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showInkAnnotation="0" autoCompressPictures="0"/>
  <mc:AlternateContent xmlns:mc="http://schemas.openxmlformats.org/markup-compatibility/2006">
    <mc:Choice Requires="x15">
      <x15ac:absPath xmlns:x15ac="http://schemas.microsoft.com/office/spreadsheetml/2010/11/ac" url="\\10.63.0.1\kpi\BỘ SẢN PHẨM KPI\5.P5\"/>
    </mc:Choice>
  </mc:AlternateContent>
  <xr:revisionPtr revIDLastSave="0" documentId="13_ncr:1_{EAB4689E-618F-437B-9D2C-9259280DBE8F}" xr6:coauthVersionLast="34" xr6:coauthVersionMax="34" xr10:uidLastSave="{00000000-0000-0000-0000-000000000000}"/>
  <bookViews>
    <workbookView xWindow="0" yWindow="0" windowWidth="19200" windowHeight="11385" tabRatio="938" firstSheet="6" activeTab="12" xr2:uid="{00000000-000D-0000-FFFF-FFFF00000000}"/>
  </bookViews>
  <sheets>
    <sheet name="BSC P5" sheetId="21" r:id="rId1"/>
    <sheet name="Ma tran chuc năng P5" sheetId="16" r:id="rId2"/>
    <sheet name="BANG CHAM DIEM P5" sheetId="36" r:id="rId3"/>
    <sheet name="BANG KPI TP P5 MOI" sheetId="35" r:id="rId4"/>
    <sheet name="PPTH NGOC" sheetId="32" r:id="rId5"/>
    <sheet name="PPSCL HUNG" sheetId="33" r:id="rId6"/>
    <sheet name="KT TSCD THUY" sheetId="29" r:id="rId7"/>
    <sheet name="KT VT THOM" sheetId="28" r:id="rId8"/>
    <sheet name="KT TT TRINH" sheetId="27" r:id="rId9"/>
    <sheet name="KT CN - XDCB PHUONG" sheetId="26" r:id="rId10"/>
    <sheet name="KT XDCB THUAN" sheetId="25" r:id="rId11"/>
    <sheet name="KTXDCB CU" sheetId="24" r:id="rId12"/>
    <sheet name="KT Thue + KT chuyen + Quy HUONG" sheetId="23" r:id="rId13"/>
  </sheets>
  <definedNames>
    <definedName name="_Fill" hidden="1">#REF!</definedName>
    <definedName name="_xlnm._FilterDatabase" localSheetId="10" hidden="1">'KT XDCB THUAN'!$A$1:$W$19</definedName>
    <definedName name="_xlnm._FilterDatabase" localSheetId="1" hidden="1">'Ma tran chuc năng P5'!$A$4:$W$91</definedName>
    <definedName name="_xlnm._FilterDatabase" localSheetId="5" hidden="1">'PPSCL HUNG'!$A$7:$DX$7</definedName>
    <definedName name="Company2013" localSheetId="3" hidden="1">#REF!</definedName>
    <definedName name="Company2013" hidden="1">#REF!</definedName>
    <definedName name="_xlnm.Print_Titles" localSheetId="1">'Ma tran chuc năng P5'!$3:$4</definedName>
    <definedName name="SFF" localSheetId="3" hidden="1">#REF!</definedName>
    <definedName name="SFF" hidden="1">#REF!</definedName>
  </definedNames>
  <calcPr calcId="179017"/>
</workbook>
</file>

<file path=xl/calcChain.xml><?xml version="1.0" encoding="utf-8"?>
<calcChain xmlns="http://schemas.openxmlformats.org/spreadsheetml/2006/main">
  <c r="O42" i="24" l="1"/>
  <c r="O41" i="24"/>
  <c r="O40" i="24"/>
  <c r="O39" i="24"/>
  <c r="O37" i="24"/>
  <c r="O36" i="24"/>
  <c r="O45" i="24"/>
  <c r="O44" i="24"/>
  <c r="O43" i="24"/>
  <c r="R73" i="25"/>
  <c r="O38" i="25"/>
  <c r="O37" i="25"/>
  <c r="O44" i="25"/>
  <c r="O43" i="25"/>
  <c r="O41" i="25"/>
  <c r="O40" i="25"/>
  <c r="O35" i="25"/>
  <c r="O34" i="25"/>
  <c r="O32" i="33"/>
  <c r="O31" i="33"/>
  <c r="R71" i="23"/>
  <c r="S71" i="23" s="1"/>
  <c r="R69" i="23"/>
  <c r="O66" i="23"/>
  <c r="O45" i="23"/>
  <c r="O44" i="23"/>
  <c r="O43" i="23"/>
  <c r="O41" i="23"/>
  <c r="O40" i="23"/>
  <c r="O38" i="23"/>
  <c r="O37" i="23"/>
  <c r="O36" i="23"/>
  <c r="O35" i="23"/>
  <c r="O34" i="23"/>
  <c r="R64" i="23"/>
  <c r="Q64" i="23"/>
  <c r="R63" i="23"/>
  <c r="O64" i="23"/>
  <c r="S64" i="23" s="1"/>
  <c r="O22" i="32"/>
  <c r="O65" i="23"/>
  <c r="O63" i="23"/>
  <c r="S63" i="23" s="1"/>
  <c r="O62" i="23"/>
  <c r="O61" i="23"/>
  <c r="O48" i="23"/>
  <c r="O47" i="23"/>
  <c r="O42" i="23"/>
  <c r="O39" i="23"/>
  <c r="O75" i="23"/>
  <c r="O74" i="23"/>
  <c r="O68" i="23"/>
  <c r="O71" i="23"/>
  <c r="O70" i="23"/>
  <c r="S70" i="23" s="1"/>
  <c r="O69" i="23"/>
  <c r="O67" i="23"/>
  <c r="O18" i="23"/>
  <c r="O70" i="24"/>
  <c r="O73" i="24"/>
  <c r="O72" i="24"/>
  <c r="O71" i="24"/>
  <c r="O69" i="24"/>
  <c r="O68" i="24"/>
  <c r="W68" i="24" s="1"/>
  <c r="O67" i="24"/>
  <c r="O66" i="24"/>
  <c r="O65" i="24"/>
  <c r="O64" i="24"/>
  <c r="O38" i="24"/>
  <c r="O35" i="24"/>
  <c r="O18" i="24"/>
  <c r="O68" i="25"/>
  <c r="W68" i="25" s="1"/>
  <c r="O70" i="25"/>
  <c r="O64" i="25"/>
  <c r="O65" i="25"/>
  <c r="O66" i="25"/>
  <c r="O67" i="25"/>
  <c r="O69" i="25"/>
  <c r="O71" i="25"/>
  <c r="O72" i="25"/>
  <c r="O73" i="25"/>
  <c r="O77" i="25"/>
  <c r="O76" i="25"/>
  <c r="O61" i="25"/>
  <c r="O42" i="25"/>
  <c r="O39" i="25"/>
  <c r="O36" i="25"/>
  <c r="O33" i="25"/>
  <c r="O18" i="25"/>
  <c r="O16" i="25"/>
  <c r="O77" i="26"/>
  <c r="O76" i="26"/>
  <c r="O73" i="26"/>
  <c r="O72" i="26"/>
  <c r="O70" i="26"/>
  <c r="O71" i="26"/>
  <c r="O69" i="26"/>
  <c r="O68" i="26"/>
  <c r="O67" i="26"/>
  <c r="O66" i="26"/>
  <c r="O64" i="26"/>
  <c r="O65" i="26"/>
  <c r="O46" i="26"/>
  <c r="O45" i="26"/>
  <c r="O44" i="26"/>
  <c r="O43" i="26"/>
  <c r="O42" i="26"/>
  <c r="O41" i="26"/>
  <c r="O40" i="26"/>
  <c r="O39" i="26"/>
  <c r="O38" i="26"/>
  <c r="O37" i="26"/>
  <c r="O36" i="26"/>
  <c r="O35" i="26"/>
  <c r="O18" i="26"/>
  <c r="O69" i="27"/>
  <c r="O70" i="27"/>
  <c r="O73" i="27"/>
  <c r="O42" i="27"/>
  <c r="O38" i="27"/>
  <c r="O37" i="27"/>
  <c r="O43" i="27"/>
  <c r="O44" i="27"/>
  <c r="O46" i="27"/>
  <c r="O47" i="27"/>
  <c r="O64" i="27"/>
  <c r="O65" i="27"/>
  <c r="O66" i="27"/>
  <c r="O67" i="27"/>
  <c r="O68" i="27"/>
  <c r="O71" i="27"/>
  <c r="O72" i="27"/>
  <c r="O77" i="27"/>
  <c r="O76" i="27"/>
  <c r="O41" i="27"/>
  <c r="O56" i="27"/>
  <c r="O40" i="27"/>
  <c r="O39" i="27"/>
  <c r="O18" i="27"/>
  <c r="O71" i="28"/>
  <c r="O70" i="28"/>
  <c r="O69" i="28"/>
  <c r="O68" i="28"/>
  <c r="O67" i="28"/>
  <c r="O66" i="28"/>
  <c r="O65" i="28"/>
  <c r="O64" i="28"/>
  <c r="O63" i="28"/>
  <c r="O62" i="28"/>
  <c r="O59" i="28"/>
  <c r="O45" i="28"/>
  <c r="O44" i="28"/>
  <c r="O43" i="28"/>
  <c r="O42" i="28"/>
  <c r="O41" i="28"/>
  <c r="O40" i="28"/>
  <c r="O39" i="28"/>
  <c r="O38" i="28"/>
  <c r="O37" i="28"/>
  <c r="O34" i="28"/>
  <c r="O33" i="28"/>
  <c r="O32" i="28"/>
  <c r="O30" i="28"/>
  <c r="O18" i="28"/>
  <c r="O14" i="28"/>
  <c r="O70" i="29"/>
  <c r="O69" i="29"/>
  <c r="O68" i="29"/>
  <c r="O67" i="29"/>
  <c r="O66" i="29"/>
  <c r="O65" i="29"/>
  <c r="O64" i="29"/>
  <c r="O37" i="29"/>
  <c r="O33" i="29"/>
  <c r="O32" i="29"/>
  <c r="O31" i="29"/>
  <c r="O15" i="29"/>
  <c r="O63" i="33"/>
  <c r="O56" i="33"/>
  <c r="O55" i="33"/>
  <c r="O42" i="33"/>
  <c r="O41" i="33"/>
  <c r="O39" i="33"/>
  <c r="O38" i="33"/>
  <c r="O37" i="33"/>
  <c r="O36" i="33"/>
  <c r="O35" i="33"/>
  <c r="O34" i="33"/>
  <c r="O33" i="33"/>
  <c r="O68" i="33"/>
  <c r="O69" i="33"/>
  <c r="X39" i="27"/>
  <c r="X40" i="27"/>
  <c r="X38" i="27"/>
  <c r="O75" i="28"/>
  <c r="O74" i="28"/>
  <c r="O73" i="29"/>
  <c r="O77" i="29"/>
  <c r="O76" i="29"/>
  <c r="O72" i="29"/>
  <c r="O71" i="29"/>
  <c r="O51" i="29"/>
  <c r="O50" i="29"/>
  <c r="O49" i="29"/>
  <c r="O48" i="29"/>
  <c r="O47" i="29"/>
  <c r="O46" i="29"/>
  <c r="O45" i="29"/>
  <c r="O44" i="29"/>
  <c r="O42" i="29"/>
  <c r="O41" i="29"/>
  <c r="O40" i="29"/>
  <c r="O39" i="29"/>
  <c r="O38" i="29"/>
  <c r="O35" i="29"/>
  <c r="O34" i="29"/>
  <c r="O19" i="29"/>
  <c r="O65" i="33"/>
  <c r="O64" i="33"/>
  <c r="O62" i="33"/>
  <c r="O61" i="33"/>
  <c r="O60" i="33"/>
  <c r="O59" i="33"/>
  <c r="O58" i="33"/>
  <c r="O57" i="33"/>
  <c r="O18" i="33"/>
  <c r="O60" i="32"/>
  <c r="O59" i="32"/>
  <c r="O17" i="32"/>
  <c r="O14" i="32"/>
  <c r="O13" i="32"/>
  <c r="O12" i="32"/>
  <c r="W68" i="26"/>
  <c r="W68" i="27"/>
  <c r="W66" i="28"/>
  <c r="W68" i="29"/>
  <c r="S59" i="33"/>
  <c r="O55" i="32"/>
  <c r="S55" i="32" s="1"/>
  <c r="O52" i="32"/>
  <c r="O50" i="32"/>
  <c r="S50" i="32" s="1"/>
  <c r="O26" i="32"/>
  <c r="O28" i="32"/>
  <c r="O25" i="32"/>
  <c r="O24" i="32"/>
  <c r="O56" i="32"/>
  <c r="O54" i="32"/>
  <c r="W54" i="32" s="1"/>
  <c r="O53" i="32"/>
  <c r="O51" i="32"/>
  <c r="O49" i="32"/>
  <c r="O48" i="32"/>
  <c r="O47" i="32"/>
  <c r="O46" i="32"/>
  <c r="O43" i="32"/>
  <c r="O41" i="32"/>
  <c r="O40" i="32"/>
  <c r="O38" i="32"/>
  <c r="O37" i="32"/>
  <c r="O36" i="32"/>
  <c r="O35" i="32"/>
  <c r="O34" i="32"/>
  <c r="O33" i="32"/>
  <c r="O32" i="32"/>
  <c r="O31" i="32"/>
  <c r="O29" i="32"/>
  <c r="O30" i="32"/>
  <c r="O27" i="32"/>
  <c r="W64" i="23" l="1"/>
  <c r="W15" i="29"/>
  <c r="S68" i="25"/>
  <c r="S66" i="28"/>
  <c r="S68" i="29"/>
  <c r="S68" i="24"/>
  <c r="S68" i="26"/>
  <c r="S68" i="27"/>
  <c r="W59" i="33"/>
  <c r="W50" i="32"/>
  <c r="U14" i="28"/>
  <c r="U15" i="29"/>
  <c r="Q15" i="29"/>
  <c r="R15" i="29" s="1"/>
  <c r="S15" i="29" s="1"/>
  <c r="Q14" i="32"/>
  <c r="R14" i="32" s="1"/>
  <c r="Q13" i="32"/>
  <c r="R13" i="32" s="1"/>
  <c r="Q12" i="32"/>
  <c r="R12" i="32" s="1"/>
  <c r="Q14" i="28"/>
  <c r="R14" i="28" s="1"/>
  <c r="R77" i="24"/>
  <c r="R76" i="24"/>
  <c r="V76" i="24"/>
  <c r="W76" i="24" s="1"/>
  <c r="V77" i="24"/>
  <c r="V71" i="24"/>
  <c r="V70" i="24"/>
  <c r="V69" i="24"/>
  <c r="V67" i="24"/>
  <c r="W67" i="24" s="1"/>
  <c r="V66" i="24"/>
  <c r="V65" i="24"/>
  <c r="V64" i="24"/>
  <c r="V45" i="24"/>
  <c r="V44" i="24"/>
  <c r="V43" i="24"/>
  <c r="V42" i="24"/>
  <c r="V41" i="24"/>
  <c r="W41" i="24" s="1"/>
  <c r="V40" i="24"/>
  <c r="V39" i="24"/>
  <c r="V38" i="24"/>
  <c r="V37" i="24"/>
  <c r="V36" i="24"/>
  <c r="V35" i="24"/>
  <c r="V18" i="24"/>
  <c r="R75" i="23"/>
  <c r="R74" i="23"/>
  <c r="R68" i="23"/>
  <c r="R67" i="23"/>
  <c r="R66" i="23"/>
  <c r="R65" i="23"/>
  <c r="R62" i="23"/>
  <c r="R61" i="23"/>
  <c r="R45" i="23"/>
  <c r="R44" i="23"/>
  <c r="R43" i="23"/>
  <c r="R42" i="23"/>
  <c r="R41" i="23"/>
  <c r="R40" i="23"/>
  <c r="R39" i="23"/>
  <c r="R38" i="23"/>
  <c r="R37" i="23"/>
  <c r="R36" i="23"/>
  <c r="R35" i="23"/>
  <c r="R34" i="23"/>
  <c r="V74" i="23"/>
  <c r="W74" i="23" s="1"/>
  <c r="V75" i="23"/>
  <c r="V69" i="23"/>
  <c r="V68" i="23"/>
  <c r="V67" i="23"/>
  <c r="V66" i="23"/>
  <c r="V65" i="23"/>
  <c r="V63" i="23"/>
  <c r="V62" i="23"/>
  <c r="V61" i="23"/>
  <c r="V48" i="23"/>
  <c r="V47" i="23"/>
  <c r="V45" i="23"/>
  <c r="V44" i="23"/>
  <c r="V43" i="23"/>
  <c r="V42" i="23"/>
  <c r="V41" i="23"/>
  <c r="V40" i="23"/>
  <c r="V39" i="23"/>
  <c r="V38" i="23"/>
  <c r="V37" i="23"/>
  <c r="V36" i="23"/>
  <c r="V35" i="23"/>
  <c r="V34" i="23"/>
  <c r="R35" i="24"/>
  <c r="S72" i="25"/>
  <c r="V64" i="25"/>
  <c r="V74" i="25"/>
  <c r="V73" i="25"/>
  <c r="W72" i="25"/>
  <c r="V71" i="25"/>
  <c r="W71" i="25" s="1"/>
  <c r="V70" i="25"/>
  <c r="V69" i="25"/>
  <c r="V67" i="25"/>
  <c r="V66" i="25"/>
  <c r="V65" i="25"/>
  <c r="V61" i="25"/>
  <c r="V33" i="25"/>
  <c r="V44" i="25"/>
  <c r="W44" i="25" s="1"/>
  <c r="V43" i="25"/>
  <c r="V42" i="25"/>
  <c r="V41" i="25"/>
  <c r="V40" i="25"/>
  <c r="V39" i="25"/>
  <c r="V38" i="25"/>
  <c r="V37" i="25"/>
  <c r="V36" i="25"/>
  <c r="W36" i="25" s="1"/>
  <c r="V35" i="25"/>
  <c r="V34" i="25"/>
  <c r="V18" i="25"/>
  <c r="V16" i="25"/>
  <c r="W16" i="25" s="1"/>
  <c r="V77" i="26"/>
  <c r="V76" i="26"/>
  <c r="V73" i="26"/>
  <c r="W73" i="26" s="1"/>
  <c r="V71" i="26"/>
  <c r="V70" i="26"/>
  <c r="V69" i="26"/>
  <c r="V67" i="26"/>
  <c r="V66" i="26"/>
  <c r="V65" i="26"/>
  <c r="V64" i="26"/>
  <c r="V46" i="26"/>
  <c r="V45" i="26"/>
  <c r="V44" i="26"/>
  <c r="V43" i="26"/>
  <c r="V42" i="26"/>
  <c r="V41" i="26"/>
  <c r="V40" i="26"/>
  <c r="V39" i="26"/>
  <c r="V38" i="26"/>
  <c r="V37" i="26"/>
  <c r="V36" i="26"/>
  <c r="V35" i="26"/>
  <c r="W35" i="26" s="1"/>
  <c r="V18" i="26"/>
  <c r="V18" i="27"/>
  <c r="V19" i="29"/>
  <c r="V31" i="33"/>
  <c r="W31" i="33" s="1"/>
  <c r="V18" i="33"/>
  <c r="R71" i="24"/>
  <c r="R70" i="24"/>
  <c r="R69" i="24"/>
  <c r="R67" i="24"/>
  <c r="R66" i="24"/>
  <c r="R65" i="24"/>
  <c r="S65" i="24" s="1"/>
  <c r="R64" i="24"/>
  <c r="R45" i="24"/>
  <c r="R44" i="24"/>
  <c r="R43" i="24"/>
  <c r="S43" i="24" s="1"/>
  <c r="R42" i="24"/>
  <c r="R41" i="24"/>
  <c r="R40" i="24"/>
  <c r="R39" i="24"/>
  <c r="R38" i="24"/>
  <c r="R37" i="24"/>
  <c r="R36" i="24"/>
  <c r="R77" i="25"/>
  <c r="R76" i="25"/>
  <c r="S76" i="25" s="1"/>
  <c r="V77" i="25"/>
  <c r="V76" i="25"/>
  <c r="R71" i="25"/>
  <c r="R70" i="25"/>
  <c r="R69" i="25"/>
  <c r="R67" i="25"/>
  <c r="R66" i="25"/>
  <c r="S66" i="25" s="1"/>
  <c r="R65" i="25"/>
  <c r="R64" i="25"/>
  <c r="V59" i="25"/>
  <c r="V58" i="25"/>
  <c r="V57" i="25"/>
  <c r="V56" i="25"/>
  <c r="V55" i="25"/>
  <c r="V54" i="25"/>
  <c r="V53" i="25"/>
  <c r="V52" i="25"/>
  <c r="V51" i="25"/>
  <c r="V50" i="25"/>
  <c r="V49" i="25"/>
  <c r="V48" i="25"/>
  <c r="V47" i="25"/>
  <c r="V46" i="25"/>
  <c r="V45" i="25"/>
  <c r="R61" i="25"/>
  <c r="R44" i="25"/>
  <c r="R43" i="25"/>
  <c r="R42" i="25"/>
  <c r="S42" i="25" s="1"/>
  <c r="R41" i="25"/>
  <c r="R40" i="25"/>
  <c r="R39" i="25"/>
  <c r="R38" i="25"/>
  <c r="S38" i="25" s="1"/>
  <c r="R37" i="25"/>
  <c r="R36" i="25"/>
  <c r="R35" i="25"/>
  <c r="R34" i="25"/>
  <c r="S34" i="25" s="1"/>
  <c r="R33" i="25"/>
  <c r="R16" i="25"/>
  <c r="R77" i="26"/>
  <c r="S77" i="26" s="1"/>
  <c r="R76" i="26"/>
  <c r="R73" i="26"/>
  <c r="R71" i="26"/>
  <c r="R70" i="26"/>
  <c r="R69" i="26"/>
  <c r="R67" i="26"/>
  <c r="R66" i="26"/>
  <c r="R65" i="26"/>
  <c r="R64" i="26"/>
  <c r="R46" i="26"/>
  <c r="R45" i="26"/>
  <c r="R44" i="26"/>
  <c r="R43" i="26"/>
  <c r="R42" i="26"/>
  <c r="R41" i="26"/>
  <c r="R40" i="26"/>
  <c r="R39" i="26"/>
  <c r="R38" i="26"/>
  <c r="R37" i="26"/>
  <c r="R36" i="26"/>
  <c r="R35" i="26"/>
  <c r="R18" i="28"/>
  <c r="R37" i="27"/>
  <c r="V73" i="27"/>
  <c r="V77" i="27"/>
  <c r="V76" i="27"/>
  <c r="W76" i="27" s="1"/>
  <c r="V71" i="27"/>
  <c r="V70" i="27"/>
  <c r="V69" i="27"/>
  <c r="V67" i="27"/>
  <c r="W67" i="27" s="1"/>
  <c r="V66" i="27"/>
  <c r="V65" i="27"/>
  <c r="V64" i="27"/>
  <c r="V61" i="27"/>
  <c r="V60" i="27"/>
  <c r="V59" i="27"/>
  <c r="V58" i="27"/>
  <c r="V57" i="27"/>
  <c r="V56" i="27"/>
  <c r="V47" i="27"/>
  <c r="V46" i="27"/>
  <c r="V45" i="27"/>
  <c r="V44" i="27"/>
  <c r="V43" i="27"/>
  <c r="V42" i="27"/>
  <c r="V41" i="27"/>
  <c r="V40" i="27"/>
  <c r="V39" i="27"/>
  <c r="V38" i="27"/>
  <c r="V37" i="27"/>
  <c r="R77" i="27"/>
  <c r="R76" i="27"/>
  <c r="R73" i="27"/>
  <c r="S72" i="27"/>
  <c r="R71" i="27"/>
  <c r="R70" i="27"/>
  <c r="R69" i="27"/>
  <c r="R67" i="27"/>
  <c r="S67" i="27" s="1"/>
  <c r="R66" i="27"/>
  <c r="R65" i="27"/>
  <c r="R64" i="27"/>
  <c r="R56" i="27"/>
  <c r="R47" i="27"/>
  <c r="R46" i="27"/>
  <c r="R45" i="27"/>
  <c r="R44" i="27"/>
  <c r="S44" i="27" s="1"/>
  <c r="R43" i="27"/>
  <c r="R42" i="27"/>
  <c r="R41" i="27"/>
  <c r="R40" i="27"/>
  <c r="R39" i="27"/>
  <c r="R38" i="27"/>
  <c r="V75" i="28"/>
  <c r="V74" i="28"/>
  <c r="W74" i="28" s="1"/>
  <c r="V71" i="28"/>
  <c r="W71" i="28" s="1"/>
  <c r="V69" i="28"/>
  <c r="V68" i="28"/>
  <c r="V67" i="28"/>
  <c r="V65" i="28"/>
  <c r="V64" i="28"/>
  <c r="V63" i="28"/>
  <c r="V62" i="28"/>
  <c r="V59" i="28"/>
  <c r="V45" i="28"/>
  <c r="V44" i="28"/>
  <c r="W44" i="28" s="1"/>
  <c r="V43" i="28"/>
  <c r="V42" i="28"/>
  <c r="V41" i="28"/>
  <c r="V40" i="28"/>
  <c r="V39" i="28"/>
  <c r="V38" i="28"/>
  <c r="V37" i="28"/>
  <c r="V34" i="28"/>
  <c r="V33" i="28"/>
  <c r="V32" i="28"/>
  <c r="V31" i="28"/>
  <c r="V30" i="28"/>
  <c r="W30" i="28" s="1"/>
  <c r="V18" i="28"/>
  <c r="R75" i="28"/>
  <c r="R74" i="28"/>
  <c r="R71" i="28"/>
  <c r="S71" i="28" s="1"/>
  <c r="R69" i="28"/>
  <c r="R68" i="28"/>
  <c r="R67" i="28"/>
  <c r="S67" i="28" s="1"/>
  <c r="R65" i="28"/>
  <c r="R64" i="28"/>
  <c r="R63" i="28"/>
  <c r="R62" i="28"/>
  <c r="S62" i="28" s="1"/>
  <c r="R59" i="28"/>
  <c r="R45" i="28"/>
  <c r="R44" i="28"/>
  <c r="R43" i="28"/>
  <c r="R42" i="28"/>
  <c r="R41" i="28"/>
  <c r="R40" i="28"/>
  <c r="R39" i="28"/>
  <c r="R38" i="28"/>
  <c r="R37" i="28"/>
  <c r="R34" i="28"/>
  <c r="R33" i="28"/>
  <c r="S33" i="28" s="1"/>
  <c r="R32" i="28"/>
  <c r="R31" i="28"/>
  <c r="R30" i="28"/>
  <c r="V77" i="29"/>
  <c r="V76" i="29"/>
  <c r="V73" i="29"/>
  <c r="V71" i="29"/>
  <c r="V70" i="29"/>
  <c r="V69" i="29"/>
  <c r="V67" i="29"/>
  <c r="V66" i="29"/>
  <c r="V65" i="29"/>
  <c r="V64" i="29"/>
  <c r="V51" i="29"/>
  <c r="V50" i="29"/>
  <c r="V49" i="29"/>
  <c r="V48" i="29"/>
  <c r="V47" i="29"/>
  <c r="V46" i="29"/>
  <c r="V45" i="29"/>
  <c r="V44" i="29"/>
  <c r="V43" i="29"/>
  <c r="V42" i="29"/>
  <c r="W42" i="29" s="1"/>
  <c r="V41" i="29"/>
  <c r="V40" i="29"/>
  <c r="V39" i="29"/>
  <c r="V38" i="29"/>
  <c r="V37" i="29"/>
  <c r="V33" i="29"/>
  <c r="R77" i="29"/>
  <c r="R76" i="29"/>
  <c r="R73" i="29"/>
  <c r="R71" i="29"/>
  <c r="S71" i="29" s="1"/>
  <c r="R70" i="29"/>
  <c r="R69" i="29"/>
  <c r="R67" i="29"/>
  <c r="R66" i="29"/>
  <c r="R65" i="29"/>
  <c r="R64" i="29"/>
  <c r="R51" i="29"/>
  <c r="R50" i="29"/>
  <c r="R49" i="29"/>
  <c r="R48" i="29"/>
  <c r="R47" i="29"/>
  <c r="R46" i="29"/>
  <c r="R45" i="29"/>
  <c r="R44" i="29"/>
  <c r="R43" i="29"/>
  <c r="R42" i="29"/>
  <c r="R41" i="29"/>
  <c r="R40" i="29"/>
  <c r="R39" i="29"/>
  <c r="R38" i="29"/>
  <c r="R37" i="29"/>
  <c r="R35" i="29"/>
  <c r="R34" i="29"/>
  <c r="R33" i="29"/>
  <c r="R32" i="29"/>
  <c r="R31" i="29"/>
  <c r="S31" i="29" s="1"/>
  <c r="V69" i="33"/>
  <c r="V68" i="33"/>
  <c r="V65" i="33"/>
  <c r="W64" i="33"/>
  <c r="V63" i="33"/>
  <c r="V62" i="33"/>
  <c r="V61" i="33"/>
  <c r="V60" i="33"/>
  <c r="V58" i="33"/>
  <c r="V57" i="33"/>
  <c r="V56" i="33"/>
  <c r="W56" i="33" s="1"/>
  <c r="V55" i="33"/>
  <c r="V42" i="33"/>
  <c r="V41" i="33"/>
  <c r="V39" i="33"/>
  <c r="V38" i="33"/>
  <c r="V37" i="33"/>
  <c r="V36" i="33"/>
  <c r="V35" i="33"/>
  <c r="W35" i="33" s="1"/>
  <c r="V34" i="33"/>
  <c r="V33" i="33"/>
  <c r="V32" i="33"/>
  <c r="R69" i="33"/>
  <c r="S69" i="33" s="1"/>
  <c r="R68" i="33"/>
  <c r="R65" i="33"/>
  <c r="S64" i="33"/>
  <c r="R63" i="33"/>
  <c r="R62" i="33"/>
  <c r="R61" i="33"/>
  <c r="R60" i="33"/>
  <c r="R58" i="33"/>
  <c r="R57" i="33"/>
  <c r="R56" i="33"/>
  <c r="R55" i="33"/>
  <c r="V60" i="32"/>
  <c r="W60" i="32" s="1"/>
  <c r="V59" i="32"/>
  <c r="W55" i="32"/>
  <c r="V53" i="32"/>
  <c r="V52" i="32"/>
  <c r="W52" i="32" s="1"/>
  <c r="V51" i="32"/>
  <c r="V49" i="32"/>
  <c r="W49" i="32" s="1"/>
  <c r="V48" i="32"/>
  <c r="V47" i="32"/>
  <c r="V46" i="32"/>
  <c r="V43" i="32"/>
  <c r="W43" i="32" s="1"/>
  <c r="V41" i="32"/>
  <c r="V40" i="32"/>
  <c r="V38" i="32"/>
  <c r="W38" i="32" s="1"/>
  <c r="V37" i="32"/>
  <c r="V36" i="32"/>
  <c r="V35" i="32"/>
  <c r="V34" i="32"/>
  <c r="W34" i="32" s="1"/>
  <c r="V33" i="32"/>
  <c r="W33" i="32" s="1"/>
  <c r="V32" i="32"/>
  <c r="V31" i="32"/>
  <c r="V30" i="32"/>
  <c r="V29" i="32"/>
  <c r="W29" i="32" s="1"/>
  <c r="V28" i="32"/>
  <c r="V27" i="32"/>
  <c r="V26" i="32"/>
  <c r="W26" i="32" s="1"/>
  <c r="V25" i="32"/>
  <c r="W25" i="32" s="1"/>
  <c r="V24" i="32"/>
  <c r="V22" i="32"/>
  <c r="R60" i="32"/>
  <c r="R59" i="32"/>
  <c r="S54" i="32"/>
  <c r="R53" i="32"/>
  <c r="S53" i="32" s="1"/>
  <c r="R52" i="32"/>
  <c r="R51" i="32"/>
  <c r="R49" i="32"/>
  <c r="S49" i="32" s="1"/>
  <c r="R48" i="32"/>
  <c r="S48" i="32" s="1"/>
  <c r="R47" i="32"/>
  <c r="S47" i="32" s="1"/>
  <c r="R46" i="32"/>
  <c r="S46" i="32" s="1"/>
  <c r="R43" i="32"/>
  <c r="S43" i="32" s="1"/>
  <c r="R41" i="32"/>
  <c r="S41" i="32" s="1"/>
  <c r="R40" i="32"/>
  <c r="R38" i="32"/>
  <c r="R37" i="32"/>
  <c r="R36" i="32"/>
  <c r="S36" i="32" s="1"/>
  <c r="R35" i="32"/>
  <c r="R34" i="32"/>
  <c r="R33" i="32"/>
  <c r="R32" i="32"/>
  <c r="S32" i="32" s="1"/>
  <c r="R31" i="32"/>
  <c r="R30" i="32"/>
  <c r="R29" i="32"/>
  <c r="R28" i="32"/>
  <c r="S28" i="32" s="1"/>
  <c r="R27" i="32"/>
  <c r="R26" i="32"/>
  <c r="R25" i="32"/>
  <c r="R24" i="32"/>
  <c r="S24" i="32" s="1"/>
  <c r="R22" i="32"/>
  <c r="R52" i="33"/>
  <c r="R51" i="33"/>
  <c r="R50" i="33"/>
  <c r="R49" i="33"/>
  <c r="R48" i="33"/>
  <c r="R47" i="33"/>
  <c r="R46" i="33"/>
  <c r="R45" i="33"/>
  <c r="R44" i="33"/>
  <c r="R43" i="33"/>
  <c r="R42" i="33"/>
  <c r="R41" i="33"/>
  <c r="F37" i="28"/>
  <c r="H37" i="28"/>
  <c r="I37" i="28"/>
  <c r="I38" i="28"/>
  <c r="J38" i="28"/>
  <c r="I39" i="28"/>
  <c r="J39" i="28"/>
  <c r="I40" i="28"/>
  <c r="J40" i="28"/>
  <c r="S40" i="28"/>
  <c r="I41" i="28"/>
  <c r="J41" i="28"/>
  <c r="I42" i="28"/>
  <c r="J42" i="28"/>
  <c r="S42" i="28"/>
  <c r="W42" i="28"/>
  <c r="F43" i="28"/>
  <c r="H43" i="28"/>
  <c r="I43" i="28"/>
  <c r="W43" i="28"/>
  <c r="H44" i="28"/>
  <c r="I44" i="28"/>
  <c r="S44" i="28"/>
  <c r="I45" i="28"/>
  <c r="F46" i="28"/>
  <c r="H46" i="28"/>
  <c r="F47" i="28"/>
  <c r="H47" i="28"/>
  <c r="H50" i="28"/>
  <c r="J50" i="28"/>
  <c r="O50" i="28"/>
  <c r="R50" i="28"/>
  <c r="V50" i="28"/>
  <c r="F52" i="28"/>
  <c r="H52" i="28"/>
  <c r="J52" i="28"/>
  <c r="O52" i="28"/>
  <c r="W52" i="28" s="1"/>
  <c r="J53" i="28"/>
  <c r="O53" i="28"/>
  <c r="W53" i="28" s="1"/>
  <c r="F55" i="28"/>
  <c r="H55" i="28"/>
  <c r="J55" i="28"/>
  <c r="O55" i="28"/>
  <c r="R55" i="28"/>
  <c r="V55" i="28"/>
  <c r="F56" i="28"/>
  <c r="H56" i="28"/>
  <c r="J56" i="28"/>
  <c r="O56" i="28"/>
  <c r="R56" i="28"/>
  <c r="V56" i="28"/>
  <c r="F58" i="28"/>
  <c r="H58" i="28"/>
  <c r="I58" i="28"/>
  <c r="J58" i="28"/>
  <c r="O58" i="28"/>
  <c r="R58" i="28"/>
  <c r="V58" i="28"/>
  <c r="I59" i="28"/>
  <c r="J59" i="28"/>
  <c r="S59" i="28"/>
  <c r="S66" i="23"/>
  <c r="J66" i="23"/>
  <c r="I66" i="23"/>
  <c r="H66" i="23"/>
  <c r="G66" i="23"/>
  <c r="J63" i="33"/>
  <c r="I63" i="33"/>
  <c r="H63" i="33"/>
  <c r="G63" i="33"/>
  <c r="J55" i="32"/>
  <c r="I55" i="32"/>
  <c r="H55" i="32"/>
  <c r="G55" i="32"/>
  <c r="W12" i="32"/>
  <c r="J34" i="28"/>
  <c r="I34" i="28"/>
  <c r="J33" i="28"/>
  <c r="I33" i="28"/>
  <c r="J32" i="28"/>
  <c r="I32" i="28"/>
  <c r="J30" i="28"/>
  <c r="I30" i="28"/>
  <c r="S34" i="28"/>
  <c r="W33" i="28"/>
  <c r="S32" i="28"/>
  <c r="W32" i="28"/>
  <c r="V34" i="29"/>
  <c r="W34" i="29" s="1"/>
  <c r="S33" i="29"/>
  <c r="V32" i="29"/>
  <c r="J34" i="29"/>
  <c r="I34" i="29"/>
  <c r="J33" i="29"/>
  <c r="I33" i="29"/>
  <c r="J32" i="29"/>
  <c r="I32" i="29"/>
  <c r="I31" i="29"/>
  <c r="J31" i="29"/>
  <c r="J35" i="32"/>
  <c r="J34" i="32"/>
  <c r="I34" i="32"/>
  <c r="I35" i="32"/>
  <c r="I33" i="32"/>
  <c r="S35" i="32"/>
  <c r="S33" i="32"/>
  <c r="B72" i="23"/>
  <c r="C59" i="23"/>
  <c r="W61" i="25"/>
  <c r="C62" i="25"/>
  <c r="J61" i="25"/>
  <c r="I61" i="25"/>
  <c r="H61" i="25"/>
  <c r="G61" i="25"/>
  <c r="F61" i="25"/>
  <c r="E61" i="25"/>
  <c r="J43" i="26"/>
  <c r="I43" i="26"/>
  <c r="J45" i="26"/>
  <c r="F45" i="27"/>
  <c r="H45" i="27"/>
  <c r="S48" i="29"/>
  <c r="S47" i="29"/>
  <c r="J47" i="29"/>
  <c r="I47" i="29"/>
  <c r="J48" i="29"/>
  <c r="I48" i="29"/>
  <c r="C44" i="32"/>
  <c r="S68" i="23"/>
  <c r="S69" i="23"/>
  <c r="S61" i="23"/>
  <c r="B74" i="24"/>
  <c r="S70" i="24"/>
  <c r="W71" i="24"/>
  <c r="W69" i="24"/>
  <c r="S67" i="24"/>
  <c r="S66" i="24"/>
  <c r="W64" i="24"/>
  <c r="S73" i="24"/>
  <c r="S71" i="25"/>
  <c r="S69" i="25"/>
  <c r="S67" i="25"/>
  <c r="W65" i="25"/>
  <c r="S73" i="25"/>
  <c r="S64" i="25"/>
  <c r="B74" i="25"/>
  <c r="S70" i="26"/>
  <c r="S67" i="26"/>
  <c r="S66" i="26"/>
  <c r="S64" i="26"/>
  <c r="B74" i="26"/>
  <c r="S60" i="33"/>
  <c r="S57" i="33"/>
  <c r="S55" i="33"/>
  <c r="W69" i="29"/>
  <c r="W67" i="29"/>
  <c r="S64" i="29"/>
  <c r="S68" i="28"/>
  <c r="S64" i="28"/>
  <c r="S65" i="28"/>
  <c r="W70" i="28"/>
  <c r="W64" i="27"/>
  <c r="W65" i="27"/>
  <c r="S66" i="27"/>
  <c r="W69" i="27"/>
  <c r="W71" i="27"/>
  <c r="W73" i="27"/>
  <c r="B74" i="27"/>
  <c r="B72" i="28"/>
  <c r="B74" i="29"/>
  <c r="C53" i="33"/>
  <c r="C72" i="23"/>
  <c r="S62" i="23"/>
  <c r="C74" i="24"/>
  <c r="S71" i="24"/>
  <c r="W65" i="24"/>
  <c r="S64" i="24"/>
  <c r="C74" i="25"/>
  <c r="W64" i="25"/>
  <c r="C74" i="26"/>
  <c r="S73" i="26"/>
  <c r="C74" i="27"/>
  <c r="C72" i="28"/>
  <c r="C74" i="29"/>
  <c r="S72" i="29"/>
  <c r="W64" i="29"/>
  <c r="B66" i="33"/>
  <c r="C66" i="33"/>
  <c r="S62" i="33"/>
  <c r="W62" i="33"/>
  <c r="W57" i="33"/>
  <c r="S56" i="33"/>
  <c r="S52" i="32"/>
  <c r="S56" i="32"/>
  <c r="W53" i="32"/>
  <c r="W51" i="32"/>
  <c r="W46" i="32"/>
  <c r="B57" i="32"/>
  <c r="C57" i="32"/>
  <c r="S22" i="32"/>
  <c r="W81" i="27"/>
  <c r="W80" i="27"/>
  <c r="W79" i="27"/>
  <c r="W81" i="26"/>
  <c r="W80" i="26"/>
  <c r="W79" i="26"/>
  <c r="W81" i="25"/>
  <c r="W80" i="25"/>
  <c r="W79" i="25"/>
  <c r="W81" i="24"/>
  <c r="W80" i="24"/>
  <c r="W79" i="24"/>
  <c r="W78" i="23"/>
  <c r="W77" i="23"/>
  <c r="W79" i="23"/>
  <c r="S79" i="23"/>
  <c r="S78" i="23"/>
  <c r="S77" i="23"/>
  <c r="S81" i="24"/>
  <c r="S80" i="24"/>
  <c r="S79" i="24"/>
  <c r="S81" i="25"/>
  <c r="S80" i="25"/>
  <c r="S79" i="25"/>
  <c r="S81" i="26"/>
  <c r="S80" i="26"/>
  <c r="S79" i="26"/>
  <c r="S81" i="27"/>
  <c r="S80" i="27"/>
  <c r="S79" i="27"/>
  <c r="W79" i="28"/>
  <c r="W78" i="28"/>
  <c r="W77" i="28"/>
  <c r="S79" i="28"/>
  <c r="S78" i="28"/>
  <c r="S77" i="28"/>
  <c r="S81" i="29"/>
  <c r="S80" i="29"/>
  <c r="S79" i="29"/>
  <c r="W81" i="29"/>
  <c r="W80" i="29"/>
  <c r="W79" i="29"/>
  <c r="W73" i="33"/>
  <c r="W72" i="33"/>
  <c r="W71" i="33"/>
  <c r="S73" i="33"/>
  <c r="S72" i="33"/>
  <c r="S71" i="33"/>
  <c r="S64" i="32"/>
  <c r="S63" i="32"/>
  <c r="S62" i="32"/>
  <c r="W64" i="32"/>
  <c r="W63" i="32"/>
  <c r="W62" i="32"/>
  <c r="W77" i="26"/>
  <c r="W77" i="25"/>
  <c r="O77" i="24"/>
  <c r="W77" i="24" s="1"/>
  <c r="O58" i="23"/>
  <c r="O56" i="23"/>
  <c r="W56" i="23" s="1"/>
  <c r="O55" i="23"/>
  <c r="O53" i="23"/>
  <c r="O52" i="23"/>
  <c r="O50" i="23"/>
  <c r="W47" i="23"/>
  <c r="S45" i="23"/>
  <c r="W44" i="23"/>
  <c r="S43" i="23"/>
  <c r="S42" i="23"/>
  <c r="W40" i="23"/>
  <c r="S38" i="23"/>
  <c r="W37" i="23"/>
  <c r="W36" i="23"/>
  <c r="W35" i="23"/>
  <c r="S34" i="23"/>
  <c r="O28" i="23"/>
  <c r="W28" i="23" s="1"/>
  <c r="O27" i="23"/>
  <c r="O16" i="23"/>
  <c r="O80" i="23" s="1"/>
  <c r="O76" i="24"/>
  <c r="O61" i="24"/>
  <c r="W61" i="24" s="1"/>
  <c r="O57" i="24"/>
  <c r="O56" i="24"/>
  <c r="O53" i="24"/>
  <c r="O52" i="24"/>
  <c r="O50" i="24"/>
  <c r="W44" i="24"/>
  <c r="W43" i="24"/>
  <c r="W42" i="24"/>
  <c r="S41" i="24"/>
  <c r="W40" i="24"/>
  <c r="W39" i="24"/>
  <c r="W38" i="24"/>
  <c r="W36" i="24"/>
  <c r="W35" i="24"/>
  <c r="O28" i="24"/>
  <c r="O27" i="24"/>
  <c r="O16" i="24"/>
  <c r="W76" i="25"/>
  <c r="O59" i="25"/>
  <c r="W59" i="25" s="1"/>
  <c r="O55" i="25"/>
  <c r="O54" i="25"/>
  <c r="O52" i="25"/>
  <c r="W52" i="25" s="1"/>
  <c r="O51" i="25"/>
  <c r="O49" i="25"/>
  <c r="S44" i="25"/>
  <c r="S43" i="25"/>
  <c r="W39" i="25"/>
  <c r="S37" i="25"/>
  <c r="S33" i="25"/>
  <c r="W33" i="25"/>
  <c r="O26" i="25"/>
  <c r="O25" i="25"/>
  <c r="O82" i="25" s="1"/>
  <c r="W18" i="25"/>
  <c r="O61" i="26"/>
  <c r="W61" i="26" s="1"/>
  <c r="O57" i="26"/>
  <c r="O56" i="26"/>
  <c r="O54" i="26"/>
  <c r="O53" i="26"/>
  <c r="O51" i="26"/>
  <c r="S46" i="26"/>
  <c r="W45" i="26"/>
  <c r="S44" i="26"/>
  <c r="S42" i="26"/>
  <c r="W39" i="26"/>
  <c r="W38" i="26"/>
  <c r="W37" i="26"/>
  <c r="W36" i="26"/>
  <c r="S35" i="26"/>
  <c r="O24" i="26"/>
  <c r="O23" i="26"/>
  <c r="O16" i="26"/>
  <c r="O61" i="27"/>
  <c r="O59" i="27"/>
  <c r="O58" i="27"/>
  <c r="W58" i="27" s="1"/>
  <c r="O54" i="27"/>
  <c r="O53" i="27"/>
  <c r="S53" i="27" s="1"/>
  <c r="O51" i="27"/>
  <c r="W46" i="27"/>
  <c r="W44" i="27"/>
  <c r="W42" i="27"/>
  <c r="W40" i="27"/>
  <c r="W38" i="27"/>
  <c r="O35" i="27"/>
  <c r="O34" i="27"/>
  <c r="W18" i="27"/>
  <c r="O16" i="27"/>
  <c r="O82" i="27" s="1"/>
  <c r="S30" i="28"/>
  <c r="O28" i="28"/>
  <c r="O27" i="28"/>
  <c r="S18" i="28"/>
  <c r="O16" i="28"/>
  <c r="O80" i="28" s="1"/>
  <c r="W14" i="28"/>
  <c r="O61" i="29"/>
  <c r="O59" i="29"/>
  <c r="S59" i="29" s="1"/>
  <c r="O58" i="29"/>
  <c r="O56" i="29"/>
  <c r="O55" i="29"/>
  <c r="O53" i="29"/>
  <c r="S50" i="29"/>
  <c r="W49" i="29"/>
  <c r="S46" i="29"/>
  <c r="S44" i="29"/>
  <c r="W41" i="29"/>
  <c r="W40" i="29"/>
  <c r="S39" i="29"/>
  <c r="W37" i="29"/>
  <c r="O25" i="29"/>
  <c r="O24" i="29"/>
  <c r="O17" i="29"/>
  <c r="W17" i="29" s="1"/>
  <c r="O52" i="33"/>
  <c r="S52" i="33" s="1"/>
  <c r="O50" i="33"/>
  <c r="O49" i="33"/>
  <c r="O47" i="33"/>
  <c r="S47" i="33"/>
  <c r="O46" i="33"/>
  <c r="S46" i="33" s="1"/>
  <c r="O44" i="33"/>
  <c r="S44" i="33" s="1"/>
  <c r="W42" i="33"/>
  <c r="W33" i="33"/>
  <c r="W32" i="33"/>
  <c r="W38" i="33"/>
  <c r="O26" i="33"/>
  <c r="O25" i="33"/>
  <c r="W18" i="33"/>
  <c r="O16" i="33"/>
  <c r="O74" i="33" s="1"/>
  <c r="S40" i="32"/>
  <c r="W37" i="32"/>
  <c r="W32" i="32"/>
  <c r="S29" i="32"/>
  <c r="W27" i="32"/>
  <c r="S26" i="32"/>
  <c r="G43" i="23"/>
  <c r="W75" i="23"/>
  <c r="S75" i="23"/>
  <c r="S74" i="23"/>
  <c r="V58" i="23"/>
  <c r="R58" i="23"/>
  <c r="V56" i="23"/>
  <c r="V55" i="23"/>
  <c r="R56" i="23"/>
  <c r="S56" i="23" s="1"/>
  <c r="R55" i="23"/>
  <c r="S55" i="23" s="1"/>
  <c r="V53" i="23"/>
  <c r="V52" i="23"/>
  <c r="R53" i="23"/>
  <c r="S53" i="23" s="1"/>
  <c r="R52" i="23"/>
  <c r="V50" i="23"/>
  <c r="R50" i="23"/>
  <c r="R48" i="23"/>
  <c r="S48" i="23" s="1"/>
  <c r="R47" i="23"/>
  <c r="S47" i="23" s="1"/>
  <c r="S44" i="23"/>
  <c r="V28" i="23"/>
  <c r="V27" i="23"/>
  <c r="R28" i="23"/>
  <c r="R27" i="23"/>
  <c r="P18" i="23"/>
  <c r="R18" i="23" s="1"/>
  <c r="S18" i="23" s="1"/>
  <c r="S76" i="24"/>
  <c r="V61" i="24"/>
  <c r="R61" i="24"/>
  <c r="S61" i="24" s="1"/>
  <c r="V57" i="24"/>
  <c r="V56" i="24"/>
  <c r="R57" i="24"/>
  <c r="S57" i="24" s="1"/>
  <c r="R56" i="24"/>
  <c r="V53" i="24"/>
  <c r="V52" i="24"/>
  <c r="R53" i="24"/>
  <c r="R52" i="24"/>
  <c r="V50" i="24"/>
  <c r="W50" i="24" s="1"/>
  <c r="R50" i="24"/>
  <c r="S50" i="24" s="1"/>
  <c r="S45" i="24"/>
  <c r="V28" i="24"/>
  <c r="V27" i="24"/>
  <c r="R28" i="24"/>
  <c r="R27" i="24"/>
  <c r="S27" i="24"/>
  <c r="V16" i="24"/>
  <c r="R59" i="25"/>
  <c r="S59" i="25" s="1"/>
  <c r="R55" i="25"/>
  <c r="R54" i="25"/>
  <c r="R52" i="25"/>
  <c r="R51" i="25"/>
  <c r="S51" i="25" s="1"/>
  <c r="S36" i="25"/>
  <c r="V26" i="25"/>
  <c r="V25" i="25"/>
  <c r="R26" i="25"/>
  <c r="S26" i="25" s="1"/>
  <c r="R25" i="25"/>
  <c r="S16" i="25"/>
  <c r="S76" i="26"/>
  <c r="V61" i="26"/>
  <c r="R61" i="26"/>
  <c r="V57" i="26"/>
  <c r="V56" i="26"/>
  <c r="R57" i="26"/>
  <c r="R56" i="26"/>
  <c r="V54" i="26"/>
  <c r="W54" i="26" s="1"/>
  <c r="V53" i="26"/>
  <c r="R54" i="26"/>
  <c r="S54" i="26" s="1"/>
  <c r="R53" i="26"/>
  <c r="V51" i="26"/>
  <c r="R51" i="26"/>
  <c r="V24" i="26"/>
  <c r="V23" i="26"/>
  <c r="V16" i="26"/>
  <c r="R48" i="26"/>
  <c r="R47" i="26"/>
  <c r="S41" i="26"/>
  <c r="R24" i="26"/>
  <c r="S24" i="26" s="1"/>
  <c r="R23" i="26"/>
  <c r="C62" i="27"/>
  <c r="R61" i="27"/>
  <c r="S77" i="27"/>
  <c r="S76" i="27"/>
  <c r="R59" i="27"/>
  <c r="S59" i="27" s="1"/>
  <c r="R58" i="27"/>
  <c r="R54" i="27"/>
  <c r="S54" i="27" s="1"/>
  <c r="R53" i="27"/>
  <c r="V54" i="27"/>
  <c r="W54" i="27" s="1"/>
  <c r="V53" i="27"/>
  <c r="V51" i="27"/>
  <c r="R51" i="27"/>
  <c r="W43" i="27"/>
  <c r="S46" i="27"/>
  <c r="S43" i="27"/>
  <c r="S37" i="27"/>
  <c r="V35" i="27"/>
  <c r="V34" i="27"/>
  <c r="R35" i="27"/>
  <c r="R34" i="27"/>
  <c r="W75" i="28"/>
  <c r="S75" i="28"/>
  <c r="S74" i="28"/>
  <c r="R28" i="28"/>
  <c r="S28" i="28"/>
  <c r="W76" i="29"/>
  <c r="R61" i="29"/>
  <c r="R59" i="29"/>
  <c r="R58" i="29"/>
  <c r="S58" i="29" s="1"/>
  <c r="R56" i="29"/>
  <c r="R55" i="29"/>
  <c r="S55" i="29" s="1"/>
  <c r="R53" i="29"/>
  <c r="S43" i="29"/>
  <c r="R29" i="29"/>
  <c r="R28" i="29"/>
  <c r="R27" i="29"/>
  <c r="R26" i="29"/>
  <c r="R25" i="29"/>
  <c r="R24" i="29"/>
  <c r="S24" i="29" s="1"/>
  <c r="W69" i="33"/>
  <c r="S68" i="33"/>
  <c r="V52" i="33"/>
  <c r="V50" i="33"/>
  <c r="V49" i="33"/>
  <c r="W49" i="33"/>
  <c r="V44" i="33"/>
  <c r="W37" i="33"/>
  <c r="V16" i="33"/>
  <c r="V26" i="33"/>
  <c r="V25" i="33"/>
  <c r="W24" i="32"/>
  <c r="W41" i="32"/>
  <c r="J38" i="23"/>
  <c r="J37" i="23"/>
  <c r="J36" i="23"/>
  <c r="J35" i="23"/>
  <c r="J34" i="23"/>
  <c r="I35" i="23"/>
  <c r="I38" i="23"/>
  <c r="I37" i="23"/>
  <c r="I36" i="23"/>
  <c r="I34" i="23"/>
  <c r="G34" i="23"/>
  <c r="H34" i="23"/>
  <c r="C62" i="26"/>
  <c r="G24" i="26"/>
  <c r="P27" i="28"/>
  <c r="R27" i="28" s="1"/>
  <c r="S27" i="28" s="1"/>
  <c r="T28" i="28"/>
  <c r="V28" i="28"/>
  <c r="W28" i="28" s="1"/>
  <c r="T27" i="28"/>
  <c r="V27" i="28" s="1"/>
  <c r="T61" i="29"/>
  <c r="V61" i="29" s="1"/>
  <c r="W61" i="29" s="1"/>
  <c r="T59" i="29"/>
  <c r="V59" i="29" s="1"/>
  <c r="T58" i="29"/>
  <c r="V58" i="29" s="1"/>
  <c r="T56" i="29"/>
  <c r="V56" i="29"/>
  <c r="W56" i="29" s="1"/>
  <c r="T55" i="29"/>
  <c r="V55" i="29" s="1"/>
  <c r="W55" i="29" s="1"/>
  <c r="T53" i="29"/>
  <c r="V53" i="29" s="1"/>
  <c r="W53" i="29" s="1"/>
  <c r="W43" i="29"/>
  <c r="V35" i="29"/>
  <c r="W35" i="29" s="1"/>
  <c r="V31" i="29"/>
  <c r="T25" i="29"/>
  <c r="V25" i="29" s="1"/>
  <c r="T24" i="29"/>
  <c r="V24" i="29" s="1"/>
  <c r="W24" i="29" s="1"/>
  <c r="P39" i="33"/>
  <c r="R39" i="33" s="1"/>
  <c r="P38" i="33"/>
  <c r="R38" i="33" s="1"/>
  <c r="S38" i="33" s="1"/>
  <c r="P37" i="33"/>
  <c r="R37" i="33" s="1"/>
  <c r="S37" i="33" s="1"/>
  <c r="P36" i="33"/>
  <c r="R36" i="33" s="1"/>
  <c r="S36" i="33" s="1"/>
  <c r="P35" i="33"/>
  <c r="R35" i="33" s="1"/>
  <c r="S35" i="33" s="1"/>
  <c r="P34" i="33"/>
  <c r="R34" i="33" s="1"/>
  <c r="P33" i="33"/>
  <c r="R33" i="33" s="1"/>
  <c r="S33" i="33" s="1"/>
  <c r="P32" i="33"/>
  <c r="R32" i="33" s="1"/>
  <c r="S32" i="33" s="1"/>
  <c r="P31" i="33"/>
  <c r="R31" i="33" s="1"/>
  <c r="S31" i="33" s="1"/>
  <c r="P26" i="33"/>
  <c r="R26" i="33" s="1"/>
  <c r="P25" i="33"/>
  <c r="R25" i="33" s="1"/>
  <c r="G41" i="32"/>
  <c r="H30" i="28"/>
  <c r="F30" i="28"/>
  <c r="H31" i="29"/>
  <c r="F31" i="29"/>
  <c r="J37" i="24"/>
  <c r="J37" i="26"/>
  <c r="H44" i="27"/>
  <c r="J35" i="29"/>
  <c r="J43" i="32"/>
  <c r="J53" i="23"/>
  <c r="J53" i="24"/>
  <c r="J52" i="25"/>
  <c r="J54" i="26"/>
  <c r="J54" i="27"/>
  <c r="J53" i="27"/>
  <c r="C62" i="29"/>
  <c r="J56" i="29"/>
  <c r="J47" i="33"/>
  <c r="J49" i="25"/>
  <c r="J52" i="24"/>
  <c r="J58" i="23"/>
  <c r="J56" i="23"/>
  <c r="J55" i="23"/>
  <c r="J52" i="23"/>
  <c r="J50" i="23"/>
  <c r="H28" i="23"/>
  <c r="H27" i="23"/>
  <c r="H28" i="24"/>
  <c r="H27" i="24"/>
  <c r="H26" i="25"/>
  <c r="H25" i="25"/>
  <c r="H24" i="25"/>
  <c r="F28" i="25"/>
  <c r="J28" i="25"/>
  <c r="J29" i="25"/>
  <c r="F30" i="25"/>
  <c r="H32" i="25"/>
  <c r="J32" i="25"/>
  <c r="S57" i="25"/>
  <c r="J51" i="26"/>
  <c r="H24" i="26"/>
  <c r="H23" i="26"/>
  <c r="G23" i="26"/>
  <c r="F24" i="26"/>
  <c r="F23" i="26"/>
  <c r="F34" i="27"/>
  <c r="H26" i="26"/>
  <c r="F27" i="26"/>
  <c r="H27" i="26"/>
  <c r="F28" i="26"/>
  <c r="H28" i="26"/>
  <c r="J28" i="26"/>
  <c r="F30" i="26"/>
  <c r="J30" i="26"/>
  <c r="J31" i="26"/>
  <c r="F32" i="26"/>
  <c r="J51" i="27"/>
  <c r="H51" i="27"/>
  <c r="H35" i="27"/>
  <c r="H34" i="27"/>
  <c r="G35" i="27"/>
  <c r="G34" i="27"/>
  <c r="F35" i="27"/>
  <c r="H28" i="28"/>
  <c r="H27" i="28"/>
  <c r="G28" i="28"/>
  <c r="G27" i="28"/>
  <c r="F28" i="28"/>
  <c r="F27" i="28"/>
  <c r="J53" i="29"/>
  <c r="J44" i="33"/>
  <c r="H44" i="33"/>
  <c r="J17" i="32"/>
  <c r="J18" i="33"/>
  <c r="J19" i="29"/>
  <c r="J18" i="28"/>
  <c r="J18" i="27"/>
  <c r="J18" i="26"/>
  <c r="J18" i="25"/>
  <c r="J18" i="24"/>
  <c r="J18" i="23"/>
  <c r="H16" i="23"/>
  <c r="J16" i="23" s="1"/>
  <c r="H16" i="24"/>
  <c r="J16" i="24"/>
  <c r="H16" i="25"/>
  <c r="J16" i="25" s="1"/>
  <c r="H16" i="26"/>
  <c r="J16" i="26" s="1"/>
  <c r="H16" i="27"/>
  <c r="J16" i="27" s="1"/>
  <c r="H16" i="28"/>
  <c r="J16" i="28" s="1"/>
  <c r="H17" i="29"/>
  <c r="J17" i="29" s="1"/>
  <c r="H16" i="33"/>
  <c r="P17" i="29"/>
  <c r="R17" i="29" s="1"/>
  <c r="S17" i="29" s="1"/>
  <c r="T17" i="29"/>
  <c r="G25" i="29"/>
  <c r="G24" i="29"/>
  <c r="H25" i="29"/>
  <c r="H24" i="29"/>
  <c r="F25" i="29"/>
  <c r="F24" i="29"/>
  <c r="F25" i="33"/>
  <c r="H25" i="33"/>
  <c r="F26" i="33"/>
  <c r="H26" i="33"/>
  <c r="J16" i="33"/>
  <c r="I7" i="21"/>
  <c r="S7" i="21" s="1"/>
  <c r="I6" i="21"/>
  <c r="J41" i="26"/>
  <c r="J40" i="26"/>
  <c r="I40" i="26"/>
  <c r="H40" i="26"/>
  <c r="I45" i="26"/>
  <c r="H41" i="24"/>
  <c r="I56" i="23"/>
  <c r="I55" i="23"/>
  <c r="I58" i="23"/>
  <c r="H58" i="23"/>
  <c r="H56" i="23"/>
  <c r="H49" i="33"/>
  <c r="H55" i="23"/>
  <c r="H52" i="23"/>
  <c r="H50" i="23"/>
  <c r="J48" i="23"/>
  <c r="I48" i="23"/>
  <c r="I47" i="23"/>
  <c r="J47" i="23"/>
  <c r="H48" i="23"/>
  <c r="G48" i="23"/>
  <c r="H47" i="23"/>
  <c r="G47" i="23"/>
  <c r="I45" i="23"/>
  <c r="J44" i="23"/>
  <c r="I44" i="23"/>
  <c r="J43" i="23"/>
  <c r="I43" i="23"/>
  <c r="H43" i="23"/>
  <c r="J41" i="23"/>
  <c r="I41" i="23"/>
  <c r="J40" i="23"/>
  <c r="I40" i="23"/>
  <c r="I39" i="23"/>
  <c r="H39" i="23"/>
  <c r="F52" i="23"/>
  <c r="F55" i="23"/>
  <c r="F56" i="23"/>
  <c r="F58" i="23"/>
  <c r="W59" i="24"/>
  <c r="S59" i="24"/>
  <c r="C62" i="24"/>
  <c r="J61" i="24"/>
  <c r="I61" i="24"/>
  <c r="H61" i="24"/>
  <c r="F61" i="24"/>
  <c r="H59" i="24"/>
  <c r="J59" i="24" s="1"/>
  <c r="F59" i="24"/>
  <c r="J57" i="24"/>
  <c r="H57" i="24"/>
  <c r="F57" i="24"/>
  <c r="J56" i="24"/>
  <c r="H56" i="24"/>
  <c r="F56" i="24"/>
  <c r="F54" i="24"/>
  <c r="H52" i="24"/>
  <c r="F52" i="24"/>
  <c r="J50" i="24"/>
  <c r="H50" i="24"/>
  <c r="H47" i="24"/>
  <c r="F47" i="24"/>
  <c r="I45" i="24"/>
  <c r="J44" i="24"/>
  <c r="I44" i="24"/>
  <c r="H43" i="24"/>
  <c r="F43" i="24"/>
  <c r="I42" i="24"/>
  <c r="J41" i="24"/>
  <c r="I41" i="24"/>
  <c r="J40" i="24"/>
  <c r="I40" i="24"/>
  <c r="I39" i="24"/>
  <c r="I38" i="24"/>
  <c r="H38" i="24"/>
  <c r="F38" i="24"/>
  <c r="I37" i="24"/>
  <c r="J36" i="24"/>
  <c r="I36" i="24"/>
  <c r="I35" i="24"/>
  <c r="H35" i="24"/>
  <c r="F35" i="24"/>
  <c r="J34" i="24"/>
  <c r="H34" i="24"/>
  <c r="F32" i="24"/>
  <c r="J31" i="24"/>
  <c r="J30" i="24"/>
  <c r="F30" i="24"/>
  <c r="F28" i="24"/>
  <c r="F27" i="24"/>
  <c r="H26" i="24"/>
  <c r="J24" i="24"/>
  <c r="H24" i="24"/>
  <c r="J23" i="24"/>
  <c r="P18" i="24"/>
  <c r="R18" i="24" s="1"/>
  <c r="S18" i="24" s="1"/>
  <c r="P16" i="24"/>
  <c r="R16" i="24" s="1"/>
  <c r="K12" i="24"/>
  <c r="K13" i="24"/>
  <c r="H14" i="24"/>
  <c r="K14" i="24"/>
  <c r="I51" i="29"/>
  <c r="J50" i="29"/>
  <c r="I50" i="29"/>
  <c r="J49" i="29"/>
  <c r="I49" i="29"/>
  <c r="J37" i="33"/>
  <c r="I37" i="33"/>
  <c r="J43" i="25"/>
  <c r="I43" i="25"/>
  <c r="J59" i="25"/>
  <c r="I59" i="25"/>
  <c r="H59" i="25"/>
  <c r="J55" i="25"/>
  <c r="H55" i="25"/>
  <c r="J54" i="25"/>
  <c r="H54" i="25"/>
  <c r="J51" i="25"/>
  <c r="H51" i="25"/>
  <c r="H49" i="25"/>
  <c r="I44" i="25"/>
  <c r="H42" i="25"/>
  <c r="J41" i="25"/>
  <c r="I41" i="25"/>
  <c r="I40" i="25"/>
  <c r="J39" i="25"/>
  <c r="I39" i="25"/>
  <c r="H39" i="25"/>
  <c r="J38" i="25"/>
  <c r="I38" i="25"/>
  <c r="I37" i="25"/>
  <c r="I36" i="25"/>
  <c r="H36" i="25"/>
  <c r="J35" i="25"/>
  <c r="I35" i="25"/>
  <c r="J34" i="25"/>
  <c r="I34" i="25"/>
  <c r="I33" i="25"/>
  <c r="J61" i="26"/>
  <c r="H61" i="26"/>
  <c r="J57" i="26"/>
  <c r="J56" i="26"/>
  <c r="H56" i="26"/>
  <c r="J53" i="26"/>
  <c r="H53" i="26"/>
  <c r="H51" i="26"/>
  <c r="J46" i="26"/>
  <c r="J44" i="26"/>
  <c r="I46" i="26"/>
  <c r="I44" i="26"/>
  <c r="J42" i="26"/>
  <c r="I42" i="26"/>
  <c r="I41" i="26"/>
  <c r="J39" i="26"/>
  <c r="I39" i="26"/>
  <c r="I37" i="26"/>
  <c r="J36" i="26"/>
  <c r="I36" i="26"/>
  <c r="I35" i="26"/>
  <c r="H35" i="26"/>
  <c r="H34" i="33"/>
  <c r="I61" i="27"/>
  <c r="J61" i="27"/>
  <c r="H61" i="27"/>
  <c r="J59" i="27"/>
  <c r="H59" i="27"/>
  <c r="J58" i="27"/>
  <c r="H58" i="27"/>
  <c r="H53" i="27"/>
  <c r="J47" i="27"/>
  <c r="I47" i="27"/>
  <c r="J46" i="27"/>
  <c r="I46" i="27"/>
  <c r="H46" i="27"/>
  <c r="I44" i="27"/>
  <c r="I43" i="27"/>
  <c r="H43" i="27"/>
  <c r="I42" i="27"/>
  <c r="I41" i="27"/>
  <c r="J42" i="27"/>
  <c r="J41" i="27"/>
  <c r="H41" i="27"/>
  <c r="I40" i="27"/>
  <c r="I39" i="27"/>
  <c r="J39" i="27"/>
  <c r="I38" i="27"/>
  <c r="H38" i="27"/>
  <c r="J37" i="27"/>
  <c r="I37" i="27"/>
  <c r="H37" i="27"/>
  <c r="H33" i="32"/>
  <c r="I32" i="32"/>
  <c r="I61" i="29"/>
  <c r="J61" i="29"/>
  <c r="H61" i="29"/>
  <c r="J59" i="29"/>
  <c r="H59" i="29"/>
  <c r="J58" i="29"/>
  <c r="H58" i="29"/>
  <c r="J55" i="29"/>
  <c r="H55" i="29"/>
  <c r="H53" i="29"/>
  <c r="J40" i="29"/>
  <c r="I40" i="29"/>
  <c r="J51" i="29"/>
  <c r="I46" i="29"/>
  <c r="J46" i="29"/>
  <c r="I45" i="29"/>
  <c r="J45" i="29"/>
  <c r="I44" i="29"/>
  <c r="H44" i="29"/>
  <c r="I41" i="29"/>
  <c r="H41" i="29"/>
  <c r="I39" i="29"/>
  <c r="I37" i="29"/>
  <c r="I52" i="33"/>
  <c r="J52" i="33"/>
  <c r="H52" i="33"/>
  <c r="J50" i="33"/>
  <c r="I49" i="33"/>
  <c r="J49" i="33"/>
  <c r="I42" i="33"/>
  <c r="J42" i="33"/>
  <c r="H42" i="33"/>
  <c r="J41" i="33"/>
  <c r="H41" i="33"/>
  <c r="G37" i="33"/>
  <c r="J39" i="33"/>
  <c r="I39" i="33"/>
  <c r="J38" i="33"/>
  <c r="I38" i="33"/>
  <c r="H37" i="33"/>
  <c r="I36" i="33"/>
  <c r="J36" i="33"/>
  <c r="G35" i="33"/>
  <c r="H35" i="33"/>
  <c r="I35" i="33"/>
  <c r="J33" i="33"/>
  <c r="I33" i="33"/>
  <c r="I32" i="33"/>
  <c r="J32" i="33"/>
  <c r="I31" i="33"/>
  <c r="H31" i="33"/>
  <c r="I41" i="32"/>
  <c r="J41" i="32"/>
  <c r="J40" i="32"/>
  <c r="H41" i="32"/>
  <c r="H40" i="32"/>
  <c r="G38" i="32"/>
  <c r="J36" i="32"/>
  <c r="J37" i="32"/>
  <c r="J38" i="32"/>
  <c r="I38" i="32"/>
  <c r="H38" i="32"/>
  <c r="J31" i="32"/>
  <c r="I30" i="32"/>
  <c r="J30" i="32"/>
  <c r="I29" i="32"/>
  <c r="J29" i="32"/>
  <c r="I28" i="32"/>
  <c r="I27" i="32"/>
  <c r="J27" i="32"/>
  <c r="I26" i="32"/>
  <c r="H26" i="32"/>
  <c r="J25" i="32"/>
  <c r="I25" i="32"/>
  <c r="H25" i="32"/>
  <c r="I24" i="32"/>
  <c r="J24" i="32"/>
  <c r="I22" i="32"/>
  <c r="H22" i="32"/>
  <c r="H35" i="29"/>
  <c r="F59" i="25"/>
  <c r="F61" i="26"/>
  <c r="F61" i="27"/>
  <c r="F52" i="33"/>
  <c r="J37" i="29"/>
  <c r="K13" i="32"/>
  <c r="K15" i="29" s="1"/>
  <c r="J22" i="32"/>
  <c r="H49" i="29"/>
  <c r="F48" i="26"/>
  <c r="H48" i="26"/>
  <c r="F38" i="26"/>
  <c r="F42" i="23"/>
  <c r="F39" i="23"/>
  <c r="F32" i="23"/>
  <c r="J31" i="23"/>
  <c r="J30" i="23"/>
  <c r="F30" i="23"/>
  <c r="F28" i="23"/>
  <c r="F27" i="23"/>
  <c r="H26" i="23"/>
  <c r="J24" i="23"/>
  <c r="J23" i="23"/>
  <c r="H23" i="23"/>
  <c r="T18" i="23"/>
  <c r="T16" i="23"/>
  <c r="V16" i="23" s="1"/>
  <c r="P16" i="23"/>
  <c r="R16" i="23" s="1"/>
  <c r="S16" i="23" s="1"/>
  <c r="K14" i="23"/>
  <c r="H14" i="23"/>
  <c r="K13" i="23"/>
  <c r="K12" i="23"/>
  <c r="W57" i="25"/>
  <c r="H57" i="25"/>
  <c r="J57" i="25" s="1"/>
  <c r="F57" i="25"/>
  <c r="F55" i="25"/>
  <c r="F54" i="25"/>
  <c r="F51" i="25"/>
  <c r="H46" i="25"/>
  <c r="F46" i="25"/>
  <c r="F42" i="25"/>
  <c r="F36" i="25"/>
  <c r="H33" i="25"/>
  <c r="F33" i="25"/>
  <c r="F26" i="25"/>
  <c r="F25" i="25"/>
  <c r="P18" i="25"/>
  <c r="R18" i="25" s="1"/>
  <c r="S18" i="25" s="1"/>
  <c r="K14" i="25"/>
  <c r="H14" i="25"/>
  <c r="K13" i="25"/>
  <c r="K12" i="25"/>
  <c r="K12" i="27"/>
  <c r="K13" i="27"/>
  <c r="H14" i="27"/>
  <c r="K14" i="27"/>
  <c r="P16" i="27"/>
  <c r="R16" i="27" s="1"/>
  <c r="T16" i="27"/>
  <c r="V16" i="27" s="1"/>
  <c r="W16" i="27" s="1"/>
  <c r="P18" i="27"/>
  <c r="R18" i="27" s="1"/>
  <c r="S18" i="27" s="1"/>
  <c r="H23" i="27"/>
  <c r="J23" i="27"/>
  <c r="J24" i="27"/>
  <c r="H26" i="27"/>
  <c r="F27" i="27"/>
  <c r="H27" i="27"/>
  <c r="F28" i="27"/>
  <c r="H28" i="27"/>
  <c r="J28" i="27" s="1"/>
  <c r="F30" i="27"/>
  <c r="J30" i="27"/>
  <c r="J31" i="27"/>
  <c r="F32" i="27"/>
  <c r="F38" i="27"/>
  <c r="F43" i="27"/>
  <c r="F46" i="27"/>
  <c r="F49" i="27"/>
  <c r="H49" i="27"/>
  <c r="F53" i="27"/>
  <c r="F56" i="27"/>
  <c r="F58" i="27"/>
  <c r="F59" i="27"/>
  <c r="F42" i="33"/>
  <c r="F36" i="32"/>
  <c r="I10" i="21"/>
  <c r="I9" i="21"/>
  <c r="S9" i="21" s="1"/>
  <c r="I8" i="21"/>
  <c r="S8" i="21" s="1"/>
  <c r="W59" i="26"/>
  <c r="S59" i="26"/>
  <c r="H59" i="26"/>
  <c r="J59" i="26" s="1"/>
  <c r="F59" i="26"/>
  <c r="H57" i="26"/>
  <c r="F57" i="26"/>
  <c r="F56" i="26"/>
  <c r="F53" i="26"/>
  <c r="F44" i="26"/>
  <c r="F35" i="26"/>
  <c r="J34" i="26"/>
  <c r="H34" i="26"/>
  <c r="P18" i="26"/>
  <c r="R18" i="26" s="1"/>
  <c r="S18" i="26" s="1"/>
  <c r="P16" i="26"/>
  <c r="R16" i="26" s="1"/>
  <c r="K14" i="26"/>
  <c r="H14" i="26"/>
  <c r="K13" i="26"/>
  <c r="K12" i="26"/>
  <c r="C60" i="28"/>
  <c r="M14" i="28"/>
  <c r="K14" i="28"/>
  <c r="H14" i="28"/>
  <c r="J36" i="28"/>
  <c r="H36" i="28"/>
  <c r="H25" i="28"/>
  <c r="J25" i="28" s="1"/>
  <c r="F25" i="28"/>
  <c r="H24" i="28"/>
  <c r="F24" i="28"/>
  <c r="H23" i="28"/>
  <c r="W18" i="28"/>
  <c r="T16" i="28"/>
  <c r="V16" i="28" s="1"/>
  <c r="W16" i="28" s="1"/>
  <c r="P16" i="28"/>
  <c r="R16" i="28" s="1"/>
  <c r="S16" i="28" s="1"/>
  <c r="K13" i="28"/>
  <c r="K12" i="28"/>
  <c r="K12" i="29"/>
  <c r="K13" i="29"/>
  <c r="K14" i="29"/>
  <c r="F41" i="29"/>
  <c r="H38" i="29"/>
  <c r="F59" i="29"/>
  <c r="F58" i="29"/>
  <c r="F55" i="29"/>
  <c r="F49" i="29"/>
  <c r="H43" i="29"/>
  <c r="F38" i="29"/>
  <c r="H37" i="29"/>
  <c r="F35" i="29"/>
  <c r="H29" i="29"/>
  <c r="J29" i="29" s="1"/>
  <c r="F29" i="29"/>
  <c r="H28" i="29"/>
  <c r="F28" i="29"/>
  <c r="H27" i="29"/>
  <c r="W19" i="29"/>
  <c r="P19" i="29"/>
  <c r="R19" i="29" s="1"/>
  <c r="H14" i="29"/>
  <c r="C19" i="33"/>
  <c r="H50" i="33"/>
  <c r="F50" i="33"/>
  <c r="F49" i="33"/>
  <c r="F46" i="33"/>
  <c r="H46" i="33" s="1"/>
  <c r="F41" i="33"/>
  <c r="F37" i="33"/>
  <c r="F34" i="33"/>
  <c r="H29" i="33"/>
  <c r="F29" i="33"/>
  <c r="H28" i="33"/>
  <c r="F28" i="33"/>
  <c r="H23" i="33"/>
  <c r="P18" i="33"/>
  <c r="R18" i="33" s="1"/>
  <c r="S18" i="33" s="1"/>
  <c r="P16" i="33"/>
  <c r="R16" i="33" s="1"/>
  <c r="H14" i="33"/>
  <c r="F43" i="32"/>
  <c r="F29" i="32"/>
  <c r="F26" i="32"/>
  <c r="C18" i="32"/>
  <c r="P17" i="32"/>
  <c r="T17" i="32" s="1"/>
  <c r="V17" i="32" s="1"/>
  <c r="W17" i="32" s="1"/>
  <c r="M14" i="32"/>
  <c r="H14" i="32"/>
  <c r="M13" i="32"/>
  <c r="M12" i="32"/>
  <c r="S6" i="21"/>
  <c r="N6" i="21"/>
  <c r="N7" i="21"/>
  <c r="S10" i="21"/>
  <c r="B11" i="21"/>
  <c r="W45" i="29"/>
  <c r="W68" i="33"/>
  <c r="W36" i="33"/>
  <c r="W47" i="33"/>
  <c r="S44" i="24"/>
  <c r="W45" i="24"/>
  <c r="S38" i="24"/>
  <c r="S39" i="24"/>
  <c r="W34" i="25"/>
  <c r="W42" i="25"/>
  <c r="W43" i="25"/>
  <c r="W38" i="25"/>
  <c r="S61" i="26"/>
  <c r="W76" i="26"/>
  <c r="S38" i="26"/>
  <c r="W41" i="26"/>
  <c r="W56" i="26"/>
  <c r="S36" i="26"/>
  <c r="S40" i="26"/>
  <c r="W40" i="26"/>
  <c r="W18" i="26"/>
  <c r="W77" i="27"/>
  <c r="S41" i="27"/>
  <c r="W44" i="29"/>
  <c r="S40" i="29"/>
  <c r="S45" i="29"/>
  <c r="W30" i="32"/>
  <c r="W31" i="32"/>
  <c r="W50" i="29"/>
  <c r="S49" i="25"/>
  <c r="S31" i="32"/>
  <c r="S30" i="32"/>
  <c r="W70" i="23"/>
  <c r="W69" i="23"/>
  <c r="W55" i="23"/>
  <c r="S39" i="23"/>
  <c r="S36" i="23"/>
  <c r="S35" i="23"/>
  <c r="W42" i="23"/>
  <c r="W50" i="23"/>
  <c r="S28" i="23"/>
  <c r="S42" i="24"/>
  <c r="S35" i="24"/>
  <c r="S40" i="24"/>
  <c r="S56" i="24"/>
  <c r="S53" i="24"/>
  <c r="W57" i="24"/>
  <c r="W53" i="24"/>
  <c r="S37" i="24"/>
  <c r="S36" i="24"/>
  <c r="S28" i="24"/>
  <c r="W18" i="24"/>
  <c r="W73" i="25"/>
  <c r="W25" i="25"/>
  <c r="W51" i="25"/>
  <c r="W55" i="25"/>
  <c r="W70" i="26"/>
  <c r="W71" i="26"/>
  <c r="S45" i="26"/>
  <c r="W44" i="26"/>
  <c r="W24" i="26"/>
  <c r="S39" i="26"/>
  <c r="W46" i="26"/>
  <c r="W60" i="33"/>
  <c r="W70" i="29"/>
  <c r="S69" i="29"/>
  <c r="W70" i="27"/>
  <c r="S71" i="27"/>
  <c r="W56" i="27"/>
  <c r="S39" i="27"/>
  <c r="S47" i="27"/>
  <c r="S56" i="29"/>
  <c r="S38" i="29"/>
  <c r="W46" i="29"/>
  <c r="S61" i="29"/>
  <c r="S35" i="29"/>
  <c r="S42" i="29"/>
  <c r="W39" i="29"/>
  <c r="W62" i="23"/>
  <c r="S69" i="24"/>
  <c r="W66" i="24"/>
  <c r="W66" i="25"/>
  <c r="W66" i="26"/>
  <c r="S69" i="27"/>
  <c r="W66" i="27"/>
  <c r="W64" i="28"/>
  <c r="W72" i="29"/>
  <c r="W39" i="33"/>
  <c r="W25" i="33"/>
  <c r="W56" i="32"/>
  <c r="W36" i="32"/>
  <c r="W22" i="32"/>
  <c r="W28" i="32"/>
  <c r="S34" i="32"/>
  <c r="S37" i="32"/>
  <c r="S27" i="32"/>
  <c r="S38" i="32"/>
  <c r="S25" i="32"/>
  <c r="W47" i="32"/>
  <c r="W48" i="32"/>
  <c r="W62" i="28"/>
  <c r="W67" i="28"/>
  <c r="W53" i="23"/>
  <c r="W35" i="25"/>
  <c r="W37" i="25"/>
  <c r="S61" i="25"/>
  <c r="S52" i="25"/>
  <c r="W42" i="26"/>
  <c r="S43" i="26"/>
  <c r="S70" i="27"/>
  <c r="W48" i="29"/>
  <c r="W34" i="33"/>
  <c r="W40" i="32"/>
  <c r="W35" i="32"/>
  <c r="W34" i="28"/>
  <c r="S34" i="29"/>
  <c r="W33" i="29"/>
  <c r="W65" i="28"/>
  <c r="S70" i="28"/>
  <c r="W67" i="25"/>
  <c r="W13" i="32"/>
  <c r="W14" i="32"/>
  <c r="S76" i="29"/>
  <c r="S56" i="27"/>
  <c r="S66" i="29"/>
  <c r="W47" i="29"/>
  <c r="S67" i="29"/>
  <c r="W52" i="33" l="1"/>
  <c r="S25" i="25"/>
  <c r="S16" i="33"/>
  <c r="S16" i="27"/>
  <c r="W16" i="23"/>
  <c r="S25" i="33"/>
  <c r="W59" i="29"/>
  <c r="W16" i="33"/>
  <c r="W44" i="33"/>
  <c r="S53" i="29"/>
  <c r="S34" i="27"/>
  <c r="W34" i="27"/>
  <c r="S61" i="27"/>
  <c r="S23" i="26"/>
  <c r="W23" i="26"/>
  <c r="S53" i="26"/>
  <c r="S56" i="26"/>
  <c r="S55" i="25"/>
  <c r="W27" i="24"/>
  <c r="S50" i="23"/>
  <c r="W26" i="33"/>
  <c r="W16" i="26"/>
  <c r="O82" i="26"/>
  <c r="W57" i="26"/>
  <c r="O82" i="24"/>
  <c r="W58" i="23"/>
  <c r="S53" i="28"/>
  <c r="S49" i="33"/>
  <c r="W61" i="27"/>
  <c r="O82" i="29"/>
  <c r="W66" i="23"/>
  <c r="W65" i="23"/>
  <c r="S65" i="23"/>
  <c r="W43" i="23"/>
  <c r="S40" i="23"/>
  <c r="W34" i="23"/>
  <c r="S77" i="24"/>
  <c r="W49" i="25"/>
  <c r="W26" i="25"/>
  <c r="W69" i="25"/>
  <c r="S71" i="26"/>
  <c r="W67" i="26"/>
  <c r="W64" i="26"/>
  <c r="S37" i="26"/>
  <c r="S40" i="27"/>
  <c r="W37" i="27"/>
  <c r="W68" i="28"/>
  <c r="W58" i="28"/>
  <c r="S58" i="28"/>
  <c r="S56" i="28"/>
  <c r="S50" i="28"/>
  <c r="W55" i="28"/>
  <c r="S55" i="28"/>
  <c r="S52" i="28"/>
  <c r="W50" i="28"/>
  <c r="S19" i="29"/>
  <c r="S70" i="29"/>
  <c r="W66" i="29"/>
  <c r="W71" i="29"/>
  <c r="S49" i="29"/>
  <c r="W31" i="29"/>
  <c r="S32" i="29"/>
  <c r="S63" i="33"/>
  <c r="W63" i="33"/>
  <c r="W37" i="28"/>
  <c r="S37" i="28"/>
  <c r="S37" i="29"/>
  <c r="S41" i="29"/>
  <c r="W40" i="28"/>
  <c r="S77" i="25"/>
  <c r="S14" i="28"/>
  <c r="S41" i="23"/>
  <c r="W41" i="23"/>
  <c r="W77" i="29"/>
  <c r="S77" i="29"/>
  <c r="S72" i="26"/>
  <c r="W72" i="26"/>
  <c r="S50" i="33"/>
  <c r="W50" i="33"/>
  <c r="W46" i="33"/>
  <c r="W59" i="32"/>
  <c r="W65" i="32" s="1"/>
  <c r="S59" i="32"/>
  <c r="O65" i="32"/>
  <c r="W41" i="33"/>
  <c r="S41" i="33"/>
  <c r="S51" i="29"/>
  <c r="W51" i="29"/>
  <c r="W35" i="27"/>
  <c r="S35" i="27"/>
  <c r="W51" i="26"/>
  <c r="S51" i="26"/>
  <c r="W40" i="25"/>
  <c r="S40" i="25"/>
  <c r="W54" i="25"/>
  <c r="W16" i="24"/>
  <c r="S16" i="24"/>
  <c r="S82" i="24" s="1"/>
  <c r="W52" i="24"/>
  <c r="S52" i="24"/>
  <c r="W27" i="23"/>
  <c r="S27" i="23"/>
  <c r="S73" i="29"/>
  <c r="W73" i="29"/>
  <c r="W69" i="26"/>
  <c r="S69" i="26"/>
  <c r="W71" i="23"/>
  <c r="S38" i="28"/>
  <c r="W38" i="28"/>
  <c r="S52" i="23"/>
  <c r="S58" i="23"/>
  <c r="S65" i="29"/>
  <c r="W65" i="29"/>
  <c r="W63" i="23"/>
  <c r="S41" i="28"/>
  <c r="W41" i="28"/>
  <c r="S65" i="25"/>
  <c r="S69" i="28"/>
  <c r="W69" i="28"/>
  <c r="W63" i="28"/>
  <c r="S63" i="28"/>
  <c r="S65" i="33"/>
  <c r="W65" i="33"/>
  <c r="W58" i="33"/>
  <c r="S58" i="33"/>
  <c r="W61" i="33"/>
  <c r="S61" i="33"/>
  <c r="S65" i="26"/>
  <c r="W65" i="26"/>
  <c r="S70" i="25"/>
  <c r="W70" i="25"/>
  <c r="W72" i="24"/>
  <c r="S72" i="24"/>
  <c r="S67" i="23"/>
  <c r="W67" i="23"/>
  <c r="W43" i="26"/>
  <c r="S16" i="26"/>
  <c r="W27" i="28"/>
  <c r="S51" i="27"/>
  <c r="S57" i="26"/>
  <c r="W38" i="29"/>
  <c r="W41" i="25"/>
  <c r="W45" i="28"/>
  <c r="S26" i="33"/>
  <c r="W25" i="29"/>
  <c r="W58" i="29"/>
  <c r="W51" i="27"/>
  <c r="S41" i="25"/>
  <c r="W52" i="23"/>
  <c r="W37" i="24"/>
  <c r="W56" i="24"/>
  <c r="W39" i="23"/>
  <c r="W48" i="23"/>
  <c r="W55" i="33"/>
  <c r="S73" i="27"/>
  <c r="W70" i="24"/>
  <c r="W72" i="27"/>
  <c r="S43" i="28"/>
  <c r="S45" i="28"/>
  <c r="W59" i="28"/>
  <c r="V18" i="23"/>
  <c r="W18" i="23" s="1"/>
  <c r="S25" i="29"/>
  <c r="W53" i="27"/>
  <c r="S58" i="27"/>
  <c r="S54" i="25"/>
  <c r="W38" i="23"/>
  <c r="S35" i="25"/>
  <c r="S39" i="25"/>
  <c r="W28" i="24"/>
  <c r="W73" i="24"/>
  <c r="W56" i="28"/>
  <c r="S39" i="28"/>
  <c r="R17" i="32"/>
  <c r="S17" i="32" s="1"/>
  <c r="S60" i="32"/>
  <c r="W74" i="33"/>
  <c r="S42" i="33"/>
  <c r="W53" i="26"/>
  <c r="W39" i="28"/>
  <c r="S38" i="27"/>
  <c r="S42" i="27"/>
  <c r="W39" i="27"/>
  <c r="W41" i="27"/>
  <c r="W47" i="27"/>
  <c r="W59" i="27"/>
  <c r="S13" i="32"/>
  <c r="S39" i="33"/>
  <c r="W61" i="23"/>
  <c r="W32" i="29"/>
  <c r="W82" i="29" s="1"/>
  <c r="S12" i="32"/>
  <c r="S14" i="32"/>
  <c r="S37" i="23"/>
  <c r="W45" i="23"/>
  <c r="W68" i="23"/>
  <c r="S64" i="27"/>
  <c r="S65" i="27"/>
  <c r="S34" i="33"/>
  <c r="S51" i="32"/>
  <c r="S82" i="25" l="1"/>
  <c r="W82" i="24"/>
  <c r="S74" i="33"/>
  <c r="S82" i="27"/>
  <c r="S80" i="28"/>
  <c r="W80" i="23"/>
  <c r="W82" i="25"/>
  <c r="S82" i="26"/>
  <c r="W82" i="26"/>
  <c r="W82" i="27"/>
  <c r="S82" i="29"/>
  <c r="S80" i="23"/>
  <c r="S65" i="32"/>
  <c r="Y2" i="32" s="1"/>
  <c r="W80" i="28"/>
</calcChain>
</file>

<file path=xl/sharedStrings.xml><?xml version="1.0" encoding="utf-8"?>
<sst xmlns="http://schemas.openxmlformats.org/spreadsheetml/2006/main" count="5161" uniqueCount="862">
  <si>
    <t>Lợi nhuận</t>
  </si>
  <si>
    <t>Kiểm soát chi phí hiệu quả</t>
  </si>
  <si>
    <t>I4</t>
  </si>
  <si>
    <t>Cải tiến công nghệ</t>
  </si>
  <si>
    <t>F1</t>
  </si>
  <si>
    <t>F11</t>
  </si>
  <si>
    <t>F3</t>
  </si>
  <si>
    <t>F4</t>
  </si>
  <si>
    <t>C1</t>
  </si>
  <si>
    <t>F31</t>
  </si>
  <si>
    <t>F42</t>
  </si>
  <si>
    <t>C11</t>
  </si>
  <si>
    <t>I41</t>
  </si>
  <si>
    <t>Trọng số của mục tiêu</t>
  </si>
  <si>
    <t>Mã KPI</t>
  </si>
  <si>
    <t>Tiêu chí đo lường (KPI)</t>
  </si>
  <si>
    <t>Trọng số của chỉ tiêu</t>
  </si>
  <si>
    <t>Trọng số chung</t>
  </si>
  <si>
    <t>Chỉ tiêu đo</t>
  </si>
  <si>
    <t>Tần suất theo dõi</t>
  </si>
  <si>
    <t>Công thức/ Cách đo lường</t>
  </si>
  <si>
    <t>ĐVT</t>
  </si>
  <si>
    <t>Tài chính</t>
  </si>
  <si>
    <t>%</t>
  </si>
  <si>
    <t>Năm</t>
  </si>
  <si>
    <t>Quý</t>
  </si>
  <si>
    <t>Quy trình nội bộ</t>
  </si>
  <si>
    <t>Quý</t>
  </si>
  <si>
    <t>Phần 2: Theo dõi &amp; kiểm soát</t>
  </si>
  <si>
    <t xml:space="preserve">Nguồn thông tin </t>
  </si>
  <si>
    <t>Đầu mối cung cấp</t>
  </si>
  <si>
    <t>Thực hiện</t>
  </si>
  <si>
    <t>Mức độ thực hiện chỉ tiêu</t>
  </si>
  <si>
    <t>Mức độ thực hiện tổng sắp</t>
  </si>
  <si>
    <t>đ/ kWh</t>
  </si>
  <si>
    <t>Sáng kiến</t>
  </si>
  <si>
    <t>Chi phí/ kWh điện thương phẩm</t>
  </si>
  <si>
    <t>Tăng hiệu quả sử dụng vốn</t>
  </si>
  <si>
    <t>Phần 1: Mục tiêu</t>
  </si>
  <si>
    <t xml:space="preserve"> Mục tiêu chiến lược</t>
  </si>
  <si>
    <t>2018</t>
  </si>
  <si>
    <t>Lợi nhuận/ Kế hoạch</t>
  </si>
  <si>
    <t>Cải thiện sự hài lòng của khách hàng về chất lượng điện, chất lượng dịch vụ và hình ảnh thương hiệu EVN  trách nhiệm &amp; minh bạch</t>
  </si>
  <si>
    <r>
      <rPr>
        <b/>
        <i/>
        <u/>
        <sz val="12"/>
        <rFont val="Times New Roman"/>
        <family val="1"/>
      </rPr>
      <t xml:space="preserve">Quy ước Ký hiệu: </t>
    </r>
    <r>
      <rPr>
        <b/>
        <i/>
        <sz val="12"/>
        <rFont val="Times New Roman"/>
        <family val="1"/>
      </rPr>
      <t xml:space="preserve">
</t>
    </r>
    <r>
      <rPr>
        <i/>
        <sz val="12"/>
        <rFont val="Times New Roman"/>
        <family val="1"/>
      </rPr>
      <t>C: Chỉ đạo, phê duyệt;
T: Thực hiện;
TG: Tham gia thực hiện theo công đoạn</t>
    </r>
  </si>
  <si>
    <t>Số T/T</t>
  </si>
  <si>
    <t>Chuỗi giá trị</t>
  </si>
  <si>
    <t>Mã CN</t>
  </si>
  <si>
    <t>Các chức năng bộ phận</t>
  </si>
  <si>
    <t>No</t>
  </si>
  <si>
    <t>Chức năng</t>
  </si>
  <si>
    <t>CL. Quản trị chiến lược</t>
  </si>
  <si>
    <t>CL1</t>
  </si>
  <si>
    <t xml:space="preserve">Lập kế hoạch SXKD dài hạn của Công ty </t>
  </si>
  <si>
    <t>C</t>
  </si>
  <si>
    <t>KH. Lập kế hoạch SXKD</t>
  </si>
  <si>
    <t>TG</t>
  </si>
  <si>
    <t>KH5</t>
  </si>
  <si>
    <t xml:space="preserve">Lập, triển khai kế hoạch CCHC của Công ty </t>
  </si>
  <si>
    <t>KH6</t>
  </si>
  <si>
    <t xml:space="preserve">Lập, triển khai kế hoạch thực hiện Quy chế dân chủ của Công ty </t>
  </si>
  <si>
    <t>VT.Mua sắm, quản lý vật tư thiết bị, tài sản</t>
  </si>
  <si>
    <t>TC.Quản trị tài chính-kế toán</t>
  </si>
  <si>
    <t>AT.ATLĐ-môi trường</t>
  </si>
  <si>
    <t>XD.Đầu tư xây dựng</t>
  </si>
  <si>
    <t>SC.Sửa chữa lớn</t>
  </si>
  <si>
    <t>SX.Dịch vụ SXK</t>
  </si>
  <si>
    <t>HC.Quản trị hành chính, quan hệ cộng đồng</t>
  </si>
  <si>
    <t>HC1</t>
  </si>
  <si>
    <t>Công tác Văn thư</t>
  </si>
  <si>
    <t>CN.Công nghệ thông tin</t>
  </si>
  <si>
    <t>CN3</t>
  </si>
  <si>
    <t>Khai thác hiệu quả các phần mềm được trang bị</t>
  </si>
  <si>
    <t>KS.Thanh tra-kiểm soát nội bộ</t>
  </si>
  <si>
    <t>KS3</t>
  </si>
  <si>
    <t>Xây dựng và tổ chức thực hiện kế hoạch thanh tra, kiểm tra định kỳ hoặc đột xuất trong toàn Công ty về việc thực hiện các chính sách, pháp luật của Nhà nước, quy chế phân cấp quản lý, quy định của Công ty và Tổng công ty</t>
  </si>
  <si>
    <t>QT.Quy trình đảm bảo chất lượng</t>
  </si>
  <si>
    <t>QT1</t>
  </si>
  <si>
    <t>Lập kế hoạch và tổ chức triển khai duy trì áp dụng và cải tiến hệ thống quản lý chất lượng ISO 9001:2015 trong toàn Công ty</t>
  </si>
  <si>
    <t>QT2</t>
  </si>
  <si>
    <t>Lập kế hoạch triển khai duy trì áp dụng và cải tiến công cụ 5S trong toàn Công ty.</t>
  </si>
  <si>
    <t>VH.Văn hóa doanh nghiệp</t>
  </si>
  <si>
    <t>VH1</t>
  </si>
  <si>
    <t>Công tác văn hóa doanh nghiệp</t>
  </si>
  <si>
    <t>KH3</t>
  </si>
  <si>
    <t>VT3</t>
  </si>
  <si>
    <t>Thanh lý tài sản, vật tư ứ đọng kém mất phẩm chất không có nhu cầu sử dụng.</t>
  </si>
  <si>
    <t>VT4</t>
  </si>
  <si>
    <t>Thực hiện tiếp nhận tài sản các công trình điện khách hàng bàn giao.</t>
  </si>
  <si>
    <t>TC1</t>
  </si>
  <si>
    <t>Thực hiện công tác quản lý tài chính. Quản lý sử dụng vốn, kiểm soát dòng tiền, theo dõi tài sản, phân tích hiệu quả tài chính.</t>
  </si>
  <si>
    <t>TC2</t>
  </si>
  <si>
    <t>Thực hiện hạch toán kế toán (tài khoản, sổ sách chứng từ, quy trình), vận hành và kiểm soát nghiệp vụ thu chi, chứng từ kế toán.</t>
  </si>
  <si>
    <t>TC3</t>
  </si>
  <si>
    <t>TC4</t>
  </si>
  <si>
    <t>Theo dõi kế hoạch chi phí giá thành của Công ty</t>
  </si>
  <si>
    <t>TC5</t>
  </si>
  <si>
    <t>Thẩm tra quyết toán, xin vốn và giải ngân công trình XDCB, SCL, khắc phục thiên tai</t>
  </si>
  <si>
    <t>AT4</t>
  </si>
  <si>
    <t>Tổ chức phòng chống và khắc phục thiên tai</t>
  </si>
  <si>
    <t>XD4</t>
  </si>
  <si>
    <t>SC3</t>
  </si>
  <si>
    <t>SX1</t>
  </si>
  <si>
    <t>HC4</t>
  </si>
  <si>
    <t>Công tác Quan hệ cộng đồng</t>
  </si>
  <si>
    <t>Đơn vị đo</t>
  </si>
  <si>
    <t>Số lượng sai sót</t>
  </si>
  <si>
    <t>Tháng</t>
  </si>
  <si>
    <t>Mã chức danh:</t>
  </si>
  <si>
    <t>SC4</t>
  </si>
  <si>
    <t>BẢNG KPIs CHO VỊ TRÍ CÔNG VIỆC</t>
  </si>
  <si>
    <t>Ngày ....... tháng ...... năm 2018</t>
  </si>
  <si>
    <t xml:space="preserve">Bộ phận: </t>
  </si>
  <si>
    <t xml:space="preserve">KPI cấp công ty </t>
  </si>
  <si>
    <t>KPI của Phòng</t>
  </si>
  <si>
    <t>KPI cá nhân</t>
  </si>
  <si>
    <t>Mục tiêu trong kỳ</t>
  </si>
  <si>
    <t xml:space="preserve">Tần suất </t>
  </si>
  <si>
    <t>Kết quả thực hiện</t>
  </si>
  <si>
    <t>Chỉ tiêu kế hoạch</t>
  </si>
  <si>
    <t>Cá nhân tự chấm</t>
  </si>
  <si>
    <t>Kết quả</t>
  </si>
  <si>
    <t>Điểm chấm</t>
  </si>
  <si>
    <t>Điểm qui đổi</t>
  </si>
  <si>
    <t>A</t>
  </si>
  <si>
    <t>A.1</t>
  </si>
  <si>
    <t>Theo KH</t>
  </si>
  <si>
    <t>A.2</t>
  </si>
  <si>
    <t xml:space="preserve">Công tác văn thư </t>
  </si>
  <si>
    <t>Tham gia xây dựng và tổ chức thực hiện kế hoạch thanh tra, kiểm tra định kỳ hoặc đột xuất trong toàn Công ty về việc thực hiện các chính sách, pháp luật của Nhà nước, quy chế phân cấp quản lý, quy định của Công ty và Tổng công ty</t>
  </si>
  <si>
    <t>B</t>
  </si>
  <si>
    <t>Ý THỨC, TRÁCH NHIỆM VỚI CÔNG VIỆC</t>
  </si>
  <si>
    <t>B.1</t>
  </si>
  <si>
    <t>Ý thức, trách nhiệm với công việc được giao</t>
  </si>
  <si>
    <t>B.2</t>
  </si>
  <si>
    <t>Vi phạm các nội quy, quy chế của Công ty.</t>
  </si>
  <si>
    <t>ĐIỂM THƯỜNG</t>
  </si>
  <si>
    <t>C.1</t>
  </si>
  <si>
    <t>Có sáng kiến, cải tiến, hợp lý hóa sản xuất được công nhận</t>
  </si>
  <si>
    <t>C.2</t>
  </si>
  <si>
    <t>Hoàn thành tốt các công việc được giao bổ xung khi có phát sinh</t>
  </si>
  <si>
    <t>Tổng điểm</t>
  </si>
  <si>
    <t xml:space="preserve">Người lập </t>
  </si>
  <si>
    <t>Người duyệt</t>
  </si>
  <si>
    <t>MA TRẬN CHỨC NĂNG PHÒNG TÀI CHÍNH KẾ TOÁN P5</t>
  </si>
  <si>
    <t>Phòng: TCKT</t>
  </si>
  <si>
    <t>Kiểm soát chi phí giá thành không vượt kế hoạch tổng công ty giao</t>
  </si>
  <si>
    <t>HỆ THỐNG CHỈ TIÊU CỦA PHÒNG TÀI CHÍNH KẾ TOÁN 2018 (BSC-KPI P5</t>
  </si>
  <si>
    <t>Kiểm soát giá trị tồn kho không vượt kế hoạch Tổng công ty giao</t>
  </si>
  <si>
    <t>Khách hàng</t>
  </si>
  <si>
    <t>Nghiên cứu áp dụng công nghệ mới vào SXKD</t>
  </si>
  <si>
    <t>Theo kế hoạch của EVNNPC và của công ty</t>
  </si>
  <si>
    <t>Công việc được giao theo kế hoạch</t>
  </si>
  <si>
    <t>Thực hiện các nội quy, quy chế của Công ty</t>
  </si>
  <si>
    <t xml:space="preserve">Số lượng </t>
  </si>
  <si>
    <t>TCKT 02</t>
  </si>
  <si>
    <t>TCKT 03</t>
  </si>
  <si>
    <t xml:space="preserve">Thực hiện công tác Thủ quỹ tại văn phòng Công ty. </t>
  </si>
  <si>
    <t>NHÓM CÁC CHỈ TIÊU THỰC HIỆN NHIỆM VỤ ( Cấp 1)</t>
  </si>
  <si>
    <t>CÔNG TY ĐIỆN LỰC YÊN BÁI</t>
  </si>
  <si>
    <t>Mã cấp 1</t>
  </si>
  <si>
    <t>Mã cấp 2</t>
  </si>
  <si>
    <t xml:space="preserve">KPI </t>
  </si>
  <si>
    <t>Mã cấp 3</t>
  </si>
  <si>
    <t>TCKT 01</t>
  </si>
  <si>
    <t>Tổ chức, thực hiện các hoạt động SXK đạt chỉ tiêu kế hoạch</t>
  </si>
  <si>
    <t>SK1</t>
  </si>
  <si>
    <t>Phần 2: Phân bổ mục tiêu</t>
  </si>
  <si>
    <t>Thực hiện lựa chọn nhà thầu đúng quy định</t>
  </si>
  <si>
    <t>Hạch toán chi phí sửa chữa lớn vào giá thành đúng tiến độ</t>
  </si>
  <si>
    <t>F111</t>
  </si>
  <si>
    <t>F311</t>
  </si>
  <si>
    <t>F421</t>
  </si>
  <si>
    <t>NHÓM KPI THEO MỤC TIÊU (Cấp 2)</t>
  </si>
  <si>
    <t>Viễn cảnh tài chính (Cấp 3)</t>
  </si>
  <si>
    <t>F</t>
  </si>
  <si>
    <t>Viễn cảnh quan hệ khách hàng (Cấp 3)</t>
  </si>
  <si>
    <t>Viễn cảnh hoạt động nội bộ (Cấp 3)</t>
  </si>
  <si>
    <t>I</t>
  </si>
  <si>
    <t>Viễn cảnh học hỏi và phát triển (Cấp 3)</t>
  </si>
  <si>
    <t>L</t>
  </si>
  <si>
    <t>NHÓM KPI THEO MTCV (Cấp 2)</t>
  </si>
  <si>
    <t>Quản trị chiến lược (Cấp 3)</t>
  </si>
  <si>
    <t>CL</t>
  </si>
  <si>
    <t>CL11</t>
  </si>
  <si>
    <t>CL111</t>
  </si>
  <si>
    <t xml:space="preserve">Thực hiện lập kế hoạch tài chính của Công ty </t>
  </si>
  <si>
    <t>Lập kế hoạch SXKD (Cấp 3)</t>
  </si>
  <si>
    <t>KH</t>
  </si>
  <si>
    <t>Quản lý và phân bổ chi phí biến động</t>
  </si>
  <si>
    <t>KH31</t>
  </si>
  <si>
    <t>KH311</t>
  </si>
  <si>
    <t>Thực hiện theo dõi quản lý chi phí biến động</t>
  </si>
  <si>
    <t>KH51</t>
  </si>
  <si>
    <t>KH511</t>
  </si>
  <si>
    <t>KH61</t>
  </si>
  <si>
    <t>KH611</t>
  </si>
  <si>
    <t>Thực hiện lập, triển khai kế hoạch CCHC của Công ty</t>
  </si>
  <si>
    <t>VT</t>
  </si>
  <si>
    <t>Mua sắm, quản lý vật tư thiết bị, tài sản (Cấp 3)</t>
  </si>
  <si>
    <t>Thực hiện thanh lý tài sản, vật tư ứ đọng kém mất phẩm chất không có nhu cầu sử dụng.</t>
  </si>
  <si>
    <t>VT11</t>
  </si>
  <si>
    <t>VT111</t>
  </si>
  <si>
    <t>VT41</t>
  </si>
  <si>
    <t>VT411</t>
  </si>
  <si>
    <t>Quản trị tài chính-kế toán ( Cấp 3)</t>
  </si>
  <si>
    <t>TC</t>
  </si>
  <si>
    <t>TC11</t>
  </si>
  <si>
    <t>TC111</t>
  </si>
  <si>
    <t>TC31</t>
  </si>
  <si>
    <t>TC41</t>
  </si>
  <si>
    <t>TC51</t>
  </si>
  <si>
    <t>TC311</t>
  </si>
  <si>
    <t>TC411</t>
  </si>
  <si>
    <t>TC511</t>
  </si>
  <si>
    <t>AT</t>
  </si>
  <si>
    <t>ATLĐ-môi trường ( Cấp 3)</t>
  </si>
  <si>
    <t>AT41</t>
  </si>
  <si>
    <t>AT411</t>
  </si>
  <si>
    <t>XD</t>
  </si>
  <si>
    <t>Đầu tư xây dựng ( cấp 3)</t>
  </si>
  <si>
    <t>SCL</t>
  </si>
  <si>
    <t>Sửa chữa lớn ( cấp 3)</t>
  </si>
  <si>
    <t>HC</t>
  </si>
  <si>
    <t>Quản trị hành chính, quan hệ cộng đồng ( cấp 3)</t>
  </si>
  <si>
    <t>CN</t>
  </si>
  <si>
    <t>Công nghệ thông tin ( cấp 3)</t>
  </si>
  <si>
    <t>KS</t>
  </si>
  <si>
    <t>Thanh tra - kiểm soát nội bộ ( cấp 3)</t>
  </si>
  <si>
    <t>Trực tiếp tham gia xây dựng và tổ chức thực hiện kế hoạch thanh tra, kiểm tra định kỳ hoặc đột xuất trong toàn Công ty về việc thực hiện các chính sách, pháp luật của Nhà nước, quy chế phân cấp quản lý, quy định của Công ty và Tổng công ty</t>
  </si>
  <si>
    <t>KS31</t>
  </si>
  <si>
    <t>KS311</t>
  </si>
  <si>
    <t>QT</t>
  </si>
  <si>
    <t>Quy trình đảm bảo chất lượng ( cấp 3)</t>
  </si>
  <si>
    <t>Trực tiếp tham gia lập kế hoạch và tổ chức triển khai duy trì áp dụng và cải tiến hệ thống quản lý chất lượng ISO 9001:2015 trong phòng</t>
  </si>
  <si>
    <t>Trực tiếp tham gia lập kế hoạch triển khai duy trì áp dụng và cải tiến công cụ 5S trong phòng.</t>
  </si>
  <si>
    <t>SK</t>
  </si>
  <si>
    <t>Sáng kiến cải tiến ( Cấp 3)</t>
  </si>
  <si>
    <t>SK11</t>
  </si>
  <si>
    <t>SK111</t>
  </si>
  <si>
    <t>Văn hóa doanh nghiệp ( Cấp 3)</t>
  </si>
  <si>
    <t>VH</t>
  </si>
  <si>
    <t>Chỉ đạo thực hiện tham gia thực hiện tiếp nhận tài sản các công trình điện khách hàng bàn giao.</t>
  </si>
  <si>
    <t>Dịch vụ SXK ( cấp 3)</t>
  </si>
  <si>
    <t>SX</t>
  </si>
  <si>
    <t>Kiểm   soát chi phí/ kWh điện thương phẩm không vượt kế hoạch Tổng công ty giao</t>
  </si>
  <si>
    <t>Vị trí: Kế toán TSCĐ và KPTT</t>
  </si>
  <si>
    <t>TCKT 04</t>
  </si>
  <si>
    <t>CL112</t>
  </si>
  <si>
    <t>VT31</t>
  </si>
  <si>
    <t>Thực hiện thanh sử lý tài sản, VT ứ đọng kém mất phẩm chất không có nhu cầu sử dụng</t>
  </si>
  <si>
    <t>VT311</t>
  </si>
  <si>
    <t>VT312</t>
  </si>
  <si>
    <t>Trực tiếp tham gia tiếp nhận TS các công trình điện khách hàng bàn gia( Tiếp nhận hồ sơ, giá trị bàn giao)</t>
  </si>
  <si>
    <t>Tham gia thực hiện tiếp nhân tài sản các công trình điện khách hàng bàn giao</t>
  </si>
  <si>
    <t>TC312</t>
  </si>
  <si>
    <t>Lập Báo cáo kế toán tài chính toàn Công ty</t>
  </si>
  <si>
    <t>Thực hiện quyết toán, xin vốn công trình KPTT</t>
  </si>
  <si>
    <t>Thực hiện hạch toán kế toán chi phí các công trình KPTT</t>
  </si>
  <si>
    <t>TC512</t>
  </si>
  <si>
    <t>Tham gia phòng chống và khắc phục thiên tai</t>
  </si>
  <si>
    <t>Vị trí: Kế toán vật tư</t>
  </si>
  <si>
    <t>TCKT 05</t>
  </si>
  <si>
    <t>Thực hiện kiểm soát, đối chiếu số liệu các Biểu báo cáo tài chính của phân hệ Vật tư</t>
  </si>
  <si>
    <t>Thực hiện lập báo cáo kiểm kê vật tư hàng năm.</t>
  </si>
  <si>
    <t>Vị trí: Kế toán Thanh toán</t>
  </si>
  <si>
    <t>Thực hiện quyết toán, hạch toán chi phí sửa chữa MBA PX thí nghiệm điện tự làm.</t>
  </si>
  <si>
    <t>TCKT 06</t>
  </si>
  <si>
    <t>TCKT 07</t>
  </si>
  <si>
    <t>Phó phòng - Kế toán tổng hợp - NGỌC</t>
  </si>
  <si>
    <t>Phó phòng - Kế toán SCL + SCTX - HÙNG</t>
  </si>
  <si>
    <t>Kế toán TSCĐ và KPTT - THUỶ</t>
  </si>
  <si>
    <t>Kế toán vật tư - THƠM</t>
  </si>
  <si>
    <t>Trưởng phòng - THU</t>
  </si>
  <si>
    <t xml:space="preserve">Tham gia triển khai thực hiện kế hoạch CCHC của Công ty </t>
  </si>
  <si>
    <t>Tham gia Thực hiện lựa chọn nhà thầu đúng quy định</t>
  </si>
  <si>
    <t>Nhập liệu số liệu lên phiếu giá, giải ngân thanh toán các công trình ĐTXD trên phần mềm Quản lý dự án</t>
  </si>
  <si>
    <t>Thực hiện phân bổ giá trị lãi vay, gốc vay các công trình ĐTXD khi có thông báo của EVNNPC.</t>
  </si>
  <si>
    <t>Nguyên tắc tính</t>
  </si>
  <si>
    <t>Điểm</t>
  </si>
  <si>
    <t>Mức HTNV</t>
  </si>
  <si>
    <t>&gt;105</t>
  </si>
  <si>
    <t>A (1)</t>
  </si>
  <si>
    <t>&gt;100- &lt;=105</t>
  </si>
  <si>
    <t>B (2)</t>
  </si>
  <si>
    <t>&gt;=95 - 100</t>
  </si>
  <si>
    <t>C (3)</t>
  </si>
  <si>
    <t>&gt;=90 - &lt;95</t>
  </si>
  <si>
    <t>D (4)</t>
  </si>
  <si>
    <t>&lt;90</t>
  </si>
  <si>
    <t>E (5)</t>
  </si>
  <si>
    <t xml:space="preserve">Tham gia triển khai thực hiện kế hoạch thực hiện Quy chế dân chủ của Công ty </t>
  </si>
  <si>
    <t>Thực hiện theo dõi, kiểm soát dòng tiền ( Tổng công ty cấp tiền và các khoản thanh toán)</t>
  </si>
  <si>
    <t>Kế toán Thanh toán (chuyên chi)- TRINH</t>
  </si>
  <si>
    <t>Kế toán công nợ + kế toán công trình (ĐTXD) - PHUONG</t>
  </si>
  <si>
    <t>Kế toán công trình (ĐTXD) - THUẬN</t>
  </si>
  <si>
    <t>Kế toán công trình (ĐTXD) - CỰ</t>
  </si>
  <si>
    <t>Tham gia lựa chọn nhà thầu đúng quy định</t>
  </si>
  <si>
    <t>Thực hiện Lập các báo cáo kế toán tài chính.</t>
  </si>
  <si>
    <t>Thực hiện theo dõi kiểm soát kế hoạch chi phí giá thành của Công ty.</t>
  </si>
  <si>
    <t>Thực hiện lập báo cáo quyết toán, xin vốn và giải ngân công trình  khắc phục thiên tai</t>
  </si>
  <si>
    <t>Thực hiện công tác theo dõi, hạch toán thu hồi tạm ứng (TK 141)</t>
  </si>
  <si>
    <t>TCKT 08</t>
  </si>
  <si>
    <t>Vị trí: Kế toán công nợ  và  công trình XDCB</t>
  </si>
  <si>
    <t>Thực hiện Thẩm tra quyết toán, xin vốn và giải ngân công trình XDCB</t>
  </si>
  <si>
    <t>Vị trí: Kế toán công trình  XDCB (2)</t>
  </si>
  <si>
    <t>TCKT 09</t>
  </si>
  <si>
    <t>Vị trí: Kế toán công trình  XDCB (1)</t>
  </si>
  <si>
    <t>TCKT 10</t>
  </si>
  <si>
    <t>Kế toán thuế + KT chuyên thu + Thủ quỹ - HƯƠNG</t>
  </si>
  <si>
    <t xml:space="preserve">Vị trí: Kế toán Thuế + KT chuyên thu + Thủ quỹ </t>
  </si>
  <si>
    <t>Thực hiện Lập Báo cáo kế toán tài chính toàn Công ty</t>
  </si>
  <si>
    <t>Thực hiện hạch toán kế toán các nghiệp vụ phát sinh có liên quan đến hoạt động SXKD của Công ty vào các phân hệ kế toán của chương trình ERP. Đảm bảo dữ liệu kế toán trên chương trình ERP toàn Công ty được chính xác và an toàn.</t>
  </si>
  <si>
    <t>Theo dõi, hạch toán thu tiền điện hàng tháng Tài khoản chuyên thu.</t>
  </si>
  <si>
    <t>Thực hiện kiểm soát, đối chiếu số liệu các biểu báo cáo tài chính của phân hệ kế toán   Dự án (PM).</t>
  </si>
  <si>
    <t>Thực hiện kiểm soát, đối chiếu số liệu các biểu báo cáo tài chính của phân hệ kế toán  công nợ Phải trả AP, Phải thu AR và  kế toán Dự án (PM)</t>
  </si>
  <si>
    <t>Thực hiện công tác giải ngân vốn KHCB dự án ĐTXD hàng tháng.</t>
  </si>
  <si>
    <t>Thực hiện in sổ kế toán  chi tiết, tổng hợp Tiền mặt, TGNH cuả Phân hệ kế toán Tiền của chương trình ERP</t>
  </si>
  <si>
    <t>Thực hiện kiểm soát, đối chiếu số liệu các Biểu báo cáo tài chính  của phân hệ Tiền.</t>
  </si>
  <si>
    <t>Thực hiện hạch toán, theo dõi, quyết toán lương SXĐ điện toàn công ty</t>
  </si>
  <si>
    <t>Ban Giám đốc chấm</t>
  </si>
  <si>
    <t>Kiểm tra tính hợp lý, hợp lệ của hồ sơ quyết toán.</t>
  </si>
  <si>
    <t>Thực hiện hạch toán kế toán các nghiệp vụ phát sinh có liên quan đến hoạt động SXKD của Công ty vào phân hệ kế toán Tổng hợp  (GL) của chương trình ERP. Đảm bảo dữ liệu kế toán trên chương trình ERP toàn Công ty được chính xác và an toàn.</t>
  </si>
  <si>
    <t>Thực hiện in Sổ cái kế toán của chương trình ERP.</t>
  </si>
  <si>
    <t>Thực hiện in Báo cáo Tài chính hàng quý của chương trình ERP. Theo đúng qui định.</t>
  </si>
  <si>
    <t>Thực hiện khai thác hiệu quả các phần mềm ERP, Eofice, Microsoft Office</t>
  </si>
  <si>
    <t>Thực hiện  theo dõi báo cáo chi tiết các tài khoản công nợ được phân công. (TK 3311).</t>
  </si>
  <si>
    <t>Thực hiện  theo dõi báo cáo chi tiết các tài khoản công nợ được phân công. ( TK 3318)</t>
  </si>
  <si>
    <t>Thực hiện  theo dõi báo cáo chi tiết các tài khoản công nợ được phân công. (TK 3313)</t>
  </si>
  <si>
    <t>Vị trí: Phó phòng TCKT - kế toán SCL, SCTX</t>
  </si>
  <si>
    <t xml:space="preserve">Thực hiện quyết toán, hạch toán kế toán các nghiệp vụ phát sinh có liên quan đến công trình SCTX của Công ty vào chương trình ERP. </t>
  </si>
  <si>
    <t>Loại</t>
  </si>
  <si>
    <t>Thực hiện kiểm soát  chi phí khấu hao TSCĐ trong tổng chi phí phân phối điện của Công ty.</t>
  </si>
  <si>
    <t>Thực hiện in sổ chi tiết tăng giảm Tài sản. Sổ tổng hợp trích KH  cuả Phân hệ Tài sản ( FA) của chương trình ERP</t>
  </si>
  <si>
    <t>Thực hiện đối chiếu các khoản hạch toán  công nợ nội bộ theo thông báo hạch toán giữa  Công ty với Tổng công ty, Các đơn vị trực thuộc TCT)</t>
  </si>
  <si>
    <t>Thực hiện theo dõi giá trị tình hình biến động tài sản của Công ty. (quản lý theo dõi Tổng nguyên giá tài sản, khấu hao TSCĐ, giá trị còn lại của TSCĐ). Phản ánh chính xác tình hình tăng giảm các tài sản theo các nguồn vốn.</t>
  </si>
  <si>
    <t>Thực hiện kiểm soát, đối chiếu số liệu các Biểu báo cáo tài chính của phân hệ TSCĐ (FA)</t>
  </si>
  <si>
    <t>Thực hiện  theo dõi báo cáo chi tiết các tài khoản công nợ được phân công. ( công nợ KPTT)</t>
  </si>
  <si>
    <t xml:space="preserve">Thực hiện công tác xin cấp vốn (Tạm ứng, thanh toán giai đoạn, quyết toán)  vốn KHCB, TDTM, vốn vay nước ngoài các dự án ĐTXD  hàng tháng. </t>
  </si>
  <si>
    <t>Thực hiện kiểm soát thu phiếu nhập xuất kho đủ số phiếu trong tháng đúng thời gian qui định.</t>
  </si>
  <si>
    <t xml:space="preserve">Vị trí: Trưởng phòng Tài chính kế toán </t>
  </si>
  <si>
    <t xml:space="preserve">Tham gia lập kế hoạch các chỉ tiêu SXKD của Công ty </t>
  </si>
  <si>
    <t>Thực hiện lập báo cáo tài chính đạt chất lượng báo cáo.</t>
  </si>
  <si>
    <t>Thực hiện hạch toán tài khoản toán kế toán vật tư và các nghiệp vụ phát sinh  vào  Phân hệ kế toán Vật tư (INV) của chương trình ERP.</t>
  </si>
  <si>
    <t>Thực hiện hạch toán tài khoản toán kế toán thanh toán  các nghiệp vụ phát sinh vào Phân hệ kế toán Tiền của chương trình ERP. Hạch toán thu - chi, ủy nhiệm chi, giấy báo có của ngân hàng đúng với chứng từ phát sinh.</t>
  </si>
  <si>
    <t>Thực hiện hạch toán tài khoản toán kế toán công nợ và  các nghiệp vụ phát sinh vào Phân hệ kế toán  công nợ Phải trả AP, Phải thu AR và  kế toán Dự án (PM). của chương trình ERP.</t>
  </si>
  <si>
    <t>Thực hiện hạch toán tài khoản toán kế toán công trình XDCB và các nghiệp vụ phát sinh vào Phân hệ  kế toán Dự án (PM) của chương trình ERP.  Hạch toán đúng chi phí, theo đúng hạng mục công trình.</t>
  </si>
  <si>
    <t>Thực hiện kiểm tra, đối chiếu số liệu, tài khoản thuế lên các Biểu báo cáo tài chính.</t>
  </si>
  <si>
    <t>Lập kế hoạch các khoản mục chi phí biến động hàng năm trong Báo cáo  kế hoạch chỉ tiêu SXKD của Công ty.</t>
  </si>
  <si>
    <t>Thực hiện hạch toán tài khoản toán kế toán thuế và các nghiệp vụ phát sinh vào Phân hệ quản lý Thuế (TA) của chương trình ERP.</t>
  </si>
  <si>
    <t>Mã</t>
  </si>
  <si>
    <t xml:space="preserve">Nhiệm vụ </t>
  </si>
  <si>
    <t xml:space="preserve">   Nhiệm vụ cụ thể</t>
  </si>
  <si>
    <t xml:space="preserve">Triển khai thực hiện kế hoạch thực hiện Quy chế dân chủ của Công ty </t>
  </si>
  <si>
    <t xml:space="preserve">Thực hiện triển khai kế hoạch CCHC của Công ty </t>
  </si>
  <si>
    <t>Thực hiện công tác quản lý tài chính. Quản lý sử dụng vốn, kiểm soát dòng tiền, theo dõi tài sản.</t>
  </si>
  <si>
    <t>Thực hiện phân tích hiệu quả tài chính.</t>
  </si>
  <si>
    <t>Thực hiện hạch toán kế toán (tài khoản, sổ sách chứng từ, quy trình)</t>
  </si>
  <si>
    <t>Thực hiện  kiểm soát nghiệp vụ thu chi, chứng từ kế toán.</t>
  </si>
  <si>
    <t>Lập báo cáo kế toán tài chính toàn công ty</t>
  </si>
  <si>
    <t>TC32</t>
  </si>
  <si>
    <t>Tham gia phối hợp thực hiện Lập Báo cáo đăng ký kế hoạch vốn và kế hoạch giải ngân vốn đầu tư xây dựng cơ bản theo yêu cầu của EVNNPC</t>
  </si>
  <si>
    <t>Thực hiện  theo dõi Báo cáo chi tiết các tài khoản công nợ được phân công đồng thời tổng hợp và báo cáo công nợ toàn Công ty.</t>
  </si>
  <si>
    <t>Tham gia thực hiện theo dõi, kiểm soát chi phí giá thành của Công ty.</t>
  </si>
  <si>
    <t>Thực hiện hạch toán các khoản mục chi phí giá thành.</t>
  </si>
  <si>
    <t xml:space="preserve">Thực hiện theo dõi số liệu, kiểm soát chi phí giá thành của  Công ty không vượt kế hoạch Tổng công ty giao. </t>
  </si>
  <si>
    <t>Thực hiện Thẩm tra quyết toán, xin vốn và giải ngân công trình XDCB.</t>
  </si>
  <si>
    <t>Thẩm tra quyết toán, xin vốn và giải ngân công trình SCL.</t>
  </si>
  <si>
    <t>Thực hiện quyết toán, xin vốn và giải ngân công trình khắc phục thiên tai</t>
  </si>
  <si>
    <t>Thực hiện công tác xin cấp vốn (Tạm ứng, thanh toán giai đoạn, quyết toán)  vốn KHCB, TDTM, vốn vay nước ngoài các dự án ĐTXD  hàng tháng.</t>
  </si>
  <si>
    <t>Thực hiện công tác giải ngân vốn các dự án ĐTXD hàng tháng.</t>
  </si>
  <si>
    <t>Thực hiện công tác xin cấp vốn (Tạm ứng, thanh toán giai đoạn, quyết toán) công trình SCL  hàng tháng.</t>
  </si>
  <si>
    <t>Thực hiện công tác xin cấp vốn (Tạm ứng,  quyết toán) công trình KPTT</t>
  </si>
  <si>
    <t>Thực hiện công tác giải ngân vốn công trình KPTT  hàng tháng.</t>
  </si>
  <si>
    <t>Thực hiện công tác giải ngân vốn công trình SCL hàng tháng.</t>
  </si>
  <si>
    <t>Tham gia theo dõi hạch toán chi phí sửa chữa lớn vào giá thành đúng tiến độ</t>
  </si>
  <si>
    <t xml:space="preserve"> Thực hiện xuất hoá đơn các công trình SXK.</t>
  </si>
  <si>
    <t xml:space="preserve"> Thực hiện xuất hoá đơn các công trình xuất hoá đơn thuê tài sản (cột điện, cáp quang..)</t>
  </si>
  <si>
    <t>Thực hiện theo dõi cho thuê tài sản  (cột điện, hạ tầng viễn thông..) đạt chỉ tiêu kế hoạch Tổng công ty giao</t>
  </si>
  <si>
    <t>Quản lý tốt công tác tài chính, quản lý vốn và sử dụng vốn đúng quy định của Luật kế toán.</t>
  </si>
  <si>
    <t xml:space="preserve">Quản lý tốt việc thực hiện hạch toán kế toán, quy trình hạch toán. </t>
  </si>
  <si>
    <t>Thực hiện kiểm soát, đối chiếu số liệu các biểu Báo cáo tài chính của từng phân hệ.</t>
  </si>
  <si>
    <t>Tham gia thực hiện, theo dõi  các công trình SXK đạt chỉ tiêu kế hoạch Tổng công ty giao</t>
  </si>
  <si>
    <t>Lập báo cáo quyết toán giải ngân vốn KHCB các công trình ĐTXD theo thực tế phát sinh Tổng công ty cấp vốn.</t>
  </si>
  <si>
    <t>Lập báo cáo quyết toán vốn giải ngân các công trình SCL theo thực tế phát sinh Tổng công ty cấp vốn.</t>
  </si>
  <si>
    <t xml:space="preserve">Thực hiện kiểm soát, đối chiếu số liệu các biểu báo cáo tài chính của phân hệ Kế toán Dự án SCL. </t>
  </si>
  <si>
    <t>6 tháng</t>
  </si>
  <si>
    <t>Thực hiện hạch toán tài khoản toán kế toán TSCĐ và các nghiệp vụ phát sinh vào  Phân hệ kế toán TSCĐ của chương trình ERP. Tính và trích khấu hao TSCĐ đúng chế độ quy định.</t>
  </si>
  <si>
    <t>Lập báo cáo quyết toán vốn giải ngân các công trình KPTT  theo thực tế phát sinh Tổng công ty cấp vốn.</t>
  </si>
  <si>
    <t>Thực hiện  đánh giá vật tư thu hồi nhập kho, lập biên bản đánh giá.</t>
  </si>
  <si>
    <t>Thực hiện  theo dõi Báo cáo chi tiết các tài khoản công nợ được phân công</t>
  </si>
  <si>
    <t>Thực hiện đối chiếu các khoản công nợ nội bộ theo thông báo hạch toán ( Công ty và Tổng công ty, Các đơn vị trực thuộc TCT. Công ty.</t>
  </si>
  <si>
    <t>Thực hiện  theo dõi Báo cáo chi tiết các tài khoản công nợ được phân công.</t>
  </si>
  <si>
    <t>Khi PS</t>
  </si>
  <si>
    <t>Lập báo cáo quyết toán công trình hoàn thành, tập hợp hồ sơ và hoàn thành công tác thẩm tra. Thực hiện trình lãnh đạo phê duyệt quyết định quyết toán công trình ĐTXD hoàn thành.</t>
  </si>
  <si>
    <t>Soạn thảo văn bản</t>
  </si>
  <si>
    <t>Công tác văn thư phòng</t>
  </si>
  <si>
    <t>TH</t>
  </si>
  <si>
    <t>TK</t>
  </si>
  <si>
    <t>Thực hiện công tác văn thư phòng theo đúng quy trình, quy định do EVN NPC và PCYB ban hành.</t>
  </si>
  <si>
    <t>Thực hiện tham gia Ban chỉ huy phòng chống và khắc phục thiên tai</t>
  </si>
  <si>
    <t>Soạn thảo và soát kỹ các văn bản, báo cáo, quy trình, quy định…của phòng trước khi trình ký đảm bảo đúng đủ về nội dung và thể thức trình bày.</t>
  </si>
  <si>
    <t>Thực hiện tốt công tác dịch vụ khách hàng, không vi phạm về quy định giao tiếp khách hàng</t>
  </si>
  <si>
    <t>Có sáng kiến hợp lý hóa sản xuất được công nhận</t>
  </si>
  <si>
    <t>Có cải tiến hợp lý hóa sản xuất được công nhận</t>
  </si>
  <si>
    <t>Có sáng kiến hợp lý hóa sản xuất</t>
  </si>
  <si>
    <t xml:space="preserve">Có cải tiến hợp lý hóa sản xuất </t>
  </si>
  <si>
    <t>Tham gia thực hiện kế hoạch thanh tra, kiểm tra định kỳ hoặc đột xuất trong toàn Công ty về việc thực hiện các chính sách, pháp luật của Nhà nước, quy chế phân cấp quản lý, quy định của Công ty và Tổng công ty</t>
  </si>
  <si>
    <t>Tham gia thực hiện kế hoạch thanh tra, kiểm tra định kỳ hoặc đột xuất trong toàn Công ty về việc thực hiện  công tác tài chính kế toán, thanh toán các thu nhập của người lao động.</t>
  </si>
  <si>
    <t>Khai thác hiệu quả các phần mềm dùng chung được trang bị như Eoffice; Microsoft Office; visio</t>
  </si>
  <si>
    <t>Khai thác hiệu quả các phần mềm chuyên môn được trang bị</t>
  </si>
  <si>
    <t>tháng</t>
  </si>
  <si>
    <t>Giá trị hàng tồn kho hàng quý không vượt kế hoạch TCT giao</t>
  </si>
  <si>
    <t>Lập  các báo cáo kế toán tài chính.</t>
  </si>
  <si>
    <t>Thực hiện quản lý tốt chi phí phân phối điện của Công ty.</t>
  </si>
  <si>
    <t>Triển khai thực hiện tham gia  tiếp nhận và bàn giao tài sản các công trình điện khách hàng bàn giao (Tiếp nhận hồ sơ, giá trị bàn giao)..</t>
  </si>
  <si>
    <t>Triển khai thực hiện Báo cáo phân tích hiệu quả tài chính.</t>
  </si>
  <si>
    <t>Chỉ đạo thực hiện  hạch toán đúng các khoản muc chi phí giá thành Tổng công ty giao.</t>
  </si>
  <si>
    <t>Triển khai thực hiện thaẩm tra quyết toán, xin vốn và giải ngân công  trình SCL</t>
  </si>
  <si>
    <t>Triển khai thực hiện hạch toán chi phí SCL vào giá thành đúng KH tổng công ty giao.</t>
  </si>
  <si>
    <t>Triển khai thực hiện, theo dõi các CT SXK đạt chỉ tiêu kế hoạch Tổng công ty giao</t>
  </si>
  <si>
    <t xml:space="preserve">Chỉ đạo xây dựng đề cương kiểm tra và tham gia thực hiện kế hoạch thanh tra, kiểm tra định kỳ hoặc đột xuất của Công ty đối với các đơn vị trực thuộc về việc thực hiện những lĩnh vực chuyên môn theo CNNV của phòng.
</t>
  </si>
  <si>
    <t>Thực hiện kiểm soát chi phí phân phối điện của Công ty.</t>
  </si>
  <si>
    <t xml:space="preserve">Thực hiện hạch toán kế toán các nghiệp vụ phát sinh có liên quan đến công trình SCL của Công ty vào phân hệ kế toán Dự án PM của chương trình ERP. </t>
  </si>
  <si>
    <t>Thực hiện in sổ sách kế toán theo từng Phân hệ kế toán</t>
  </si>
  <si>
    <t>TC1.1</t>
  </si>
  <si>
    <t>TC1.2</t>
  </si>
  <si>
    <t>TC1.1.1</t>
  </si>
  <si>
    <t>Thực hiện quản lý tốt chi phí để đạt được Lợi nhuận TCT giao.</t>
  </si>
  <si>
    <t xml:space="preserve">Tỷ lệ, hệ số, hiệu số </t>
  </si>
  <si>
    <t>Triển khai thực hiện CCHC theo kế hoạch của Công ty đến toàn thể CBCNV trong phòng.</t>
  </si>
  <si>
    <t>Thực hiện Quy chế dân chủ của Công ty đến toàn thể CBCNV trong phòng.</t>
  </si>
  <si>
    <t xml:space="preserve">Thực hiện CCHC theo kế hoạch của Công ty </t>
  </si>
  <si>
    <t xml:space="preserve">Tham gia thực hiện Quy chế dân chủ của Công ty </t>
  </si>
  <si>
    <t>Triển khai  lập hồ sơ thanh lý tài sản, vật tư ứ đọng kém mất phẩm chất không có nhu cầu sử dụng Trình Tổng công ty đúng quy định,</t>
  </si>
  <si>
    <t xml:space="preserve">Triển khai thực hiện lập kế hoạch các chỉ tiêu SXKD của Công ty </t>
  </si>
  <si>
    <t>Thực hiện kiểm soát và xử lý chứng từ kế toán đúng đủ kịp thời theo quy định của Luật kế toán và cuả Tổng công ty quy định.</t>
  </si>
  <si>
    <t xml:space="preserve">Chỉ đạo và triển khai việc thực hiện theo dõi, kiểm soát chi phí giá thành của  Công ty không vượt kế hoạch Tổng công ty giao. </t>
  </si>
  <si>
    <t>Triển khai thực hiện quyết toán, xin vốn và giải ngân công trình khắc phục thiên tai</t>
  </si>
  <si>
    <t>Triển khai Thực hiện công tác theo dõi thuê tài sản (cột điện, cáp quang..) đạt chỉ tiêu kế hoạch Tổng công ty giao.</t>
  </si>
  <si>
    <t>Chỉ đạo và triển khai kế hoạch duy trì áp dụng và cải tiến hệ thống quản lý chất lượng ISO 9001:2015 của Công ty  đến toàn thể CBCNV trong phòng</t>
  </si>
  <si>
    <t xml:space="preserve">Chỉ đạo, triển khai, tổ chức thực hiện duy trì áp dụng và cải tiến hệ thống  quản lý chất lượng ISO 9001:2015 trong phòng. </t>
  </si>
  <si>
    <t>Tổ chức kiểm tra, giám sát và theo dõi đánh giá việc thực hiện công tác Iso của CBCNV trong phòng.</t>
  </si>
  <si>
    <t>Chỉ đạo và triển khai kế hoạch  duy trì áp dụng và cải tiến công cụ 5S của Công ty đến toàn thể CBCNV trong phòng.</t>
  </si>
  <si>
    <t xml:space="preserve">Triển khai, tổ chức thực hiện, duy trì áp dụng và cải tiến công cụ 5S  trong phòng. </t>
  </si>
  <si>
    <t>Tổ chức kiểm tra, giám sát và theo dõi đánh giá việc thực hiện công tác 5S của CBCNV trong phòng.</t>
  </si>
  <si>
    <t>Thực hiện công tác Văn hóa Doanh nghiệp trong đơn vị theo quy định của Công ty và Tổng Công ty Điện lực Miền Bắc</t>
  </si>
  <si>
    <t>Thực hiện các nghiệp vụ thu - chi của tất cả các loại quỹ tiền mặt đầy đủ, chính xác và kịp thời.</t>
  </si>
  <si>
    <t>Đảm bảo mức tồn quỹ hàng ngày theo quy định của Công ty</t>
  </si>
  <si>
    <t>Cập nhật đầy đủ, chính xác, kịp thời Thu - Chi - Tồn quỹ tiền mặt vào Sổ quỹ.</t>
  </si>
  <si>
    <t xml:space="preserve"> Lập báo cáo thu chi quỹ tiền mặt hàng ngày.</t>
  </si>
  <si>
    <t>Lập báo cáo kiểm kê tồn quỹ hàng năm.</t>
  </si>
  <si>
    <t xml:space="preserve">Hạch toán kế toán các nghiệp vụ phát sinh có liên quan đến công trình KPTT của Công ty vào chương trình ERP. </t>
  </si>
  <si>
    <t>Hạch toán kế toán phải trả nhà thầu cung cấp vật tư trên phân hệ AP của chương trình ERP.</t>
  </si>
  <si>
    <t>Kiểm tra các chứng từ gốc, đảm bảo tính hợp lý, hợp lệ của các chứng từ thanh toán.</t>
  </si>
  <si>
    <t xml:space="preserve">Đối chiếu các khoản công nợ nội bộ theo thông báo hạch toán ( Công ty và Tổng công ty, Các đơn vị trực thuộc TCT. Công ty và các đơn vị cấp 4). </t>
  </si>
  <si>
    <t>Kiểm tra các định khoản các nghiệp vụ phát sinh. Kiểm tra sự cân đối giữa số liệu kế toán chi tiết và tổng hợp của Công ty.</t>
  </si>
  <si>
    <t>Lập các báo cáo quyết toán thuế (Thuế GTGT, TNDN, TNCN) theo qui định.</t>
  </si>
  <si>
    <t>Lập báo cáo quyết toán tình hình sử dụng Hóa đơn theo qui định.</t>
  </si>
  <si>
    <t>Lập báo cáo kiểm kê tài sản, vật tư, CCDC hàng năm.</t>
  </si>
  <si>
    <t>Lập báo cáo kiểm kê công nợ hàng năm.</t>
  </si>
  <si>
    <t>Lập báo cáo tiết kiệm chống lãng phí hàng quý.</t>
  </si>
  <si>
    <t>Lập Báo cáo kế hoạch dòng tiền của Công ty.</t>
  </si>
  <si>
    <t>Lập báo cáo ước khấu hao TSCĐ hàng năm.</t>
  </si>
  <si>
    <t>Lập Báo cáo  kế hoạch thanh xử lý tài sản, VTTB và thu hồi công nợ hàng năm.</t>
  </si>
  <si>
    <t>Kiểm soát, hạch toán đúng các khoản muc chi phí giá thành Tổng công ty giao.</t>
  </si>
  <si>
    <t>Lập báo cáo quyết toán, tập hợp hồ sơ và hoàn thành công tác thẩm tra trình lãnh đạo phê duyệt quyết toán công trình SCL.</t>
  </si>
  <si>
    <t xml:space="preserve"> Lập hồ sơ quyết toán công trình KPTT.</t>
  </si>
  <si>
    <t>Hạch toán giá trị chi phí sửa chữa lớn vào giá thành đúng tiến độ Tổng công ty giao</t>
  </si>
  <si>
    <t>Quyết toán, hạch toán Doanh thu, chi phí, xác định lãi lỗ, các công trình SXK.</t>
  </si>
  <si>
    <t>Hạch toán doanh thu, chi phí. Xác định lãi lỗ cho thuê tài sản (cột điện, hạ tầng viễn thông..) đạt chỉ tiêu kế hoạch Tổng công ty giao.</t>
  </si>
  <si>
    <t>Thực hiện kiểm soát số liệu tài chính, đảm bảo các chỉ tiêu nâng cao hiệu quả tài chính Tổng công ty giao.</t>
  </si>
  <si>
    <t>CL1.1</t>
  </si>
  <si>
    <t>KH5.1</t>
  </si>
  <si>
    <t>KH6.1</t>
  </si>
  <si>
    <t>VT3.1</t>
  </si>
  <si>
    <t>VT4.1</t>
  </si>
  <si>
    <t>CL1.1.1</t>
  </si>
  <si>
    <t>KH5.1.1</t>
  </si>
  <si>
    <t>KH6.1.1</t>
  </si>
  <si>
    <t>VT3.1.1</t>
  </si>
  <si>
    <t>VT4.1.1</t>
  </si>
  <si>
    <t>TC1.1.2</t>
  </si>
  <si>
    <t>TC1.1.3</t>
  </si>
  <si>
    <t>TC1.2.1</t>
  </si>
  <si>
    <t>TC1.3.1</t>
  </si>
  <si>
    <t>TC1.3.2</t>
  </si>
  <si>
    <t>TC1.3.3</t>
  </si>
  <si>
    <t>TC1.3.4</t>
  </si>
  <si>
    <t>TC1.3.5</t>
  </si>
  <si>
    <t>Phân bổ giá trị tài sản, lập biên bản tạm tăng TS; điều chỉnh Tài sản khi có quyết định phê duyệt quyết toán công trình hoàn thành.</t>
  </si>
  <si>
    <t>Thực hiện nhiệm vụ thu chi, thanh toán chi phí giá thành, cấp chi phí của Công ty cho các điện lực.</t>
  </si>
  <si>
    <t>Thực hiện in Báo cáo Tài chính hàng quý  năm của chương trình ERP theo đúng thời gian theo quy định của Tổng công ty.</t>
  </si>
  <si>
    <t>Lập các báo cáo kế toán khác</t>
  </si>
  <si>
    <t>Kiểm soát chi phí giá thành  của các điện lực  không vượt kế hoạch Công ty giao.</t>
  </si>
  <si>
    <t>TC1.3</t>
  </si>
  <si>
    <t>TC2.1.1</t>
  </si>
  <si>
    <t>TC2.1.2</t>
  </si>
  <si>
    <t>TC2.1.3</t>
  </si>
  <si>
    <t>TC2.1.4</t>
  </si>
  <si>
    <t>TC2.1.5</t>
  </si>
  <si>
    <t>TC2.1.6</t>
  </si>
  <si>
    <t>TC2.1.7</t>
  </si>
  <si>
    <t>TC2.1.8</t>
  </si>
  <si>
    <t>TC2.1.9</t>
  </si>
  <si>
    <t>TC2.1.10</t>
  </si>
  <si>
    <t>TC2.1.11</t>
  </si>
  <si>
    <t>TC2.1.12</t>
  </si>
  <si>
    <t>TC2.1</t>
  </si>
  <si>
    <t>TC2.2</t>
  </si>
  <si>
    <t>TC2.2.1</t>
  </si>
  <si>
    <t>TC2.2.2</t>
  </si>
  <si>
    <t>TC3.1</t>
  </si>
  <si>
    <t>TC3.1.1</t>
  </si>
  <si>
    <t>TC3.1.2</t>
  </si>
  <si>
    <t>TC3.1.3</t>
  </si>
  <si>
    <t>TC3.1.4</t>
  </si>
  <si>
    <t>TC3.1.5</t>
  </si>
  <si>
    <t>TC3.2.1</t>
  </si>
  <si>
    <t>TC3.2.2</t>
  </si>
  <si>
    <t>TC3.2.3</t>
  </si>
  <si>
    <t>TC3.2.4</t>
  </si>
  <si>
    <t>TC3.2.5</t>
  </si>
  <si>
    <t>TC3.2.6</t>
  </si>
  <si>
    <t>TC3.2.7</t>
  </si>
  <si>
    <t>TC3.2.8</t>
  </si>
  <si>
    <t>TC3.2.9</t>
  </si>
  <si>
    <t>TC3.2.10</t>
  </si>
  <si>
    <t>TC3.2.11</t>
  </si>
  <si>
    <t>TC3.2.12</t>
  </si>
  <si>
    <t>TC3.2.13</t>
  </si>
  <si>
    <t>TC3.2.14</t>
  </si>
  <si>
    <t>TC4.1</t>
  </si>
  <si>
    <t>TC4.2</t>
  </si>
  <si>
    <t>TC4.1.1</t>
  </si>
  <si>
    <t>TC4.1.2</t>
  </si>
  <si>
    <t>TC4.2.1</t>
  </si>
  <si>
    <t>TC5.1.1</t>
  </si>
  <si>
    <t>TC5.1.2</t>
  </si>
  <si>
    <t>TC5.1.3</t>
  </si>
  <si>
    <t>TC5.1.4</t>
  </si>
  <si>
    <t>TC5.3.1</t>
  </si>
  <si>
    <t>TC5.3.2</t>
  </si>
  <si>
    <t>TC5.3.3</t>
  </si>
  <si>
    <t>TC5.2</t>
  </si>
  <si>
    <t>TC5.3</t>
  </si>
  <si>
    <t>TC5.3.4</t>
  </si>
  <si>
    <t>HC1.2</t>
  </si>
  <si>
    <t>HC1.1.1</t>
  </si>
  <si>
    <t>HC1.2.1</t>
  </si>
  <si>
    <t>CN3.1.1</t>
  </si>
  <si>
    <t>CN3.1.2</t>
  </si>
  <si>
    <t>CN3.1</t>
  </si>
  <si>
    <t>KS3.1</t>
  </si>
  <si>
    <t>KS3.1.1</t>
  </si>
  <si>
    <t>QT1.1.1</t>
  </si>
  <si>
    <t>QT1.1</t>
  </si>
  <si>
    <t>QT1.2</t>
  </si>
  <si>
    <t>QT2.1</t>
  </si>
  <si>
    <t>QT2.1.1</t>
  </si>
  <si>
    <t>QT1.2.1</t>
  </si>
  <si>
    <t>QT2.2</t>
  </si>
  <si>
    <t>QT2.2.1</t>
  </si>
  <si>
    <t>VH1.1.1</t>
  </si>
  <si>
    <t>VH1.1</t>
  </si>
  <si>
    <t>SX1.2</t>
  </si>
  <si>
    <t>SX1.1</t>
  </si>
  <si>
    <t>SX1.1.1</t>
  </si>
  <si>
    <t>SX1.1.2</t>
  </si>
  <si>
    <t>SX1.2.1</t>
  </si>
  <si>
    <t>AT4.1</t>
  </si>
  <si>
    <t>XD4.1</t>
  </si>
  <si>
    <t>SC3.1</t>
  </si>
  <si>
    <t>SC4.1</t>
  </si>
  <si>
    <t>AT4.1.1</t>
  </si>
  <si>
    <t>XD4.1.1</t>
  </si>
  <si>
    <t>SC3.1.1</t>
  </si>
  <si>
    <t>SC4.1.1</t>
  </si>
  <si>
    <t>F1.1</t>
  </si>
  <si>
    <t>F1.1.1</t>
  </si>
  <si>
    <t>F3.1</t>
  </si>
  <si>
    <t>F3.1.1</t>
  </si>
  <si>
    <t>F4.2</t>
  </si>
  <si>
    <t>F4.2.1</t>
  </si>
  <si>
    <t>C1.1</t>
  </si>
  <si>
    <t>C1.1.1</t>
  </si>
  <si>
    <t>I4.1</t>
  </si>
  <si>
    <t>I4.1.1</t>
  </si>
  <si>
    <t>TC5.2.1</t>
  </si>
  <si>
    <t>HC1.1</t>
  </si>
  <si>
    <t>TC3.2</t>
  </si>
  <si>
    <t>TC5.1</t>
  </si>
  <si>
    <t>Trọng số chung (a)</t>
  </si>
  <si>
    <t>G</t>
  </si>
  <si>
    <t>KH.6.1.1</t>
  </si>
  <si>
    <t>I41.1</t>
  </si>
  <si>
    <t>Lập báo cáo phân tích các chỉ tiêu tài chính hoạt động SXKD của Công ty.</t>
  </si>
  <si>
    <t>a1</t>
  </si>
  <si>
    <t>a2</t>
  </si>
  <si>
    <t>a3</t>
  </si>
  <si>
    <t>TS</t>
  </si>
  <si>
    <t>a4</t>
  </si>
  <si>
    <t>KQ</t>
  </si>
  <si>
    <t>TL=TH/KH; TH-KH; Hệ số</t>
  </si>
  <si>
    <t>Gqđ=G*a</t>
  </si>
  <si>
    <t>A3</t>
  </si>
  <si>
    <t>NHÓM CÁC CHỈ TIÊU CHUNG (KPI CHUNG)</t>
  </si>
  <si>
    <t>Thực hiện  hạch toán đúng đủ các khoản muc khi thanh toán chi phí giá thành.. Không chi vượt KH Công ty giao</t>
  </si>
  <si>
    <t>Tr.đ</t>
  </si>
  <si>
    <t>Lập danh mục VTTB, tài sản thu hồi</t>
  </si>
  <si>
    <t>VT3.1.2</t>
  </si>
  <si>
    <t>VT3.1.3</t>
  </si>
  <si>
    <t>VT3.1.4</t>
  </si>
  <si>
    <t>Trình Tổng công ty xin thanh lý TSCĐ, VTTB ứ đọng kém mất phẩm chất không có nhu cầu sử dụng</t>
  </si>
  <si>
    <t>Tham gia thực hiện Lập hồ sơ Thanh lý tài sản, vật tư ứ đọng kém mất phẩm chất không có nhu cầu sử dụng.</t>
  </si>
  <si>
    <t>Báo cáo Tổng công ty kết quả thanh lý</t>
  </si>
  <si>
    <t xml:space="preserve">Ra Quyết định thanh lý tài sản, VTTB thu hồi </t>
  </si>
  <si>
    <t>Tham gia thực hiện tiếp nhận và bàn giao TS các công trình điện khách hàng  bàn giao</t>
  </si>
  <si>
    <t>Thực hiện tiếp nhận và bàn giao TS các công trình điện khách hàng bàn giao (Tiếp nhận hồ sơ sổ sách kế toán, giá trị bàn giao)</t>
  </si>
  <si>
    <t>Kiểm tra tính hợp lý, hợp lệ của hồ sơ quyết toán SCL.</t>
  </si>
  <si>
    <t>Thực hiện kiểm soát chi phí giá thành để đạt được Lợi nhuận TCT giao.</t>
  </si>
  <si>
    <t>SX1.2.2</t>
  </si>
  <si>
    <t>Trưởng phòng chấm</t>
  </si>
  <si>
    <t>Tham gia  thực hiện Thanh lý tài sản, vật tư ứ đọng kém mất phẩm chất không có nhu cầu sử dụng.</t>
  </si>
  <si>
    <t>Tham gia thực hiện tiếp nhận và bàn giao TS các công trình điện khách hàng và các đơn vị trực thuộc NPC bàn giao</t>
  </si>
  <si>
    <t>Chỉ đạo thực hiện công tác văn thư phòng theo đúng quy trình, quy định do EVN NPC và PCYB ban hành.</t>
  </si>
  <si>
    <t>Tham gia Ban chỉ huy phòng chống và khắc phục thiên tai</t>
  </si>
  <si>
    <t>Thực hiện kiểm soát  giá trị tồn kho không vượt kế hoạch Tổng công ty giao</t>
  </si>
  <si>
    <t>Số lượng</t>
  </si>
  <si>
    <t>C1.1.2</t>
  </si>
  <si>
    <t>C2.1</t>
  </si>
  <si>
    <t>B1.1</t>
  </si>
  <si>
    <t>B1.2</t>
  </si>
  <si>
    <t>B1.1.1</t>
  </si>
  <si>
    <t>B1.2.1</t>
  </si>
  <si>
    <t>C1.2</t>
  </si>
  <si>
    <t>C2.2.1</t>
  </si>
  <si>
    <t>HC4.1</t>
  </si>
  <si>
    <t>Thực hiện viết bài cho trang website của Công ty theo quy định</t>
  </si>
  <si>
    <t>HC4.1.1</t>
  </si>
  <si>
    <t xml:space="preserve">Trọng số cấp 1 </t>
  </si>
  <si>
    <t xml:space="preserve">Trọng số cấp 2  </t>
  </si>
  <si>
    <t xml:space="preserve">Trọng số cấp 3  </t>
  </si>
  <si>
    <t xml:space="preserve">Trọng số cấp 4  </t>
  </si>
  <si>
    <t xml:space="preserve">Trọng số chỉ tiêu </t>
  </si>
  <si>
    <t>a5</t>
  </si>
  <si>
    <t>a=a1*a2*a3*a4*a5</t>
  </si>
  <si>
    <t>Số lần thanh lý</t>
  </si>
  <si>
    <t>Số lượng công trình</t>
  </si>
  <si>
    <t>Thực hiện lập báo cáo kế toán khác đạt chất lượng báo cáo.</t>
  </si>
  <si>
    <t>Triển khai thực hiện thẩm tra quyết toán, xin vốn và giải ngân công  trình XDCB</t>
  </si>
  <si>
    <t>Số lượng bài viết</t>
  </si>
  <si>
    <t>Số CBCNV biết khai thác hiệu quả các phần mềm  được trang bị: Microsoft Office (Word, Excel, Power Point); Eoffice; Visio.</t>
  </si>
  <si>
    <t>Số lượng phiếu NC</t>
  </si>
  <si>
    <t>Số lần kiểm tra nội bộ</t>
  </si>
  <si>
    <t>≥70</t>
  </si>
  <si>
    <t>Vị trí: Phó phòng TCKT - KTTH (Ngọc)</t>
  </si>
  <si>
    <t xml:space="preserve">Trọng số cấp 4 </t>
  </si>
  <si>
    <t>QUI ĐỊNH CHẤM ĐIỂM PHÒNG TCKT</t>
  </si>
  <si>
    <t>STT</t>
  </si>
  <si>
    <t>MÃ KPI</t>
  </si>
  <si>
    <t>TÊN KPI</t>
  </si>
  <si>
    <t>ĐƠN VỊ</t>
  </si>
  <si>
    <t xml:space="preserve">CÁCH TINH ĐIỂM </t>
  </si>
  <si>
    <t>CÔNG THƯC</t>
  </si>
  <si>
    <t>Ghi chú</t>
  </si>
  <si>
    <t>Tr,đ</t>
  </si>
  <si>
    <r>
      <t xml:space="preserve"> Lợi nhuận/ Kế hoạch
</t>
    </r>
    <r>
      <rPr>
        <i/>
        <sz val="12"/>
        <color indexed="10"/>
        <rFont val="Times New Roman"/>
        <family val="1"/>
      </rPr>
      <t xml:space="preserve">(Lợi nhuận Tổng công ty giao)
</t>
    </r>
    <r>
      <rPr>
        <b/>
        <i/>
        <sz val="12"/>
        <color indexed="10"/>
        <rFont val="Times New Roman"/>
        <family val="1"/>
      </rPr>
      <t>LN tăng, giảm 1% so với KH ± 10 điểm</t>
    </r>
  </si>
  <si>
    <t>G=(TH/KH)*100*10</t>
  </si>
  <si>
    <t xml:space="preserve"> Căn cứ vào kết quả thực hiện của Công ty </t>
  </si>
  <si>
    <t>đ/kwh</t>
  </si>
  <si>
    <r>
      <t xml:space="preserve">Chi phí/ kWh điện thương phẩm
</t>
    </r>
    <r>
      <rPr>
        <i/>
        <sz val="12"/>
        <color indexed="10"/>
        <rFont val="Times New Roman"/>
        <family val="1"/>
      </rPr>
      <t xml:space="preserve">(Thực hiện chi phí khấu hao, chi phí giá thành/)
</t>
    </r>
    <r>
      <rPr>
        <b/>
        <i/>
        <sz val="12"/>
        <color indexed="10"/>
        <rFont val="Times New Roman"/>
        <family val="1"/>
      </rPr>
      <t>CP tăng, giảm 1 đồng so với KH ± 10 điểm</t>
    </r>
  </si>
  <si>
    <t>G=100-(TH-KH)*10</t>
  </si>
  <si>
    <r>
      <t xml:space="preserve">Thực hiện giá trị tồn kho vượt KH tổng công ty giao: </t>
    </r>
    <r>
      <rPr>
        <b/>
        <sz val="12"/>
        <color indexed="10"/>
        <rFont val="Times New Roman"/>
        <family val="1"/>
      </rPr>
      <t xml:space="preserve"> 
Giá trị HTK tăng, giảm 1% so với KH ± 2 điểm</t>
    </r>
  </si>
  <si>
    <t>G=100-(TH-KH)*100*2</t>
  </si>
  <si>
    <t>Triển khai không đúng thời gian quy định: Trừ 100 điểm.</t>
  </si>
  <si>
    <t>G=0</t>
  </si>
  <si>
    <t xml:space="preserve"> Còn để cấp trên phê bình trừ 10 điểm/ lần</t>
  </si>
  <si>
    <t>G=100-SL*10</t>
  </si>
  <si>
    <t>SL: số  lượng sai sót</t>
  </si>
  <si>
    <r>
      <t xml:space="preserve">Thực hiện  lập báo cáo không đúng thời gian so với quy định </t>
    </r>
    <r>
      <rPr>
        <b/>
        <sz val="12"/>
        <color indexed="10"/>
        <rFont val="Times New Roman"/>
        <family val="1"/>
      </rPr>
      <t>trừ 100 điểm.</t>
    </r>
  </si>
  <si>
    <t>G= 0</t>
  </si>
  <si>
    <r>
      <t>Thực hiện còn sai sót số liệu, sai biểu mẫu:</t>
    </r>
    <r>
      <rPr>
        <b/>
        <sz val="12"/>
        <color indexed="10"/>
        <rFont val="Times New Roman"/>
        <family val="1"/>
      </rPr>
      <t xml:space="preserve"> Mỗi sai sót trừ 10 điểm</t>
    </r>
  </si>
  <si>
    <r>
      <t xml:space="preserve"> Còn để cấp trên phê bình: </t>
    </r>
    <r>
      <rPr>
        <b/>
        <sz val="12"/>
        <color indexed="10"/>
        <rFont val="Times New Roman"/>
        <family val="1"/>
      </rPr>
      <t>trừ 10 điểm/ lần</t>
    </r>
  </si>
  <si>
    <r>
      <t>Thực hiện còn sai sót số liệu, nội dung, sai biểu mẫu:</t>
    </r>
    <r>
      <rPr>
        <b/>
        <sz val="12"/>
        <color indexed="10"/>
        <rFont val="Times New Roman"/>
        <family val="1"/>
      </rPr>
      <t xml:space="preserve"> Mỗi sai sót trừ 10 điểm</t>
    </r>
  </si>
  <si>
    <r>
      <t xml:space="preserve">Thực hiện lập tờ trình Tổng công ty không đúng thời gian so với quy định  </t>
    </r>
    <r>
      <rPr>
        <b/>
        <sz val="12"/>
        <color indexed="10"/>
        <rFont val="Times New Roman"/>
        <family val="1"/>
      </rPr>
      <t>trừ 100 điểm.</t>
    </r>
  </si>
  <si>
    <r>
      <t xml:space="preserve">Còn để cấp trên phê bình: </t>
    </r>
    <r>
      <rPr>
        <b/>
        <sz val="12"/>
        <color indexed="10"/>
        <rFont val="Times New Roman"/>
        <family val="1"/>
      </rPr>
      <t>trừ 10 điểm/ lần</t>
    </r>
  </si>
  <si>
    <r>
      <t xml:space="preserve">Thực hiện lập quyết định thanh lý không đúng thời gian so với quy định  </t>
    </r>
    <r>
      <rPr>
        <b/>
        <sz val="12"/>
        <color indexed="10"/>
        <rFont val="Times New Roman"/>
        <family val="1"/>
      </rPr>
      <t>trừ 100 điểm.</t>
    </r>
  </si>
  <si>
    <r>
      <t xml:space="preserve"> Thực hiện lập báo cáo Tổng công ty về kết quả thanh lý không đúng thời gian so với quy định  </t>
    </r>
    <r>
      <rPr>
        <b/>
        <sz val="12"/>
        <color indexed="10"/>
        <rFont val="Times New Roman"/>
        <family val="1"/>
      </rPr>
      <t>Trừ 100 điểm</t>
    </r>
  </si>
  <si>
    <r>
      <t>Thực hiện còn sai sót số liệu, sai nội dung:</t>
    </r>
    <r>
      <rPr>
        <b/>
        <sz val="12"/>
        <color indexed="10"/>
        <rFont val="Times New Roman"/>
        <family val="1"/>
      </rPr>
      <t xml:space="preserve"> Mỗi sai sót trừ 10 điểm</t>
    </r>
  </si>
  <si>
    <t>Tham gia tiếp nhận và bàn giao TS các công trình điện khách hàng bàn giao (Tiếp nhận hồ sơ sổ sách kế toán, giá trị bàn giao)</t>
  </si>
  <si>
    <r>
      <t xml:space="preserve">Không tham gia  </t>
    </r>
    <r>
      <rPr>
        <b/>
        <sz val="12"/>
        <color indexed="10"/>
        <rFont val="Times New Roman"/>
        <family val="1"/>
      </rPr>
      <t>Trừ 100 điểm</t>
    </r>
  </si>
  <si>
    <r>
      <t xml:space="preserve"> Không đạt các chỉ tiêu nâng cao hiệu quả tài chính Tổng công ty giao. </t>
    </r>
    <r>
      <rPr>
        <b/>
        <sz val="12"/>
        <color indexed="10"/>
        <rFont val="Times New Roman"/>
        <family val="1"/>
      </rPr>
      <t>Trừ 100 điểm</t>
    </r>
    <r>
      <rPr>
        <sz val="12"/>
        <rFont val="Times New Roman"/>
        <family val="1"/>
      </rPr>
      <t/>
    </r>
  </si>
  <si>
    <r>
      <t xml:space="preserve">Thực hiện còn sai sót số liệu: </t>
    </r>
    <r>
      <rPr>
        <b/>
        <sz val="12"/>
        <color indexed="10"/>
        <rFont val="Times New Roman"/>
        <family val="1"/>
      </rPr>
      <t>Mỗi sai sót trừ 10 điểm</t>
    </r>
  </si>
  <si>
    <r>
      <t>Hàng ngày, tháng  không theo dõi, cập nhật, phản ánh kịp thời, đầy đủ và chính xác số dòng tiền hiện có, tình hình luân chuyển vốn bằng tiền. vào sổ thu chi tài khoản chuyên chi theo quy định (hàng ngày):</t>
    </r>
    <r>
      <rPr>
        <b/>
        <sz val="12"/>
        <color indexed="10"/>
        <rFont val="Times New Roman"/>
        <family val="1"/>
      </rPr>
      <t xml:space="preserve"> Trừ 100 điểm</t>
    </r>
    <r>
      <rPr>
        <sz val="12"/>
        <color indexed="10"/>
        <rFont val="Times New Roman"/>
        <family val="1"/>
      </rPr>
      <t xml:space="preserve">
</t>
    </r>
    <r>
      <rPr>
        <b/>
        <sz val="12"/>
        <color indexed="10"/>
        <rFont val="Times New Roman"/>
        <family val="1"/>
      </rPr>
      <t xml:space="preserve">
</t>
    </r>
  </si>
  <si>
    <r>
      <t xml:space="preserve">Thực hiện còn sai sót số liệu để xảy ra chênh lệch: </t>
    </r>
    <r>
      <rPr>
        <b/>
        <sz val="12"/>
        <color indexed="10"/>
        <rFont val="Times New Roman"/>
        <family val="1"/>
      </rPr>
      <t>trừ 10 điểm/ lần</t>
    </r>
  </si>
  <si>
    <r>
      <t>Hàng ngày, tháng  cập nhật, đối chiếu không kịp thời tình hình biến động TSCĐ vào Phân hệ TSCĐ dẫn đến không phản đúng giá trị TSCĐ, trích chi phí KH TSCĐ và hình tăng giảm các tài sản theo các nguồn vốn của Công ty:</t>
    </r>
    <r>
      <rPr>
        <b/>
        <sz val="12"/>
        <color indexed="10"/>
        <rFont val="Times New Roman"/>
        <family val="1"/>
      </rPr>
      <t xml:space="preserve"> Trừ 10 điểm/mã tài sản</t>
    </r>
  </si>
  <si>
    <r>
      <t>Thực hiện còn sai sót số liệu:</t>
    </r>
    <r>
      <rPr>
        <b/>
        <sz val="12"/>
        <color indexed="10"/>
        <rFont val="Times New Roman"/>
        <family val="1"/>
      </rPr>
      <t xml:space="preserve"> Trừ 10 điểm/Mã TSCĐ.</t>
    </r>
  </si>
  <si>
    <r>
      <t xml:space="preserve">Thực hiện lập báo cáo không đúng thời gian so với quy định </t>
    </r>
    <r>
      <rPr>
        <b/>
        <sz val="12"/>
        <color indexed="10"/>
        <rFont val="Times New Roman"/>
        <family val="1"/>
      </rPr>
      <t>trừ 100 điểm.</t>
    </r>
    <r>
      <rPr>
        <sz val="12"/>
        <color indexed="10"/>
        <rFont val="Times New Roman"/>
        <family val="1"/>
      </rPr>
      <t xml:space="preserve">
</t>
    </r>
  </si>
  <si>
    <r>
      <t>Thực hiện còn sai sót số liệu:</t>
    </r>
    <r>
      <rPr>
        <b/>
        <sz val="12"/>
        <color indexed="10"/>
        <rFont val="Times New Roman"/>
        <family val="1"/>
      </rPr>
      <t xml:space="preserve"> Mỗi sai sót trừ 10 điểm</t>
    </r>
  </si>
  <si>
    <r>
      <t xml:space="preserve">Các phiếu đã chi hoặc thu mà không có chữ ký (ghi rõ họ và tên) và số tiền bẳng chữ của người nhận tiền: </t>
    </r>
    <r>
      <rPr>
        <b/>
        <sz val="12"/>
        <color indexed="10"/>
        <rFont val="Times New Roman"/>
        <family val="1"/>
      </rPr>
      <t>Trừ 10 điểm/phiếu</t>
    </r>
    <r>
      <rPr>
        <sz val="12"/>
        <rFont val="Times New Roman"/>
        <family val="1"/>
      </rPr>
      <t/>
    </r>
  </si>
  <si>
    <r>
      <t>Các sai sót khác có liên quan :</t>
    </r>
    <r>
      <rPr>
        <b/>
        <sz val="12"/>
        <color indexed="10"/>
        <rFont val="Times New Roman"/>
        <family val="1"/>
      </rPr>
      <t xml:space="preserve"> Mỗi sai sót trừ 10 điểm</t>
    </r>
  </si>
  <si>
    <r>
      <t xml:space="preserve"> Hàng ngày theo dõi, cập nhật vào sổ thu chi quỹ tiền mặt không kịp thời theo quy định (hàng ngày): </t>
    </r>
    <r>
      <rPr>
        <b/>
        <sz val="12"/>
        <color indexed="10"/>
        <rFont val="Times New Roman"/>
        <family val="1"/>
      </rPr>
      <t>Trừ 100 điểm</t>
    </r>
  </si>
  <si>
    <r>
      <t xml:space="preserve">Mức tồn quỹ hàng ngày vượt quy định của Công ty </t>
    </r>
    <r>
      <rPr>
        <b/>
        <sz val="12"/>
        <color indexed="10"/>
        <rFont val="Times New Roman"/>
        <family val="1"/>
      </rPr>
      <t>Trừ 100 điểm</t>
    </r>
  </si>
  <si>
    <r>
      <t xml:space="preserve">  Thực hiện lập báo cáo thu chi quỹ tiền mặt hàng ngày không đúng thời gian so với quy định (Hàng ngày):  </t>
    </r>
    <r>
      <rPr>
        <b/>
        <sz val="12"/>
        <color indexed="10"/>
        <rFont val="Times New Roman"/>
        <family val="1"/>
      </rPr>
      <t>trừ 100 điểm.</t>
    </r>
  </si>
  <si>
    <r>
      <t xml:space="preserve">Thực hiện  lập báo cáo không đúng thời gian so với quy định (31/12 hàng năm) </t>
    </r>
    <r>
      <rPr>
        <b/>
        <sz val="12"/>
        <color indexed="10"/>
        <rFont val="Times New Roman"/>
        <family val="1"/>
      </rPr>
      <t>trừ 100 điểm.</t>
    </r>
  </si>
  <si>
    <r>
      <t>Hạch toán các nghiệp vụ phát sinh vào các phân hệ của  chương trình ERP không đúng thời gian quy định :</t>
    </r>
    <r>
      <rPr>
        <b/>
        <sz val="12"/>
        <color indexed="10"/>
        <rFont val="Times New Roman"/>
        <family val="1"/>
      </rPr>
      <t xml:space="preserve"> Trừ 100 điểm</t>
    </r>
    <r>
      <rPr>
        <sz val="12"/>
        <color indexed="10"/>
        <rFont val="Times New Roman"/>
        <family val="1"/>
      </rPr>
      <t xml:space="preserve">
</t>
    </r>
    <r>
      <rPr>
        <b/>
        <sz val="12"/>
        <color indexed="10"/>
        <rFont val="Times New Roman"/>
        <family val="1"/>
      </rPr>
      <t xml:space="preserve">
</t>
    </r>
    <r>
      <rPr>
        <sz val="12"/>
        <rFont val="Times New Roman"/>
        <family val="1"/>
      </rPr>
      <t/>
    </r>
  </si>
  <si>
    <t>Tính từ 25 tháng trước đến 25 tháng này</t>
  </si>
  <si>
    <r>
      <t xml:space="preserve"> Hạch toán sai (Tài khoản, mục đích sử dụng, loại hình SXKD,…):</t>
    </r>
    <r>
      <rPr>
        <b/>
        <sz val="12"/>
        <color indexed="10"/>
        <rFont val="Times New Roman"/>
        <family val="1"/>
      </rPr>
      <t xml:space="preserve"> Trừ 10 điểm/ 01 hạch toán.</t>
    </r>
  </si>
  <si>
    <r>
      <t xml:space="preserve">Các sai sót khác liên quan hạch toán kế toán: </t>
    </r>
    <r>
      <rPr>
        <b/>
        <sz val="12"/>
        <color indexed="10"/>
        <rFont val="Times New Roman"/>
        <family val="1"/>
      </rPr>
      <t>Trừ 10 điểm/lần</t>
    </r>
  </si>
  <si>
    <r>
      <t xml:space="preserve">Thực hiện Phân bổ giá trị tài sản, lập biên bản tạm tăng TS; điều chỉnh Tài sản khi có quyết định phê duyệt quyết toán công trình hoàn thành không đúng thời gian qui định ( sau 05 ngày): </t>
    </r>
    <r>
      <rPr>
        <b/>
        <sz val="12"/>
        <color indexed="10"/>
        <rFont val="Times New Roman"/>
        <family val="1"/>
      </rPr>
      <t>Trừ 100 điểm</t>
    </r>
  </si>
  <si>
    <r>
      <t xml:space="preserve">Hàng tháng không kiểm soát để thiếu phiếu nhập xuất kho (trước ngày 20 tháng): </t>
    </r>
    <r>
      <rPr>
        <b/>
        <sz val="12"/>
        <color indexed="10"/>
        <rFont val="Times New Roman"/>
        <family val="1"/>
      </rPr>
      <t>Trừ 100 điểm</t>
    </r>
  </si>
  <si>
    <r>
      <t>Thực hiện còn sai sót về việc kiểm soát số lượng phiếu nhập xuất trong tháng:</t>
    </r>
    <r>
      <rPr>
        <b/>
        <sz val="12"/>
        <color indexed="10"/>
        <rFont val="Times New Roman"/>
        <family val="1"/>
      </rPr>
      <t xml:space="preserve"> Mỗi sai sót trừ 10 điểm</t>
    </r>
  </si>
  <si>
    <r>
      <t xml:space="preserve">Hàng tháng theo dõi, thu nợ tạm ứng không kịp thời theo qui định : </t>
    </r>
    <r>
      <rPr>
        <b/>
        <sz val="12"/>
        <color indexed="10"/>
        <rFont val="Times New Roman"/>
        <family val="1"/>
      </rPr>
      <t>Trừ 10 điểm/lần</t>
    </r>
  </si>
  <si>
    <r>
      <t xml:space="preserve"> Nếu thu hồi nợ (TK141) không đạt: </t>
    </r>
    <r>
      <rPr>
        <b/>
        <sz val="12"/>
        <color indexed="10"/>
        <rFont val="Times New Roman"/>
        <family val="1"/>
      </rPr>
      <t xml:space="preserve">Trừ 100 điểm </t>
    </r>
    <r>
      <rPr>
        <sz val="12"/>
        <color indexed="10"/>
        <rFont val="Times New Roman"/>
        <family val="1"/>
      </rPr>
      <t>( Cuối năm 31/12)</t>
    </r>
  </si>
  <si>
    <r>
      <t xml:space="preserve">Thực hiện quyết toán, hạch toán chi phí SC MBA không đúng thời gian so với quy định (03 ngày nhận HS) </t>
    </r>
    <r>
      <rPr>
        <b/>
        <sz val="12"/>
        <color indexed="10"/>
        <rFont val="Times New Roman"/>
        <family val="1"/>
      </rPr>
      <t>trừ 100 điểm.</t>
    </r>
  </si>
  <si>
    <r>
      <t xml:space="preserve">Thực hiện  đánh giá vật tư thu hồi nhập kho, lập biên bản đánh giá không đúng thời gian quy định: </t>
    </r>
    <r>
      <rPr>
        <b/>
        <sz val="12"/>
        <color indexed="10"/>
        <rFont val="Times New Roman"/>
        <family val="1"/>
      </rPr>
      <t>trừ 100 điểm.</t>
    </r>
  </si>
  <si>
    <r>
      <t xml:space="preserve"> Hạch toán thu tiền điện không đúng so với thời gian qui định (sau 01 ngày báo có NH) : </t>
    </r>
    <r>
      <rPr>
        <b/>
        <sz val="12"/>
        <color indexed="10"/>
        <rFont val="Times New Roman"/>
        <family val="1"/>
      </rPr>
      <t>trừ 100 điểm.</t>
    </r>
  </si>
  <si>
    <r>
      <t xml:space="preserve">Thực hiện còn sai sót về số liệu,  tài khoản hoặc nội dung: </t>
    </r>
    <r>
      <rPr>
        <b/>
        <sz val="12"/>
        <color indexed="10"/>
        <rFont val="Times New Roman"/>
        <family val="1"/>
      </rPr>
      <t>Mỗi sai sót trừ 10 điểm</t>
    </r>
  </si>
  <si>
    <r>
      <t xml:space="preserve">Hạch toán không kịp thời các nghiệp vụ phát sinh lương SXĐ vào phân hệ Tổng hợp GL của chương trình kế toán ERP so với thời gian qui định (chậm nhất ngày 07 hàng tháng): </t>
    </r>
    <r>
      <rPr>
        <b/>
        <sz val="12"/>
        <color indexed="10"/>
        <rFont val="Times New Roman"/>
        <family val="1"/>
      </rPr>
      <t>Trừ 100 điểm</t>
    </r>
  </si>
  <si>
    <r>
      <t xml:space="preserve"> Không kết hợp với bộ phận theo dõi lao động tiền lương của Phòng TC&amp;NS theo dõi quyết toán, đối chiếu số liệu  việc thực hiện trích quỹ lương, chi lương SXKD điện để xảy ra sai sót: </t>
    </r>
    <r>
      <rPr>
        <b/>
        <sz val="12"/>
        <color indexed="10"/>
        <rFont val="Times New Roman"/>
        <family val="1"/>
      </rPr>
      <t xml:space="preserve">Trừ 10 điểm/hạch toán. </t>
    </r>
  </si>
  <si>
    <r>
      <t xml:space="preserve"> Thực hiện còn sai sót số liệu: </t>
    </r>
    <r>
      <rPr>
        <b/>
        <sz val="12"/>
        <color indexed="10"/>
        <rFont val="Times New Roman"/>
        <family val="1"/>
      </rPr>
      <t>Mỗi sai sót trừ 10 điểm</t>
    </r>
  </si>
  <si>
    <r>
      <t xml:space="preserve">Các sai sót khác có liên quan đến hạch toán, theo dõi, quyết toán lương SXĐ điện toàn công ty: </t>
    </r>
    <r>
      <rPr>
        <b/>
        <sz val="12"/>
        <color indexed="10"/>
        <rFont val="Times New Roman"/>
        <family val="1"/>
      </rPr>
      <t>Mỗi sai sót trừ 10 điểm</t>
    </r>
  </si>
  <si>
    <r>
      <t xml:space="preserve">Thực hiện tổng hợp, kiểm tra và hoàn thành in sổ sách kế toán không đúng thời gian qui định, in các sổ chi tiết của tháng trước để trình ký (chậm nhất là ngày 20): </t>
    </r>
    <r>
      <rPr>
        <b/>
        <sz val="12"/>
        <color indexed="10"/>
        <rFont val="Times New Roman"/>
        <family val="1"/>
      </rPr>
      <t>Trừ 100 điểm</t>
    </r>
    <r>
      <rPr>
        <sz val="12"/>
        <color indexed="10"/>
        <rFont val="Times New Roman"/>
        <family val="1"/>
      </rPr>
      <t>.</t>
    </r>
  </si>
  <si>
    <r>
      <t xml:space="preserve"> Thực hiện quyết toán, hạch toán không đúng thời gian qui định: </t>
    </r>
    <r>
      <rPr>
        <b/>
        <sz val="12"/>
        <color indexed="10"/>
        <rFont val="Times New Roman"/>
        <family val="1"/>
      </rPr>
      <t>Trừ 100 điểm</t>
    </r>
  </si>
  <si>
    <r>
      <t xml:space="preserve"> Thực hiện hạch toán không đúng thời gian quy định: </t>
    </r>
    <r>
      <rPr>
        <b/>
        <sz val="12"/>
        <color indexed="10"/>
        <rFont val="Times New Roman"/>
        <family val="1"/>
      </rPr>
      <t>Trừ 100 điểm</t>
    </r>
  </si>
  <si>
    <r>
      <t xml:space="preserve">Hạch toán công nợ phải trả nhà thầu cung cấp vật tư trên phân hệ AP (TK 3311) không đúng thời gian quy định (chậm nhất 3 ngày nhận hồ sơ): </t>
    </r>
    <r>
      <rPr>
        <b/>
        <sz val="12"/>
        <color indexed="10"/>
        <rFont val="Times New Roman"/>
        <family val="1"/>
      </rPr>
      <t>Trừ 100 điểm</t>
    </r>
  </si>
  <si>
    <r>
      <t xml:space="preserve"> Hàng ngày nhận và kiểm tra hồ sơ  mua vật tư để xảy ra sai sót về hồ sơ thanh toán: </t>
    </r>
    <r>
      <rPr>
        <b/>
        <sz val="12"/>
        <color indexed="10"/>
        <rFont val="Times New Roman"/>
        <family val="1"/>
      </rPr>
      <t>trừ 10 diểm/1 bộ hồ sơ</t>
    </r>
  </si>
  <si>
    <r>
      <t>Thực hiện còn sai sót số liệu, hạch toán sai tài khoản:</t>
    </r>
    <r>
      <rPr>
        <b/>
        <sz val="12"/>
        <color indexed="10"/>
        <rFont val="Times New Roman"/>
        <family val="1"/>
      </rPr>
      <t xml:space="preserve"> trừ 10 diểm</t>
    </r>
  </si>
  <si>
    <r>
      <t xml:space="preserve">Các sai sót khác có liên quan đến hạch toán phải trả nhà thầu cung cấp vật tư : </t>
    </r>
    <r>
      <rPr>
        <b/>
        <sz val="12"/>
        <color indexed="10"/>
        <rFont val="Times New Roman"/>
        <family val="1"/>
      </rPr>
      <t>Mỗi sai sót trừ 10 điểm</t>
    </r>
  </si>
  <si>
    <r>
      <t xml:space="preserve"> Khi hồ sơ thanh toán chưa đầy đủ các chứng từ gốc theo hợp đồng (hoặc theo quy định)  kế toán lập chứng từ thanh toán:</t>
    </r>
    <r>
      <rPr>
        <b/>
        <sz val="12"/>
        <color indexed="10"/>
        <rFont val="Times New Roman"/>
        <family val="1"/>
      </rPr>
      <t xml:space="preserve"> Trừ 10 điểm/lần.</t>
    </r>
    <r>
      <rPr>
        <sz val="12"/>
        <rFont val="Times New Roman"/>
        <family val="1"/>
      </rPr>
      <t/>
    </r>
  </si>
  <si>
    <r>
      <t xml:space="preserve"> Không kiểm tra đối chiếu giữa sổ sách với chứng từ chi tiết trước khi thanh toán nhằm phát hiện các sai sót và điều chỉnh kịp thời. </t>
    </r>
    <r>
      <rPr>
        <b/>
        <sz val="12"/>
        <color indexed="10"/>
        <rFont val="Times New Roman"/>
        <family val="1"/>
      </rPr>
      <t>Trừ 10 điểm/lần.</t>
    </r>
  </si>
  <si>
    <r>
      <t xml:space="preserve"> Thực hiện thanh toán chậm kể từ ngày nhận đầy đủ hồ sơ, để ảnh hưởng đến điều khoản thời gian thanh toán trong hợp đồng:</t>
    </r>
    <r>
      <rPr>
        <b/>
        <sz val="12"/>
        <color indexed="10"/>
        <rFont val="Times New Roman"/>
        <family val="1"/>
      </rPr>
      <t xml:space="preserve"> Trừ 10 điểm/lần.</t>
    </r>
  </si>
  <si>
    <r>
      <t xml:space="preserve"> Các sai sót khác liên quan đến chứng từ thanh toán: </t>
    </r>
    <r>
      <rPr>
        <b/>
        <sz val="12"/>
        <color indexed="10"/>
        <rFont val="Times New Roman"/>
        <family val="1"/>
      </rPr>
      <t>: Mỗi sai sót trừ 10 điểm</t>
    </r>
  </si>
  <si>
    <r>
      <t xml:space="preserve"> Cấp chi phí của Công ty cho các điện lực không đúng thời đúng qui định ( chậm nhất ngày 15 hàng tháng): </t>
    </r>
    <r>
      <rPr>
        <b/>
        <sz val="12"/>
        <color indexed="10"/>
        <rFont val="Times New Roman"/>
        <family val="1"/>
      </rPr>
      <t>Trừ 100 điểm</t>
    </r>
    <r>
      <rPr>
        <sz val="12"/>
        <color indexed="10"/>
        <rFont val="Times New Roman"/>
        <family val="1"/>
      </rPr>
      <t xml:space="preserve"> </t>
    </r>
    <r>
      <rPr>
        <b/>
        <sz val="12"/>
        <color indexed="10"/>
        <rFont val="Times New Roman"/>
        <family val="1"/>
      </rPr>
      <t xml:space="preserve">
</t>
    </r>
    <r>
      <rPr>
        <sz val="12"/>
        <rFont val="Times New Roman"/>
        <family val="1"/>
      </rPr>
      <t/>
    </r>
  </si>
  <si>
    <r>
      <t xml:space="preserve"> Để sảy ra sai sót về số liệu: </t>
    </r>
    <r>
      <rPr>
        <b/>
        <sz val="12"/>
        <color indexed="10"/>
        <rFont val="Times New Roman"/>
        <family val="1"/>
      </rPr>
      <t>Trừ 10 điểm/lần.</t>
    </r>
  </si>
  <si>
    <r>
      <t xml:space="preserve"> Các sai sót khác liên quan đến thanh toán chi phí giá thành, cấp chi phí cho các đơn vị: </t>
    </r>
    <r>
      <rPr>
        <b/>
        <sz val="12"/>
        <color indexed="10"/>
        <rFont val="Times New Roman"/>
        <family val="1"/>
      </rPr>
      <t>Mỗi sai sót trừ 10 điểm</t>
    </r>
  </si>
  <si>
    <r>
      <t xml:space="preserve"> Không kiểm soát và đối chiếu số liệu biểu báo các tài chính để xảy ra sai sót sau khi in Báo cáo tài chính. ( chậm nhất là ngày 10): </t>
    </r>
    <r>
      <rPr>
        <b/>
        <sz val="12"/>
        <color indexed="10"/>
        <rFont val="Times New Roman"/>
        <family val="1"/>
      </rPr>
      <t>Trừ 100 điểm</t>
    </r>
  </si>
  <si>
    <r>
      <t xml:space="preserve"> Hạch toán và đối chiếu các khoản công nợ nội bộ theo thông báo hạch toán của Tổng công ty  không đúng thời gian quy định (02 ngày nhận thông báo).  </t>
    </r>
    <r>
      <rPr>
        <b/>
        <sz val="12"/>
        <color indexed="10"/>
        <rFont val="Times New Roman"/>
        <family val="1"/>
      </rPr>
      <t>Trừ 100 điểm</t>
    </r>
    <r>
      <rPr>
        <sz val="12"/>
        <rFont val="Times New Roman"/>
        <family val="1"/>
      </rPr>
      <t/>
    </r>
  </si>
  <si>
    <r>
      <t xml:space="preserve"> Thực hiện còn sai sót số liệu, sai tài khoản:</t>
    </r>
    <r>
      <rPr>
        <b/>
        <sz val="12"/>
        <color indexed="10"/>
        <rFont val="Times New Roman"/>
        <family val="1"/>
      </rPr>
      <t xml:space="preserve"> Trừ 10 điểm/ hạch toán</t>
    </r>
  </si>
  <si>
    <r>
      <t xml:space="preserve">Thực hiện phân bổ giá trị lãi vay, gốc vay các công trình ĐTXD khi có thông báo của EVNNPC  không đúng thời gian quy định. </t>
    </r>
    <r>
      <rPr>
        <b/>
        <sz val="12"/>
        <color indexed="10"/>
        <rFont val="Times New Roman"/>
        <family val="1"/>
      </rPr>
      <t xml:space="preserve"> Trừ 100 điểm</t>
    </r>
  </si>
  <si>
    <r>
      <t>Thực hiện còn sai sót số liệu, sai tài khoản, sai nội dung:</t>
    </r>
    <r>
      <rPr>
        <b/>
        <sz val="12"/>
        <color indexed="10"/>
        <rFont val="Times New Roman"/>
        <family val="1"/>
      </rPr>
      <t xml:space="preserve"> Trừ 10 điểm/ hạch toán</t>
    </r>
  </si>
  <si>
    <t>Kiểm tra không phát hiện sai sót: Mỗi sai sót trừ10 điểm</t>
  </si>
  <si>
    <r>
      <t xml:space="preserve">Hoàn thành báo cáo không đúng thời gian so với quy định (Công ty, Tổng công ty): </t>
    </r>
    <r>
      <rPr>
        <b/>
        <sz val="12"/>
        <color indexed="10"/>
        <rFont val="Times New Roman"/>
        <family val="1"/>
      </rPr>
      <t>Trừ 100 điểm</t>
    </r>
  </si>
  <si>
    <r>
      <t xml:space="preserve"> Thực hiện còn sai sót số liệu, hạch toán tài khoản: </t>
    </r>
    <r>
      <rPr>
        <b/>
        <sz val="12"/>
        <color indexed="10"/>
        <rFont val="Times New Roman"/>
        <family val="1"/>
      </rPr>
      <t>Trừ 10 điểm/tài khoản</t>
    </r>
  </si>
  <si>
    <r>
      <t xml:space="preserve"> Các sai sót khác có liên quan đến công tác lập báo cáo tài chính: </t>
    </r>
    <r>
      <rPr>
        <b/>
        <sz val="12"/>
        <color indexed="10"/>
        <rFont val="Times New Roman"/>
        <family val="1"/>
      </rPr>
      <t xml:space="preserve"> Mỗi sai sót trừ 10 điểm</t>
    </r>
  </si>
  <si>
    <r>
      <t xml:space="preserve"> Hoàn thành báo cáo không đúng thời gian so với quy định của Cục thuế tỉnh: </t>
    </r>
    <r>
      <rPr>
        <b/>
        <sz val="12"/>
        <color indexed="10"/>
        <rFont val="Times New Roman"/>
        <family val="1"/>
      </rPr>
      <t>Trừ 100 điểm</t>
    </r>
    <r>
      <rPr>
        <sz val="12"/>
        <rFont val="Times New Roman"/>
        <family val="1"/>
      </rPr>
      <t/>
    </r>
  </si>
  <si>
    <r>
      <t xml:space="preserve">Thực hiện còn sai sót số liệu, sai biểu mẫu: </t>
    </r>
    <r>
      <rPr>
        <b/>
        <sz val="12"/>
        <color indexed="10"/>
        <rFont val="Times New Roman"/>
        <family val="1"/>
      </rPr>
      <t>Trừ 10 điểm/báo cáo.</t>
    </r>
  </si>
  <si>
    <r>
      <t xml:space="preserve">Các sai sót khác có liên quan đến công tác lập báo: </t>
    </r>
    <r>
      <rPr>
        <b/>
        <sz val="12"/>
        <color indexed="10"/>
        <rFont val="Times New Roman"/>
        <family val="1"/>
      </rPr>
      <t>Trừ 10 điểm/báo cáo.</t>
    </r>
  </si>
  <si>
    <r>
      <t xml:space="preserve"> Hoàn thành báo cáo không đúng thời gian so với quy định: </t>
    </r>
    <r>
      <rPr>
        <b/>
        <sz val="12"/>
        <color indexed="10"/>
        <rFont val="Times New Roman"/>
        <family val="1"/>
      </rPr>
      <t>Trừ 100 điểm</t>
    </r>
    <r>
      <rPr>
        <sz val="12"/>
        <rFont val="Times New Roman"/>
        <family val="1"/>
      </rPr>
      <t/>
    </r>
  </si>
  <si>
    <r>
      <t xml:space="preserve"> Lập báo cáo không đúng thời gian so với quy định: </t>
    </r>
    <r>
      <rPr>
        <b/>
        <sz val="12"/>
        <color indexed="10"/>
        <rFont val="Times New Roman"/>
        <family val="1"/>
      </rPr>
      <t>Trừ 100 điểm</t>
    </r>
    <r>
      <rPr>
        <sz val="12"/>
        <rFont val="Times New Roman"/>
        <family val="1"/>
      </rPr>
      <t/>
    </r>
  </si>
  <si>
    <r>
      <t xml:space="preserve"> Không kiểm tra, rà soát đối chiếu số liệu chi tiết các tài khoản công nợ để xảy ra sai sót không khớp đúng với số liệu trên chương trình kế toán ERP:  </t>
    </r>
    <r>
      <rPr>
        <b/>
        <sz val="12"/>
        <color indexed="10"/>
        <rFont val="Times New Roman"/>
        <family val="1"/>
      </rPr>
      <t>Trừ 10 điểm/lỗi</t>
    </r>
  </si>
  <si>
    <r>
      <t xml:space="preserve">Cuối năm không có biên bản xác nhận công nợ cho từng khách hàng (xét 31/12 hàng năm): </t>
    </r>
    <r>
      <rPr>
        <b/>
        <sz val="12"/>
        <color indexed="10"/>
        <rFont val="Times New Roman"/>
        <family val="1"/>
      </rPr>
      <t>Trừ 10 điểm/khách hàng.</t>
    </r>
  </si>
  <si>
    <r>
      <t xml:space="preserve">Nhập số liệu không đúng thời gian so với quy định (khi có phát sinh) </t>
    </r>
    <r>
      <rPr>
        <b/>
        <sz val="12"/>
        <color indexed="10"/>
        <rFont val="Times New Roman"/>
        <family val="1"/>
      </rPr>
      <t>Trừ 100 điểm</t>
    </r>
  </si>
  <si>
    <r>
      <t xml:space="preserve">Thực hiện còn sai sót số liệu, sai nội dung: </t>
    </r>
    <r>
      <rPr>
        <b/>
        <sz val="12"/>
        <color indexed="10"/>
        <rFont val="Times New Roman"/>
        <family val="1"/>
      </rPr>
      <t>Trừ 10 điểm/lần.</t>
    </r>
  </si>
  <si>
    <r>
      <t xml:space="preserve">Thực hiện còn sai sót số liệu, sai nội dung: </t>
    </r>
    <r>
      <rPr>
        <b/>
        <sz val="12"/>
        <color indexed="10"/>
        <rFont val="Times New Roman"/>
        <family val="1"/>
      </rPr>
      <t>Trừ 10 điểm/báo cáo.</t>
    </r>
  </si>
  <si>
    <r>
      <t xml:space="preserve"> Không phát hiện chi phí giá thành của Công ty có khả năng vượt kế hoạch Tổng công ty giao.</t>
    </r>
    <r>
      <rPr>
        <b/>
        <sz val="12"/>
        <color indexed="10"/>
        <rFont val="Times New Roman"/>
        <family val="1"/>
      </rPr>
      <t xml:space="preserve"> Trừ 100 điểm</t>
    </r>
  </si>
  <si>
    <r>
      <t xml:space="preserve">Thực hiện còn sai sót số liệu: </t>
    </r>
    <r>
      <rPr>
        <b/>
        <sz val="12"/>
        <color indexed="10"/>
        <rFont val="Times New Roman"/>
        <family val="1"/>
      </rPr>
      <t>Trừ 10 điểm/lần.</t>
    </r>
  </si>
  <si>
    <r>
      <t xml:space="preserve">Không phát hiện chi phí giá thành của Điện lực có khả năng vượt kế hoạch Công ty giao: </t>
    </r>
    <r>
      <rPr>
        <b/>
        <sz val="12"/>
        <color indexed="10"/>
        <rFont val="Times New Roman"/>
        <family val="1"/>
      </rPr>
      <t>Trừ 100 điểm</t>
    </r>
  </si>
  <si>
    <r>
      <t xml:space="preserve">Sai sót về số liệu: </t>
    </r>
    <r>
      <rPr>
        <b/>
        <sz val="12"/>
        <color indexed="10"/>
        <rFont val="Times New Roman"/>
        <family val="1"/>
      </rPr>
      <t>Trừ 10 điểm/lần.</t>
    </r>
  </si>
  <si>
    <r>
      <t xml:space="preserve"> Không kiểm soát, hạch toán không đúng các khoản mục chi phí giá thành Tổng công ty giao  </t>
    </r>
    <r>
      <rPr>
        <b/>
        <sz val="12"/>
        <color indexed="10"/>
        <rFont val="Times New Roman"/>
        <family val="1"/>
      </rPr>
      <t>Trừ 10điểm/sai sót</t>
    </r>
  </si>
  <si>
    <r>
      <t xml:space="preserve">Thực hiện còn sai sót số liệu, sai tài khoản hạch toán </t>
    </r>
    <r>
      <rPr>
        <b/>
        <sz val="12"/>
        <color indexed="10"/>
        <rFont val="Times New Roman"/>
        <family val="1"/>
      </rPr>
      <t>Trừ 10 điểm/lần</t>
    </r>
  </si>
  <si>
    <r>
      <t xml:space="preserve">Các sai sót khác có liên quan: </t>
    </r>
    <r>
      <rPr>
        <b/>
        <sz val="12"/>
        <color indexed="10"/>
        <rFont val="Times New Roman"/>
        <family val="1"/>
      </rPr>
      <t>Trừ 10 điểm/báo cáo.</t>
    </r>
  </si>
  <si>
    <t>Kiểm tra tính hợp lý, hợp lệ của hồ sơ quyết toán ĐTXD</t>
  </si>
  <si>
    <r>
      <t xml:space="preserve"> Không đôn đốc các phòng có liên để quan bổ sung, sửa đổi hồ sơ công trình kịp thời làm ảnh hưởng đến tiến độ thẩm tra phê duyệt công trình: </t>
    </r>
    <r>
      <rPr>
        <b/>
        <sz val="12"/>
        <color indexed="10"/>
        <rFont val="Times New Roman"/>
        <family val="1"/>
      </rPr>
      <t>Trừ 10 điểm/công trình</t>
    </r>
  </si>
  <si>
    <r>
      <t xml:space="preserve">Tổ thẩm tra phát hiện sai sót, thiếu sót có liên quan đến hồ sơ lập báo cáo quyết toán: </t>
    </r>
    <r>
      <rPr>
        <b/>
        <sz val="12"/>
        <color indexed="10"/>
        <rFont val="Times New Roman"/>
        <family val="1"/>
      </rPr>
      <t>Trừ 10  điểm/công trình.</t>
    </r>
  </si>
  <si>
    <r>
      <t xml:space="preserve">Các sai sót khác có liên quan đến pháp lý của hồ sơ: </t>
    </r>
    <r>
      <rPr>
        <b/>
        <sz val="12"/>
        <color indexed="10"/>
        <rFont val="Times New Roman"/>
        <family val="1"/>
      </rPr>
      <t>Trừ 10 điểm/công trình</t>
    </r>
  </si>
  <si>
    <t xml:space="preserve"> Tỷ lệ công trình được phê duyệt quyết toán/kế hoạch</t>
  </si>
  <si>
    <t>G= (TH/KH)*100</t>
  </si>
  <si>
    <r>
      <t xml:space="preserve"> Tổ thẩm tra phát hiện sai sót về báo cáo quyết toán:</t>
    </r>
    <r>
      <rPr>
        <b/>
        <sz val="12"/>
        <color indexed="10"/>
        <rFont val="Times New Roman"/>
        <family val="1"/>
      </rPr>
      <t xml:space="preserve"> Trừ 10 điểm/công trình</t>
    </r>
  </si>
  <si>
    <r>
      <t xml:space="preserve">Tổ thẩm tra phát hiện thiếu sót danh mục hồ sơ công trình so với bảng kê danh mục trong tập báo cáo trình thẩm tra:  </t>
    </r>
    <r>
      <rPr>
        <b/>
        <sz val="12"/>
        <color indexed="10"/>
        <rFont val="Times New Roman"/>
        <family val="1"/>
      </rPr>
      <t>Trừ 10 điểm/công trình</t>
    </r>
  </si>
  <si>
    <r>
      <t>Các sai sót khác liên quan đến công tác lập báo cáo quyết toán:</t>
    </r>
    <r>
      <rPr>
        <b/>
        <sz val="12"/>
        <color indexed="10"/>
        <rFont val="Times New Roman"/>
        <family val="1"/>
      </rPr>
      <t xml:space="preserve"> Trừ 10 điểm/sai sót.</t>
    </r>
  </si>
  <si>
    <t>Tỷ lệ công trình được cấp vốn/kế hoạch</t>
  </si>
  <si>
    <r>
      <t xml:space="preserve">Tập hợp hồ sơ, lập hồ sơ xin vốn  không đầy đủ theo quy định của Tổng công ty : </t>
    </r>
    <r>
      <rPr>
        <b/>
        <sz val="12"/>
        <color indexed="10"/>
        <rFont val="Times New Roman"/>
        <family val="1"/>
      </rPr>
      <t>Trừ 10 điểm/sai sót</t>
    </r>
  </si>
  <si>
    <r>
      <t>Các sai sót khác liên quan đến công tác xin cấp vốn:</t>
    </r>
    <r>
      <rPr>
        <b/>
        <sz val="12"/>
        <color indexed="10"/>
        <rFont val="Times New Roman"/>
        <family val="1"/>
      </rPr>
      <t xml:space="preserve"> Trừ 10 điểm/sai sót.</t>
    </r>
  </si>
  <si>
    <t>Tỷ lệ giải ngân/kế hoạch</t>
  </si>
  <si>
    <t>Kiểm tra tính hợp lý, hợp lệ của hồ sơ quyết toán.KPTT</t>
  </si>
  <si>
    <t>Không Thực hiện tham gia Ban chỉ huy phòng chống và khắc phục thiên tai</t>
  </si>
  <si>
    <t>Không tham gia  Trừ 100 điểm</t>
  </si>
  <si>
    <t>Thực hiện có sai sót: Mỗi sai sót trừ 10 điểm</t>
  </si>
  <si>
    <t>Thực hiện hoạch toán vào giá thành lớn hơn kế hoạch 1% cộng 2 điểm, nhỏ hơn kế hoạch 1% trừ 10 điểm</t>
  </si>
  <si>
    <t>G=100+(TH-KH)*100*2</t>
  </si>
  <si>
    <t>Chỉ tính TP</t>
  </si>
  <si>
    <r>
      <t>Tỷ lệ công trình được quyết toán</t>
    </r>
    <r>
      <rPr>
        <b/>
        <sz val="12"/>
        <color indexed="10"/>
        <rFont val="Times New Roman"/>
        <family val="1"/>
      </rPr>
      <t>/phát sinh</t>
    </r>
  </si>
  <si>
    <r>
      <t>Tỷ lệ công trình được hạch toán</t>
    </r>
    <r>
      <rPr>
        <b/>
        <sz val="12"/>
        <color indexed="10"/>
        <rFont val="Times New Roman"/>
        <family val="1"/>
      </rPr>
      <t>/phát sinh</t>
    </r>
  </si>
  <si>
    <r>
      <t xml:space="preserve"> Hạch toán kế toán có sai sót về số liệu, tài khoản hoặc nội dung: </t>
    </r>
    <r>
      <rPr>
        <b/>
        <sz val="12"/>
        <color indexed="10"/>
        <rFont val="Times New Roman"/>
        <family val="1"/>
      </rPr>
      <t>Trừ 10 điểm/sai sót</t>
    </r>
  </si>
  <si>
    <r>
      <t xml:space="preserve"> Các sai sót khác làm ảnh hưởng chung đến loại hình hoạt động SXKD khác </t>
    </r>
    <r>
      <rPr>
        <b/>
        <sz val="12"/>
        <color indexed="10"/>
        <rFont val="Times New Roman"/>
        <family val="1"/>
      </rPr>
      <t>Trừ 10 điểm/sai sót</t>
    </r>
  </si>
  <si>
    <r>
      <t xml:space="preserve"> Xuất hóa đơn công trình SXK không đúng thời gian so với quy đinh (chậm nhất 02 ngày nhận hồ sơ) </t>
    </r>
    <r>
      <rPr>
        <b/>
        <sz val="12"/>
        <color indexed="10"/>
        <rFont val="Times New Roman"/>
        <family val="1"/>
      </rPr>
      <t>Trừ 100 điểm</t>
    </r>
  </si>
  <si>
    <r>
      <t xml:space="preserve">Viết sai các thông tin trên hóa đơn: </t>
    </r>
    <r>
      <rPr>
        <b/>
        <sz val="12"/>
        <color indexed="10"/>
        <rFont val="Times New Roman"/>
        <family val="1"/>
      </rPr>
      <t xml:space="preserve">Trừ 10 điểm/ HĐ </t>
    </r>
  </si>
  <si>
    <r>
      <t xml:space="preserve"> Các sai sót khác: </t>
    </r>
    <r>
      <rPr>
        <b/>
        <sz val="12"/>
        <color indexed="10"/>
        <rFont val="Times New Roman"/>
        <family val="1"/>
      </rPr>
      <t>Trừ 10 điểm/sai sót</t>
    </r>
  </si>
  <si>
    <r>
      <t xml:space="preserve"> Xuất hóa đơn không đúng thời gian so với quy đinh (chậm nhất 02 ngày nhận hồ sơ) </t>
    </r>
    <r>
      <rPr>
        <b/>
        <sz val="12"/>
        <color indexed="10"/>
        <rFont val="Times New Roman"/>
        <family val="1"/>
      </rPr>
      <t>Trừ 100 điểm</t>
    </r>
  </si>
  <si>
    <t>Các lỗi như sau trừ 10 điểm/lỗi: Thực hiện thanh kiểm tra không đầy đủ, không đúng kế hoạch các đối tượng trong diện kiểm tra theo kế hoạch; Không phát hiện sai sót theo nội dung đã kiểm tra, không đề xuất xử lý các trường hợp sai sót</t>
  </si>
  <si>
    <t>Thực hiện tốt công tác dịch vụ khách hàng. Không vi phạm về quy định giao tiếp khách hàng</t>
  </si>
  <si>
    <t>Số lần sai sót</t>
  </si>
  <si>
    <r>
      <t xml:space="preserve">Mỗi lần vi phạm quy định giao tiếp khách hàng </t>
    </r>
    <r>
      <rPr>
        <b/>
        <sz val="12"/>
        <color indexed="10"/>
        <rFont val="Times New Roman"/>
        <family val="1"/>
      </rPr>
      <t>trử 10 điểm</t>
    </r>
  </si>
  <si>
    <t>SL: số lượng sai sót</t>
  </si>
  <si>
    <r>
      <t xml:space="preserve">Thực hiện CCHC theo kế hoạch của Công ty không đúng thời gian quy định </t>
    </r>
    <r>
      <rPr>
        <b/>
        <sz val="12"/>
        <color indexed="10"/>
        <rFont val="Times New Roman"/>
        <family val="1"/>
      </rPr>
      <t>trừ 100 điểm</t>
    </r>
  </si>
  <si>
    <r>
      <t>Thực hiện không đầy đủ các nội dung CCHC theo kế hoạch</t>
    </r>
    <r>
      <rPr>
        <b/>
        <sz val="12"/>
        <color indexed="10"/>
        <rFont val="Times New Roman"/>
        <family val="1"/>
      </rPr>
      <t xml:space="preserve"> trừ 10 điểm/ nội dung</t>
    </r>
  </si>
  <si>
    <r>
      <t>Còn bị cấp trên phê bình do các vấn đề khác thuộc nội dung này</t>
    </r>
    <r>
      <rPr>
        <b/>
        <sz val="12"/>
        <color indexed="10"/>
        <rFont val="Times New Roman"/>
        <family val="1"/>
      </rPr>
      <t xml:space="preserve"> trừ 10 điểm/lần</t>
    </r>
  </si>
  <si>
    <t>Thực hiện Quy chế dân chủ của Công ty</t>
  </si>
  <si>
    <t>Không thực hiện đầy đủ kế hoạch quy chế dân chủ của Công ty : Mỗi sai sót trừ 10 điểm</t>
  </si>
  <si>
    <t>Không tham gia công tác quy chế dân chủ của Công ty : Mỗi lần trừ 10 điểm</t>
  </si>
  <si>
    <t>Còn bị cấp trên phê bình do các vấn đề khác thuộc nội dung này trừ 10 điểm/lần</t>
  </si>
  <si>
    <t>Soạn thảo và soát xét kỹ các văn bản, báo cáo, quy trình, quy định…của phòng trước khi ký, trình ký bảo đảm đúng đủ nội dung và thể thức trình bầy</t>
  </si>
  <si>
    <t>Có lỗi chưa ảnh hưởng đến uy tín công ty, đơn vị, hình ảnh thương hiệu trừ 10 điểm/ văn bản</t>
  </si>
  <si>
    <t>Có lỗi ảnh hưởng đến uy tín của công ty, đơn vị, hình ảnh thương hiệu trừ 40 điểm/ văn bản</t>
  </si>
  <si>
    <t>G=100-SL*40</t>
  </si>
  <si>
    <t>Soạn văn bản không đạt yêu cầu, phải sửa đi sửa lại nhiều hoặc phải soạn lại trừ 20 điểm/ văn bản</t>
  </si>
  <si>
    <t>G=100-SL*20</t>
  </si>
  <si>
    <t>Thực hiện công tác văn thư phòng theo đúng quy trình, quy định do EVNNPC và PCYB ban hành</t>
  </si>
  <si>
    <t>Thực hiện công tác văn thư không theo đúng mẫu quy định của EVNNPC và của Công ty trừ 10 điểm/lỗi</t>
  </si>
  <si>
    <t xml:space="preserve">G=100-SL*10 </t>
  </si>
  <si>
    <t xml:space="preserve">Không có bài viết được đăng trừ 100 điểm                                                                           </t>
  </si>
  <si>
    <t>Số CBCNV biết khai thác hiệu quả phần mềm: Windows, Office(word, excel, powerPoint, visio ... ), Eoffice, Acrobat ...</t>
  </si>
  <si>
    <t>Số lượng CBCNV</t>
  </si>
  <si>
    <t>Số CBCNV trong phòng không khai thác hiệu quả các phần mềm dùng chung được trang bị như Eoffice; Microsoft Office; visio bị Lãnh đạo Công ty phê bình trừ 10 điểm/người</t>
  </si>
  <si>
    <t>Không sử dụng thành thạo các phần mềm dùng chung được trang bị như Eoffice; Microsoft Office; visio bị cấp trên phê bình trừ 10 điểm/lần</t>
  </si>
  <si>
    <t>Thực hiện, duy trì áp dụng và cải tiến hệ thống quản lý chất lượng ISO 9001:2015 trong phòng, lập báo cáo.</t>
  </si>
  <si>
    <t>Phiếu NC</t>
  </si>
  <si>
    <t>Bị lập phiếu NC trừ 50 điểm/phiếu.</t>
  </si>
  <si>
    <t>G=100-SL*50</t>
  </si>
  <si>
    <t>Chỉ trừ TP</t>
  </si>
  <si>
    <t>Mỗi sai sót trừ 10 điểm</t>
  </si>
  <si>
    <t>QT1.1.2</t>
  </si>
  <si>
    <t>Giám sát và theo dõi đánh giá việc thực hiện công tác ISO của CBCNV trong phòng</t>
  </si>
  <si>
    <t>Số lần đánh giá</t>
  </si>
  <si>
    <t>Không thực hiện tự kiểm tra ISO của phòng trừ 100 điểm</t>
  </si>
  <si>
    <t>1 tháng 1 lần</t>
  </si>
  <si>
    <t>Thực hiện, duy trì áp dụng  5S trong phòng, lập báo cáo.</t>
  </si>
  <si>
    <t>&lt;70 điểm Trừ 100 điểm</t>
  </si>
  <si>
    <t>Thực hiện 5S không đạt yêu cầu trừ 10 điểm/lỗi</t>
  </si>
  <si>
    <t>QT2.1.2</t>
  </si>
  <si>
    <t>Giám sát và theo dõi đánh giá việc thực hiện công tác 5S của CBCNV trong phòng</t>
  </si>
  <si>
    <t>Không thực hiện tự kiểm tra 5S của phòng trừ 100 điểm.</t>
  </si>
  <si>
    <t>VH1.1.2</t>
  </si>
  <si>
    <t>Thực hiện chấm điểm Văn hóa DN của cá nhân tháng/quý/năm theo quy định, lập báo cáo</t>
  </si>
  <si>
    <t>Chấm điểm VHDN phòng 6 tháng, năm không đúng thời gian quy định trừ 100 điểm</t>
  </si>
  <si>
    <t>Có sai sót trong việc thực hiện Chấm điểm VHDN phòng 6 tháng, năm trừ 10 điểm/lỗi</t>
  </si>
  <si>
    <t>Tiên phong, gương mẫu trong công việc, sẵn sàng nhận mọi nhiệm vụ được giao, có tinh thần sáng tạo trong lao động, luôn giúp đỡ đồng nghiệp hoàn thành nhiệm vụ</t>
  </si>
  <si>
    <t>G=100</t>
  </si>
  <si>
    <t>Có tinh thần trách nhiệm trong công việc, luôn phấn đấu hoàn thành tốt nhiệm vụ được giao, có tinh thần hợp tác với đồng nghiệp</t>
  </si>
  <si>
    <t>G=80</t>
  </si>
  <si>
    <t>Có ý thực hoàn thành nhiệm vụ theo chức trách của mình, không sẵn sàng nhận thêm các nhiệm vụ khác, thiếu tinh thần hợp tác với đồng nghiệp</t>
  </si>
  <si>
    <t>G=50</t>
  </si>
  <si>
    <t>Thiếu tinh thân trách nhiệm, không sẵn sàng nhận nhiêm vụ, không có ý thức hoàn thành tốt nhiệm vụ được giao, dựa dẫm, ỷ lại...</t>
  </si>
  <si>
    <t>B2.1.1</t>
  </si>
  <si>
    <t>Không vi phạm các nội quy, quy chế, quy định.</t>
  </si>
  <si>
    <t>Vi phạm các nội quy, quy chế, quy định, quy định chưa đến mức kỷ luật</t>
  </si>
  <si>
    <t>Vi phạm các nội quy, quy chế, quy định, quy định bị xem xét kỷ luật</t>
  </si>
  <si>
    <t>Có sáng kiến</t>
  </si>
  <si>
    <t>Có sáng kiếm được công nhận cộng 2 điểm</t>
  </si>
  <si>
    <t>G = SK*2</t>
  </si>
  <si>
    <t>SK : Số lượng sáng kiến được duyệt</t>
  </si>
  <si>
    <t>C2.1.1</t>
  </si>
  <si>
    <t xml:space="preserve">Có cải tiến, hợp lý hóa sản xuất </t>
  </si>
  <si>
    <t>Có Có cải tiến, hợp lý hóa sản xuất cộng 0,5 điểm</t>
  </si>
  <si>
    <t>G = CT/HLH*0,5</t>
  </si>
  <si>
    <t>HLH : Số lượng cải tiến hợp lý hóa SX</t>
  </si>
  <si>
    <t>C3.1.1</t>
  </si>
  <si>
    <t>Hoàn thành tốt các công việc được giao bổ xung khi có phát sinh cộng 0,2 điểm</t>
  </si>
  <si>
    <t>G = BS*0,2</t>
  </si>
  <si>
    <t>BS : Công việc giao bổ xung</t>
  </si>
  <si>
    <t>&lt;95 điểm tính theo điểm chấm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</si>
</sst>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1" formatCode="_(* #,##0_);_(* \(#,##0\);_(* &quot;-&quot;_);_(@_)"/>
    <numFmt numFmtId="44" formatCode="_(&quot;$&quot;* #,##0.00_);_(&quot;$&quot;* \(#,##0.00\);_(&quot;$&quot;* &quot;-&quot;??_);_(@_)"/>
    <numFmt numFmtId="43" formatCode="_(* #,##0.00_);_(* \(#,##0.00\);_(* &quot;-&quot;??_);_(@_)"/>
    <numFmt numFmtId="164" formatCode="_-* #,##0.00_-;\-* #,##0.00_-;_-* &quot;-&quot;??_-;_-@_-"/>
    <numFmt numFmtId="165" formatCode="_-* #,##0.00\ _₫_-;\-* #,##0.00\ _₫_-;_-* &quot;-&quot;??\ _₫_-;_-@_-"/>
    <numFmt numFmtId="166" formatCode="&quot;\&quot;#,##0.00;[Red]&quot;\&quot;&quot;\&quot;&quot;\&quot;&quot;\&quot;&quot;\&quot;&quot;\&quot;\-#,##0.00"/>
    <numFmt numFmtId="167" formatCode="&quot;\&quot;#,##0;[Red]&quot;\&quot;&quot;\&quot;\-#,##0"/>
    <numFmt numFmtId="168" formatCode="0.0%"/>
    <numFmt numFmtId="169" formatCode="_-* #,##0.0_-;\-* #,##0.0_-;_-* &quot;-&quot;??_-;_-@_-"/>
    <numFmt numFmtId="170" formatCode="\$#,##0\ ;\(\$#,##0\)"/>
    <numFmt numFmtId="171" formatCode="_(* #,##0.00_);_(* \(#,##0.00\);_(* \-??_);_(@_)"/>
    <numFmt numFmtId="172" formatCode="_-* #,##0.00_-;\-* #,##0.00_-;_-* \-??_-;_-@_-"/>
    <numFmt numFmtId="173" formatCode="_(* #,##0_);_(* \(#,##0\);_(* &quot;-&quot;??_);_(@_)"/>
    <numFmt numFmtId="174" formatCode="_(* #,##0.0_);_(* \(#,##0.0\);_(* &quot;-&quot;??_);_(@_)"/>
    <numFmt numFmtId="175" formatCode="_(* #,##0.0_);_(* \(#,##0.0\);_(* &quot;-&quot;?_);_(@_)"/>
    <numFmt numFmtId="176" formatCode="0.0"/>
    <numFmt numFmtId="177" formatCode="0.000"/>
    <numFmt numFmtId="178" formatCode="_(* #,##0_);_(* \(#,##0\);_(* &quot;-&quot;?_);_(@_)"/>
  </numFmts>
  <fonts count="65">
    <font>
      <sz val="12"/>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2"/>
      <color indexed="8"/>
      <name val="Calibri"/>
      <family val="2"/>
    </font>
    <font>
      <b/>
      <sz val="12"/>
      <name val="Arial"/>
      <family val="2"/>
    </font>
    <font>
      <sz val="10"/>
      <name val="Arial"/>
      <family val="2"/>
    </font>
    <font>
      <sz val="14"/>
      <name val="??"/>
      <family val="3"/>
    </font>
    <font>
      <sz val="10"/>
      <name val="???"/>
      <family val="3"/>
    </font>
    <font>
      <sz val="10"/>
      <name val=".VnTime"/>
      <family val="2"/>
    </font>
    <font>
      <sz val="11"/>
      <color indexed="8"/>
      <name val="Calibri"/>
      <family val="2"/>
    </font>
    <font>
      <sz val="10"/>
      <color indexed="8"/>
      <name val="Arial"/>
      <family val="2"/>
    </font>
    <font>
      <sz val="9"/>
      <color indexed="8"/>
      <name val="Arial"/>
      <family val="2"/>
    </font>
    <font>
      <sz val="11"/>
      <color indexed="8"/>
      <name val="Arial"/>
      <family val="2"/>
    </font>
    <font>
      <sz val="14"/>
      <name val="Times New Roman"/>
      <family val="1"/>
    </font>
    <font>
      <sz val="11"/>
      <name val="ＭＳ Ｐゴシック"/>
      <family val="3"/>
      <charset val="128"/>
    </font>
    <font>
      <sz val="10"/>
      <name val="Arial"/>
      <family val="2"/>
      <charset val="163"/>
    </font>
    <font>
      <sz val="12"/>
      <name val="Arial"/>
      <family val="2"/>
    </font>
    <font>
      <sz val="14"/>
      <name val="Times New Roman"/>
      <family val="1"/>
      <charset val="1"/>
    </font>
    <font>
      <sz val="11"/>
      <color indexed="8"/>
      <name val="Calibri"/>
      <family val="2"/>
      <charset val="1"/>
    </font>
    <font>
      <b/>
      <sz val="14"/>
      <name val="Arial"/>
      <family val="2"/>
    </font>
    <font>
      <b/>
      <sz val="11"/>
      <name val="Arial"/>
      <family val="2"/>
    </font>
    <font>
      <b/>
      <sz val="12"/>
      <name val="Times New Roman"/>
      <family val="1"/>
    </font>
    <font>
      <sz val="12"/>
      <name val="Times New Roman"/>
      <family val="1"/>
    </font>
    <font>
      <b/>
      <i/>
      <sz val="12"/>
      <name val="Times New Roman"/>
      <family val="1"/>
    </font>
    <font>
      <b/>
      <i/>
      <u/>
      <sz val="12"/>
      <name val="Times New Roman"/>
      <family val="1"/>
    </font>
    <font>
      <i/>
      <sz val="12"/>
      <name val="Times New Roman"/>
      <family val="1"/>
    </font>
    <font>
      <sz val="12"/>
      <color indexed="9"/>
      <name val="Times New Roman"/>
      <family val="1"/>
    </font>
    <font>
      <sz val="12"/>
      <color indexed="10"/>
      <name val="Times New Roman"/>
      <family val="1"/>
    </font>
    <font>
      <sz val="12"/>
      <color indexed="8"/>
      <name val="Times New Roman"/>
      <family val="1"/>
    </font>
    <font>
      <sz val="12"/>
      <name val="Times New Roman"/>
      <family val="1"/>
      <charset val="163"/>
    </font>
    <font>
      <b/>
      <sz val="12"/>
      <name val="Times New Roman"/>
      <family val="1"/>
      <charset val="163"/>
    </font>
    <font>
      <sz val="12"/>
      <color indexed="8"/>
      <name val="Times New Roman"/>
      <family val="1"/>
      <charset val="163"/>
    </font>
    <font>
      <b/>
      <sz val="12"/>
      <color indexed="8"/>
      <name val="Times New Roman"/>
      <family val="1"/>
    </font>
    <font>
      <sz val="12"/>
      <color indexed="10"/>
      <name val="Arial"/>
      <family val="2"/>
    </font>
    <font>
      <b/>
      <i/>
      <sz val="12"/>
      <color indexed="8"/>
      <name val="Times New Roman"/>
      <family val="1"/>
    </font>
    <font>
      <b/>
      <sz val="12"/>
      <color indexed="8"/>
      <name val="Times New Roman"/>
      <family val="1"/>
      <charset val="163"/>
    </font>
    <font>
      <sz val="12"/>
      <color indexed="40"/>
      <name val="Times New Roman"/>
      <family val="1"/>
    </font>
    <font>
      <sz val="12"/>
      <color indexed="10"/>
      <name val="Times New Roman"/>
      <family val="1"/>
      <charset val="163"/>
    </font>
    <font>
      <sz val="12"/>
      <color indexed="40"/>
      <name val="Tahoma"/>
      <family val="2"/>
    </font>
    <font>
      <b/>
      <sz val="12"/>
      <color indexed="8"/>
      <name val="Times New Roman"/>
      <family val="1"/>
    </font>
    <font>
      <sz val="12"/>
      <color indexed="8"/>
      <name val="Times New Roman"/>
      <family val="1"/>
    </font>
    <font>
      <b/>
      <sz val="10"/>
      <color indexed="16"/>
      <name val="Arial"/>
      <family val="2"/>
    </font>
    <font>
      <i/>
      <sz val="12"/>
      <color indexed="8"/>
      <name val="Times New Roman"/>
      <family val="1"/>
    </font>
    <font>
      <b/>
      <sz val="11"/>
      <name val="Times New Roman"/>
      <family val="1"/>
    </font>
    <font>
      <b/>
      <sz val="14"/>
      <name val="Times New Roman"/>
      <family val="1"/>
    </font>
    <font>
      <sz val="12"/>
      <color theme="1"/>
      <name val="Calibri"/>
      <family val="2"/>
      <scheme val="minor"/>
    </font>
    <font>
      <sz val="11"/>
      <color theme="1"/>
      <name val="Calibri"/>
      <family val="2"/>
      <scheme val="minor"/>
    </font>
    <font>
      <u/>
      <sz val="12"/>
      <color theme="10"/>
      <name val="Calibri"/>
      <family val="2"/>
      <scheme val="minor"/>
    </font>
    <font>
      <sz val="11"/>
      <color theme="1"/>
      <name val="Arial"/>
      <family val="2"/>
    </font>
    <font>
      <sz val="10"/>
      <color rgb="FF000000"/>
      <name val="Arial"/>
      <family val="2"/>
    </font>
    <font>
      <sz val="9"/>
      <color theme="1"/>
      <name val="Arial"/>
      <family val="2"/>
    </font>
    <font>
      <sz val="12"/>
      <color rgb="FFFF0000"/>
      <name val="Times New Roman"/>
      <family val="1"/>
    </font>
    <font>
      <sz val="12"/>
      <color rgb="FF00B0F0"/>
      <name val="Times New Roman"/>
      <family val="1"/>
    </font>
    <font>
      <b/>
      <sz val="12"/>
      <color rgb="FFFF0000"/>
      <name val="Times New Roman"/>
      <family val="1"/>
    </font>
    <font>
      <b/>
      <sz val="12"/>
      <color rgb="FFFF0000"/>
      <name val="Times New Roman"/>
      <family val="1"/>
      <charset val="163"/>
    </font>
    <font>
      <sz val="11"/>
      <name val="Times New Roman"/>
      <family val="1"/>
    </font>
    <font>
      <sz val="11"/>
      <color rgb="FFFF0000"/>
      <name val="Times New Roman"/>
      <family val="1"/>
    </font>
    <font>
      <sz val="12"/>
      <color rgb="FFFF0000"/>
      <name val="Calibri"/>
      <family val="2"/>
    </font>
    <font>
      <b/>
      <sz val="14"/>
      <color theme="1"/>
      <name val="Times New Roman"/>
      <family val="1"/>
    </font>
    <font>
      <sz val="12"/>
      <color theme="1"/>
      <name val="Times New Roman"/>
      <family val="1"/>
    </font>
    <font>
      <i/>
      <sz val="12"/>
      <color indexed="10"/>
      <name val="Times New Roman"/>
      <family val="1"/>
    </font>
    <font>
      <b/>
      <i/>
      <sz val="12"/>
      <color indexed="10"/>
      <name val="Times New Roman"/>
      <family val="1"/>
    </font>
    <font>
      <b/>
      <sz val="12"/>
      <color indexed="10"/>
      <name val="Times New Roman"/>
      <family val="1"/>
    </font>
    <font>
      <sz val="12"/>
      <color rgb="FF0070C0"/>
      <name val="Times New Roman"/>
      <family val="1"/>
    </font>
  </fonts>
  <fills count="26">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51"/>
        <bgColor indexed="64"/>
      </patternFill>
    </fill>
    <fill>
      <patternFill patternType="solid">
        <fgColor indexed="11"/>
        <bgColor indexed="64"/>
      </patternFill>
    </fill>
    <fill>
      <patternFill patternType="solid">
        <fgColor indexed="13"/>
        <bgColor indexed="64"/>
      </patternFill>
    </fill>
    <fill>
      <patternFill patternType="solid">
        <fgColor indexed="27"/>
        <bgColor indexed="64"/>
      </patternFill>
    </fill>
    <fill>
      <patternFill patternType="solid">
        <fgColor indexed="43"/>
        <bgColor indexed="64"/>
      </patternFill>
    </fill>
    <fill>
      <patternFill patternType="solid">
        <fgColor indexed="26"/>
        <bgColor indexed="64"/>
      </patternFill>
    </fill>
    <fill>
      <patternFill patternType="solid">
        <fgColor indexed="53"/>
        <bgColor indexed="64"/>
      </patternFill>
    </fill>
    <fill>
      <patternFill patternType="solid">
        <fgColor indexed="22"/>
        <bgColor indexed="64"/>
      </patternFill>
    </fill>
    <fill>
      <patternFill patternType="solid">
        <fgColor indexed="45"/>
        <bgColor indexed="41"/>
      </patternFill>
    </fill>
    <fill>
      <patternFill patternType="solid">
        <fgColor indexed="24"/>
        <bgColor indexed="26"/>
      </patternFill>
    </fill>
    <fill>
      <patternFill patternType="solid">
        <fgColor indexed="27"/>
        <bgColor indexed="41"/>
      </patternFill>
    </fill>
    <fill>
      <patternFill patternType="solid">
        <fgColor indexed="9"/>
        <bgColor indexed="41"/>
      </patternFill>
    </fill>
    <fill>
      <patternFill patternType="solid">
        <fgColor indexed="41"/>
        <bgColor indexed="64"/>
      </patternFill>
    </fill>
    <fill>
      <patternFill patternType="solid">
        <fgColor indexed="31"/>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rgb="FFFFFFFF"/>
        <bgColor rgb="FF000000"/>
      </patternFill>
    </fill>
    <fill>
      <patternFill patternType="solid">
        <fgColor rgb="FFFFCC00"/>
        <bgColor rgb="FF000000"/>
      </patternFill>
    </fill>
  </fills>
  <borders count="21">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s>
  <cellStyleXfs count="1261">
    <xf numFmtId="0" fontId="0" fillId="0" borderId="0"/>
    <xf numFmtId="166" fontId="6" fillId="0" borderId="0" applyFont="0" applyFill="0" applyBorder="0" applyAlignment="0" applyProtection="0"/>
    <xf numFmtId="0" fontId="7" fillId="0" borderId="0" applyFont="0" applyFill="0" applyBorder="0" applyAlignment="0" applyProtection="0"/>
    <xf numFmtId="167" fontId="6" fillId="0" borderId="0" applyFont="0" applyFill="0" applyBorder="0" applyAlignment="0" applyProtection="0"/>
    <xf numFmtId="40" fontId="7" fillId="0" borderId="0" applyFont="0" applyFill="0" applyBorder="0" applyAlignment="0" applyProtection="0"/>
    <xf numFmtId="38" fontId="7" fillId="0" borderId="0" applyFont="0" applyFill="0" applyBorder="0" applyAlignment="0" applyProtection="0"/>
    <xf numFmtId="10" fontId="6" fillId="0" borderId="0" applyFont="0" applyFill="0" applyBorder="0" applyAlignment="0" applyProtection="0"/>
    <xf numFmtId="0" fontId="8" fillId="0" borderId="0"/>
    <xf numFmtId="43" fontId="4" fillId="0" borderId="0" applyFont="0" applyFill="0" applyBorder="0" applyAlignment="0" applyProtection="0"/>
    <xf numFmtId="41" fontId="9"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9" fillId="0" borderId="0" applyFont="0" applyFill="0" applyBorder="0" applyAlignment="0" applyProtection="0"/>
    <xf numFmtId="43" fontId="6" fillId="0" borderId="0" applyFont="0" applyFill="0" applyBorder="0" applyAlignment="0" applyProtection="0"/>
    <xf numFmtId="164" fontId="10"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10"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165"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5"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4" fontId="13" fillId="0" borderId="0" applyFont="0" applyFill="0" applyBorder="0" applyAlignment="0" applyProtection="0"/>
    <xf numFmtId="169" fontId="13"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3" fontId="6" fillId="0" borderId="0" applyFont="0" applyFill="0" applyBorder="0" applyAlignment="0" applyProtection="0"/>
    <xf numFmtId="44" fontId="10"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10"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170" fontId="6" fillId="0" borderId="0" applyFont="0" applyFill="0" applyBorder="0" applyAlignment="0" applyProtection="0"/>
    <xf numFmtId="0" fontId="6" fillId="0" borderId="0" applyFont="0" applyFill="0" applyBorder="0" applyAlignment="0" applyProtection="0"/>
    <xf numFmtId="171" fontId="10"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19"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19" fillId="0" borderId="0" applyBorder="0" applyProtection="0"/>
    <xf numFmtId="171" fontId="19" fillId="0" borderId="0" applyBorder="0" applyProtection="0"/>
    <xf numFmtId="171" fontId="19" fillId="0" borderId="0" applyBorder="0" applyProtection="0"/>
    <xf numFmtId="171" fontId="3" fillId="0" borderId="0" applyBorder="0" applyProtection="0"/>
    <xf numFmtId="171" fontId="3" fillId="0" borderId="0" applyBorder="0" applyProtection="0"/>
    <xf numFmtId="171" fontId="19" fillId="0" borderId="0" applyBorder="0" applyProtection="0"/>
    <xf numFmtId="171" fontId="19" fillId="0" borderId="0" applyBorder="0" applyProtection="0"/>
    <xf numFmtId="171" fontId="19" fillId="0" borderId="0" applyBorder="0" applyProtection="0"/>
    <xf numFmtId="171" fontId="19" fillId="0" borderId="0" applyBorder="0" applyProtection="0"/>
    <xf numFmtId="171" fontId="19" fillId="0" borderId="0" applyBorder="0" applyProtection="0"/>
    <xf numFmtId="171" fontId="19" fillId="0" borderId="0" applyBorder="0" applyProtection="0"/>
    <xf numFmtId="171" fontId="19" fillId="0" borderId="0" applyBorder="0" applyProtection="0"/>
    <xf numFmtId="171" fontId="19"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1" fontId="3" fillId="0" borderId="0" applyBorder="0" applyProtection="0"/>
    <xf numFmtId="172" fontId="10"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10"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19"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19" fillId="0" borderId="0" applyBorder="0" applyProtection="0"/>
    <xf numFmtId="172" fontId="19" fillId="0" borderId="0" applyBorder="0" applyProtection="0"/>
    <xf numFmtId="172" fontId="19" fillId="0" borderId="0" applyBorder="0" applyProtection="0"/>
    <xf numFmtId="172" fontId="3" fillId="0" borderId="0" applyBorder="0" applyProtection="0"/>
    <xf numFmtId="172" fontId="3" fillId="0" borderId="0" applyBorder="0" applyProtection="0"/>
    <xf numFmtId="172" fontId="19" fillId="0" borderId="0" applyBorder="0" applyProtection="0"/>
    <xf numFmtId="172" fontId="19" fillId="0" borderId="0" applyBorder="0" applyProtection="0"/>
    <xf numFmtId="172" fontId="19" fillId="0" borderId="0" applyBorder="0" applyProtection="0"/>
    <xf numFmtId="172" fontId="19" fillId="0" borderId="0" applyBorder="0" applyProtection="0"/>
    <xf numFmtId="172" fontId="19" fillId="0" borderId="0" applyBorder="0" applyProtection="0"/>
    <xf numFmtId="172" fontId="19" fillId="0" borderId="0" applyBorder="0" applyProtection="0"/>
    <xf numFmtId="172" fontId="19" fillId="0" borderId="0" applyBorder="0" applyProtection="0"/>
    <xf numFmtId="172" fontId="19"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172" fontId="3" fillId="0" borderId="0" applyBorder="0" applyProtection="0"/>
    <xf numFmtId="0" fontId="14" fillId="0" borderId="0"/>
    <xf numFmtId="0" fontId="1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alignment vertical="center"/>
    </xf>
    <xf numFmtId="9" fontId="10"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19"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10"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19" fillId="0" borderId="0" applyBorder="0" applyProtection="0"/>
    <xf numFmtId="9" fontId="19" fillId="0" borderId="0" applyBorder="0" applyProtection="0"/>
    <xf numFmtId="9" fontId="19" fillId="0" borderId="0" applyBorder="0" applyProtection="0"/>
    <xf numFmtId="9" fontId="3" fillId="0" borderId="0" applyBorder="0" applyProtection="0"/>
    <xf numFmtId="9" fontId="3" fillId="0" borderId="0" applyBorder="0" applyProtection="0"/>
    <xf numFmtId="9" fontId="19" fillId="0" borderId="0" applyBorder="0" applyProtection="0"/>
    <xf numFmtId="9" fontId="19" fillId="0" borderId="0" applyBorder="0" applyProtection="0"/>
    <xf numFmtId="9" fontId="19" fillId="0" borderId="0" applyBorder="0" applyProtection="0"/>
    <xf numFmtId="9" fontId="19" fillId="0" borderId="0" applyBorder="0" applyProtection="0"/>
    <xf numFmtId="9" fontId="19" fillId="0" borderId="0" applyBorder="0" applyProtection="0"/>
    <xf numFmtId="9" fontId="19" fillId="0" borderId="0" applyBorder="0" applyProtection="0"/>
    <xf numFmtId="9" fontId="19" fillId="0" borderId="0" applyBorder="0" applyProtection="0"/>
    <xf numFmtId="9" fontId="19"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10"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10"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10"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19"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19" fillId="0" borderId="0" applyBorder="0" applyProtection="0"/>
    <xf numFmtId="9" fontId="19" fillId="0" borderId="0" applyBorder="0" applyProtection="0"/>
    <xf numFmtId="9" fontId="19" fillId="0" borderId="0" applyBorder="0" applyProtection="0"/>
    <xf numFmtId="9" fontId="3" fillId="0" borderId="0" applyBorder="0" applyProtection="0"/>
    <xf numFmtId="9" fontId="3" fillId="0" borderId="0" applyBorder="0" applyProtection="0"/>
    <xf numFmtId="9" fontId="19" fillId="0" borderId="0" applyBorder="0" applyProtection="0"/>
    <xf numFmtId="9" fontId="19" fillId="0" borderId="0" applyBorder="0" applyProtection="0"/>
    <xf numFmtId="9" fontId="19" fillId="0" borderId="0" applyBorder="0" applyProtection="0"/>
    <xf numFmtId="9" fontId="19" fillId="0" borderId="0" applyBorder="0" applyProtection="0"/>
    <xf numFmtId="9" fontId="19" fillId="0" borderId="0" applyBorder="0" applyProtection="0"/>
    <xf numFmtId="9" fontId="19" fillId="0" borderId="0" applyBorder="0" applyProtection="0"/>
    <xf numFmtId="9" fontId="19" fillId="0" borderId="0" applyBorder="0" applyProtection="0"/>
    <xf numFmtId="9" fontId="19"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9" fontId="3" fillId="0" borderId="0" applyBorder="0" applyProtection="0"/>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2" fontId="6" fillId="0" borderId="0" applyFont="0" applyFill="0" applyBorder="0" applyAlignment="0" applyProtection="0"/>
    <xf numFmtId="0" fontId="5" fillId="0" borderId="1" applyNumberFormat="0" applyAlignment="0" applyProtection="0">
      <alignment horizontal="left" vertical="center"/>
    </xf>
    <xf numFmtId="0" fontId="5" fillId="0" borderId="2">
      <alignment horizontal="left" vertical="center"/>
    </xf>
    <xf numFmtId="0" fontId="48" fillId="0" borderId="0" applyNumberFormat="0" applyFill="0" applyBorder="0" applyAlignment="0" applyProtection="0"/>
    <xf numFmtId="0" fontId="6" fillId="0" borderId="0"/>
    <xf numFmtId="0" fontId="6" fillId="0" borderId="0"/>
    <xf numFmtId="0" fontId="6" fillId="0" borderId="0"/>
    <xf numFmtId="0" fontId="49" fillId="0" borderId="0"/>
    <xf numFmtId="0" fontId="50" fillId="0" borderId="0"/>
    <xf numFmtId="0" fontId="47" fillId="0" borderId="0"/>
    <xf numFmtId="0" fontId="46" fillId="0" borderId="0"/>
    <xf numFmtId="0" fontId="46" fillId="0" borderId="0"/>
    <xf numFmtId="0" fontId="46" fillId="0" borderId="0"/>
    <xf numFmtId="0" fontId="46" fillId="0" borderId="0"/>
    <xf numFmtId="0" fontId="46" fillId="0" borderId="0"/>
    <xf numFmtId="0" fontId="47" fillId="0" borderId="0"/>
    <xf numFmtId="0" fontId="47" fillId="0" borderId="0"/>
    <xf numFmtId="0" fontId="47" fillId="0" borderId="0"/>
    <xf numFmtId="0" fontId="47" fillId="0" borderId="0"/>
    <xf numFmtId="0" fontId="47" fillId="0" borderId="0"/>
    <xf numFmtId="0" fontId="47" fillId="0" borderId="0"/>
    <xf numFmtId="0" fontId="46" fillId="0" borderId="0"/>
    <xf numFmtId="0" fontId="46" fillId="0" borderId="0"/>
    <xf numFmtId="0" fontId="46" fillId="0" borderId="0"/>
    <xf numFmtId="0" fontId="46" fillId="0" borderId="0"/>
    <xf numFmtId="0" fontId="46" fillId="0" borderId="0"/>
    <xf numFmtId="0" fontId="46" fillId="0" borderId="0"/>
    <xf numFmtId="0" fontId="9"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9"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51" fillId="0" borderId="0"/>
    <xf numFmtId="0" fontId="47" fillId="0" borderId="0"/>
    <xf numFmtId="0" fontId="4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5" fillId="0" borderId="0">
      <alignment vertical="center"/>
    </xf>
    <xf numFmtId="0" fontId="46" fillId="0" borderId="0"/>
    <xf numFmtId="0" fontId="46" fillId="0" borderId="0"/>
    <xf numFmtId="0" fontId="46" fillId="0" borderId="0"/>
    <xf numFmtId="0" fontId="46" fillId="0" borderId="0"/>
    <xf numFmtId="0" fontId="46" fillId="0" borderId="0"/>
    <xf numFmtId="0" fontId="6"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6"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6" fillId="0" borderId="0"/>
    <xf numFmtId="0" fontId="6" fillId="0" borderId="0"/>
    <xf numFmtId="0" fontId="6" fillId="0" borderId="0"/>
    <xf numFmtId="0" fontId="6" fillId="0" borderId="0"/>
    <xf numFmtId="0" fontId="9" fillId="0" borderId="0"/>
    <xf numFmtId="0" fontId="6" fillId="0" borderId="0"/>
    <xf numFmtId="0" fontId="51"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14" fillId="0" borderId="0"/>
    <xf numFmtId="0" fontId="6" fillId="0" borderId="0"/>
    <xf numFmtId="0" fontId="6" fillId="0" borderId="0"/>
    <xf numFmtId="0" fontId="6" fillId="0" borderId="0"/>
    <xf numFmtId="9" fontId="4" fillId="0" borderId="0" applyFont="0" applyFill="0" applyBorder="0" applyAlignment="0" applyProtection="0"/>
    <xf numFmtId="9" fontId="12" fillId="0" borderId="0" applyFont="0" applyFill="0" applyBorder="0" applyAlignment="0" applyProtection="0"/>
    <xf numFmtId="9" fontId="15" fillId="0" borderId="0" applyFont="0" applyFill="0" applyBorder="0" applyAlignment="0" applyProtection="0">
      <alignment vertical="center"/>
    </xf>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5" fillId="0" borderId="0" applyFont="0" applyFill="0" applyBorder="0" applyAlignment="0" applyProtection="0">
      <alignment vertical="center"/>
    </xf>
    <xf numFmtId="9" fontId="12" fillId="0" borderId="0" applyFont="0" applyFill="0" applyBorder="0" applyAlignment="0" applyProtection="0"/>
    <xf numFmtId="9" fontId="6"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4" fillId="0" borderId="0" applyFont="0" applyFill="0" applyBorder="0" applyAlignment="0" applyProtection="0"/>
    <xf numFmtId="9" fontId="6" fillId="0" borderId="0" applyFont="0" applyFill="0" applyBorder="0" applyAlignment="0" applyProtection="0"/>
    <xf numFmtId="9" fontId="1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 fillId="0" borderId="0"/>
    <xf numFmtId="0" fontId="2" fillId="0" borderId="0"/>
    <xf numFmtId="0" fontId="1" fillId="0" borderId="0"/>
  </cellStyleXfs>
  <cellXfs count="948">
    <xf numFmtId="0" fontId="0" fillId="0" borderId="0" xfId="0"/>
    <xf numFmtId="0" fontId="17" fillId="0" borderId="3" xfId="140" applyNumberFormat="1" applyFont="1" applyFill="1" applyBorder="1" applyAlignment="1">
      <alignment horizontal="center" vertical="center" wrapText="1"/>
    </xf>
    <xf numFmtId="0" fontId="20" fillId="0" borderId="0" xfId="1169" applyFont="1" applyFill="1" applyBorder="1" applyAlignment="1">
      <alignment vertical="center"/>
    </xf>
    <xf numFmtId="0" fontId="5" fillId="0" borderId="0" xfId="1169" applyFont="1" applyFill="1" applyBorder="1" applyAlignment="1">
      <alignment vertical="center"/>
    </xf>
    <xf numFmtId="0" fontId="5" fillId="0" borderId="0" xfId="1169" applyFont="1" applyFill="1" applyBorder="1" applyAlignment="1">
      <alignment horizontal="left" vertical="center"/>
    </xf>
    <xf numFmtId="0" fontId="5" fillId="0" borderId="0" xfId="1169" applyFont="1" applyFill="1" applyBorder="1" applyAlignment="1">
      <alignment horizontal="right" vertical="center"/>
    </xf>
    <xf numFmtId="0" fontId="5" fillId="0" borderId="0" xfId="1169" applyFont="1" applyFill="1" applyBorder="1" applyAlignment="1">
      <alignment horizontal="left" vertical="center" wrapText="1"/>
    </xf>
    <xf numFmtId="168" fontId="5" fillId="0" borderId="0" xfId="1245" applyNumberFormat="1" applyFont="1" applyFill="1" applyBorder="1" applyAlignment="1">
      <alignment horizontal="right" vertical="center"/>
    </xf>
    <xf numFmtId="0" fontId="17" fillId="0" borderId="0" xfId="1169" applyNumberFormat="1" applyFont="1" applyFill="1" applyAlignment="1">
      <alignment vertical="center"/>
    </xf>
    <xf numFmtId="0" fontId="5" fillId="0" borderId="0" xfId="1169" applyFont="1" applyFill="1" applyBorder="1" applyAlignment="1">
      <alignment vertical="center" wrapText="1"/>
    </xf>
    <xf numFmtId="173" fontId="5" fillId="0" borderId="5" xfId="10" applyNumberFormat="1" applyFont="1" applyFill="1" applyBorder="1" applyAlignment="1">
      <alignment horizontal="center" vertical="center"/>
    </xf>
    <xf numFmtId="0" fontId="17" fillId="0" borderId="0" xfId="1169" applyFont="1" applyFill="1" applyAlignment="1">
      <alignment vertical="center"/>
    </xf>
    <xf numFmtId="0" fontId="5" fillId="5" borderId="3" xfId="988" applyFont="1" applyFill="1" applyBorder="1" applyAlignment="1">
      <alignment vertical="center"/>
    </xf>
    <xf numFmtId="0" fontId="5" fillId="5" borderId="3" xfId="988" applyFont="1" applyFill="1" applyBorder="1" applyAlignment="1">
      <alignment horizontal="left" vertical="center"/>
    </xf>
    <xf numFmtId="0" fontId="5" fillId="5" borderId="3" xfId="988" applyFont="1" applyFill="1" applyBorder="1" applyAlignment="1">
      <alignment horizontal="right" vertical="center"/>
    </xf>
    <xf numFmtId="0" fontId="5" fillId="5" borderId="3" xfId="988" applyFont="1" applyFill="1" applyBorder="1" applyAlignment="1">
      <alignment horizontal="left" vertical="center" wrapText="1"/>
    </xf>
    <xf numFmtId="168" fontId="5" fillId="5" borderId="3" xfId="1245" applyNumberFormat="1" applyFont="1" applyFill="1" applyBorder="1" applyAlignment="1">
      <alignment horizontal="right" vertical="center"/>
    </xf>
    <xf numFmtId="0" fontId="5" fillId="5" borderId="3" xfId="1186" applyNumberFormat="1" applyFont="1" applyFill="1" applyBorder="1" applyAlignment="1">
      <alignment vertical="center"/>
    </xf>
    <xf numFmtId="0" fontId="5" fillId="5" borderId="3" xfId="988" applyFont="1" applyFill="1" applyBorder="1" applyAlignment="1">
      <alignment vertical="center" wrapText="1"/>
    </xf>
    <xf numFmtId="0" fontId="5" fillId="7" borderId="3" xfId="988" applyFont="1" applyFill="1" applyBorder="1" applyAlignment="1">
      <alignment horizontal="left" vertical="center"/>
    </xf>
    <xf numFmtId="0" fontId="5" fillId="7" borderId="3" xfId="988" applyFont="1" applyFill="1" applyBorder="1" applyAlignment="1">
      <alignment horizontal="center" vertical="center"/>
    </xf>
    <xf numFmtId="0" fontId="5" fillId="0" borderId="3" xfId="1169" applyFont="1" applyFill="1" applyBorder="1" applyAlignment="1">
      <alignment horizontal="center" vertical="center"/>
    </xf>
    <xf numFmtId="49" fontId="5" fillId="8" borderId="3" xfId="140" applyNumberFormat="1" applyFont="1" applyFill="1" applyBorder="1" applyAlignment="1">
      <alignment horizontal="center" vertical="center"/>
    </xf>
    <xf numFmtId="0" fontId="17" fillId="0" borderId="3" xfId="1169" applyFont="1" applyFill="1" applyBorder="1" applyAlignment="1">
      <alignment vertical="center" wrapText="1"/>
    </xf>
    <xf numFmtId="9" fontId="17" fillId="0" borderId="3" xfId="1245" applyFont="1" applyFill="1" applyBorder="1" applyAlignment="1">
      <alignment horizontal="center" vertical="center" wrapText="1"/>
    </xf>
    <xf numFmtId="168" fontId="17" fillId="0" borderId="3" xfId="1245" applyNumberFormat="1" applyFont="1" applyFill="1" applyBorder="1" applyAlignment="1">
      <alignment horizontal="center" vertical="center" wrapText="1"/>
    </xf>
    <xf numFmtId="2" fontId="17" fillId="0" borderId="3" xfId="1245" applyNumberFormat="1" applyFont="1" applyFill="1" applyBorder="1" applyAlignment="1">
      <alignment horizontal="center" vertical="center" wrapText="1"/>
    </xf>
    <xf numFmtId="9" fontId="17" fillId="0" borderId="3" xfId="140" quotePrefix="1" applyNumberFormat="1" applyFont="1" applyFill="1" applyBorder="1" applyAlignment="1">
      <alignment horizontal="center" vertical="center" wrapText="1"/>
    </xf>
    <xf numFmtId="173" fontId="17" fillId="0" borderId="3" xfId="10" applyNumberFormat="1" applyFont="1" applyFill="1" applyBorder="1" applyAlignment="1">
      <alignment horizontal="center" vertical="center" wrapText="1"/>
    </xf>
    <xf numFmtId="0" fontId="5" fillId="0" borderId="0" xfId="1169" applyFont="1" applyFill="1" applyAlignment="1">
      <alignment vertical="center"/>
    </xf>
    <xf numFmtId="0" fontId="17" fillId="0" borderId="0" xfId="1169" applyFont="1" applyFill="1" applyAlignment="1">
      <alignment horizontal="right" vertical="center"/>
    </xf>
    <xf numFmtId="0" fontId="17" fillId="0" borderId="0" xfId="1169" applyFont="1" applyFill="1" applyAlignment="1">
      <alignment vertical="center" wrapText="1"/>
    </xf>
    <xf numFmtId="9" fontId="17" fillId="0" borderId="0" xfId="1245" applyFont="1" applyFill="1" applyAlignment="1">
      <alignment vertical="center"/>
    </xf>
    <xf numFmtId="9" fontId="17" fillId="0" borderId="3" xfId="1169" applyNumberFormat="1" applyFont="1" applyFill="1" applyBorder="1" applyAlignment="1">
      <alignment horizontal="center" vertical="center" wrapText="1"/>
    </xf>
    <xf numFmtId="9" fontId="5" fillId="0" borderId="3" xfId="1169" applyNumberFormat="1" applyFont="1" applyFill="1" applyBorder="1" applyAlignment="1">
      <alignment horizontal="center" vertical="center" textRotation="90"/>
    </xf>
    <xf numFmtId="0" fontId="17" fillId="0" borderId="0" xfId="1169" applyFont="1" applyFill="1" applyAlignment="1">
      <alignment horizontal="left" vertical="center" wrapText="1"/>
    </xf>
    <xf numFmtId="168" fontId="17" fillId="0" borderId="0" xfId="1245" applyNumberFormat="1" applyFont="1" applyFill="1" applyAlignment="1">
      <alignment horizontal="right" vertical="center"/>
    </xf>
    <xf numFmtId="0" fontId="5" fillId="0" borderId="0" xfId="1169" applyFont="1" applyFill="1" applyAlignment="1">
      <alignment horizontal="left" vertical="center"/>
    </xf>
    <xf numFmtId="0" fontId="17" fillId="0" borderId="3" xfId="1169" applyFont="1" applyFill="1" applyBorder="1" applyAlignment="1">
      <alignment horizontal="justify" vertical="center" wrapText="1"/>
    </xf>
    <xf numFmtId="0" fontId="17" fillId="0" borderId="3" xfId="1169" quotePrefix="1" applyFont="1" applyFill="1" applyBorder="1" applyAlignment="1">
      <alignment horizontal="justify" vertical="center" wrapText="1"/>
    </xf>
    <xf numFmtId="0" fontId="17" fillId="0" borderId="3" xfId="1169" applyFont="1" applyFill="1" applyBorder="1" applyAlignment="1">
      <alignment horizontal="left" vertical="center" wrapText="1"/>
    </xf>
    <xf numFmtId="0" fontId="22" fillId="0" borderId="0" xfId="0" applyFont="1" applyBorder="1" applyAlignment="1">
      <alignment horizontal="center" vertical="center" wrapText="1"/>
    </xf>
    <xf numFmtId="0" fontId="23" fillId="0" borderId="0" xfId="0" applyFont="1" applyAlignment="1">
      <alignment horizontal="justify" vertical="center"/>
    </xf>
    <xf numFmtId="0" fontId="24" fillId="0" borderId="0" xfId="0" applyFont="1" applyBorder="1" applyAlignment="1">
      <alignment horizontal="left" vertical="center" wrapText="1"/>
    </xf>
    <xf numFmtId="0" fontId="23" fillId="0" borderId="0" xfId="0" applyFont="1" applyBorder="1" applyAlignment="1">
      <alignment horizontal="justify" vertical="center" wrapText="1"/>
    </xf>
    <xf numFmtId="0" fontId="27" fillId="0" borderId="0" xfId="0" applyFont="1" applyFill="1" applyAlignment="1">
      <alignment horizontal="center" vertical="center"/>
    </xf>
    <xf numFmtId="0" fontId="23" fillId="0" borderId="0" xfId="0" applyFont="1" applyFill="1" applyAlignment="1">
      <alignment horizontal="center" vertical="center"/>
    </xf>
    <xf numFmtId="0" fontId="22" fillId="9" borderId="3" xfId="0" applyNumberFormat="1" applyFont="1" applyFill="1" applyBorder="1" applyAlignment="1">
      <alignment horizontal="center" vertical="center" wrapText="1"/>
    </xf>
    <xf numFmtId="0" fontId="23" fillId="9" borderId="3" xfId="0" applyFont="1" applyFill="1" applyBorder="1" applyAlignment="1">
      <alignment horizontal="center" vertical="center" wrapText="1"/>
    </xf>
    <xf numFmtId="0" fontId="23" fillId="9" borderId="3" xfId="0" applyNumberFormat="1" applyFont="1" applyFill="1" applyBorder="1" applyAlignment="1">
      <alignment horizontal="center" vertical="center" wrapText="1"/>
    </xf>
    <xf numFmtId="0" fontId="23" fillId="0" borderId="3" xfId="0" applyFont="1" applyFill="1" applyBorder="1" applyAlignment="1">
      <alignment horizontal="center" vertical="center" wrapText="1"/>
    </xf>
    <xf numFmtId="0" fontId="23" fillId="0" borderId="0" xfId="0" applyFont="1" applyFill="1" applyAlignment="1">
      <alignment horizontal="justify" vertical="center"/>
    </xf>
    <xf numFmtId="0" fontId="22" fillId="10" borderId="3" xfId="0" applyNumberFormat="1" applyFont="1" applyFill="1" applyBorder="1" applyAlignment="1">
      <alignment horizontal="center" vertical="center" wrapText="1"/>
    </xf>
    <xf numFmtId="0" fontId="23" fillId="0" borderId="3" xfId="0" applyFont="1" applyFill="1" applyBorder="1" applyAlignment="1">
      <alignment horizontal="justify" vertical="center"/>
    </xf>
    <xf numFmtId="0" fontId="23" fillId="0" borderId="3" xfId="0" applyFont="1" applyBorder="1" applyAlignment="1">
      <alignment horizontal="center" vertical="center"/>
    </xf>
    <xf numFmtId="0" fontId="23" fillId="0" borderId="3" xfId="0" applyNumberFormat="1" applyFont="1" applyFill="1" applyBorder="1" applyAlignment="1">
      <alignment horizontal="center" vertical="center" wrapText="1"/>
    </xf>
    <xf numFmtId="0" fontId="22" fillId="10" borderId="3" xfId="0" applyFont="1" applyFill="1" applyBorder="1" applyAlignment="1">
      <alignment horizontal="center" vertical="center" wrapText="1"/>
    </xf>
    <xf numFmtId="0" fontId="23" fillId="0" borderId="3" xfId="0" applyFont="1" applyBorder="1" applyAlignment="1">
      <alignment horizontal="center" vertical="center" wrapText="1"/>
    </xf>
    <xf numFmtId="0" fontId="23" fillId="0" borderId="3" xfId="0" applyNumberFormat="1" applyFont="1" applyFill="1" applyBorder="1" applyAlignment="1">
      <alignment vertical="center" wrapText="1"/>
    </xf>
    <xf numFmtId="0" fontId="23" fillId="0" borderId="0" xfId="0" applyFont="1" applyAlignment="1">
      <alignment horizontal="center" vertical="center"/>
    </xf>
    <xf numFmtId="0" fontId="23" fillId="2" borderId="3" xfId="0" applyNumberFormat="1" applyFont="1" applyFill="1" applyBorder="1" applyAlignment="1">
      <alignment horizontal="center" vertical="center" wrapText="1"/>
    </xf>
    <xf numFmtId="0" fontId="23" fillId="0" borderId="3" xfId="0" applyFont="1" applyBorder="1" applyAlignment="1">
      <alignment horizontal="justify" vertical="center"/>
    </xf>
    <xf numFmtId="0" fontId="23" fillId="0" borderId="3" xfId="0" applyFont="1" applyFill="1" applyBorder="1" applyAlignment="1">
      <alignment wrapText="1"/>
    </xf>
    <xf numFmtId="0" fontId="23" fillId="0" borderId="3" xfId="0" applyFont="1" applyBorder="1" applyAlignment="1">
      <alignment vertical="center" wrapText="1"/>
    </xf>
    <xf numFmtId="0" fontId="23" fillId="0" borderId="3" xfId="0" applyFont="1" applyBorder="1" applyAlignment="1">
      <alignment wrapText="1"/>
    </xf>
    <xf numFmtId="0" fontId="22" fillId="2" borderId="3" xfId="987" applyFont="1" applyFill="1" applyBorder="1" applyAlignment="1" applyProtection="1">
      <alignment horizontal="left" vertical="center" wrapText="1"/>
    </xf>
    <xf numFmtId="0" fontId="30" fillId="0" borderId="0" xfId="0" applyFont="1"/>
    <xf numFmtId="0" fontId="30" fillId="0" borderId="0" xfId="0" applyFont="1" applyFill="1"/>
    <xf numFmtId="0" fontId="30" fillId="0" borderId="0" xfId="0" applyFont="1" applyFill="1" applyAlignment="1">
      <alignment horizontal="center"/>
    </xf>
    <xf numFmtId="0" fontId="22" fillId="0" borderId="3" xfId="0" applyFont="1" applyFill="1" applyBorder="1" applyAlignment="1">
      <alignment horizontal="center" vertical="center" wrapText="1"/>
    </xf>
    <xf numFmtId="0" fontId="30" fillId="0" borderId="0" xfId="0" applyFont="1" applyAlignment="1">
      <alignment horizontal="center"/>
    </xf>
    <xf numFmtId="0" fontId="22" fillId="4" borderId="6" xfId="0" applyNumberFormat="1" applyFont="1" applyFill="1" applyBorder="1" applyAlignment="1">
      <alignment horizontal="center" vertical="center"/>
    </xf>
    <xf numFmtId="0" fontId="22" fillId="4" borderId="6" xfId="0" applyNumberFormat="1" applyFont="1" applyFill="1" applyBorder="1" applyAlignment="1">
      <alignment horizontal="left" vertical="center"/>
    </xf>
    <xf numFmtId="0" fontId="22" fillId="4" borderId="7" xfId="0" applyNumberFormat="1" applyFont="1" applyFill="1" applyBorder="1" applyAlignment="1">
      <alignment horizontal="left" vertical="center"/>
    </xf>
    <xf numFmtId="0" fontId="22" fillId="4" borderId="8" xfId="0" applyNumberFormat="1" applyFont="1" applyFill="1" applyBorder="1" applyAlignment="1">
      <alignment horizontal="left" vertical="center"/>
    </xf>
    <xf numFmtId="9" fontId="22" fillId="4" borderId="9" xfId="1185" applyFont="1" applyFill="1" applyBorder="1" applyAlignment="1">
      <alignment horizontal="center" vertical="center" wrapText="1"/>
    </xf>
    <xf numFmtId="0" fontId="22" fillId="4" borderId="3" xfId="0" applyFont="1" applyFill="1" applyBorder="1" applyAlignment="1">
      <alignment horizontal="center" vertical="center" wrapText="1"/>
    </xf>
    <xf numFmtId="0" fontId="22" fillId="4" borderId="3" xfId="0" applyFont="1" applyFill="1" applyBorder="1" applyAlignment="1">
      <alignment horizontal="left" vertical="center" wrapText="1"/>
    </xf>
    <xf numFmtId="0" fontId="30" fillId="4" borderId="0" xfId="0" applyFont="1" applyFill="1"/>
    <xf numFmtId="0" fontId="22" fillId="6" borderId="3" xfId="0" applyFont="1" applyFill="1" applyBorder="1" applyAlignment="1">
      <alignment horizontal="center" vertical="center" wrapText="1"/>
    </xf>
    <xf numFmtId="0" fontId="30" fillId="6" borderId="0" xfId="0" applyFont="1" applyFill="1"/>
    <xf numFmtId="0" fontId="22" fillId="0" borderId="3" xfId="0" applyFont="1" applyFill="1" applyBorder="1" applyAlignment="1">
      <alignment horizontal="center" vertical="center"/>
    </xf>
    <xf numFmtId="0" fontId="23" fillId="0" borderId="3" xfId="0" applyFont="1" applyFill="1" applyBorder="1" applyAlignment="1">
      <alignment horizontal="left" vertical="center" wrapText="1"/>
    </xf>
    <xf numFmtId="0" fontId="22" fillId="2" borderId="3" xfId="0" applyNumberFormat="1" applyFont="1" applyFill="1" applyBorder="1" applyAlignment="1">
      <alignment horizontal="center" vertical="center" wrapText="1"/>
    </xf>
    <xf numFmtId="0" fontId="23" fillId="2" borderId="3" xfId="999" applyFont="1" applyFill="1" applyBorder="1" applyAlignment="1">
      <alignment vertical="center" wrapText="1"/>
    </xf>
    <xf numFmtId="0" fontId="23" fillId="0" borderId="3" xfId="999" applyFont="1" applyFill="1" applyBorder="1" applyAlignment="1">
      <alignment horizontal="center" vertical="center" wrapText="1"/>
    </xf>
    <xf numFmtId="0" fontId="23" fillId="2" borderId="3" xfId="0" applyFont="1" applyFill="1" applyBorder="1" applyAlignment="1">
      <alignment horizontal="center" vertical="center" wrapText="1"/>
    </xf>
    <xf numFmtId="0" fontId="37" fillId="2" borderId="0" xfId="0" applyFont="1" applyFill="1"/>
    <xf numFmtId="0" fontId="23" fillId="2" borderId="3" xfId="1184" applyFont="1" applyFill="1" applyBorder="1" applyAlignment="1">
      <alignment horizontal="center" vertical="center" wrapText="1"/>
    </xf>
    <xf numFmtId="0" fontId="38" fillId="2" borderId="0" xfId="0" applyFont="1" applyFill="1"/>
    <xf numFmtId="0" fontId="23" fillId="0" borderId="3" xfId="1184" applyFont="1" applyFill="1" applyBorder="1" applyAlignment="1">
      <alignment horizontal="center" vertical="center" wrapText="1"/>
    </xf>
    <xf numFmtId="0" fontId="39" fillId="0" borderId="0" xfId="0" applyFont="1"/>
    <xf numFmtId="0" fontId="22" fillId="0" borderId="3" xfId="0" applyNumberFormat="1" applyFont="1" applyFill="1" applyBorder="1" applyAlignment="1">
      <alignment vertical="center" wrapText="1"/>
    </xf>
    <xf numFmtId="0" fontId="29" fillId="0" borderId="3" xfId="0" applyFont="1" applyFill="1" applyBorder="1" applyAlignment="1">
      <alignment horizontal="center" vertical="center" wrapText="1"/>
    </xf>
    <xf numFmtId="0" fontId="23" fillId="0" borderId="3" xfId="0" applyFont="1" applyFill="1" applyBorder="1" applyAlignment="1">
      <alignment vertical="center" wrapText="1"/>
    </xf>
    <xf numFmtId="0" fontId="33" fillId="0" borderId="3" xfId="0" applyFont="1" applyFill="1" applyBorder="1" applyAlignment="1">
      <alignment horizontal="center" vertical="center" wrapText="1"/>
    </xf>
    <xf numFmtId="0" fontId="32" fillId="0" borderId="3" xfId="0" applyFont="1" applyFill="1" applyBorder="1" applyAlignment="1">
      <alignment horizontal="left" vertical="center" wrapText="1"/>
    </xf>
    <xf numFmtId="0" fontId="22" fillId="0" borderId="5" xfId="0" applyFont="1" applyFill="1" applyBorder="1" applyAlignment="1">
      <alignment vertical="center"/>
    </xf>
    <xf numFmtId="0" fontId="22" fillId="0" borderId="3" xfId="0" applyFont="1" applyFill="1" applyBorder="1" applyAlignment="1">
      <alignment vertical="center"/>
    </xf>
    <xf numFmtId="0" fontId="40" fillId="0" borderId="0" xfId="0" applyFont="1" applyFill="1"/>
    <xf numFmtId="0" fontId="22" fillId="0" borderId="0" xfId="0" applyFont="1" applyFill="1" applyBorder="1" applyAlignment="1">
      <alignment horizontal="center" vertical="center"/>
    </xf>
    <xf numFmtId="0" fontId="32" fillId="2" borderId="0" xfId="0" applyFont="1" applyFill="1" applyBorder="1" applyAlignment="1">
      <alignment horizontal="left" vertical="center" wrapText="1"/>
    </xf>
    <xf numFmtId="0" fontId="32" fillId="2" borderId="0" xfId="0" applyFont="1" applyFill="1" applyBorder="1" applyAlignment="1">
      <alignment horizontal="center" vertical="center" wrapText="1"/>
    </xf>
    <xf numFmtId="0" fontId="30" fillId="2" borderId="0" xfId="1184" quotePrefix="1" applyFont="1" applyFill="1" applyBorder="1" applyAlignment="1">
      <alignment vertical="center" wrapText="1"/>
    </xf>
    <xf numFmtId="0" fontId="30" fillId="2" borderId="0" xfId="1184" applyFont="1" applyFill="1" applyBorder="1" applyAlignment="1">
      <alignment horizontal="center" vertical="center" wrapText="1"/>
    </xf>
    <xf numFmtId="9" fontId="31" fillId="0" borderId="0" xfId="0" applyNumberFormat="1" applyFont="1" applyFill="1" applyBorder="1" applyAlignment="1">
      <alignment horizontal="center" vertical="center" wrapText="1"/>
    </xf>
    <xf numFmtId="0" fontId="22" fillId="0" borderId="0" xfId="0" applyNumberFormat="1" applyFont="1" applyAlignment="1">
      <alignment horizontal="center"/>
    </xf>
    <xf numFmtId="0" fontId="30" fillId="0" borderId="0" xfId="0" applyFont="1" applyAlignment="1">
      <alignment horizontal="left"/>
    </xf>
    <xf numFmtId="0" fontId="31" fillId="0" borderId="0" xfId="0" applyFont="1" applyFill="1" applyAlignment="1">
      <alignment horizontal="center"/>
    </xf>
    <xf numFmtId="0" fontId="22" fillId="0" borderId="0" xfId="0" applyFont="1" applyFill="1"/>
    <xf numFmtId="0" fontId="22" fillId="0" borderId="0" xfId="0" applyFont="1" applyAlignment="1">
      <alignment horizontal="left"/>
    </xf>
    <xf numFmtId="0" fontId="22" fillId="0" borderId="0" xfId="0" applyFont="1"/>
    <xf numFmtId="0" fontId="17" fillId="0" borderId="7" xfId="1169" applyFont="1" applyFill="1" applyBorder="1" applyAlignment="1">
      <alignment vertical="center"/>
    </xf>
    <xf numFmtId="9" fontId="34" fillId="6" borderId="0" xfId="1169" applyNumberFormat="1" applyFont="1" applyFill="1" applyAlignment="1">
      <alignment vertical="center"/>
    </xf>
    <xf numFmtId="10" fontId="17" fillId="0" borderId="0" xfId="1169" applyNumberFormat="1" applyFont="1" applyFill="1" applyAlignment="1">
      <alignment horizontal="left" vertical="center" wrapText="1"/>
    </xf>
    <xf numFmtId="0" fontId="23" fillId="0" borderId="0" xfId="0" applyFont="1" applyBorder="1" applyAlignment="1">
      <alignment horizontal="center" vertical="center" wrapText="1"/>
    </xf>
    <xf numFmtId="0" fontId="23" fillId="0" borderId="0" xfId="0" applyFont="1" applyFill="1" applyBorder="1" applyAlignment="1">
      <alignment horizontal="center" vertical="center" wrapText="1"/>
    </xf>
    <xf numFmtId="0" fontId="41" fillId="0" borderId="3" xfId="0" applyNumberFormat="1" applyFont="1" applyFill="1" applyBorder="1" applyAlignment="1">
      <alignment vertical="center" wrapText="1"/>
    </xf>
    <xf numFmtId="0" fontId="22" fillId="2" borderId="3" xfId="0" applyFont="1" applyFill="1" applyBorder="1" applyAlignment="1">
      <alignment horizontal="center" vertical="center" wrapText="1"/>
    </xf>
    <xf numFmtId="0" fontId="23" fillId="2" borderId="0" xfId="0" applyFont="1" applyFill="1"/>
    <xf numFmtId="2" fontId="23" fillId="2" borderId="3" xfId="1184" applyNumberFormat="1" applyFont="1" applyFill="1" applyBorder="1" applyAlignment="1">
      <alignment horizontal="center" vertical="center" wrapText="1"/>
    </xf>
    <xf numFmtId="0" fontId="22" fillId="0" borderId="0" xfId="0" applyFont="1" applyAlignment="1">
      <alignment horizontal="center"/>
    </xf>
    <xf numFmtId="0" fontId="30" fillId="2" borderId="0" xfId="0" applyFont="1" applyFill="1"/>
    <xf numFmtId="0" fontId="30" fillId="2" borderId="0" xfId="0" applyFont="1" applyFill="1" applyAlignment="1">
      <alignment horizontal="center"/>
    </xf>
    <xf numFmtId="0" fontId="39" fillId="2" borderId="0" xfId="0" applyFont="1" applyFill="1"/>
    <xf numFmtId="0" fontId="40" fillId="2" borderId="0" xfId="0" applyFont="1" applyFill="1"/>
    <xf numFmtId="0" fontId="22" fillId="2" borderId="0" xfId="0" applyFont="1" applyFill="1"/>
    <xf numFmtId="0" fontId="23" fillId="2" borderId="3" xfId="0" applyNumberFormat="1" applyFont="1" applyFill="1" applyBorder="1" applyAlignment="1">
      <alignment vertical="center" wrapText="1"/>
    </xf>
    <xf numFmtId="0" fontId="33" fillId="2" borderId="3" xfId="0" applyFont="1" applyFill="1" applyBorder="1" applyAlignment="1">
      <alignment vertical="center" wrapText="1"/>
    </xf>
    <xf numFmtId="0" fontId="23" fillId="2" borderId="3" xfId="0" applyNumberFormat="1" applyFont="1" applyFill="1" applyBorder="1" applyAlignment="1">
      <alignment horizontal="left" vertical="center" wrapText="1"/>
    </xf>
    <xf numFmtId="0" fontId="29" fillId="2" borderId="3" xfId="0" applyFont="1" applyFill="1" applyBorder="1" applyAlignment="1">
      <alignment vertical="center" wrapText="1"/>
    </xf>
    <xf numFmtId="0" fontId="22" fillId="3" borderId="3" xfId="0" applyNumberFormat="1" applyFont="1" applyFill="1" applyBorder="1" applyAlignment="1">
      <alignment horizontal="center" vertical="center" wrapText="1"/>
    </xf>
    <xf numFmtId="0" fontId="23" fillId="0" borderId="3" xfId="0" applyNumberFormat="1" applyFont="1" applyFill="1" applyBorder="1" applyAlignment="1">
      <alignment horizontal="left" vertical="center" wrapText="1"/>
    </xf>
    <xf numFmtId="177" fontId="22" fillId="2" borderId="3" xfId="0" applyNumberFormat="1" applyFont="1" applyFill="1" applyBorder="1" applyAlignment="1">
      <alignment horizontal="center" vertical="center" wrapText="1"/>
    </xf>
    <xf numFmtId="9" fontId="22" fillId="2" borderId="3" xfId="0" applyNumberFormat="1" applyFont="1" applyFill="1" applyBorder="1" applyAlignment="1">
      <alignment horizontal="center" vertical="center" wrapText="1"/>
    </xf>
    <xf numFmtId="2" fontId="22" fillId="2" borderId="3" xfId="0" applyNumberFormat="1" applyFont="1" applyFill="1" applyBorder="1" applyAlignment="1">
      <alignment horizontal="center" vertical="center" wrapText="1"/>
    </xf>
    <xf numFmtId="0" fontId="23" fillId="0" borderId="3" xfId="999" applyFont="1" applyFill="1" applyBorder="1" applyAlignment="1">
      <alignment horizontal="left" vertical="center" wrapText="1"/>
    </xf>
    <xf numFmtId="0" fontId="22" fillId="6" borderId="3" xfId="0" applyFont="1" applyFill="1" applyBorder="1" applyAlignment="1">
      <alignment vertical="center"/>
    </xf>
    <xf numFmtId="0" fontId="22" fillId="6" borderId="3" xfId="0" applyFont="1" applyFill="1" applyBorder="1" applyAlignment="1">
      <alignment horizontal="center" vertical="center"/>
    </xf>
    <xf numFmtId="9" fontId="22" fillId="0" borderId="3" xfId="1185" applyFont="1" applyFill="1" applyBorder="1" applyAlignment="1">
      <alignment horizontal="center" vertical="center" wrapText="1"/>
    </xf>
    <xf numFmtId="0" fontId="22" fillId="0" borderId="3" xfId="0" applyNumberFormat="1" applyFont="1" applyFill="1" applyBorder="1" applyAlignment="1">
      <alignment horizontal="center" vertical="center" wrapText="1"/>
    </xf>
    <xf numFmtId="0" fontId="32" fillId="2" borderId="3" xfId="0" applyFont="1" applyFill="1" applyBorder="1" applyAlignment="1">
      <alignment horizontal="left" vertical="center" wrapText="1"/>
    </xf>
    <xf numFmtId="9" fontId="22" fillId="6" borderId="3" xfId="0" applyNumberFormat="1" applyFont="1" applyFill="1" applyBorder="1" applyAlignment="1">
      <alignment horizontal="center" vertical="center" wrapText="1"/>
    </xf>
    <xf numFmtId="0" fontId="22" fillId="0" borderId="5" xfId="0" applyNumberFormat="1" applyFont="1" applyFill="1" applyBorder="1" applyAlignment="1">
      <alignment vertical="center" wrapText="1"/>
    </xf>
    <xf numFmtId="0" fontId="22" fillId="2" borderId="3" xfId="0" applyFont="1" applyFill="1" applyBorder="1" applyAlignment="1">
      <alignment horizontal="center" vertical="center"/>
    </xf>
    <xf numFmtId="0" fontId="22" fillId="0" borderId="5" xfId="0" applyFont="1" applyFill="1" applyBorder="1" applyAlignment="1">
      <alignment horizontal="center" vertical="center" wrapText="1"/>
    </xf>
    <xf numFmtId="0" fontId="30" fillId="0" borderId="3" xfId="0" applyFont="1" applyBorder="1"/>
    <xf numFmtId="0" fontId="30" fillId="0" borderId="3" xfId="0" applyFont="1" applyFill="1" applyBorder="1"/>
    <xf numFmtId="0" fontId="30" fillId="0" borderId="3" xfId="0" applyFont="1" applyFill="1" applyBorder="1" applyAlignment="1">
      <alignment horizontal="center"/>
    </xf>
    <xf numFmtId="0" fontId="40" fillId="0" borderId="3" xfId="0" applyFont="1" applyFill="1" applyBorder="1"/>
    <xf numFmtId="0" fontId="22" fillId="0" borderId="10" xfId="0" applyFont="1" applyBorder="1" applyAlignment="1">
      <alignment horizontal="center" vertical="center" wrapText="1"/>
    </xf>
    <xf numFmtId="0" fontId="22" fillId="0" borderId="8" xfId="0" applyFont="1" applyBorder="1" applyAlignment="1">
      <alignment horizontal="center" vertical="center" wrapText="1"/>
    </xf>
    <xf numFmtId="0" fontId="30" fillId="4" borderId="6" xfId="0" applyFont="1" applyFill="1" applyBorder="1"/>
    <xf numFmtId="0" fontId="30" fillId="11" borderId="3" xfId="0" applyFont="1" applyFill="1" applyBorder="1" applyAlignment="1">
      <alignment horizontal="center"/>
    </xf>
    <xf numFmtId="0" fontId="30" fillId="11" borderId="4" xfId="0" applyFont="1" applyFill="1" applyBorder="1" applyAlignment="1">
      <alignment horizontal="center"/>
    </xf>
    <xf numFmtId="0" fontId="22" fillId="6" borderId="3" xfId="0" applyFont="1" applyFill="1" applyBorder="1" applyAlignment="1">
      <alignment horizontal="left" vertical="center" wrapText="1"/>
    </xf>
    <xf numFmtId="0" fontId="22" fillId="0" borderId="3" xfId="999" applyFont="1" applyFill="1" applyBorder="1" applyAlignment="1">
      <alignment horizontal="center" vertical="center" wrapText="1"/>
    </xf>
    <xf numFmtId="0" fontId="22" fillId="2" borderId="3" xfId="999" applyFont="1" applyFill="1" applyBorder="1" applyAlignment="1">
      <alignment horizontal="center" vertical="center" wrapText="1"/>
    </xf>
    <xf numFmtId="0" fontId="22" fillId="2" borderId="3" xfId="0" applyNumberFormat="1" applyFont="1" applyFill="1" applyBorder="1" applyAlignment="1">
      <alignment horizontal="left" vertical="center" wrapText="1"/>
    </xf>
    <xf numFmtId="0" fontId="17" fillId="0" borderId="3" xfId="1169" applyFont="1" applyFill="1" applyBorder="1" applyAlignment="1">
      <alignment horizontal="center" vertical="center" wrapText="1"/>
    </xf>
    <xf numFmtId="9" fontId="39" fillId="0" borderId="3" xfId="0" applyNumberFormat="1" applyFont="1" applyBorder="1" applyAlignment="1">
      <alignment horizontal="center"/>
    </xf>
    <xf numFmtId="0" fontId="41" fillId="0" borderId="3" xfId="0" applyFont="1" applyFill="1" applyBorder="1" applyAlignment="1">
      <alignment horizontal="justify" vertical="center" wrapText="1"/>
    </xf>
    <xf numFmtId="9" fontId="30" fillId="0" borderId="3" xfId="0" applyNumberFormat="1" applyFont="1" applyFill="1" applyBorder="1"/>
    <xf numFmtId="9" fontId="23" fillId="6" borderId="3" xfId="0" applyNumberFormat="1" applyFont="1" applyFill="1" applyBorder="1" applyAlignment="1">
      <alignment horizontal="center" vertical="center" textRotation="90"/>
    </xf>
    <xf numFmtId="9" fontId="23" fillId="4" borderId="3" xfId="0" applyNumberFormat="1" applyFont="1" applyFill="1" applyBorder="1" applyAlignment="1">
      <alignment horizontal="center" vertical="center" textRotation="90"/>
    </xf>
    <xf numFmtId="9" fontId="22" fillId="4" borderId="3" xfId="0" applyNumberFormat="1" applyFont="1" applyFill="1" applyBorder="1" applyAlignment="1">
      <alignment horizontal="center" vertical="center" wrapText="1"/>
    </xf>
    <xf numFmtId="9" fontId="22" fillId="0" borderId="3" xfId="0" applyNumberFormat="1" applyFont="1" applyFill="1" applyBorder="1" applyAlignment="1">
      <alignment horizontal="center" vertical="center" wrapText="1"/>
    </xf>
    <xf numFmtId="9" fontId="30" fillId="0" borderId="3" xfId="0" applyNumberFormat="1" applyFont="1" applyBorder="1"/>
    <xf numFmtId="9" fontId="22" fillId="0" borderId="3" xfId="1245" applyFont="1" applyFill="1" applyBorder="1" applyAlignment="1">
      <alignment horizontal="center" vertical="center" wrapText="1"/>
    </xf>
    <xf numFmtId="177" fontId="22" fillId="0" borderId="3" xfId="999" applyNumberFormat="1" applyFont="1" applyFill="1" applyBorder="1" applyAlignment="1">
      <alignment horizontal="center" vertical="center" wrapText="1"/>
    </xf>
    <xf numFmtId="9" fontId="24" fillId="0" borderId="3" xfId="1252" applyFont="1" applyFill="1" applyBorder="1" applyAlignment="1" applyProtection="1">
      <alignment horizontal="center" vertical="center" wrapText="1"/>
    </xf>
    <xf numFmtId="174" fontId="24" fillId="0" borderId="3" xfId="10" applyNumberFormat="1" applyFont="1" applyFill="1" applyBorder="1" applyAlignment="1" applyProtection="1">
      <alignment horizontal="center" vertical="center" wrapText="1"/>
    </xf>
    <xf numFmtId="0" fontId="22" fillId="2" borderId="3" xfId="1184" applyFont="1" applyFill="1" applyBorder="1" applyAlignment="1">
      <alignment horizontal="center" vertical="center" wrapText="1"/>
    </xf>
    <xf numFmtId="0" fontId="22" fillId="0" borderId="3" xfId="1184" applyFont="1" applyFill="1" applyBorder="1" applyAlignment="1">
      <alignment horizontal="center" vertical="center" wrapText="1"/>
    </xf>
    <xf numFmtId="0" fontId="31" fillId="4" borderId="3" xfId="0" applyFont="1" applyFill="1" applyBorder="1" applyAlignment="1">
      <alignment horizontal="center" vertical="center" wrapText="1"/>
    </xf>
    <xf numFmtId="174" fontId="31" fillId="4" borderId="3" xfId="0" applyNumberFormat="1" applyFont="1" applyFill="1" applyBorder="1" applyAlignment="1">
      <alignment horizontal="center"/>
    </xf>
    <xf numFmtId="9" fontId="35" fillId="0" borderId="3" xfId="1252" applyFont="1" applyFill="1" applyBorder="1" applyAlignment="1" applyProtection="1">
      <alignment horizontal="center" vertical="center" wrapText="1"/>
    </xf>
    <xf numFmtId="174" fontId="35" fillId="0" borderId="3" xfId="10" applyNumberFormat="1" applyFont="1" applyFill="1" applyBorder="1" applyAlignment="1" applyProtection="1">
      <alignment horizontal="center" vertical="center" wrapText="1"/>
    </xf>
    <xf numFmtId="0" fontId="36" fillId="0" borderId="3" xfId="0" applyFont="1" applyFill="1" applyBorder="1" applyAlignment="1">
      <alignment horizontal="center" vertical="center" wrapText="1"/>
    </xf>
    <xf numFmtId="0" fontId="31" fillId="0" borderId="3" xfId="1184" applyFont="1" applyFill="1" applyBorder="1" applyAlignment="1">
      <alignment horizontal="center" vertical="center" wrapText="1"/>
    </xf>
    <xf numFmtId="0" fontId="31" fillId="2" borderId="3" xfId="1184" applyFont="1" applyFill="1" applyBorder="1" applyAlignment="1">
      <alignment horizontal="center" vertical="center" wrapText="1"/>
    </xf>
    <xf numFmtId="0" fontId="36" fillId="2" borderId="3" xfId="0" applyFont="1" applyFill="1" applyBorder="1" applyAlignment="1">
      <alignment horizontal="center" vertical="center" wrapText="1"/>
    </xf>
    <xf numFmtId="0" fontId="31" fillId="2" borderId="0" xfId="1184" applyFont="1" applyFill="1" applyBorder="1" applyAlignment="1">
      <alignment horizontal="center" vertical="center" wrapText="1"/>
    </xf>
    <xf numFmtId="0" fontId="36" fillId="2" borderId="0" xfId="0" applyFont="1" applyFill="1" applyBorder="1" applyAlignment="1">
      <alignment horizontal="center" vertical="center" wrapText="1"/>
    </xf>
    <xf numFmtId="0" fontId="36" fillId="0" borderId="0" xfId="0" applyFont="1" applyFill="1" applyBorder="1" applyAlignment="1">
      <alignment horizontal="center" vertical="center"/>
    </xf>
    <xf numFmtId="0" fontId="31" fillId="0" borderId="0" xfId="0" applyFont="1" applyFill="1"/>
    <xf numFmtId="0" fontId="31" fillId="0" borderId="0" xfId="0" applyFont="1"/>
    <xf numFmtId="9" fontId="30" fillId="4" borderId="11" xfId="0" applyNumberFormat="1" applyFont="1" applyFill="1" applyBorder="1" applyAlignment="1">
      <alignment horizontal="center" vertical="center" wrapText="1"/>
    </xf>
    <xf numFmtId="9" fontId="23" fillId="6" borderId="3" xfId="0" applyNumberFormat="1" applyFont="1" applyFill="1" applyBorder="1" applyAlignment="1">
      <alignment horizontal="center" vertical="center" wrapText="1"/>
    </xf>
    <xf numFmtId="10" fontId="22" fillId="6" borderId="3" xfId="0" applyNumberFormat="1" applyFont="1" applyFill="1" applyBorder="1" applyAlignment="1">
      <alignment horizontal="center"/>
    </xf>
    <xf numFmtId="9" fontId="22" fillId="6" borderId="3" xfId="1185" applyFont="1" applyFill="1" applyBorder="1" applyAlignment="1">
      <alignment horizontal="center" vertical="center" wrapText="1"/>
    </xf>
    <xf numFmtId="9" fontId="24" fillId="6" borderId="3" xfId="1252" applyFont="1" applyFill="1" applyBorder="1" applyAlignment="1" applyProtection="1">
      <alignment horizontal="center" vertical="center" wrapText="1"/>
    </xf>
    <xf numFmtId="174" fontId="24" fillId="6" borderId="3" xfId="10" applyNumberFormat="1" applyFont="1" applyFill="1" applyBorder="1" applyAlignment="1" applyProtection="1">
      <alignment horizontal="center" vertical="center" wrapText="1"/>
    </xf>
    <xf numFmtId="0" fontId="31" fillId="6" borderId="3" xfId="0" applyFont="1" applyFill="1" applyBorder="1" applyAlignment="1">
      <alignment horizontal="center" vertical="center" wrapText="1"/>
    </xf>
    <xf numFmtId="174" fontId="31" fillId="6" borderId="3" xfId="0" applyNumberFormat="1" applyFont="1" applyFill="1" applyBorder="1" applyAlignment="1">
      <alignment horizontal="center"/>
    </xf>
    <xf numFmtId="0" fontId="33" fillId="6" borderId="3" xfId="0" applyFont="1" applyFill="1" applyBorder="1" applyAlignment="1">
      <alignment horizontal="center" vertical="center" wrapText="1"/>
    </xf>
    <xf numFmtId="9" fontId="35" fillId="6" borderId="3" xfId="1252" applyFont="1" applyFill="1" applyBorder="1" applyAlignment="1" applyProtection="1">
      <alignment horizontal="center" vertical="center" wrapText="1"/>
    </xf>
    <xf numFmtId="174" fontId="35" fillId="6" borderId="3" xfId="10" applyNumberFormat="1" applyFont="1" applyFill="1" applyBorder="1" applyAlignment="1" applyProtection="1">
      <alignment horizontal="center" vertical="center" wrapText="1"/>
    </xf>
    <xf numFmtId="0" fontId="36" fillId="6" borderId="3" xfId="0" applyFont="1" applyFill="1" applyBorder="1" applyAlignment="1">
      <alignment horizontal="center" vertical="center" wrapText="1"/>
    </xf>
    <xf numFmtId="0" fontId="30" fillId="2" borderId="3" xfId="0" applyFont="1" applyFill="1" applyBorder="1"/>
    <xf numFmtId="9" fontId="30" fillId="6" borderId="3" xfId="0" applyNumberFormat="1" applyFont="1" applyFill="1" applyBorder="1" applyAlignment="1">
      <alignment horizontal="center" vertical="center" wrapText="1"/>
    </xf>
    <xf numFmtId="0" fontId="40" fillId="11" borderId="3" xfId="1184" applyFont="1" applyFill="1" applyBorder="1" applyAlignment="1">
      <alignment horizontal="center" vertical="center" wrapText="1"/>
    </xf>
    <xf numFmtId="0" fontId="40" fillId="11" borderId="3" xfId="0" applyFont="1" applyFill="1" applyBorder="1" applyAlignment="1">
      <alignment horizontal="center" vertical="center" wrapText="1"/>
    </xf>
    <xf numFmtId="9" fontId="40" fillId="11" borderId="3" xfId="0" applyNumberFormat="1" applyFont="1" applyFill="1" applyBorder="1" applyAlignment="1">
      <alignment horizontal="center" vertical="center" wrapText="1"/>
    </xf>
    <xf numFmtId="0" fontId="40" fillId="11" borderId="3" xfId="0" applyFont="1" applyFill="1" applyBorder="1" applyAlignment="1">
      <alignment horizontal="center" vertical="center"/>
    </xf>
    <xf numFmtId="175" fontId="40" fillId="11" borderId="3" xfId="0" applyNumberFormat="1" applyFont="1" applyFill="1" applyBorder="1" applyAlignment="1">
      <alignment horizontal="center"/>
    </xf>
    <xf numFmtId="0" fontId="30" fillId="2" borderId="3" xfId="0" applyFont="1" applyFill="1" applyBorder="1" applyAlignment="1">
      <alignment horizontal="center" vertical="center" wrapText="1"/>
    </xf>
    <xf numFmtId="9" fontId="30" fillId="6" borderId="5" xfId="0" applyNumberFormat="1" applyFont="1" applyFill="1" applyBorder="1" applyAlignment="1">
      <alignment vertical="center" wrapText="1"/>
    </xf>
    <xf numFmtId="0" fontId="30" fillId="6" borderId="4" xfId="0" applyFont="1" applyFill="1" applyBorder="1" applyAlignment="1">
      <alignment vertical="center" wrapText="1"/>
    </xf>
    <xf numFmtId="9" fontId="30" fillId="4" borderId="5" xfId="0" applyNumberFormat="1" applyFont="1" applyFill="1" applyBorder="1" applyAlignment="1">
      <alignment vertical="center" wrapText="1"/>
    </xf>
    <xf numFmtId="9" fontId="30" fillId="4" borderId="11" xfId="0" applyNumberFormat="1" applyFont="1" applyFill="1" applyBorder="1" applyAlignment="1">
      <alignment vertical="center" wrapText="1"/>
    </xf>
    <xf numFmtId="9" fontId="30" fillId="4" borderId="4" xfId="0" applyNumberFormat="1" applyFont="1" applyFill="1" applyBorder="1" applyAlignment="1">
      <alignment vertical="center" wrapText="1"/>
    </xf>
    <xf numFmtId="9" fontId="23" fillId="4" borderId="11" xfId="0" applyNumberFormat="1" applyFont="1" applyFill="1" applyBorder="1" applyAlignment="1">
      <alignment vertical="center" wrapText="1"/>
    </xf>
    <xf numFmtId="9" fontId="23" fillId="4" borderId="4" xfId="0" applyNumberFormat="1" applyFont="1" applyFill="1" applyBorder="1" applyAlignment="1">
      <alignment vertical="center" wrapText="1"/>
    </xf>
    <xf numFmtId="9" fontId="30" fillId="6" borderId="11" xfId="0" applyNumberFormat="1" applyFont="1" applyFill="1" applyBorder="1" applyAlignment="1">
      <alignment vertical="center" wrapText="1"/>
    </xf>
    <xf numFmtId="9" fontId="30" fillId="6" borderId="11" xfId="0" applyNumberFormat="1" applyFont="1" applyFill="1" applyBorder="1" applyAlignment="1">
      <alignment horizontal="center" vertical="center" wrapText="1"/>
    </xf>
    <xf numFmtId="9" fontId="30" fillId="6" borderId="5" xfId="0" applyNumberFormat="1" applyFont="1" applyFill="1" applyBorder="1" applyAlignment="1">
      <alignment horizontal="center" vertical="center" wrapText="1"/>
    </xf>
    <xf numFmtId="9" fontId="30" fillId="6" borderId="4" xfId="0" applyNumberFormat="1" applyFont="1" applyFill="1" applyBorder="1" applyAlignment="1">
      <alignment vertical="center" wrapText="1"/>
    </xf>
    <xf numFmtId="9" fontId="23" fillId="6" borderId="5" xfId="0" applyNumberFormat="1" applyFont="1" applyFill="1" applyBorder="1" applyAlignment="1">
      <alignment vertical="center" wrapText="1"/>
    </xf>
    <xf numFmtId="0" fontId="23" fillId="6" borderId="11" xfId="0" applyFont="1" applyFill="1" applyBorder="1" applyAlignment="1">
      <alignment vertical="center" wrapText="1"/>
    </xf>
    <xf numFmtId="0" fontId="23" fillId="0" borderId="5" xfId="0" applyFont="1" applyFill="1" applyBorder="1" applyAlignment="1">
      <alignment vertical="center" wrapText="1"/>
    </xf>
    <xf numFmtId="2" fontId="37" fillId="2" borderId="0" xfId="0" applyNumberFormat="1" applyFont="1" applyFill="1"/>
    <xf numFmtId="0" fontId="29" fillId="2" borderId="3" xfId="0" applyNumberFormat="1" applyFont="1" applyFill="1" applyBorder="1" applyAlignment="1">
      <alignment vertical="center" wrapText="1"/>
    </xf>
    <xf numFmtId="0" fontId="33" fillId="12" borderId="12" xfId="0" applyFont="1" applyFill="1" applyBorder="1" applyAlignment="1">
      <alignment horizontal="center" vertical="center"/>
    </xf>
    <xf numFmtId="0" fontId="33" fillId="12" borderId="13" xfId="0" applyFont="1" applyFill="1" applyBorder="1" applyAlignment="1">
      <alignment horizontal="center" vertical="center"/>
    </xf>
    <xf numFmtId="0" fontId="22" fillId="0" borderId="5" xfId="0" applyFont="1" applyFill="1" applyBorder="1" applyAlignment="1">
      <alignment horizontal="center" vertical="center"/>
    </xf>
    <xf numFmtId="0" fontId="22" fillId="0" borderId="5" xfId="0" applyNumberFormat="1" applyFont="1" applyFill="1" applyBorder="1" applyAlignment="1">
      <alignment horizontal="center" vertical="center" wrapText="1"/>
    </xf>
    <xf numFmtId="0" fontId="22" fillId="0" borderId="4" xfId="0" applyNumberFormat="1" applyFont="1" applyFill="1" applyBorder="1" applyAlignment="1">
      <alignment horizontal="center" vertical="center" wrapText="1"/>
    </xf>
    <xf numFmtId="0" fontId="22" fillId="0" borderId="0" xfId="0" applyFont="1" applyFill="1" applyAlignment="1">
      <alignment horizontal="center"/>
    </xf>
    <xf numFmtId="0" fontId="22" fillId="0" borderId="14" xfId="0" applyFont="1" applyFill="1" applyBorder="1" applyAlignment="1">
      <alignment horizontal="center" vertical="center" wrapText="1"/>
    </xf>
    <xf numFmtId="0" fontId="22" fillId="6" borderId="3" xfId="0" applyFont="1" applyFill="1" applyBorder="1" applyAlignment="1">
      <alignment horizontal="left" vertical="center"/>
    </xf>
    <xf numFmtId="0" fontId="0" fillId="6" borderId="3" xfId="0" applyFill="1" applyBorder="1" applyAlignment="1">
      <alignment horizontal="left" vertical="center"/>
    </xf>
    <xf numFmtId="0" fontId="23" fillId="0" borderId="5" xfId="0" applyNumberFormat="1" applyFont="1" applyFill="1" applyBorder="1" applyAlignment="1">
      <alignment horizontal="center" vertical="center" wrapText="1"/>
    </xf>
    <xf numFmtId="0" fontId="23" fillId="0" borderId="4" xfId="0" applyNumberFormat="1" applyFont="1" applyFill="1" applyBorder="1" applyAlignment="1">
      <alignment horizontal="center" vertical="center" wrapText="1"/>
    </xf>
    <xf numFmtId="0" fontId="22" fillId="6" borderId="3" xfId="1184" applyFont="1" applyFill="1" applyBorder="1" applyAlignment="1">
      <alignment horizontal="center" vertical="center" wrapText="1"/>
    </xf>
    <xf numFmtId="0" fontId="30" fillId="4" borderId="3" xfId="0" applyFont="1" applyFill="1" applyBorder="1"/>
    <xf numFmtId="0" fontId="22" fillId="4" borderId="3" xfId="0" applyNumberFormat="1" applyFont="1" applyFill="1" applyBorder="1" applyAlignment="1">
      <alignment horizontal="center" vertical="center"/>
    </xf>
    <xf numFmtId="0" fontId="22" fillId="4" borderId="3" xfId="0" applyNumberFormat="1" applyFont="1" applyFill="1" applyBorder="1" applyAlignment="1">
      <alignment horizontal="left" vertical="center"/>
    </xf>
    <xf numFmtId="9" fontId="22" fillId="4" borderId="3" xfId="1185" applyFont="1" applyFill="1" applyBorder="1" applyAlignment="1">
      <alignment horizontal="center" vertical="center" wrapText="1"/>
    </xf>
    <xf numFmtId="0" fontId="22" fillId="6" borderId="14" xfId="0" applyFont="1" applyFill="1" applyBorder="1" applyAlignment="1">
      <alignment horizontal="left" vertical="center" wrapText="1"/>
    </xf>
    <xf numFmtId="0" fontId="22" fillId="6" borderId="3" xfId="0" applyNumberFormat="1" applyFont="1" applyFill="1" applyBorder="1" applyAlignment="1">
      <alignment horizontal="center" vertical="center" wrapText="1"/>
    </xf>
    <xf numFmtId="0" fontId="23" fillId="2" borderId="3" xfId="999" applyFont="1" applyFill="1" applyBorder="1" applyAlignment="1">
      <alignment horizontal="left" vertical="center" wrapText="1"/>
    </xf>
    <xf numFmtId="0" fontId="29" fillId="0" borderId="3" xfId="0" applyNumberFormat="1" applyFont="1" applyFill="1" applyBorder="1" applyAlignment="1">
      <alignment vertical="center" wrapText="1"/>
    </xf>
    <xf numFmtId="0" fontId="23" fillId="2" borderId="3" xfId="0" applyFont="1" applyFill="1" applyBorder="1" applyAlignment="1">
      <alignment vertical="center" wrapText="1"/>
    </xf>
    <xf numFmtId="0" fontId="29" fillId="2" borderId="3" xfId="0" applyNumberFormat="1" applyFont="1" applyFill="1" applyBorder="1" applyAlignment="1">
      <alignment horizontal="left" vertical="center" wrapText="1"/>
    </xf>
    <xf numFmtId="0" fontId="30" fillId="2" borderId="3" xfId="0" applyFont="1" applyFill="1" applyBorder="1" applyAlignment="1">
      <alignment horizontal="center"/>
    </xf>
    <xf numFmtId="0" fontId="30" fillId="2" borderId="4" xfId="0" applyFont="1" applyFill="1" applyBorder="1" applyAlignment="1">
      <alignment horizontal="center"/>
    </xf>
    <xf numFmtId="2" fontId="42" fillId="13" borderId="0" xfId="569" applyNumberFormat="1" applyFont="1" applyFill="1" applyBorder="1" applyAlignment="1">
      <alignment horizontal="center" vertical="center"/>
    </xf>
    <xf numFmtId="0" fontId="11" fillId="14" borderId="12" xfId="0" applyFont="1" applyFill="1" applyBorder="1" applyAlignment="1">
      <alignment horizontal="center" vertical="center"/>
    </xf>
    <xf numFmtId="0" fontId="11" fillId="14" borderId="13" xfId="0" applyFont="1" applyFill="1" applyBorder="1" applyAlignment="1">
      <alignment horizontal="center" vertical="center"/>
    </xf>
    <xf numFmtId="0" fontId="22" fillId="4" borderId="14" xfId="0" applyFont="1" applyFill="1" applyBorder="1" applyAlignment="1">
      <alignment horizontal="left" vertical="center" wrapText="1"/>
    </xf>
    <xf numFmtId="2" fontId="22" fillId="2" borderId="14" xfId="0" applyNumberFormat="1" applyFont="1" applyFill="1" applyBorder="1" applyAlignment="1">
      <alignment horizontal="center" vertical="center" wrapText="1"/>
    </xf>
    <xf numFmtId="10" fontId="22" fillId="6" borderId="14" xfId="0" applyNumberFormat="1" applyFont="1" applyFill="1" applyBorder="1" applyAlignment="1">
      <alignment horizontal="center"/>
    </xf>
    <xf numFmtId="174" fontId="24" fillId="6" borderId="14" xfId="10" applyNumberFormat="1" applyFont="1" applyFill="1" applyBorder="1" applyAlignment="1" applyProtection="1">
      <alignment horizontal="center" vertical="center" wrapText="1"/>
    </xf>
    <xf numFmtId="174" fontId="24" fillId="0" borderId="14" xfId="10" applyNumberFormat="1" applyFont="1" applyFill="1" applyBorder="1" applyAlignment="1" applyProtection="1">
      <alignment horizontal="center" vertical="center" wrapText="1"/>
    </xf>
    <xf numFmtId="174" fontId="31" fillId="4" borderId="14" xfId="0" applyNumberFormat="1" applyFont="1" applyFill="1" applyBorder="1" applyAlignment="1">
      <alignment horizontal="center"/>
    </xf>
    <xf numFmtId="174" fontId="31" fillId="6" borderId="14" xfId="0" applyNumberFormat="1" applyFont="1" applyFill="1" applyBorder="1" applyAlignment="1">
      <alignment horizontal="center"/>
    </xf>
    <xf numFmtId="174" fontId="35" fillId="6" borderId="14" xfId="10" applyNumberFormat="1" applyFont="1" applyFill="1" applyBorder="1" applyAlignment="1" applyProtection="1">
      <alignment horizontal="center" vertical="center" wrapText="1"/>
    </xf>
    <xf numFmtId="174" fontId="35" fillId="0" borderId="14" xfId="10" applyNumberFormat="1" applyFont="1" applyFill="1" applyBorder="1" applyAlignment="1" applyProtection="1">
      <alignment horizontal="center" vertical="center" wrapText="1"/>
    </xf>
    <xf numFmtId="0" fontId="22" fillId="2" borderId="15" xfId="0" applyFont="1" applyFill="1" applyBorder="1" applyAlignment="1">
      <alignment horizontal="center"/>
    </xf>
    <xf numFmtId="0" fontId="22" fillId="2" borderId="15" xfId="0" applyFont="1" applyFill="1" applyBorder="1" applyAlignment="1">
      <alignment horizontal="center" vertical="center" wrapText="1"/>
    </xf>
    <xf numFmtId="0" fontId="31" fillId="2" borderId="15" xfId="0" applyFont="1" applyFill="1" applyBorder="1" applyAlignment="1">
      <alignment horizontal="center"/>
    </xf>
    <xf numFmtId="0" fontId="22" fillId="2" borderId="15" xfId="0" applyFont="1" applyFill="1" applyBorder="1" applyAlignment="1">
      <alignment horizontal="left" vertical="center" wrapText="1"/>
    </xf>
    <xf numFmtId="2" fontId="22" fillId="2" borderId="15" xfId="0" applyNumberFormat="1" applyFont="1" applyFill="1" applyBorder="1" applyAlignment="1">
      <alignment horizontal="center" vertical="center" wrapText="1"/>
    </xf>
    <xf numFmtId="10" fontId="22" fillId="2" borderId="15" xfId="0" applyNumberFormat="1" applyFont="1" applyFill="1" applyBorder="1" applyAlignment="1">
      <alignment horizontal="center"/>
    </xf>
    <xf numFmtId="174" fontId="24" fillId="2" borderId="15" xfId="10" applyNumberFormat="1" applyFont="1" applyFill="1" applyBorder="1" applyAlignment="1" applyProtection="1">
      <alignment horizontal="center" vertical="center" wrapText="1"/>
    </xf>
    <xf numFmtId="174" fontId="31" fillId="2" borderId="15" xfId="0" applyNumberFormat="1" applyFont="1" applyFill="1" applyBorder="1" applyAlignment="1">
      <alignment horizontal="center"/>
    </xf>
    <xf numFmtId="174" fontId="35" fillId="2" borderId="15" xfId="10" applyNumberFormat="1" applyFont="1" applyFill="1" applyBorder="1" applyAlignment="1" applyProtection="1">
      <alignment horizontal="center" vertical="center" wrapText="1"/>
    </xf>
    <xf numFmtId="174" fontId="22" fillId="2" borderId="15" xfId="0" applyNumberFormat="1" applyFont="1" applyFill="1" applyBorder="1" applyAlignment="1">
      <alignment horizontal="center"/>
    </xf>
    <xf numFmtId="0" fontId="31" fillId="2" borderId="15" xfId="0" applyFont="1" applyFill="1" applyBorder="1"/>
    <xf numFmtId="0" fontId="22" fillId="2" borderId="15" xfId="0" applyFont="1" applyFill="1" applyBorder="1"/>
    <xf numFmtId="174" fontId="43" fillId="2" borderId="15" xfId="10" applyNumberFormat="1" applyFont="1" applyFill="1" applyBorder="1" applyAlignment="1" applyProtection="1">
      <alignment horizontal="center" vertical="center" wrapText="1"/>
    </xf>
    <xf numFmtId="9" fontId="23" fillId="4" borderId="3" xfId="0" applyNumberFormat="1" applyFont="1" applyFill="1" applyBorder="1" applyAlignment="1">
      <alignment vertical="center" wrapText="1"/>
    </xf>
    <xf numFmtId="9" fontId="30" fillId="4" borderId="3" xfId="0" applyNumberFormat="1" applyFont="1" applyFill="1" applyBorder="1" applyAlignment="1">
      <alignment vertical="center" wrapText="1"/>
    </xf>
    <xf numFmtId="0" fontId="23" fillId="2" borderId="4" xfId="0" applyNumberFormat="1" applyFont="1" applyFill="1" applyBorder="1" applyAlignment="1">
      <alignment vertical="center" wrapText="1"/>
    </xf>
    <xf numFmtId="0" fontId="23" fillId="2" borderId="11" xfId="0" applyNumberFormat="1" applyFont="1" applyFill="1" applyBorder="1" applyAlignment="1">
      <alignment horizontal="left" vertical="center" wrapText="1"/>
    </xf>
    <xf numFmtId="0" fontId="29" fillId="0" borderId="3" xfId="0" applyNumberFormat="1" applyFont="1" applyFill="1" applyBorder="1" applyAlignment="1">
      <alignment horizontal="center" vertical="center" wrapText="1"/>
    </xf>
    <xf numFmtId="0" fontId="29" fillId="0" borderId="3" xfId="0" applyFont="1" applyFill="1" applyBorder="1" applyAlignment="1">
      <alignment horizontal="justify" vertical="center" wrapText="1"/>
    </xf>
    <xf numFmtId="0" fontId="23" fillId="0" borderId="5" xfId="0" applyNumberFormat="1" applyFont="1" applyFill="1" applyBorder="1" applyAlignment="1">
      <alignment vertical="center" wrapText="1"/>
    </xf>
    <xf numFmtId="0" fontId="22" fillId="2" borderId="11" xfId="0" applyNumberFormat="1" applyFont="1" applyFill="1" applyBorder="1" applyAlignment="1">
      <alignment horizontal="center" vertical="center" wrapText="1"/>
    </xf>
    <xf numFmtId="0" fontId="23" fillId="2" borderId="5" xfId="0" applyNumberFormat="1" applyFont="1" applyFill="1" applyBorder="1" applyAlignment="1">
      <alignment vertical="center" wrapText="1"/>
    </xf>
    <xf numFmtId="0" fontId="36" fillId="0" borderId="4" xfId="0" applyFont="1" applyFill="1" applyBorder="1" applyAlignment="1">
      <alignment horizontal="center" vertical="center" wrapText="1"/>
    </xf>
    <xf numFmtId="9" fontId="22" fillId="0" borderId="4" xfId="1185" applyFont="1" applyFill="1" applyBorder="1" applyAlignment="1">
      <alignment horizontal="center" vertical="center" wrapText="1"/>
    </xf>
    <xf numFmtId="0" fontId="22" fillId="10" borderId="5" xfId="0" applyNumberFormat="1" applyFont="1" applyFill="1" applyBorder="1" applyAlignment="1">
      <alignment horizontal="center" vertical="center" wrapText="1"/>
    </xf>
    <xf numFmtId="9" fontId="17" fillId="7" borderId="3" xfId="1169" applyNumberFormat="1" applyFont="1" applyFill="1" applyBorder="1" applyAlignment="1">
      <alignment horizontal="center" vertical="center" textRotation="90"/>
    </xf>
    <xf numFmtId="9" fontId="5" fillId="0" borderId="3" xfId="1169" applyNumberFormat="1" applyFont="1" applyFill="1" applyBorder="1" applyAlignment="1">
      <alignment horizontal="center" vertical="center" textRotation="90" wrapText="1"/>
    </xf>
    <xf numFmtId="0" fontId="17" fillId="0" borderId="3" xfId="1245" applyNumberFormat="1" applyFont="1" applyFill="1" applyBorder="1" applyAlignment="1">
      <alignment horizontal="center" vertical="center" wrapText="1"/>
    </xf>
    <xf numFmtId="0" fontId="5" fillId="7" borderId="3" xfId="1169" applyFont="1" applyFill="1" applyBorder="1" applyAlignment="1">
      <alignment vertical="center" textRotation="90"/>
    </xf>
    <xf numFmtId="9" fontId="17" fillId="0" borderId="3" xfId="1245" applyFont="1" applyFill="1" applyBorder="1" applyAlignment="1">
      <alignment horizontal="center" vertical="center"/>
    </xf>
    <xf numFmtId="2" fontId="17" fillId="0" borderId="3" xfId="1245" applyNumberFormat="1" applyFont="1" applyFill="1" applyBorder="1" applyAlignment="1">
      <alignment horizontal="center" vertical="center"/>
    </xf>
    <xf numFmtId="9" fontId="17" fillId="0" borderId="3" xfId="1245" applyNumberFormat="1" applyFont="1" applyFill="1" applyBorder="1" applyAlignment="1">
      <alignment horizontal="center" vertical="center" wrapText="1"/>
    </xf>
    <xf numFmtId="10" fontId="17" fillId="0" borderId="3" xfId="1185" applyNumberFormat="1" applyFont="1" applyFill="1" applyBorder="1" applyAlignment="1">
      <alignment vertical="center" wrapText="1"/>
    </xf>
    <xf numFmtId="0" fontId="23" fillId="0" borderId="2" xfId="0" applyFont="1" applyBorder="1" applyAlignment="1">
      <alignment wrapText="1"/>
    </xf>
    <xf numFmtId="0" fontId="22" fillId="2" borderId="16" xfId="0" applyFont="1" applyFill="1" applyBorder="1" applyAlignment="1">
      <alignment horizontal="center" vertical="center"/>
    </xf>
    <xf numFmtId="0" fontId="29" fillId="2" borderId="3" xfId="0" applyFont="1" applyFill="1" applyBorder="1" applyAlignment="1">
      <alignment horizontal="justify" vertical="center" wrapText="1"/>
    </xf>
    <xf numFmtId="0" fontId="29" fillId="0" borderId="5" xfId="0" applyNumberFormat="1" applyFont="1" applyFill="1" applyBorder="1" applyAlignment="1">
      <alignment horizontal="center" vertical="center" wrapText="1"/>
    </xf>
    <xf numFmtId="0" fontId="17" fillId="0" borderId="3" xfId="1169" quotePrefix="1" applyFont="1" applyFill="1" applyBorder="1" applyAlignment="1">
      <alignment horizontal="center" vertical="center" wrapText="1"/>
    </xf>
    <xf numFmtId="0" fontId="30" fillId="6" borderId="0" xfId="0" applyFont="1" applyFill="1" applyAlignment="1">
      <alignment horizontal="left"/>
    </xf>
    <xf numFmtId="0" fontId="23" fillId="2" borderId="3" xfId="0" applyFont="1" applyFill="1" applyBorder="1" applyAlignment="1">
      <alignment horizontal="left" vertical="center" wrapText="1"/>
    </xf>
    <xf numFmtId="0" fontId="30" fillId="2" borderId="0" xfId="0" applyFont="1" applyFill="1" applyAlignment="1">
      <alignment wrapText="1"/>
    </xf>
    <xf numFmtId="0" fontId="30" fillId="0" borderId="0" xfId="0" applyFont="1" applyFill="1" applyAlignment="1">
      <alignment wrapText="1"/>
    </xf>
    <xf numFmtId="0" fontId="23" fillId="2" borderId="4" xfId="0" applyFont="1" applyFill="1" applyBorder="1" applyAlignment="1">
      <alignment horizontal="left" vertical="center" wrapText="1"/>
    </xf>
    <xf numFmtId="1" fontId="22" fillId="2" borderId="3" xfId="0" applyNumberFormat="1" applyFont="1" applyFill="1" applyBorder="1" applyAlignment="1">
      <alignment horizontal="center" vertical="center" wrapText="1"/>
    </xf>
    <xf numFmtId="0" fontId="22" fillId="18" borderId="3" xfId="0" applyFont="1" applyFill="1" applyBorder="1" applyAlignment="1">
      <alignment horizontal="center" vertical="center" wrapText="1"/>
    </xf>
    <xf numFmtId="0" fontId="22" fillId="19" borderId="5" xfId="0" applyFont="1" applyFill="1" applyBorder="1" applyAlignment="1">
      <alignment horizontal="center" vertical="center" wrapText="1"/>
    </xf>
    <xf numFmtId="0" fontId="24" fillId="0" borderId="0" xfId="0" applyFont="1" applyBorder="1" applyAlignment="1">
      <alignment horizontal="center" vertical="center" wrapText="1"/>
    </xf>
    <xf numFmtId="0" fontId="33" fillId="11" borderId="3" xfId="1184" applyFont="1" applyFill="1" applyBorder="1" applyAlignment="1">
      <alignment horizontal="center" vertical="center" wrapText="1"/>
    </xf>
    <xf numFmtId="0" fontId="52" fillId="0" borderId="3" xfId="0" applyFont="1" applyBorder="1" applyAlignment="1">
      <alignment vertical="center" wrapText="1"/>
    </xf>
    <xf numFmtId="0" fontId="44" fillId="0" borderId="3" xfId="0" applyNumberFormat="1" applyFont="1" applyFill="1" applyBorder="1" applyAlignment="1">
      <alignment horizontal="center" vertical="center" wrapText="1"/>
    </xf>
    <xf numFmtId="0" fontId="44" fillId="0" borderId="3" xfId="0" applyNumberFormat="1" applyFont="1" applyFill="1" applyBorder="1" applyAlignment="1">
      <alignment vertical="center" wrapText="1"/>
    </xf>
    <xf numFmtId="0" fontId="44" fillId="0" borderId="3" xfId="0" applyFont="1" applyFill="1" applyBorder="1" applyAlignment="1">
      <alignment horizontal="center" vertical="center" wrapText="1"/>
    </xf>
    <xf numFmtId="0" fontId="23" fillId="0" borderId="0" xfId="0" applyFont="1" applyAlignment="1">
      <alignment horizontal="center"/>
    </xf>
    <xf numFmtId="10" fontId="22" fillId="0" borderId="3" xfId="1245" applyNumberFormat="1" applyFont="1" applyFill="1" applyBorder="1" applyAlignment="1">
      <alignment horizontal="center" vertical="center" wrapText="1"/>
    </xf>
    <xf numFmtId="10" fontId="22" fillId="6" borderId="3" xfId="1185" applyNumberFormat="1" applyFont="1" applyFill="1" applyBorder="1" applyAlignment="1">
      <alignment horizontal="center" vertical="center" wrapText="1"/>
    </xf>
    <xf numFmtId="10" fontId="22" fillId="0" borderId="3" xfId="1185" applyNumberFormat="1" applyFont="1" applyFill="1" applyBorder="1" applyAlignment="1">
      <alignment horizontal="center" vertical="center" wrapText="1"/>
    </xf>
    <xf numFmtId="10" fontId="22" fillId="4" borderId="3" xfId="0" applyNumberFormat="1" applyFont="1" applyFill="1" applyBorder="1" applyAlignment="1">
      <alignment horizontal="center" vertical="center" wrapText="1"/>
    </xf>
    <xf numFmtId="10" fontId="22" fillId="6" borderId="3" xfId="0" applyNumberFormat="1" applyFont="1" applyFill="1" applyBorder="1" applyAlignment="1">
      <alignment horizontal="center" vertical="center" wrapText="1"/>
    </xf>
    <xf numFmtId="10" fontId="22" fillId="6" borderId="3" xfId="0" applyNumberFormat="1" applyFont="1" applyFill="1" applyBorder="1" applyAlignment="1">
      <alignment vertical="center"/>
    </xf>
    <xf numFmtId="0" fontId="23" fillId="0" borderId="5" xfId="0" applyNumberFormat="1" applyFont="1" applyFill="1" applyBorder="1" applyAlignment="1">
      <alignment horizontal="left" vertical="center" wrapText="1"/>
    </xf>
    <xf numFmtId="9" fontId="35" fillId="18" borderId="3" xfId="1252" applyFont="1" applyFill="1" applyBorder="1" applyAlignment="1" applyProtection="1">
      <alignment horizontal="center" vertical="center" wrapText="1"/>
    </xf>
    <xf numFmtId="176" fontId="22" fillId="18" borderId="3" xfId="0" applyNumberFormat="1" applyFont="1" applyFill="1" applyBorder="1" applyAlignment="1">
      <alignment horizontal="center" vertical="center" wrapText="1"/>
    </xf>
    <xf numFmtId="0" fontId="36" fillId="18" borderId="3" xfId="0" applyFont="1" applyFill="1" applyBorder="1" applyAlignment="1">
      <alignment horizontal="center" vertical="center" wrapText="1"/>
    </xf>
    <xf numFmtId="0" fontId="23" fillId="19" borderId="4" xfId="0" applyNumberFormat="1" applyFont="1" applyFill="1" applyBorder="1" applyAlignment="1">
      <alignment horizontal="center" vertical="center" wrapText="1"/>
    </xf>
    <xf numFmtId="0" fontId="29" fillId="0" borderId="5" xfId="0" applyFont="1" applyFill="1" applyBorder="1" applyAlignment="1">
      <alignment horizontal="left" vertical="center" wrapText="1"/>
    </xf>
    <xf numFmtId="0" fontId="22" fillId="10" borderId="3" xfId="0" applyFont="1" applyFill="1" applyBorder="1" applyAlignment="1">
      <alignment vertical="center" wrapText="1"/>
    </xf>
    <xf numFmtId="0" fontId="22" fillId="10" borderId="3" xfId="0" applyNumberFormat="1" applyFont="1" applyFill="1" applyBorder="1" applyAlignment="1">
      <alignment vertical="center" wrapText="1"/>
    </xf>
    <xf numFmtId="0" fontId="22" fillId="19" borderId="3" xfId="0" applyNumberFormat="1" applyFont="1" applyFill="1" applyBorder="1" applyAlignment="1">
      <alignment vertical="center" wrapText="1"/>
    </xf>
    <xf numFmtId="0" fontId="23" fillId="19" borderId="3" xfId="0" applyFont="1" applyFill="1" applyBorder="1" applyAlignment="1">
      <alignment vertical="center" wrapText="1"/>
    </xf>
    <xf numFmtId="9" fontId="45" fillId="19" borderId="4" xfId="0" applyNumberFormat="1" applyFont="1" applyFill="1" applyBorder="1" applyAlignment="1">
      <alignment horizontal="center" vertical="center" textRotation="90"/>
    </xf>
    <xf numFmtId="9" fontId="23" fillId="19" borderId="3" xfId="0" applyNumberFormat="1" applyFont="1" applyFill="1" applyBorder="1" applyAlignment="1">
      <alignment vertical="center" textRotation="90"/>
    </xf>
    <xf numFmtId="0" fontId="22" fillId="20" borderId="3" xfId="0" applyFont="1" applyFill="1" applyBorder="1" applyAlignment="1">
      <alignment horizontal="center" vertical="center"/>
    </xf>
    <xf numFmtId="9" fontId="53" fillId="0" borderId="9" xfId="1185" applyFont="1" applyFill="1" applyBorder="1" applyAlignment="1">
      <alignment horizontal="center" vertical="center" wrapText="1"/>
    </xf>
    <xf numFmtId="0" fontId="43" fillId="0" borderId="3" xfId="1252" applyNumberFormat="1" applyFont="1" applyFill="1" applyBorder="1" applyAlignment="1" applyProtection="1">
      <alignment horizontal="center" vertical="center" wrapText="1"/>
    </xf>
    <xf numFmtId="174" fontId="43" fillId="0" borderId="3" xfId="10" applyNumberFormat="1" applyFont="1" applyFill="1" applyBorder="1" applyAlignment="1" applyProtection="1">
      <alignment horizontal="center" vertical="center" wrapText="1"/>
    </xf>
    <xf numFmtId="9" fontId="43" fillId="0" borderId="3" xfId="1252" applyFont="1" applyFill="1" applyBorder="1" applyAlignment="1" applyProtection="1">
      <alignment horizontal="center" vertical="center" wrapText="1"/>
    </xf>
    <xf numFmtId="0" fontId="23" fillId="0" borderId="0" xfId="0" applyFont="1" applyFill="1"/>
    <xf numFmtId="9" fontId="23" fillId="18" borderId="3" xfId="0" applyNumberFormat="1" applyFont="1" applyFill="1" applyBorder="1" applyAlignment="1">
      <alignment horizontal="center" vertical="center" textRotation="90"/>
    </xf>
    <xf numFmtId="9" fontId="45" fillId="0" borderId="11" xfId="0" applyNumberFormat="1" applyFont="1" applyFill="1" applyBorder="1" applyAlignment="1">
      <alignment horizontal="center" vertical="center" textRotation="90"/>
    </xf>
    <xf numFmtId="0" fontId="33" fillId="0" borderId="2" xfId="0" applyFont="1" applyFill="1" applyBorder="1" applyAlignment="1">
      <alignment vertical="center" wrapText="1"/>
    </xf>
    <xf numFmtId="0" fontId="23" fillId="0" borderId="2" xfId="0" applyNumberFormat="1" applyFont="1" applyFill="1" applyBorder="1" applyAlignment="1">
      <alignment vertical="center" wrapText="1"/>
    </xf>
    <xf numFmtId="0" fontId="23" fillId="0" borderId="2" xfId="1184" applyFont="1" applyFill="1" applyBorder="1" applyAlignment="1">
      <alignment horizontal="center" vertical="center" wrapText="1"/>
    </xf>
    <xf numFmtId="0" fontId="29" fillId="0" borderId="16" xfId="0" applyFont="1" applyFill="1" applyBorder="1" applyAlignment="1">
      <alignment horizontal="center" vertical="center" wrapText="1"/>
    </xf>
    <xf numFmtId="9" fontId="22" fillId="18" borderId="3" xfId="1185" applyFont="1" applyFill="1" applyBorder="1" applyAlignment="1">
      <alignment horizontal="center" vertical="center" wrapText="1"/>
    </xf>
    <xf numFmtId="10" fontId="22" fillId="18" borderId="3" xfId="1245" applyNumberFormat="1" applyFont="1" applyFill="1" applyBorder="1" applyAlignment="1">
      <alignment horizontal="center" vertical="center" wrapText="1"/>
    </xf>
    <xf numFmtId="9" fontId="22" fillId="18" borderId="3" xfId="0" applyNumberFormat="1" applyFont="1" applyFill="1" applyBorder="1" applyAlignment="1">
      <alignment horizontal="center" vertical="center" wrapText="1"/>
    </xf>
    <xf numFmtId="2" fontId="22" fillId="18" borderId="3" xfId="0" applyNumberFormat="1" applyFont="1" applyFill="1" applyBorder="1" applyAlignment="1">
      <alignment horizontal="center" vertical="center" wrapText="1"/>
    </xf>
    <xf numFmtId="0" fontId="23" fillId="2" borderId="3" xfId="0" applyFont="1" applyFill="1" applyBorder="1" applyAlignment="1">
      <alignment vertical="top" wrapText="1"/>
    </xf>
    <xf numFmtId="0" fontId="29" fillId="0" borderId="3" xfId="0" applyFont="1" applyFill="1" applyBorder="1" applyAlignment="1">
      <alignment horizontal="justify" vertical="top" wrapText="1"/>
    </xf>
    <xf numFmtId="9" fontId="23" fillId="18" borderId="3" xfId="0" applyNumberFormat="1" applyFont="1" applyFill="1" applyBorder="1" applyAlignment="1">
      <alignment horizontal="center" vertical="center" textRotation="90"/>
    </xf>
    <xf numFmtId="9" fontId="30" fillId="6" borderId="3" xfId="0" applyNumberFormat="1" applyFont="1" applyFill="1" applyBorder="1" applyAlignment="1">
      <alignment vertical="center" wrapText="1"/>
    </xf>
    <xf numFmtId="0" fontId="30" fillId="6" borderId="3" xfId="0" applyFont="1" applyFill="1" applyBorder="1" applyAlignment="1">
      <alignment vertical="center" wrapText="1"/>
    </xf>
    <xf numFmtId="9" fontId="45" fillId="19" borderId="3" xfId="0" applyNumberFormat="1" applyFont="1" applyFill="1" applyBorder="1" applyAlignment="1">
      <alignment horizontal="center" vertical="center" textRotation="90"/>
    </xf>
    <xf numFmtId="9" fontId="53" fillId="0" borderId="3" xfId="1185" applyFont="1" applyFill="1" applyBorder="1" applyAlignment="1">
      <alignment horizontal="center" vertical="center" wrapText="1"/>
    </xf>
    <xf numFmtId="0" fontId="29" fillId="0" borderId="3" xfId="0" applyFont="1" applyFill="1" applyBorder="1" applyAlignment="1">
      <alignment horizontal="left" vertical="center" wrapText="1"/>
    </xf>
    <xf numFmtId="9" fontId="45" fillId="0" borderId="3" xfId="0" applyNumberFormat="1" applyFont="1" applyFill="1" applyBorder="1" applyAlignment="1">
      <alignment horizontal="center" vertical="center" textRotation="90"/>
    </xf>
    <xf numFmtId="0" fontId="33" fillId="0" borderId="3" xfId="0" applyFont="1" applyFill="1" applyBorder="1" applyAlignment="1">
      <alignment vertical="center" wrapText="1"/>
    </xf>
    <xf numFmtId="0" fontId="22" fillId="4" borderId="3" xfId="0" applyNumberFormat="1" applyFont="1" applyFill="1" applyBorder="1" applyAlignment="1">
      <alignment horizontal="center" vertical="center" wrapText="1"/>
    </xf>
    <xf numFmtId="0" fontId="22" fillId="0" borderId="3" xfId="1184" applyNumberFormat="1" applyFont="1" applyFill="1" applyBorder="1" applyAlignment="1">
      <alignment horizontal="center" vertical="center" wrapText="1"/>
    </xf>
    <xf numFmtId="0" fontId="33" fillId="6" borderId="3" xfId="0" applyNumberFormat="1" applyFont="1" applyFill="1" applyBorder="1" applyAlignment="1">
      <alignment horizontal="center" vertical="center" wrapText="1"/>
    </xf>
    <xf numFmtId="0" fontId="36" fillId="0" borderId="3" xfId="0" applyNumberFormat="1" applyFont="1" applyFill="1" applyBorder="1" applyAlignment="1">
      <alignment horizontal="center" vertical="center" wrapText="1"/>
    </xf>
    <xf numFmtId="0" fontId="40" fillId="11" borderId="3" xfId="0" applyNumberFormat="1" applyFont="1" applyFill="1" applyBorder="1" applyAlignment="1">
      <alignment horizontal="center" vertical="center"/>
    </xf>
    <xf numFmtId="0" fontId="36" fillId="0" borderId="0" xfId="0" applyNumberFormat="1" applyFont="1" applyFill="1" applyBorder="1" applyAlignment="1">
      <alignment horizontal="center" vertical="center"/>
    </xf>
    <xf numFmtId="0" fontId="22" fillId="0" borderId="0" xfId="0" applyNumberFormat="1" applyFont="1" applyFill="1" applyAlignment="1">
      <alignment horizontal="center"/>
    </xf>
    <xf numFmtId="0" fontId="31" fillId="0" borderId="0" xfId="0" applyNumberFormat="1" applyFont="1" applyFill="1" applyAlignment="1">
      <alignment horizontal="center"/>
    </xf>
    <xf numFmtId="9" fontId="23" fillId="18" borderId="3" xfId="0" applyNumberFormat="1" applyFont="1" applyFill="1" applyBorder="1" applyAlignment="1">
      <alignment horizontal="center" vertical="center" textRotation="90"/>
    </xf>
    <xf numFmtId="0" fontId="23" fillId="18" borderId="3" xfId="0" applyFont="1" applyFill="1" applyBorder="1" applyAlignment="1">
      <alignment horizontal="center" vertical="center" wrapText="1"/>
    </xf>
    <xf numFmtId="0" fontId="23" fillId="0" borderId="5" xfId="0" applyFont="1" applyBorder="1" applyAlignment="1">
      <alignment vertical="center" wrapText="1"/>
    </xf>
    <xf numFmtId="1" fontId="22" fillId="0" borderId="3" xfId="8" applyNumberFormat="1" applyFont="1" applyFill="1" applyBorder="1" applyAlignment="1">
      <alignment horizontal="center" vertical="center" wrapText="1"/>
    </xf>
    <xf numFmtId="0" fontId="30" fillId="21" borderId="3" xfId="0" applyFont="1" applyFill="1" applyBorder="1"/>
    <xf numFmtId="0" fontId="22" fillId="21" borderId="3" xfId="0" applyNumberFormat="1" applyFont="1" applyFill="1" applyBorder="1" applyAlignment="1">
      <alignment horizontal="center" vertical="center" wrapText="1"/>
    </xf>
    <xf numFmtId="9" fontId="22" fillId="21" borderId="15" xfId="0" applyNumberFormat="1" applyFont="1" applyFill="1" applyBorder="1" applyAlignment="1">
      <alignment horizontal="center" vertical="center" wrapText="1"/>
    </xf>
    <xf numFmtId="0" fontId="22" fillId="21" borderId="3" xfId="0" applyFont="1" applyFill="1" applyBorder="1" applyAlignment="1">
      <alignment horizontal="center" vertical="center" wrapText="1"/>
    </xf>
    <xf numFmtId="0" fontId="22" fillId="21" borderId="3" xfId="0" applyFont="1" applyFill="1" applyBorder="1" applyAlignment="1">
      <alignment horizontal="left" vertical="center" wrapText="1"/>
    </xf>
    <xf numFmtId="0" fontId="22" fillId="21" borderId="14" xfId="0" applyFont="1" applyFill="1" applyBorder="1" applyAlignment="1">
      <alignment horizontal="left" vertical="center" wrapText="1"/>
    </xf>
    <xf numFmtId="9" fontId="31" fillId="21" borderId="3" xfId="0" applyNumberFormat="1" applyFont="1" applyFill="1" applyBorder="1" applyAlignment="1">
      <alignment horizontal="center" vertical="center" wrapText="1"/>
    </xf>
    <xf numFmtId="10" fontId="31" fillId="21" borderId="3" xfId="0" applyNumberFormat="1" applyFont="1" applyFill="1" applyBorder="1" applyAlignment="1">
      <alignment horizontal="center" vertical="center" wrapText="1"/>
    </xf>
    <xf numFmtId="0" fontId="36" fillId="21" borderId="3" xfId="0" applyFont="1" applyFill="1" applyBorder="1" applyAlignment="1">
      <alignment horizontal="center" vertical="center" wrapText="1"/>
    </xf>
    <xf numFmtId="174" fontId="22" fillId="21" borderId="3" xfId="0" applyNumberFormat="1" applyFont="1" applyFill="1" applyBorder="1" applyAlignment="1">
      <alignment horizontal="center"/>
    </xf>
    <xf numFmtId="174" fontId="22" fillId="21" borderId="14" xfId="0" applyNumberFormat="1" applyFont="1" applyFill="1" applyBorder="1" applyAlignment="1">
      <alignment horizontal="center"/>
    </xf>
    <xf numFmtId="0" fontId="22" fillId="21" borderId="3" xfId="0" applyFont="1" applyFill="1" applyBorder="1" applyAlignment="1">
      <alignment horizontal="center" vertical="center"/>
    </xf>
    <xf numFmtId="9" fontId="22" fillId="21" borderId="3" xfId="0" applyNumberFormat="1" applyFont="1" applyFill="1" applyBorder="1" applyAlignment="1">
      <alignment horizontal="center" vertical="center" wrapText="1"/>
    </xf>
    <xf numFmtId="9" fontId="35" fillId="21" borderId="3" xfId="1252" applyFont="1" applyFill="1" applyBorder="1" applyAlignment="1" applyProtection="1">
      <alignment horizontal="center" vertical="center" wrapText="1"/>
    </xf>
    <xf numFmtId="174" fontId="35" fillId="21" borderId="3" xfId="10" applyNumberFormat="1" applyFont="1" applyFill="1" applyBorder="1" applyAlignment="1" applyProtection="1">
      <alignment horizontal="center" vertical="center" wrapText="1"/>
    </xf>
    <xf numFmtId="174" fontId="35" fillId="21" borderId="14" xfId="10" applyNumberFormat="1" applyFont="1" applyFill="1" applyBorder="1" applyAlignment="1" applyProtection="1">
      <alignment horizontal="center" vertical="center" wrapText="1"/>
    </xf>
    <xf numFmtId="9" fontId="53" fillId="20" borderId="9" xfId="1185" applyFont="1" applyFill="1" applyBorder="1" applyAlignment="1">
      <alignment horizontal="center" vertical="center" wrapText="1"/>
    </xf>
    <xf numFmtId="0" fontId="29" fillId="20" borderId="3" xfId="0" applyFont="1" applyFill="1" applyBorder="1" applyAlignment="1">
      <alignment horizontal="center" vertical="center" wrapText="1"/>
    </xf>
    <xf numFmtId="0" fontId="43" fillId="20" borderId="3" xfId="1252" applyNumberFormat="1" applyFont="1" applyFill="1" applyBorder="1" applyAlignment="1" applyProtection="1">
      <alignment horizontal="center" vertical="center" wrapText="1"/>
    </xf>
    <xf numFmtId="174" fontId="43" fillId="20" borderId="3" xfId="10" applyNumberFormat="1" applyFont="1" applyFill="1" applyBorder="1" applyAlignment="1" applyProtection="1">
      <alignment horizontal="center" vertical="center" wrapText="1"/>
    </xf>
    <xf numFmtId="9" fontId="43" fillId="20" borderId="3" xfId="1252" applyFont="1" applyFill="1" applyBorder="1" applyAlignment="1" applyProtection="1">
      <alignment horizontal="center" vertical="center" wrapText="1"/>
    </xf>
    <xf numFmtId="0" fontId="22" fillId="20" borderId="3" xfId="0" applyFont="1" applyFill="1" applyBorder="1" applyAlignment="1">
      <alignment horizontal="center" vertical="center" wrapText="1"/>
    </xf>
    <xf numFmtId="175" fontId="40" fillId="2" borderId="0" xfId="0" applyNumberFormat="1" applyFont="1" applyFill="1" applyBorder="1" applyAlignment="1">
      <alignment horizontal="center"/>
    </xf>
    <xf numFmtId="0" fontId="22" fillId="21" borderId="3" xfId="0" applyFont="1" applyFill="1" applyBorder="1" applyAlignment="1">
      <alignment horizontal="left" vertical="center" wrapText="1"/>
    </xf>
    <xf numFmtId="9" fontId="53" fillId="20" borderId="3" xfId="1185" applyFont="1" applyFill="1" applyBorder="1" applyAlignment="1">
      <alignment horizontal="center" vertical="center" wrapText="1"/>
    </xf>
    <xf numFmtId="0" fontId="33" fillId="21" borderId="3" xfId="0" applyFont="1" applyFill="1" applyBorder="1" applyAlignment="1">
      <alignment horizontal="left" vertical="center" wrapText="1"/>
    </xf>
    <xf numFmtId="0" fontId="36" fillId="21" borderId="3" xfId="0" applyNumberFormat="1" applyFont="1" applyFill="1" applyBorder="1" applyAlignment="1">
      <alignment horizontal="center" vertical="center" wrapText="1"/>
    </xf>
    <xf numFmtId="0" fontId="29" fillId="20" borderId="3" xfId="0" applyNumberFormat="1" applyFont="1" applyFill="1" applyBorder="1" applyAlignment="1">
      <alignment horizontal="center" vertical="center" wrapText="1"/>
    </xf>
    <xf numFmtId="1" fontId="22" fillId="0" borderId="3" xfId="0" applyNumberFormat="1" applyFont="1" applyFill="1" applyBorder="1" applyAlignment="1">
      <alignment horizontal="center" vertical="center" wrapText="1"/>
    </xf>
    <xf numFmtId="1" fontId="22" fillId="21" borderId="3" xfId="0" applyNumberFormat="1" applyFont="1" applyFill="1" applyBorder="1" applyAlignment="1">
      <alignment horizontal="center" vertical="center" wrapText="1"/>
    </xf>
    <xf numFmtId="1" fontId="22" fillId="4" borderId="3" xfId="0" applyNumberFormat="1" applyFont="1" applyFill="1" applyBorder="1" applyAlignment="1">
      <alignment horizontal="center" vertical="center" wrapText="1"/>
    </xf>
    <xf numFmtId="1" fontId="22" fillId="6" borderId="3" xfId="0" applyNumberFormat="1" applyFont="1" applyFill="1" applyBorder="1" applyAlignment="1">
      <alignment horizontal="center" vertical="center" wrapText="1"/>
    </xf>
    <xf numFmtId="1" fontId="22" fillId="0" borderId="3" xfId="1184" applyNumberFormat="1" applyFont="1" applyFill="1" applyBorder="1" applyAlignment="1">
      <alignment horizontal="center" vertical="center" wrapText="1"/>
    </xf>
    <xf numFmtId="1" fontId="31" fillId="4" borderId="3" xfId="0" applyNumberFormat="1" applyFont="1" applyFill="1" applyBorder="1" applyAlignment="1">
      <alignment horizontal="center" vertical="center" wrapText="1"/>
    </xf>
    <xf numFmtId="1" fontId="31" fillId="6" borderId="3" xfId="0" applyNumberFormat="1" applyFont="1" applyFill="1" applyBorder="1" applyAlignment="1">
      <alignment horizontal="center" vertical="center" wrapText="1"/>
    </xf>
    <xf numFmtId="1" fontId="33" fillId="6" borderId="3" xfId="0" applyNumberFormat="1" applyFont="1" applyFill="1" applyBorder="1" applyAlignment="1">
      <alignment horizontal="center" vertical="center" wrapText="1"/>
    </xf>
    <xf numFmtId="1" fontId="36" fillId="6" borderId="3" xfId="0" applyNumberFormat="1" applyFont="1" applyFill="1" applyBorder="1" applyAlignment="1">
      <alignment horizontal="center" vertical="center" wrapText="1"/>
    </xf>
    <xf numFmtId="1" fontId="36" fillId="0" borderId="3" xfId="0" applyNumberFormat="1" applyFont="1" applyFill="1" applyBorder="1" applyAlignment="1">
      <alignment horizontal="center" vertical="center" wrapText="1"/>
    </xf>
    <xf numFmtId="1" fontId="29" fillId="20" borderId="3" xfId="0" applyNumberFormat="1" applyFont="1" applyFill="1" applyBorder="1" applyAlignment="1">
      <alignment horizontal="center" vertical="center" wrapText="1"/>
    </xf>
    <xf numFmtId="1" fontId="29" fillId="0" borderId="3" xfId="0" applyNumberFormat="1" applyFont="1" applyFill="1" applyBorder="1" applyAlignment="1">
      <alignment horizontal="center" vertical="center" wrapText="1"/>
    </xf>
    <xf numFmtId="1" fontId="36" fillId="21" borderId="3" xfId="0" applyNumberFormat="1" applyFont="1" applyFill="1" applyBorder="1" applyAlignment="1">
      <alignment horizontal="center" vertical="center" wrapText="1"/>
    </xf>
    <xf numFmtId="1" fontId="40" fillId="11" borderId="3" xfId="0" applyNumberFormat="1" applyFont="1" applyFill="1" applyBorder="1" applyAlignment="1">
      <alignment horizontal="center" vertical="center"/>
    </xf>
    <xf numFmtId="1" fontId="36" fillId="0" borderId="0" xfId="0" applyNumberFormat="1" applyFont="1" applyFill="1" applyBorder="1" applyAlignment="1">
      <alignment horizontal="center" vertical="center"/>
    </xf>
    <xf numFmtId="1" fontId="31" fillId="0" borderId="0" xfId="0" applyNumberFormat="1" applyFont="1" applyFill="1" applyAlignment="1">
      <alignment horizontal="center"/>
    </xf>
    <xf numFmtId="1" fontId="22" fillId="20" borderId="3" xfId="0" applyNumberFormat="1" applyFont="1" applyFill="1" applyBorder="1" applyAlignment="1">
      <alignment horizontal="center" vertical="center" wrapText="1"/>
    </xf>
    <xf numFmtId="0" fontId="31" fillId="4" borderId="3" xfId="0" applyNumberFormat="1" applyFont="1" applyFill="1" applyBorder="1" applyAlignment="1">
      <alignment horizontal="center" vertical="center" wrapText="1"/>
    </xf>
    <xf numFmtId="0" fontId="22" fillId="20" borderId="3" xfId="0" applyNumberFormat="1" applyFont="1" applyFill="1" applyBorder="1" applyAlignment="1">
      <alignment horizontal="center" vertical="center" wrapText="1"/>
    </xf>
    <xf numFmtId="0" fontId="22" fillId="18" borderId="3" xfId="0" applyNumberFormat="1" applyFont="1" applyFill="1" applyBorder="1" applyAlignment="1">
      <alignment horizontal="center" vertical="center" wrapText="1"/>
    </xf>
    <xf numFmtId="0" fontId="22" fillId="19" borderId="3" xfId="0" applyFont="1" applyFill="1" applyBorder="1" applyAlignment="1">
      <alignment horizontal="center" vertical="center" wrapText="1"/>
    </xf>
    <xf numFmtId="0" fontId="22" fillId="2" borderId="3" xfId="8" applyNumberFormat="1" applyFont="1" applyFill="1" applyBorder="1" applyAlignment="1">
      <alignment horizontal="center" vertical="center" wrapText="1"/>
    </xf>
    <xf numFmtId="0" fontId="32" fillId="0" borderId="3" xfId="0" applyFont="1" applyFill="1" applyBorder="1" applyAlignment="1">
      <alignment horizontal="center" vertical="center" wrapText="1"/>
    </xf>
    <xf numFmtId="173" fontId="22" fillId="2" borderId="3" xfId="8" applyNumberFormat="1" applyFont="1" applyFill="1" applyBorder="1" applyAlignment="1">
      <alignment horizontal="center" vertical="center" wrapText="1"/>
    </xf>
    <xf numFmtId="173" fontId="22" fillId="0" borderId="3" xfId="8" applyNumberFormat="1" applyFont="1" applyFill="1" applyBorder="1" applyAlignment="1">
      <alignment horizontal="center" vertical="center" wrapText="1"/>
    </xf>
    <xf numFmtId="2" fontId="22" fillId="2" borderId="3" xfId="8" applyNumberFormat="1" applyFont="1" applyFill="1" applyBorder="1" applyAlignment="1">
      <alignment horizontal="center" vertical="center" wrapText="1"/>
    </xf>
    <xf numFmtId="1" fontId="22" fillId="19" borderId="3" xfId="0" applyNumberFormat="1" applyFont="1" applyFill="1" applyBorder="1" applyAlignment="1">
      <alignment horizontal="center" vertical="center" wrapText="1"/>
    </xf>
    <xf numFmtId="173" fontId="22" fillId="0" borderId="3" xfId="8" applyNumberFormat="1" applyFont="1" applyFill="1" applyBorder="1" applyAlignment="1">
      <alignment vertical="center" wrapText="1"/>
    </xf>
    <xf numFmtId="0" fontId="23" fillId="2" borderId="3" xfId="999" applyFont="1" applyFill="1" applyBorder="1" applyAlignment="1">
      <alignment horizontal="center" vertical="center" wrapText="1"/>
    </xf>
    <xf numFmtId="0" fontId="33" fillId="0" borderId="2" xfId="0" applyFont="1" applyFill="1" applyBorder="1" applyAlignment="1">
      <alignment horizontal="center" vertical="center" wrapText="1"/>
    </xf>
    <xf numFmtId="0" fontId="33" fillId="2" borderId="3" xfId="0" applyFont="1" applyFill="1" applyBorder="1" applyAlignment="1">
      <alignment horizontal="center" vertical="center" wrapText="1"/>
    </xf>
    <xf numFmtId="0" fontId="32" fillId="2" borderId="3" xfId="0" applyFont="1" applyFill="1" applyBorder="1" applyAlignment="1">
      <alignment horizontal="center" vertical="center" wrapText="1"/>
    </xf>
    <xf numFmtId="0" fontId="52" fillId="11" borderId="3" xfId="0" applyNumberFormat="1" applyFont="1" applyFill="1" applyBorder="1" applyAlignment="1">
      <alignment horizontal="center" vertical="center" wrapText="1"/>
    </xf>
    <xf numFmtId="0" fontId="52" fillId="11" borderId="3" xfId="0" applyNumberFormat="1" applyFont="1" applyFill="1" applyBorder="1" applyAlignment="1">
      <alignment vertical="center" wrapText="1"/>
    </xf>
    <xf numFmtId="0" fontId="52" fillId="2" borderId="3" xfId="0" applyNumberFormat="1" applyFont="1" applyFill="1" applyBorder="1" applyAlignment="1">
      <alignment horizontal="center" vertical="center" wrapText="1"/>
    </xf>
    <xf numFmtId="0" fontId="52" fillId="2" borderId="3" xfId="0" applyFont="1" applyFill="1" applyBorder="1" applyAlignment="1">
      <alignment horizontal="justify" vertical="center"/>
    </xf>
    <xf numFmtId="0" fontId="52" fillId="2" borderId="3" xfId="0" applyFont="1" applyFill="1" applyBorder="1" applyAlignment="1">
      <alignment horizontal="center" vertical="center"/>
    </xf>
    <xf numFmtId="0" fontId="30" fillId="0" borderId="3" xfId="0" applyFont="1" applyFill="1" applyBorder="1" applyAlignment="1">
      <alignment horizontal="center"/>
    </xf>
    <xf numFmtId="0" fontId="22" fillId="0" borderId="3" xfId="0" applyFont="1" applyFill="1" applyBorder="1" applyAlignment="1">
      <alignment horizontal="center" vertical="center" wrapText="1"/>
    </xf>
    <xf numFmtId="0" fontId="23" fillId="0" borderId="3" xfId="0" applyNumberFormat="1" applyFont="1" applyFill="1" applyBorder="1" applyAlignment="1">
      <alignment horizontal="left" vertical="center" wrapText="1"/>
    </xf>
    <xf numFmtId="0" fontId="22" fillId="0" borderId="3" xfId="0" applyNumberFormat="1" applyFont="1" applyFill="1" applyBorder="1" applyAlignment="1">
      <alignment horizontal="center" vertical="center" wrapText="1"/>
    </xf>
    <xf numFmtId="0" fontId="22" fillId="6" borderId="3" xfId="0" applyFont="1" applyFill="1" applyBorder="1" applyAlignment="1">
      <alignment horizontal="left" vertical="center" wrapText="1"/>
    </xf>
    <xf numFmtId="9" fontId="23" fillId="18" borderId="3" xfId="0" applyNumberFormat="1" applyFont="1" applyFill="1" applyBorder="1" applyAlignment="1">
      <alignment horizontal="center" vertical="center" textRotation="90"/>
    </xf>
    <xf numFmtId="0" fontId="23" fillId="19" borderId="3" xfId="0" applyNumberFormat="1" applyFont="1" applyFill="1" applyBorder="1" applyAlignment="1">
      <alignment horizontal="left" vertical="center" wrapText="1"/>
    </xf>
    <xf numFmtId="0" fontId="22" fillId="21" borderId="3" xfId="0" applyFont="1" applyFill="1" applyBorder="1" applyAlignment="1">
      <alignment horizontal="left" vertical="center" wrapText="1"/>
    </xf>
    <xf numFmtId="0" fontId="22" fillId="0" borderId="3" xfId="0" applyFont="1" applyFill="1" applyBorder="1" applyAlignment="1">
      <alignment horizontal="center" vertical="center"/>
    </xf>
    <xf numFmtId="9" fontId="52" fillId="0" borderId="3" xfId="1185" applyFont="1" applyFill="1" applyBorder="1" applyAlignment="1">
      <alignment horizontal="center" vertical="center" wrapText="1"/>
    </xf>
    <xf numFmtId="10" fontId="54" fillId="0" borderId="3" xfId="1245" applyNumberFormat="1" applyFont="1" applyFill="1" applyBorder="1" applyAlignment="1">
      <alignment horizontal="center" vertical="center" wrapText="1"/>
    </xf>
    <xf numFmtId="0" fontId="22" fillId="0" borderId="3" xfId="0" applyFont="1" applyBorder="1" applyAlignment="1">
      <alignment horizontal="center" vertical="center" wrapText="1"/>
    </xf>
    <xf numFmtId="0" fontId="30" fillId="21" borderId="3" xfId="0" applyFont="1" applyFill="1" applyBorder="1" applyAlignment="1">
      <alignment textRotation="90"/>
    </xf>
    <xf numFmtId="0" fontId="30" fillId="4" borderId="3" xfId="0" applyFont="1" applyFill="1" applyBorder="1" applyAlignment="1">
      <alignment textRotation="90"/>
    </xf>
    <xf numFmtId="0" fontId="30" fillId="2" borderId="3" xfId="0" applyFont="1" applyFill="1" applyBorder="1" applyAlignment="1">
      <alignment textRotation="90"/>
    </xf>
    <xf numFmtId="9" fontId="23" fillId="6" borderId="3" xfId="0" applyNumberFormat="1" applyFont="1" applyFill="1" applyBorder="1" applyAlignment="1">
      <alignment horizontal="center" vertical="center" textRotation="90" wrapText="1"/>
    </xf>
    <xf numFmtId="2" fontId="22" fillId="19" borderId="3" xfId="0" applyNumberFormat="1" applyFont="1" applyFill="1" applyBorder="1" applyAlignment="1">
      <alignment horizontal="center" vertical="center" wrapText="1"/>
    </xf>
    <xf numFmtId="0" fontId="30" fillId="0" borderId="3" xfId="0" applyFont="1" applyBorder="1" applyAlignment="1">
      <alignment textRotation="90"/>
    </xf>
    <xf numFmtId="9" fontId="30" fillId="6" borderId="3" xfId="0" applyNumberFormat="1" applyFont="1" applyFill="1" applyBorder="1" applyAlignment="1">
      <alignment horizontal="center" vertical="center" textRotation="90" wrapText="1"/>
    </xf>
    <xf numFmtId="0" fontId="22" fillId="19" borderId="3" xfId="0" applyNumberFormat="1" applyFont="1" applyFill="1" applyBorder="1" applyAlignment="1">
      <alignment horizontal="center" vertical="center" wrapText="1"/>
    </xf>
    <xf numFmtId="0" fontId="23" fillId="19" borderId="3" xfId="0" applyFont="1" applyFill="1" applyBorder="1" applyAlignment="1">
      <alignment horizontal="center" vertical="center" wrapText="1"/>
    </xf>
    <xf numFmtId="0" fontId="23" fillId="19" borderId="3" xfId="1184" applyFont="1" applyFill="1" applyBorder="1" applyAlignment="1">
      <alignment horizontal="center" vertical="center" wrapText="1"/>
    </xf>
    <xf numFmtId="9" fontId="22" fillId="19" borderId="3" xfId="1185" applyFont="1" applyFill="1" applyBorder="1" applyAlignment="1">
      <alignment horizontal="center" vertical="center" wrapText="1"/>
    </xf>
    <xf numFmtId="10" fontId="22" fillId="19" borderId="3" xfId="1245" applyNumberFormat="1" applyFont="1" applyFill="1" applyBorder="1" applyAlignment="1">
      <alignment horizontal="center" vertical="center" wrapText="1"/>
    </xf>
    <xf numFmtId="0" fontId="22" fillId="19" borderId="3" xfId="0" applyFont="1" applyFill="1" applyBorder="1" applyAlignment="1">
      <alignment vertical="center"/>
    </xf>
    <xf numFmtId="0" fontId="22" fillId="19" borderId="3" xfId="1184" applyFont="1" applyFill="1" applyBorder="1" applyAlignment="1">
      <alignment horizontal="center" vertical="center" wrapText="1"/>
    </xf>
    <xf numFmtId="0" fontId="30" fillId="0" borderId="3" xfId="0" applyFont="1" applyFill="1" applyBorder="1" applyAlignment="1">
      <alignment textRotation="90"/>
    </xf>
    <xf numFmtId="0" fontId="52" fillId="2" borderId="3" xfId="0" applyFont="1" applyFill="1" applyBorder="1" applyAlignment="1">
      <alignment horizontal="center" vertical="center" wrapText="1"/>
    </xf>
    <xf numFmtId="0" fontId="54" fillId="19" borderId="3" xfId="0" applyFont="1" applyFill="1" applyBorder="1" applyAlignment="1">
      <alignment horizontal="center" vertical="center" wrapText="1"/>
    </xf>
    <xf numFmtId="0" fontId="23" fillId="19" borderId="3" xfId="0" applyNumberFormat="1" applyFont="1" applyFill="1" applyBorder="1" applyAlignment="1">
      <alignment vertical="center" wrapText="1"/>
    </xf>
    <xf numFmtId="0" fontId="52" fillId="19" borderId="3" xfId="0" applyFont="1" applyFill="1" applyBorder="1" applyAlignment="1">
      <alignment horizontal="center" vertical="center" wrapText="1"/>
    </xf>
    <xf numFmtId="0" fontId="31" fillId="0" borderId="3" xfId="0" applyFont="1" applyFill="1" applyBorder="1" applyAlignment="1">
      <alignment horizontal="center" vertical="center" wrapText="1"/>
    </xf>
    <xf numFmtId="173" fontId="31" fillId="0" borderId="3" xfId="8" applyNumberFormat="1" applyFont="1" applyFill="1" applyBorder="1" applyAlignment="1">
      <alignment horizontal="center" vertical="center" wrapText="1"/>
    </xf>
    <xf numFmtId="0" fontId="55" fillId="0" borderId="3" xfId="0" applyFont="1" applyFill="1" applyBorder="1" applyAlignment="1">
      <alignment horizontal="center" vertical="center" wrapText="1"/>
    </xf>
    <xf numFmtId="173" fontId="22" fillId="2" borderId="3" xfId="0" applyNumberFormat="1" applyFont="1" applyFill="1" applyBorder="1" applyAlignment="1">
      <alignment horizontal="center" vertical="center" wrapText="1"/>
    </xf>
    <xf numFmtId="0" fontId="30" fillId="2" borderId="3" xfId="0" applyFont="1" applyFill="1" applyBorder="1" applyAlignment="1">
      <alignment horizontal="center" vertical="center" textRotation="90" wrapText="1"/>
    </xf>
    <xf numFmtId="9" fontId="23" fillId="20" borderId="3" xfId="1185" applyFont="1" applyFill="1" applyBorder="1" applyAlignment="1">
      <alignment horizontal="center" vertical="center" wrapText="1"/>
    </xf>
    <xf numFmtId="0" fontId="23" fillId="20" borderId="3" xfId="0" applyFont="1" applyFill="1" applyBorder="1" applyAlignment="1">
      <alignment horizontal="center" vertical="center" wrapText="1"/>
    </xf>
    <xf numFmtId="0" fontId="26" fillId="20" borderId="3" xfId="1252" applyNumberFormat="1" applyFont="1" applyFill="1" applyBorder="1" applyAlignment="1" applyProtection="1">
      <alignment horizontal="center" vertical="center" wrapText="1"/>
    </xf>
    <xf numFmtId="174" fontId="26" fillId="20" borderId="3" xfId="10" applyNumberFormat="1" applyFont="1" applyFill="1" applyBorder="1" applyAlignment="1" applyProtection="1">
      <alignment horizontal="center" vertical="center" wrapText="1"/>
    </xf>
    <xf numFmtId="9" fontId="26" fillId="20" borderId="3" xfId="1252" applyFont="1" applyFill="1" applyBorder="1" applyAlignment="1" applyProtection="1">
      <alignment horizontal="center" vertical="center" wrapText="1"/>
    </xf>
    <xf numFmtId="0" fontId="23" fillId="0" borderId="3" xfId="0" applyFont="1" applyFill="1" applyBorder="1" applyAlignment="1">
      <alignment horizontal="justify" vertical="center" wrapText="1"/>
    </xf>
    <xf numFmtId="9" fontId="22" fillId="18" borderId="3" xfId="0" applyNumberFormat="1" applyFont="1" applyFill="1" applyBorder="1" applyAlignment="1">
      <alignment horizontal="center" vertical="center" textRotation="90"/>
    </xf>
    <xf numFmtId="0" fontId="23" fillId="2" borderId="3" xfId="0" applyFont="1" applyFill="1" applyBorder="1" applyAlignment="1">
      <alignment horizontal="justify" vertical="center"/>
    </xf>
    <xf numFmtId="9" fontId="23" fillId="0" borderId="3" xfId="1185" applyFont="1" applyFill="1" applyBorder="1" applyAlignment="1">
      <alignment horizontal="center" vertical="center" wrapText="1"/>
    </xf>
    <xf numFmtId="0" fontId="52" fillId="2" borderId="3" xfId="0" applyFont="1" applyFill="1" applyBorder="1" applyAlignment="1">
      <alignment horizontal="left" vertical="center" wrapText="1"/>
    </xf>
    <xf numFmtId="0" fontId="56" fillId="0" borderId="3" xfId="1184" applyFont="1" applyFill="1" applyBorder="1" applyAlignment="1">
      <alignment horizontal="center" vertical="center" wrapText="1"/>
    </xf>
    <xf numFmtId="0" fontId="57" fillId="0" borderId="3" xfId="1184" applyFont="1" applyFill="1" applyBorder="1" applyAlignment="1">
      <alignment horizontal="center" vertical="center" wrapText="1"/>
    </xf>
    <xf numFmtId="0" fontId="58" fillId="2" borderId="3" xfId="0" applyFont="1" applyFill="1" applyBorder="1" applyAlignment="1">
      <alignment horizontal="center" vertical="center" wrapText="1"/>
    </xf>
    <xf numFmtId="0" fontId="31" fillId="21" borderId="3" xfId="0" applyFont="1" applyFill="1" applyBorder="1" applyAlignment="1">
      <alignment horizontal="center" vertical="center" wrapText="1"/>
    </xf>
    <xf numFmtId="0" fontId="22" fillId="2" borderId="3" xfId="0" applyFont="1" applyFill="1" applyBorder="1" applyAlignment="1">
      <alignment vertical="center" wrapText="1"/>
    </xf>
    <xf numFmtId="9" fontId="24" fillId="21" borderId="3" xfId="1252" applyFont="1" applyFill="1" applyBorder="1" applyAlignment="1" applyProtection="1">
      <alignment horizontal="center" vertical="center" wrapText="1"/>
    </xf>
    <xf numFmtId="174" fontId="24" fillId="21" borderId="3" xfId="10" applyNumberFormat="1" applyFont="1" applyFill="1" applyBorder="1" applyAlignment="1" applyProtection="1">
      <alignment horizontal="center" vertical="center" wrapText="1"/>
    </xf>
    <xf numFmtId="0" fontId="30" fillId="0" borderId="3" xfId="0" applyFont="1" applyFill="1" applyBorder="1" applyAlignment="1">
      <alignment horizontal="left" vertical="center" wrapText="1"/>
    </xf>
    <xf numFmtId="0" fontId="30" fillId="2" borderId="3" xfId="0" applyFont="1" applyFill="1" applyBorder="1" applyAlignment="1">
      <alignment horizontal="left" vertical="center" wrapText="1"/>
    </xf>
    <xf numFmtId="0" fontId="31" fillId="2" borderId="3" xfId="0" applyFont="1" applyFill="1" applyBorder="1" applyAlignment="1">
      <alignment horizontal="center" vertical="center" wrapText="1"/>
    </xf>
    <xf numFmtId="0" fontId="22" fillId="11" borderId="3" xfId="1184" applyFont="1" applyFill="1" applyBorder="1" applyAlignment="1">
      <alignment horizontal="center" vertical="center" wrapText="1"/>
    </xf>
    <xf numFmtId="0" fontId="22" fillId="11" borderId="3" xfId="0" applyFont="1" applyFill="1" applyBorder="1" applyAlignment="1">
      <alignment horizontal="center" vertical="center" wrapText="1"/>
    </xf>
    <xf numFmtId="9" fontId="22" fillId="11" borderId="3" xfId="0" applyNumberFormat="1" applyFont="1" applyFill="1" applyBorder="1" applyAlignment="1">
      <alignment horizontal="center" vertical="center" wrapText="1"/>
    </xf>
    <xf numFmtId="0" fontId="22" fillId="11" borderId="3" xfId="0" applyFont="1" applyFill="1" applyBorder="1" applyAlignment="1">
      <alignment horizontal="center" vertical="center"/>
    </xf>
    <xf numFmtId="0" fontId="30" fillId="2" borderId="0" xfId="0" applyFont="1" applyFill="1" applyBorder="1" applyAlignment="1">
      <alignment horizontal="left" vertical="center" wrapText="1"/>
    </xf>
    <xf numFmtId="0" fontId="30" fillId="2" borderId="0" xfId="0" applyFont="1" applyFill="1" applyBorder="1" applyAlignment="1">
      <alignment horizontal="center" vertical="center" wrapText="1"/>
    </xf>
    <xf numFmtId="0" fontId="31" fillId="2" borderId="0" xfId="0" applyFont="1" applyFill="1" applyBorder="1" applyAlignment="1">
      <alignment horizontal="center" vertical="center" wrapText="1"/>
    </xf>
    <xf numFmtId="0" fontId="31" fillId="0" borderId="0" xfId="0" applyFont="1" applyFill="1" applyBorder="1" applyAlignment="1">
      <alignment horizontal="center" vertical="center"/>
    </xf>
    <xf numFmtId="0" fontId="22" fillId="15" borderId="0" xfId="0" applyFont="1" applyFill="1" applyBorder="1" applyAlignment="1">
      <alignment horizontal="center" vertical="center"/>
    </xf>
    <xf numFmtId="0" fontId="23" fillId="0" borderId="3" xfId="1258" applyFont="1" applyFill="1" applyBorder="1" applyAlignment="1">
      <alignment horizontal="left" vertical="center" wrapText="1"/>
    </xf>
    <xf numFmtId="0" fontId="22" fillId="0" borderId="3" xfId="1258" applyFont="1" applyFill="1" applyBorder="1" applyAlignment="1">
      <alignment horizontal="center" vertical="center" wrapText="1"/>
    </xf>
    <xf numFmtId="0" fontId="17" fillId="0" borderId="3" xfId="1259" applyFont="1" applyFill="1" applyBorder="1" applyAlignment="1">
      <alignment horizontal="center" vertical="center" wrapText="1"/>
    </xf>
    <xf numFmtId="0" fontId="23" fillId="2" borderId="3" xfId="1258" applyFont="1" applyFill="1" applyBorder="1" applyAlignment="1">
      <alignment horizontal="left" vertical="center" wrapText="1"/>
    </xf>
    <xf numFmtId="9" fontId="17" fillId="0" borderId="3" xfId="1259" applyNumberFormat="1" applyFont="1" applyFill="1" applyBorder="1" applyAlignment="1">
      <alignment horizontal="center" vertical="center" wrapText="1"/>
    </xf>
    <xf numFmtId="0" fontId="23" fillId="19" borderId="3" xfId="1258" applyFont="1" applyFill="1" applyBorder="1" applyAlignment="1">
      <alignment vertical="center" wrapText="1"/>
    </xf>
    <xf numFmtId="0" fontId="22" fillId="19" borderId="3" xfId="1258" applyFont="1" applyFill="1" applyBorder="1" applyAlignment="1">
      <alignment horizontal="center" vertical="center" wrapText="1"/>
    </xf>
    <xf numFmtId="0" fontId="23" fillId="2" borderId="3" xfId="1258" applyFont="1" applyFill="1" applyBorder="1" applyAlignment="1">
      <alignment vertical="center" wrapText="1"/>
    </xf>
    <xf numFmtId="0" fontId="22" fillId="2" borderId="3" xfId="1258" applyFont="1" applyFill="1" applyBorder="1" applyAlignment="1">
      <alignment horizontal="center" vertical="center" wrapText="1"/>
    </xf>
    <xf numFmtId="0" fontId="22" fillId="0" borderId="3" xfId="0" applyFont="1" applyFill="1" applyBorder="1" applyAlignment="1">
      <alignment horizontal="center" vertical="center" wrapText="1"/>
    </xf>
    <xf numFmtId="9" fontId="30" fillId="6" borderId="5" xfId="0" applyNumberFormat="1" applyFont="1" applyFill="1" applyBorder="1" applyAlignment="1">
      <alignment horizontal="center" vertical="center" wrapText="1"/>
    </xf>
    <xf numFmtId="9" fontId="30" fillId="6" borderId="4" xfId="0" applyNumberFormat="1" applyFont="1" applyFill="1" applyBorder="1" applyAlignment="1">
      <alignment horizontal="center" vertical="center" wrapText="1"/>
    </xf>
    <xf numFmtId="0" fontId="22" fillId="0" borderId="3" xfId="0" applyFont="1" applyFill="1" applyBorder="1" applyAlignment="1">
      <alignment horizontal="center" vertical="center" wrapText="1"/>
    </xf>
    <xf numFmtId="0" fontId="30" fillId="0" borderId="3" xfId="0" applyFont="1" applyFill="1" applyBorder="1" applyAlignment="1">
      <alignment horizontal="center"/>
    </xf>
    <xf numFmtId="9" fontId="30" fillId="6" borderId="3" xfId="0" applyNumberFormat="1" applyFont="1" applyFill="1" applyBorder="1" applyAlignment="1">
      <alignment horizontal="center" vertical="center" wrapText="1"/>
    </xf>
    <xf numFmtId="0" fontId="30" fillId="6" borderId="3" xfId="0" applyFont="1" applyFill="1" applyBorder="1" applyAlignment="1">
      <alignment horizontal="center" vertical="center" wrapText="1"/>
    </xf>
    <xf numFmtId="9" fontId="23" fillId="6" borderId="3" xfId="0" applyNumberFormat="1" applyFont="1" applyFill="1" applyBorder="1" applyAlignment="1">
      <alignment horizontal="center" vertical="center" wrapText="1"/>
    </xf>
    <xf numFmtId="0" fontId="23" fillId="18" borderId="3" xfId="0" applyFont="1" applyFill="1" applyBorder="1" applyAlignment="1">
      <alignment horizontal="center" vertical="center" wrapText="1"/>
    </xf>
    <xf numFmtId="9" fontId="22" fillId="18" borderId="3" xfId="1245" applyFont="1" applyFill="1" applyBorder="1" applyAlignment="1">
      <alignment horizontal="center" vertical="center" wrapText="1"/>
    </xf>
    <xf numFmtId="1" fontId="22" fillId="0" borderId="3" xfId="999" applyNumberFormat="1" applyFont="1" applyFill="1" applyBorder="1" applyAlignment="1">
      <alignment horizontal="center" vertical="center" wrapText="1"/>
    </xf>
    <xf numFmtId="0" fontId="30" fillId="0" borderId="5" xfId="0" applyFont="1" applyFill="1" applyBorder="1" applyAlignment="1">
      <alignment horizontal="center"/>
    </xf>
    <xf numFmtId="0" fontId="22" fillId="0" borderId="3" xfId="0" applyFont="1" applyFill="1" applyBorder="1" applyAlignment="1">
      <alignment horizontal="center" vertical="center" wrapText="1"/>
    </xf>
    <xf numFmtId="9" fontId="54" fillId="18" borderId="3" xfId="0" applyNumberFormat="1" applyFont="1" applyFill="1" applyBorder="1" applyAlignment="1">
      <alignment horizontal="center" vertical="center" textRotation="90"/>
    </xf>
    <xf numFmtId="0" fontId="52" fillId="19" borderId="3" xfId="0" applyNumberFormat="1" applyFont="1" applyFill="1" applyBorder="1" applyAlignment="1">
      <alignment vertical="center" wrapText="1"/>
    </xf>
    <xf numFmtId="0" fontId="54" fillId="19" borderId="3" xfId="0" applyNumberFormat="1" applyFont="1" applyFill="1" applyBorder="1" applyAlignment="1">
      <alignment vertical="center" wrapText="1"/>
    </xf>
    <xf numFmtId="0" fontId="54" fillId="0" borderId="3" xfId="1258" applyFont="1" applyFill="1" applyBorder="1" applyAlignment="1">
      <alignment horizontal="center" vertical="center" wrapText="1"/>
    </xf>
    <xf numFmtId="0" fontId="54" fillId="2" borderId="3" xfId="0" applyNumberFormat="1" applyFont="1" applyFill="1" applyBorder="1" applyAlignment="1">
      <alignment horizontal="center" vertical="center" wrapText="1"/>
    </xf>
    <xf numFmtId="0" fontId="54" fillId="2" borderId="3" xfId="0" applyFont="1" applyFill="1" applyBorder="1" applyAlignment="1">
      <alignment horizontal="center" vertical="center" wrapText="1"/>
    </xf>
    <xf numFmtId="2" fontId="54" fillId="2" borderId="3" xfId="0" applyNumberFormat="1" applyFont="1" applyFill="1" applyBorder="1" applyAlignment="1">
      <alignment horizontal="center" vertical="center" wrapText="1"/>
    </xf>
    <xf numFmtId="0" fontId="52" fillId="0" borderId="0" xfId="0" applyFont="1" applyFill="1"/>
    <xf numFmtId="9" fontId="30" fillId="6" borderId="5" xfId="0" applyNumberFormat="1" applyFont="1" applyFill="1" applyBorder="1" applyAlignment="1">
      <alignment horizontal="center" vertical="center" wrapText="1"/>
    </xf>
    <xf numFmtId="9" fontId="30" fillId="6" borderId="4" xfId="0" applyNumberFormat="1" applyFont="1" applyFill="1" applyBorder="1" applyAlignment="1">
      <alignment horizontal="center" vertical="center" wrapText="1"/>
    </xf>
    <xf numFmtId="9" fontId="30" fillId="6" borderId="11" xfId="0" applyNumberFormat="1" applyFont="1" applyFill="1" applyBorder="1" applyAlignment="1">
      <alignment horizontal="center" vertical="center" wrapText="1"/>
    </xf>
    <xf numFmtId="9" fontId="23" fillId="6" borderId="5" xfId="0" applyNumberFormat="1" applyFont="1" applyFill="1" applyBorder="1" applyAlignment="1">
      <alignment horizontal="center" vertical="center" wrapText="1"/>
    </xf>
    <xf numFmtId="9" fontId="23" fillId="6" borderId="11" xfId="0" applyNumberFormat="1" applyFont="1" applyFill="1" applyBorder="1" applyAlignment="1">
      <alignment horizontal="center" vertical="center" wrapText="1"/>
    </xf>
    <xf numFmtId="9" fontId="23" fillId="6" borderId="4" xfId="0" applyNumberFormat="1" applyFont="1" applyFill="1" applyBorder="1" applyAlignment="1">
      <alignment horizontal="center" vertical="center" wrapText="1"/>
    </xf>
    <xf numFmtId="0" fontId="30" fillId="0" borderId="8" xfId="0" applyFont="1" applyFill="1" applyBorder="1" applyAlignment="1">
      <alignment horizontal="center"/>
    </xf>
    <xf numFmtId="0" fontId="22" fillId="0" borderId="3" xfId="0" applyFont="1" applyFill="1" applyBorder="1" applyAlignment="1">
      <alignment horizontal="center" vertical="center" wrapText="1"/>
    </xf>
    <xf numFmtId="9" fontId="23" fillId="18" borderId="3" xfId="0" applyNumberFormat="1" applyFont="1" applyFill="1" applyBorder="1" applyAlignment="1">
      <alignment horizontal="center" vertical="center" textRotation="90"/>
    </xf>
    <xf numFmtId="0" fontId="30" fillId="0" borderId="3" xfId="0" applyFont="1" applyFill="1" applyBorder="1" applyAlignment="1">
      <alignment horizontal="center"/>
    </xf>
    <xf numFmtId="9" fontId="30" fillId="6" borderId="3" xfId="0" applyNumberFormat="1" applyFont="1" applyFill="1" applyBorder="1" applyAlignment="1">
      <alignment horizontal="center" vertical="center" wrapText="1"/>
    </xf>
    <xf numFmtId="0" fontId="30" fillId="6" borderId="3" xfId="0" applyFont="1" applyFill="1" applyBorder="1" applyAlignment="1">
      <alignment horizontal="center" vertical="center" wrapText="1"/>
    </xf>
    <xf numFmtId="9" fontId="23" fillId="6" borderId="3" xfId="0" applyNumberFormat="1" applyFont="1" applyFill="1" applyBorder="1" applyAlignment="1">
      <alignment horizontal="center" vertical="center" wrapText="1"/>
    </xf>
    <xf numFmtId="0" fontId="23" fillId="18" borderId="3" xfId="0" applyFont="1" applyFill="1" applyBorder="1" applyAlignment="1">
      <alignment horizontal="center" vertical="center" wrapText="1"/>
    </xf>
    <xf numFmtId="0" fontId="22" fillId="2" borderId="3" xfId="0" applyFont="1" applyFill="1" applyBorder="1" applyAlignment="1">
      <alignment horizontal="center" vertical="center" wrapText="1"/>
    </xf>
    <xf numFmtId="0" fontId="22" fillId="2" borderId="3" xfId="0" applyFont="1" applyFill="1" applyBorder="1" applyAlignment="1">
      <alignment horizontal="center" vertical="center" wrapText="1"/>
    </xf>
    <xf numFmtId="9" fontId="17" fillId="0" borderId="3" xfId="1169" applyNumberFormat="1" applyFont="1" applyFill="1" applyBorder="1" applyAlignment="1">
      <alignment horizontal="center" vertical="center" wrapText="1"/>
    </xf>
    <xf numFmtId="0" fontId="30" fillId="0" borderId="3" xfId="0" applyFont="1" applyFill="1" applyBorder="1" applyAlignment="1">
      <alignment horizontal="center"/>
    </xf>
    <xf numFmtId="0" fontId="23" fillId="0" borderId="3" xfId="0" applyNumberFormat="1" applyFont="1" applyFill="1" applyBorder="1" applyAlignment="1">
      <alignment horizontal="center" vertical="center" wrapText="1"/>
    </xf>
    <xf numFmtId="0" fontId="30" fillId="19" borderId="3" xfId="0" applyFont="1" applyFill="1" applyBorder="1" applyAlignment="1">
      <alignment horizontal="center"/>
    </xf>
    <xf numFmtId="9" fontId="40" fillId="11" borderId="3" xfId="0" applyNumberFormat="1" applyFont="1" applyFill="1" applyBorder="1" applyAlignment="1">
      <alignment horizontal="center"/>
    </xf>
    <xf numFmtId="0" fontId="54" fillId="0" borderId="3" xfId="0" applyFont="1" applyFill="1" applyBorder="1" applyAlignment="1">
      <alignment horizontal="center" vertical="center" wrapText="1"/>
    </xf>
    <xf numFmtId="9" fontId="54" fillId="0" borderId="3" xfId="1185" applyFont="1" applyFill="1" applyBorder="1" applyAlignment="1">
      <alignment horizontal="center" vertical="center" wrapText="1"/>
    </xf>
    <xf numFmtId="0" fontId="54" fillId="0" borderId="3" xfId="999" applyFont="1" applyFill="1" applyBorder="1" applyAlignment="1">
      <alignment horizontal="center" vertical="center" wrapText="1"/>
    </xf>
    <xf numFmtId="1" fontId="54" fillId="2" borderId="3" xfId="0" applyNumberFormat="1" applyFont="1" applyFill="1" applyBorder="1" applyAlignment="1">
      <alignment horizontal="center" vertical="center" wrapText="1"/>
    </xf>
    <xf numFmtId="0" fontId="33" fillId="20" borderId="3" xfId="0" applyFont="1" applyFill="1" applyBorder="1" applyAlignment="1">
      <alignment horizontal="left" vertical="center" wrapText="1"/>
    </xf>
    <xf numFmtId="0" fontId="30" fillId="19" borderId="3" xfId="0" applyFont="1" applyFill="1" applyBorder="1" applyAlignment="1"/>
    <xf numFmtId="9" fontId="23" fillId="22" borderId="3" xfId="0" applyNumberFormat="1" applyFont="1" applyFill="1" applyBorder="1" applyAlignment="1">
      <alignment horizontal="center" vertical="center" textRotation="90" wrapText="1"/>
    </xf>
    <xf numFmtId="9" fontId="30" fillId="22" borderId="3" xfId="0" applyNumberFormat="1" applyFont="1" applyFill="1" applyBorder="1" applyAlignment="1">
      <alignment horizontal="center" vertical="center" wrapText="1"/>
    </xf>
    <xf numFmtId="9" fontId="30" fillId="22" borderId="5" xfId="0" applyNumberFormat="1" applyFont="1" applyFill="1" applyBorder="1" applyAlignment="1">
      <alignment horizontal="center" vertical="center" wrapText="1"/>
    </xf>
    <xf numFmtId="9" fontId="23" fillId="22" borderId="3" xfId="0" applyNumberFormat="1" applyFont="1" applyFill="1" applyBorder="1" applyAlignment="1">
      <alignment horizontal="center" vertical="center" wrapText="1"/>
    </xf>
    <xf numFmtId="9" fontId="23" fillId="22" borderId="3" xfId="0" applyNumberFormat="1" applyFont="1" applyFill="1" applyBorder="1" applyAlignment="1">
      <alignment horizontal="center" vertical="center" textRotation="90"/>
    </xf>
    <xf numFmtId="9" fontId="54" fillId="22" borderId="3" xfId="0" applyNumberFormat="1" applyFont="1" applyFill="1" applyBorder="1" applyAlignment="1">
      <alignment horizontal="center" vertical="center" textRotation="90"/>
    </xf>
    <xf numFmtId="9" fontId="30" fillId="22" borderId="3" xfId="0" applyNumberFormat="1" applyFont="1" applyFill="1" applyBorder="1" applyAlignment="1">
      <alignment horizontal="center" vertical="center" textRotation="90" wrapText="1"/>
    </xf>
    <xf numFmtId="9" fontId="22" fillId="22" borderId="3" xfId="0" applyNumberFormat="1" applyFont="1" applyFill="1" applyBorder="1" applyAlignment="1">
      <alignment horizontal="center" vertical="center" textRotation="90"/>
    </xf>
    <xf numFmtId="178" fontId="22" fillId="11" borderId="3" xfId="0" applyNumberFormat="1" applyFont="1" applyFill="1" applyBorder="1" applyAlignment="1">
      <alignment horizontal="center"/>
    </xf>
    <xf numFmtId="0" fontId="30" fillId="0" borderId="9" xfId="0" applyFont="1" applyFill="1" applyBorder="1" applyAlignment="1"/>
    <xf numFmtId="0" fontId="30" fillId="0" borderId="17" xfId="0" applyFont="1" applyFill="1" applyBorder="1" applyAlignment="1"/>
    <xf numFmtId="0" fontId="30" fillId="0" borderId="10" xfId="0" applyFont="1" applyFill="1" applyBorder="1" applyAlignment="1"/>
    <xf numFmtId="0" fontId="30" fillId="0" borderId="3" xfId="0" applyFont="1" applyFill="1" applyBorder="1" applyAlignment="1"/>
    <xf numFmtId="9" fontId="23" fillId="22" borderId="5" xfId="0" applyNumberFormat="1" applyFont="1" applyFill="1" applyBorder="1" applyAlignment="1">
      <alignment horizontal="center" vertical="center" textRotation="90"/>
    </xf>
    <xf numFmtId="9" fontId="30" fillId="22" borderId="4" xfId="0" applyNumberFormat="1" applyFont="1" applyFill="1" applyBorder="1" applyAlignment="1">
      <alignment horizontal="center" vertical="center" wrapText="1"/>
    </xf>
    <xf numFmtId="9" fontId="30" fillId="22" borderId="11" xfId="0" applyNumberFormat="1" applyFont="1" applyFill="1" applyBorder="1" applyAlignment="1">
      <alignment vertical="center" wrapText="1"/>
    </xf>
    <xf numFmtId="9" fontId="23" fillId="22" borderId="4" xfId="0" applyNumberFormat="1" applyFont="1" applyFill="1" applyBorder="1" applyAlignment="1">
      <alignment horizontal="center" vertical="center" textRotation="90"/>
    </xf>
    <xf numFmtId="178" fontId="40" fillId="11" borderId="3" xfId="0" applyNumberFormat="1" applyFont="1" applyFill="1" applyBorder="1" applyAlignment="1">
      <alignment horizontal="center"/>
    </xf>
    <xf numFmtId="9" fontId="30" fillId="19" borderId="3" xfId="0" applyNumberFormat="1" applyFont="1" applyFill="1" applyBorder="1" applyAlignment="1">
      <alignment horizontal="center" vertical="center" wrapText="1"/>
    </xf>
    <xf numFmtId="0" fontId="23" fillId="0" borderId="0" xfId="0" applyFont="1" applyBorder="1" applyAlignment="1">
      <alignment horizontal="justify" vertical="center"/>
    </xf>
    <xf numFmtId="0" fontId="59" fillId="23" borderId="5" xfId="0" applyFont="1" applyFill="1" applyBorder="1" applyAlignment="1">
      <alignment horizontal="center"/>
    </xf>
    <xf numFmtId="0" fontId="59" fillId="23" borderId="5" xfId="0" applyFont="1" applyFill="1" applyBorder="1" applyAlignment="1">
      <alignment horizontal="center" vertical="center"/>
    </xf>
    <xf numFmtId="0" fontId="59" fillId="23" borderId="9" xfId="0" applyFont="1" applyFill="1" applyBorder="1" applyAlignment="1">
      <alignment horizontal="center"/>
    </xf>
    <xf numFmtId="0" fontId="59" fillId="23" borderId="3" xfId="0" applyFont="1" applyFill="1" applyBorder="1" applyAlignment="1">
      <alignment horizontal="center"/>
    </xf>
    <xf numFmtId="0" fontId="14" fillId="0" borderId="0" xfId="0" applyFont="1" applyBorder="1" applyAlignment="1">
      <alignment horizontal="justify" vertical="center"/>
    </xf>
    <xf numFmtId="0" fontId="14" fillId="0" borderId="0" xfId="0" applyFont="1" applyAlignment="1">
      <alignment horizontal="justify" vertical="center"/>
    </xf>
    <xf numFmtId="0" fontId="60" fillId="19" borderId="3" xfId="0" applyFont="1" applyFill="1" applyBorder="1" applyAlignment="1">
      <alignment horizontal="center"/>
    </xf>
    <xf numFmtId="0" fontId="22" fillId="21" borderId="3" xfId="0" applyFont="1" applyFill="1" applyBorder="1" applyAlignment="1">
      <alignment vertical="center" wrapText="1"/>
    </xf>
    <xf numFmtId="0" fontId="23" fillId="21" borderId="3" xfId="0" applyFont="1" applyFill="1" applyBorder="1" applyAlignment="1">
      <alignment horizontal="center" vertical="center" wrapText="1"/>
    </xf>
    <xf numFmtId="0" fontId="23" fillId="21" borderId="3" xfId="0" applyFont="1" applyFill="1" applyBorder="1" applyAlignment="1">
      <alignment vertical="center" wrapText="1"/>
    </xf>
    <xf numFmtId="0" fontId="22" fillId="19" borderId="0" xfId="0" applyFont="1" applyFill="1" applyBorder="1" applyAlignment="1">
      <alignment vertical="center" wrapText="1"/>
    </xf>
    <xf numFmtId="0" fontId="23" fillId="19" borderId="0" xfId="0" applyFont="1" applyFill="1" applyBorder="1" applyAlignment="1">
      <alignment horizontal="justify" vertical="center"/>
    </xf>
    <xf numFmtId="0" fontId="23" fillId="19" borderId="0" xfId="0" applyFont="1" applyFill="1" applyAlignment="1">
      <alignment horizontal="justify" vertical="center"/>
    </xf>
    <xf numFmtId="0" fontId="22" fillId="20" borderId="3" xfId="0" applyNumberFormat="1" applyFont="1" applyFill="1" applyBorder="1" applyAlignment="1">
      <alignment horizontal="center" vertical="center"/>
    </xf>
    <xf numFmtId="0" fontId="22" fillId="20" borderId="3" xfId="0" applyNumberFormat="1" applyFont="1" applyFill="1" applyBorder="1" applyAlignment="1">
      <alignment horizontal="left" vertical="center"/>
    </xf>
    <xf numFmtId="0" fontId="23" fillId="20" borderId="3" xfId="0" applyNumberFormat="1" applyFont="1" applyFill="1" applyBorder="1" applyAlignment="1">
      <alignment horizontal="center" vertical="center"/>
    </xf>
    <xf numFmtId="0" fontId="23" fillId="20" borderId="3" xfId="0" applyNumberFormat="1" applyFont="1" applyFill="1" applyBorder="1" applyAlignment="1">
      <alignment horizontal="left" vertical="center"/>
    </xf>
    <xf numFmtId="0" fontId="22" fillId="19" borderId="0" xfId="0" applyNumberFormat="1" applyFont="1" applyFill="1" applyBorder="1" applyAlignment="1">
      <alignment horizontal="left" vertical="center"/>
    </xf>
    <xf numFmtId="0" fontId="22" fillId="18" borderId="3" xfId="0" applyFont="1" applyFill="1" applyBorder="1" applyAlignment="1">
      <alignment horizontal="center" vertical="center"/>
    </xf>
    <xf numFmtId="0" fontId="22" fillId="18" borderId="3" xfId="0" applyFont="1" applyFill="1" applyBorder="1" applyAlignment="1">
      <alignment vertical="center"/>
    </xf>
    <xf numFmtId="0" fontId="23" fillId="18" borderId="3" xfId="0" applyFont="1" applyFill="1" applyBorder="1" applyAlignment="1">
      <alignment horizontal="center" vertical="center"/>
    </xf>
    <xf numFmtId="0" fontId="23" fillId="18" borderId="3" xfId="0" applyFont="1" applyFill="1" applyBorder="1" applyAlignment="1">
      <alignment vertical="center"/>
    </xf>
    <xf numFmtId="0" fontId="22" fillId="19" borderId="0" xfId="0" applyFont="1" applyFill="1" applyBorder="1" applyAlignment="1">
      <alignment vertical="center"/>
    </xf>
    <xf numFmtId="0" fontId="52" fillId="19" borderId="3" xfId="0" applyFont="1" applyFill="1" applyBorder="1" applyAlignment="1">
      <alignment horizontal="center"/>
    </xf>
    <xf numFmtId="0" fontId="52" fillId="19" borderId="3" xfId="999" applyFont="1" applyFill="1" applyBorder="1" applyAlignment="1">
      <alignment horizontal="center" vertical="center" wrapText="1"/>
    </xf>
    <xf numFmtId="0" fontId="52" fillId="19" borderId="3" xfId="999" applyFont="1" applyFill="1" applyBorder="1" applyAlignment="1">
      <alignment horizontal="left" vertical="center" wrapText="1"/>
    </xf>
    <xf numFmtId="0" fontId="52" fillId="19" borderId="3" xfId="0" applyFont="1" applyFill="1" applyBorder="1" applyAlignment="1">
      <alignment horizontal="center" vertical="center"/>
    </xf>
    <xf numFmtId="0" fontId="52" fillId="19" borderId="3" xfId="999" applyFont="1" applyFill="1" applyBorder="1" applyAlignment="1">
      <alignment vertical="center" wrapText="1"/>
    </xf>
    <xf numFmtId="0" fontId="52" fillId="2" borderId="3" xfId="999" applyFont="1" applyFill="1" applyBorder="1" applyAlignment="1" applyProtection="1">
      <alignment horizontal="left" vertical="center" wrapText="1"/>
    </xf>
    <xf numFmtId="0" fontId="54" fillId="19" borderId="0" xfId="0" applyFont="1" applyFill="1" applyBorder="1" applyAlignment="1">
      <alignment vertical="center"/>
    </xf>
    <xf numFmtId="0" fontId="52" fillId="19" borderId="0" xfId="0" applyFont="1" applyFill="1" applyBorder="1" applyAlignment="1">
      <alignment horizontal="justify" vertical="center"/>
    </xf>
    <xf numFmtId="0" fontId="52" fillId="19" borderId="0" xfId="0" applyFont="1" applyFill="1" applyAlignment="1">
      <alignment horizontal="justify" vertical="center"/>
    </xf>
    <xf numFmtId="0" fontId="52" fillId="0" borderId="0" xfId="0" applyFont="1" applyAlignment="1">
      <alignment vertical="center" wrapText="1"/>
    </xf>
    <xf numFmtId="0" fontId="52" fillId="0" borderId="3" xfId="0" applyFont="1" applyBorder="1" applyAlignment="1">
      <alignment vertical="center"/>
    </xf>
    <xf numFmtId="0" fontId="54" fillId="19" borderId="3" xfId="0" applyFont="1" applyFill="1" applyBorder="1" applyAlignment="1">
      <alignment vertical="center"/>
    </xf>
    <xf numFmtId="0" fontId="22" fillId="20" borderId="3" xfId="0" applyFont="1" applyFill="1" applyBorder="1" applyAlignment="1">
      <alignment vertical="center" wrapText="1"/>
    </xf>
    <xf numFmtId="0" fontId="23" fillId="20" borderId="3" xfId="0" applyFont="1" applyFill="1" applyBorder="1" applyAlignment="1">
      <alignment vertical="center" wrapText="1"/>
    </xf>
    <xf numFmtId="0" fontId="31" fillId="19" borderId="0" xfId="0" applyFont="1" applyFill="1" applyBorder="1" applyAlignment="1">
      <alignment vertical="center" wrapText="1"/>
    </xf>
    <xf numFmtId="0" fontId="22" fillId="18" borderId="3" xfId="0" applyNumberFormat="1" applyFont="1" applyFill="1" applyBorder="1" applyAlignment="1">
      <alignment vertical="center" wrapText="1"/>
    </xf>
    <xf numFmtId="0" fontId="23" fillId="18" borderId="3" xfId="0" applyNumberFormat="1" applyFont="1" applyFill="1" applyBorder="1" applyAlignment="1">
      <alignment horizontal="center" vertical="center" wrapText="1"/>
    </xf>
    <xf numFmtId="0" fontId="23" fillId="18" borderId="3" xfId="0" applyNumberFormat="1" applyFont="1" applyFill="1" applyBorder="1" applyAlignment="1">
      <alignment vertical="center" wrapText="1"/>
    </xf>
    <xf numFmtId="0" fontId="22" fillId="19" borderId="0" xfId="0" applyNumberFormat="1" applyFont="1" applyFill="1" applyBorder="1" applyAlignment="1">
      <alignment vertical="center" wrapText="1"/>
    </xf>
    <xf numFmtId="0" fontId="52" fillId="0" borderId="3" xfId="1184" applyFont="1" applyFill="1" applyBorder="1" applyAlignment="1">
      <alignment horizontal="left" vertical="center" wrapText="1"/>
    </xf>
    <xf numFmtId="0" fontId="54" fillId="19" borderId="0" xfId="0" applyNumberFormat="1" applyFont="1" applyFill="1" applyBorder="1" applyAlignment="1">
      <alignment vertical="center" wrapText="1"/>
    </xf>
    <xf numFmtId="0" fontId="52" fillId="19" borderId="3" xfId="0" applyFont="1" applyFill="1" applyBorder="1" applyAlignment="1">
      <alignment horizontal="justify" vertical="top" wrapText="1"/>
    </xf>
    <xf numFmtId="0" fontId="52" fillId="19" borderId="3" xfId="0" applyFont="1" applyFill="1" applyBorder="1" applyAlignment="1">
      <alignment vertical="center" wrapText="1"/>
    </xf>
    <xf numFmtId="0" fontId="52" fillId="19" borderId="3" xfId="0" applyFont="1" applyFill="1" applyBorder="1" applyAlignment="1">
      <alignment horizontal="justify" vertical="center"/>
    </xf>
    <xf numFmtId="0" fontId="23" fillId="19" borderId="3" xfId="0" applyFont="1" applyFill="1" applyBorder="1" applyAlignment="1">
      <alignment horizontal="center" vertical="center"/>
    </xf>
    <xf numFmtId="0" fontId="22" fillId="18" borderId="3" xfId="0" applyNumberFormat="1" applyFont="1" applyFill="1" applyBorder="1" applyAlignment="1">
      <alignment vertical="center"/>
    </xf>
    <xf numFmtId="0" fontId="22" fillId="18" borderId="3" xfId="0" applyNumberFormat="1" applyFont="1" applyFill="1" applyBorder="1" applyAlignment="1">
      <alignment horizontal="center" vertical="center"/>
    </xf>
    <xf numFmtId="0" fontId="54" fillId="19" borderId="3" xfId="0" applyNumberFormat="1" applyFont="1" applyFill="1" applyBorder="1" applyAlignment="1">
      <alignment vertical="center"/>
    </xf>
    <xf numFmtId="0" fontId="52" fillId="19" borderId="3" xfId="0" applyFont="1" applyFill="1" applyBorder="1" applyAlignment="1">
      <alignment horizontal="left" vertical="center" wrapText="1"/>
    </xf>
    <xf numFmtId="0" fontId="52" fillId="19" borderId="3" xfId="0" applyFont="1" applyFill="1" applyBorder="1" applyAlignment="1">
      <alignment horizontal="justify" vertical="center" wrapText="1"/>
    </xf>
    <xf numFmtId="0" fontId="52" fillId="0" borderId="0" xfId="0" applyFont="1" applyAlignment="1">
      <alignment horizontal="justify" vertical="top" wrapText="1"/>
    </xf>
    <xf numFmtId="0" fontId="52" fillId="19" borderId="3" xfId="0" applyNumberFormat="1" applyFont="1" applyFill="1" applyBorder="1" applyAlignment="1">
      <alignment horizontal="center" vertical="center" wrapText="1"/>
    </xf>
    <xf numFmtId="0" fontId="52" fillId="19" borderId="3" xfId="0" applyFont="1" applyFill="1" applyBorder="1" applyAlignment="1">
      <alignment horizontal="left" vertical="top" wrapText="1"/>
    </xf>
    <xf numFmtId="0" fontId="52" fillId="19" borderId="3" xfId="0" applyFont="1" applyFill="1" applyBorder="1" applyAlignment="1">
      <alignment horizontal="justify" vertical="top"/>
    </xf>
    <xf numFmtId="0" fontId="52" fillId="2" borderId="3" xfId="1260" applyFont="1" applyFill="1" applyBorder="1" applyAlignment="1">
      <alignment horizontal="justify" vertical="center" wrapText="1"/>
    </xf>
    <xf numFmtId="0" fontId="52" fillId="0" borderId="0" xfId="0" applyFont="1" applyAlignment="1">
      <alignment horizontal="justify"/>
    </xf>
    <xf numFmtId="0" fontId="52" fillId="24" borderId="3" xfId="0" applyFont="1" applyFill="1" applyBorder="1" applyAlignment="1">
      <alignment horizontal="left" vertical="center" wrapText="1"/>
    </xf>
    <xf numFmtId="0" fontId="52" fillId="2" borderId="5" xfId="0" applyFont="1" applyFill="1" applyBorder="1" applyAlignment="1">
      <alignment vertical="center" wrapText="1"/>
    </xf>
    <xf numFmtId="0" fontId="52" fillId="19" borderId="5" xfId="999" applyFont="1" applyFill="1" applyBorder="1" applyAlignment="1">
      <alignment vertical="center" wrapText="1"/>
    </xf>
    <xf numFmtId="0" fontId="52" fillId="0" borderId="3" xfId="0" applyFont="1" applyBorder="1" applyAlignment="1">
      <alignment horizontal="left" vertical="center" wrapText="1"/>
    </xf>
    <xf numFmtId="0" fontId="64" fillId="18" borderId="3" xfId="0" applyFont="1" applyFill="1" applyBorder="1" applyAlignment="1">
      <alignment horizontal="center" vertical="center"/>
    </xf>
    <xf numFmtId="0" fontId="64" fillId="18" borderId="3" xfId="0" applyNumberFormat="1" applyFont="1" applyFill="1" applyBorder="1" applyAlignment="1">
      <alignment horizontal="center" vertical="center" wrapText="1"/>
    </xf>
    <xf numFmtId="0" fontId="64" fillId="18" borderId="3" xfId="0" applyNumberFormat="1" applyFont="1" applyFill="1" applyBorder="1" applyAlignment="1">
      <alignment vertical="center" wrapText="1"/>
    </xf>
    <xf numFmtId="0" fontId="64" fillId="18" borderId="3" xfId="999" applyFont="1" applyFill="1" applyBorder="1" applyAlignment="1">
      <alignment horizontal="center" vertical="center" wrapText="1"/>
    </xf>
    <xf numFmtId="0" fontId="64" fillId="18" borderId="3" xfId="0" applyFont="1" applyFill="1" applyBorder="1" applyAlignment="1">
      <alignment horizontal="left" vertical="center"/>
    </xf>
    <xf numFmtId="0" fontId="64" fillId="18" borderId="3" xfId="0" applyFont="1" applyFill="1" applyBorder="1" applyAlignment="1">
      <alignment horizontal="justify" vertical="center"/>
    </xf>
    <xf numFmtId="0" fontId="64" fillId="18" borderId="0" xfId="0" applyFont="1" applyFill="1" applyBorder="1" applyAlignment="1">
      <alignment horizontal="justify" vertical="center"/>
    </xf>
    <xf numFmtId="0" fontId="64" fillId="18" borderId="0" xfId="0" applyFont="1" applyFill="1" applyAlignment="1">
      <alignment horizontal="justify" vertical="center"/>
    </xf>
    <xf numFmtId="0" fontId="52" fillId="19" borderId="3" xfId="0" applyFont="1" applyFill="1" applyBorder="1" applyAlignment="1">
      <alignment horizontal="left" vertical="center"/>
    </xf>
    <xf numFmtId="0" fontId="54" fillId="6" borderId="3" xfId="0" applyFont="1" applyFill="1" applyBorder="1" applyAlignment="1">
      <alignment horizontal="center" vertical="center"/>
    </xf>
    <xf numFmtId="0" fontId="54" fillId="6" borderId="3" xfId="0" applyNumberFormat="1" applyFont="1" applyFill="1" applyBorder="1" applyAlignment="1">
      <alignment vertical="center" wrapText="1"/>
    </xf>
    <xf numFmtId="0" fontId="54" fillId="6" borderId="3" xfId="0" applyNumberFormat="1" applyFont="1" applyFill="1" applyBorder="1" applyAlignment="1">
      <alignment horizontal="center" vertical="center" wrapText="1"/>
    </xf>
    <xf numFmtId="0" fontId="52" fillId="19" borderId="3" xfId="0" applyFont="1" applyFill="1" applyBorder="1" applyAlignment="1">
      <alignment vertical="top" wrapText="1"/>
    </xf>
    <xf numFmtId="0" fontId="33" fillId="20" borderId="3" xfId="0" applyFont="1" applyFill="1" applyBorder="1" applyAlignment="1">
      <alignment horizontal="center" vertical="center" wrapText="1"/>
    </xf>
    <xf numFmtId="0" fontId="33" fillId="19" borderId="0" xfId="0" applyFont="1" applyFill="1" applyBorder="1" applyAlignment="1">
      <alignment vertical="center" wrapText="1"/>
    </xf>
    <xf numFmtId="0" fontId="52" fillId="0" borderId="5" xfId="999" applyFont="1" applyFill="1" applyBorder="1" applyAlignment="1">
      <alignment horizontal="center" vertical="center" wrapText="1"/>
    </xf>
    <xf numFmtId="0" fontId="52" fillId="2" borderId="5" xfId="999" applyFont="1" applyFill="1" applyBorder="1" applyAlignment="1">
      <alignment horizontal="left" vertical="center" wrapText="1"/>
    </xf>
    <xf numFmtId="0" fontId="52" fillId="2" borderId="5" xfId="999" applyFont="1" applyFill="1" applyBorder="1" applyAlignment="1">
      <alignment horizontal="center" vertical="center" wrapText="1"/>
    </xf>
    <xf numFmtId="0" fontId="52" fillId="0" borderId="3" xfId="0" applyFont="1" applyFill="1" applyBorder="1" applyAlignment="1">
      <alignment vertical="center"/>
    </xf>
    <xf numFmtId="0" fontId="52" fillId="2" borderId="3" xfId="999" applyFont="1" applyFill="1" applyBorder="1" applyAlignment="1">
      <alignment horizontal="left" vertical="center" wrapText="1"/>
    </xf>
    <xf numFmtId="0" fontId="52" fillId="0" borderId="3" xfId="0" applyNumberFormat="1" applyFont="1" applyFill="1" applyBorder="1" applyAlignment="1">
      <alignment horizontal="center" vertical="center" wrapText="1"/>
    </xf>
    <xf numFmtId="0" fontId="52" fillId="0" borderId="3" xfId="0" applyFont="1" applyFill="1" applyBorder="1" applyAlignment="1">
      <alignment horizontal="left" vertical="center" wrapText="1"/>
    </xf>
    <xf numFmtId="0" fontId="52" fillId="0" borderId="3" xfId="0" applyFont="1" applyFill="1" applyBorder="1" applyAlignment="1">
      <alignment horizontal="center" vertical="center" wrapText="1"/>
    </xf>
    <xf numFmtId="0" fontId="52" fillId="0" borderId="3" xfId="0" applyFont="1" applyFill="1" applyBorder="1" applyAlignment="1">
      <alignment vertical="center" wrapText="1"/>
    </xf>
    <xf numFmtId="0" fontId="52" fillId="0" borderId="5" xfId="1184" applyFont="1" applyFill="1" applyBorder="1" applyAlignment="1">
      <alignment vertical="center" wrapText="1"/>
    </xf>
    <xf numFmtId="0" fontId="52" fillId="2" borderId="3" xfId="0" applyNumberFormat="1" applyFont="1" applyFill="1" applyBorder="1" applyAlignment="1">
      <alignment vertical="center" wrapText="1"/>
    </xf>
    <xf numFmtId="0" fontId="52" fillId="0" borderId="3" xfId="1184" applyFont="1" applyFill="1" applyBorder="1" applyAlignment="1">
      <alignment horizontal="center" vertical="center" wrapText="1"/>
    </xf>
    <xf numFmtId="0" fontId="52" fillId="0" borderId="5" xfId="1184" applyFont="1" applyFill="1" applyBorder="1" applyAlignment="1">
      <alignment horizontal="center" vertical="center" wrapText="1"/>
    </xf>
    <xf numFmtId="0" fontId="52" fillId="19" borderId="3" xfId="0" applyNumberFormat="1" applyFont="1" applyFill="1" applyBorder="1" applyAlignment="1">
      <alignment horizontal="left" vertical="center" wrapText="1"/>
    </xf>
    <xf numFmtId="0" fontId="52" fillId="0" borderId="5" xfId="1184" applyFont="1" applyFill="1" applyBorder="1" applyAlignment="1">
      <alignment horizontal="left" vertical="center" wrapText="1"/>
    </xf>
    <xf numFmtId="0" fontId="52" fillId="0" borderId="4" xfId="0" applyFont="1" applyFill="1" applyBorder="1" applyAlignment="1">
      <alignment horizontal="left" vertical="center" wrapText="1"/>
    </xf>
    <xf numFmtId="0" fontId="52" fillId="0" borderId="3" xfId="0" applyFont="1" applyFill="1" applyBorder="1" applyAlignment="1">
      <alignment wrapText="1"/>
    </xf>
    <xf numFmtId="0" fontId="33" fillId="21" borderId="3" xfId="0" applyFont="1" applyFill="1" applyBorder="1" applyAlignment="1">
      <alignment vertical="center" wrapText="1"/>
    </xf>
    <xf numFmtId="0" fontId="33" fillId="21" borderId="3" xfId="0" applyFont="1" applyFill="1" applyBorder="1" applyAlignment="1">
      <alignment horizontal="center" vertical="center" wrapText="1"/>
    </xf>
    <xf numFmtId="0" fontId="52" fillId="0" borderId="3" xfId="0" applyFont="1" applyBorder="1" applyAlignment="1">
      <alignment horizontal="center" vertical="center" wrapText="1"/>
    </xf>
    <xf numFmtId="9" fontId="23" fillId="25" borderId="3" xfId="0" applyNumberFormat="1" applyFont="1" applyFill="1" applyBorder="1" applyAlignment="1">
      <alignment horizontal="center" vertical="center" textRotation="90"/>
    </xf>
    <xf numFmtId="9" fontId="23" fillId="25" borderId="4" xfId="0" applyNumberFormat="1" applyFont="1" applyFill="1" applyBorder="1" applyAlignment="1">
      <alignment horizontal="center" vertical="center" textRotation="90"/>
    </xf>
    <xf numFmtId="0" fontId="21" fillId="7" borderId="3" xfId="1167" applyFont="1" applyFill="1" applyBorder="1" applyAlignment="1">
      <alignment horizontal="center" vertical="center" wrapText="1"/>
    </xf>
    <xf numFmtId="0" fontId="21" fillId="7" borderId="3" xfId="1167" quotePrefix="1" applyFont="1" applyFill="1" applyBorder="1" applyAlignment="1">
      <alignment horizontal="center" vertical="center" wrapText="1"/>
    </xf>
    <xf numFmtId="0" fontId="21" fillId="16" borderId="3" xfId="1167" applyFont="1" applyFill="1" applyBorder="1" applyAlignment="1">
      <alignment horizontal="center" vertical="center" wrapText="1"/>
    </xf>
    <xf numFmtId="0" fontId="21" fillId="16" borderId="3" xfId="1167" quotePrefix="1" applyFont="1" applyFill="1" applyBorder="1" applyAlignment="1">
      <alignment horizontal="center" vertical="center" wrapText="1"/>
    </xf>
    <xf numFmtId="0" fontId="5" fillId="7" borderId="3" xfId="1169" applyFont="1" applyFill="1" applyBorder="1" applyAlignment="1">
      <alignment horizontal="center" vertical="center" textRotation="90"/>
    </xf>
    <xf numFmtId="9" fontId="17" fillId="7" borderId="3" xfId="1169" applyNumberFormat="1" applyFont="1" applyFill="1" applyBorder="1" applyAlignment="1">
      <alignment horizontal="center" vertical="center" textRotation="90"/>
    </xf>
    <xf numFmtId="0" fontId="5" fillId="8" borderId="3" xfId="1169" applyFont="1" applyFill="1" applyBorder="1" applyAlignment="1">
      <alignment horizontal="center" vertical="center" wrapText="1"/>
    </xf>
    <xf numFmtId="9" fontId="5" fillId="17" borderId="3" xfId="1251" applyFont="1" applyFill="1" applyBorder="1" applyAlignment="1">
      <alignment horizontal="center" vertical="center" wrapText="1"/>
    </xf>
    <xf numFmtId="0" fontId="5" fillId="8" borderId="3" xfId="1169" applyNumberFormat="1" applyFont="1" applyFill="1" applyBorder="1" applyAlignment="1">
      <alignment horizontal="center" vertical="center" wrapText="1"/>
    </xf>
    <xf numFmtId="0" fontId="5" fillId="8" borderId="3" xfId="1169" applyFont="1" applyFill="1" applyBorder="1" applyAlignment="1">
      <alignment horizontal="center" vertical="center"/>
    </xf>
    <xf numFmtId="0" fontId="5" fillId="5" borderId="14" xfId="988" applyFont="1" applyFill="1" applyBorder="1" applyAlignment="1">
      <alignment horizontal="center" vertical="center"/>
    </xf>
    <xf numFmtId="0" fontId="5" fillId="5" borderId="2" xfId="988" applyFont="1" applyFill="1" applyBorder="1" applyAlignment="1">
      <alignment horizontal="center" vertical="center"/>
    </xf>
    <xf numFmtId="0" fontId="5" fillId="5" borderId="16" xfId="988" applyFont="1" applyFill="1" applyBorder="1" applyAlignment="1">
      <alignment horizontal="center" vertical="center"/>
    </xf>
    <xf numFmtId="168" fontId="5" fillId="8" borderId="3" xfId="1245" applyNumberFormat="1" applyFont="1" applyFill="1" applyBorder="1" applyAlignment="1">
      <alignment horizontal="center" vertical="center" wrapText="1"/>
    </xf>
    <xf numFmtId="0" fontId="22" fillId="10" borderId="3" xfId="0" applyNumberFormat="1" applyFont="1" applyFill="1" applyBorder="1" applyAlignment="1">
      <alignment horizontal="center" vertical="center" wrapText="1"/>
    </xf>
    <xf numFmtId="0" fontId="29" fillId="0" borderId="5" xfId="0" applyNumberFormat="1" applyFont="1" applyFill="1" applyBorder="1" applyAlignment="1">
      <alignment horizontal="center" vertical="center" wrapText="1"/>
    </xf>
    <xf numFmtId="0" fontId="29" fillId="0" borderId="4" xfId="0" applyNumberFormat="1" applyFont="1" applyFill="1" applyBorder="1" applyAlignment="1">
      <alignment horizontal="center" vertical="center" wrapText="1"/>
    </xf>
    <xf numFmtId="0" fontId="22" fillId="10" borderId="3" xfId="0" applyFont="1" applyFill="1" applyBorder="1" applyAlignment="1">
      <alignment horizontal="center" vertical="center" wrapText="1"/>
    </xf>
    <xf numFmtId="0" fontId="23" fillId="0" borderId="5" xfId="0" applyNumberFormat="1" applyFont="1" applyFill="1" applyBorder="1" applyAlignment="1">
      <alignment horizontal="center" vertical="center" wrapText="1"/>
    </xf>
    <xf numFmtId="0" fontId="23" fillId="0" borderId="11" xfId="0" applyNumberFormat="1" applyFont="1" applyFill="1" applyBorder="1" applyAlignment="1">
      <alignment horizontal="center" vertical="center" wrapText="1"/>
    </xf>
    <xf numFmtId="0" fontId="23" fillId="0" borderId="4" xfId="0" applyNumberFormat="1" applyFont="1" applyFill="1" applyBorder="1" applyAlignment="1">
      <alignment horizontal="center" vertical="center" wrapText="1"/>
    </xf>
    <xf numFmtId="0" fontId="22" fillId="10" borderId="5" xfId="0" applyNumberFormat="1" applyFont="1" applyFill="1" applyBorder="1" applyAlignment="1">
      <alignment horizontal="center" vertical="center" wrapText="1"/>
    </xf>
    <xf numFmtId="0" fontId="22" fillId="10" borderId="11" xfId="0" applyNumberFormat="1" applyFont="1" applyFill="1" applyBorder="1" applyAlignment="1">
      <alignment horizontal="center" vertical="center" wrapText="1"/>
    </xf>
    <xf numFmtId="0" fontId="22" fillId="10" borderId="4" xfId="0" applyNumberFormat="1" applyFont="1" applyFill="1" applyBorder="1" applyAlignment="1">
      <alignment horizontal="center" vertical="center" wrapText="1"/>
    </xf>
    <xf numFmtId="0" fontId="23" fillId="19" borderId="5" xfId="0" applyNumberFormat="1" applyFont="1" applyFill="1" applyBorder="1" applyAlignment="1">
      <alignment horizontal="left" vertical="center" wrapText="1"/>
    </xf>
    <xf numFmtId="0" fontId="23" fillId="19" borderId="11" xfId="0" applyNumberFormat="1" applyFont="1" applyFill="1" applyBorder="1" applyAlignment="1">
      <alignment horizontal="left" vertical="center" wrapText="1"/>
    </xf>
    <xf numFmtId="0" fontId="23" fillId="19" borderId="4" xfId="0" applyNumberFormat="1" applyFont="1" applyFill="1" applyBorder="1" applyAlignment="1">
      <alignment horizontal="left" vertical="center" wrapText="1"/>
    </xf>
    <xf numFmtId="0" fontId="23" fillId="19" borderId="5" xfId="0" applyNumberFormat="1" applyFont="1" applyFill="1" applyBorder="1" applyAlignment="1">
      <alignment horizontal="center" vertical="center" wrapText="1"/>
    </xf>
    <xf numFmtId="0" fontId="23" fillId="19" borderId="11" xfId="0" applyNumberFormat="1" applyFont="1" applyFill="1" applyBorder="1" applyAlignment="1">
      <alignment horizontal="center" vertical="center" wrapText="1"/>
    </xf>
    <xf numFmtId="0" fontId="23" fillId="19" borderId="4" xfId="0" applyNumberFormat="1" applyFont="1" applyFill="1" applyBorder="1" applyAlignment="1">
      <alignment horizontal="center" vertical="center" wrapText="1"/>
    </xf>
    <xf numFmtId="0" fontId="23" fillId="19" borderId="3" xfId="0" applyNumberFormat="1" applyFont="1" applyFill="1" applyBorder="1" applyAlignment="1">
      <alignment horizontal="center" vertical="center" wrapText="1"/>
    </xf>
    <xf numFmtId="0" fontId="23" fillId="0" borderId="5" xfId="0" applyFont="1" applyFill="1" applyBorder="1" applyAlignment="1">
      <alignment horizontal="center" vertical="center" wrapText="1"/>
    </xf>
    <xf numFmtId="0" fontId="23" fillId="0" borderId="11" xfId="0" applyFont="1" applyFill="1" applyBorder="1" applyAlignment="1">
      <alignment horizontal="center" vertical="center" wrapText="1"/>
    </xf>
    <xf numFmtId="0" fontId="23" fillId="0" borderId="4" xfId="0" applyFont="1" applyFill="1" applyBorder="1" applyAlignment="1">
      <alignment horizontal="center" vertical="center" wrapText="1"/>
    </xf>
    <xf numFmtId="0" fontId="22" fillId="0" borderId="0" xfId="0" applyFont="1" applyBorder="1" applyAlignment="1">
      <alignment horizontal="center" vertical="center" wrapText="1"/>
    </xf>
    <xf numFmtId="0" fontId="24" fillId="0" borderId="0" xfId="0" applyFont="1" applyBorder="1" applyAlignment="1">
      <alignment horizontal="left" vertical="center" wrapText="1"/>
    </xf>
    <xf numFmtId="0" fontId="22" fillId="10" borderId="5" xfId="0" applyFont="1" applyFill="1" applyBorder="1" applyAlignment="1">
      <alignment horizontal="center" vertical="center" wrapText="1"/>
    </xf>
    <xf numFmtId="0" fontId="22" fillId="10" borderId="11" xfId="0" applyFont="1" applyFill="1" applyBorder="1" applyAlignment="1">
      <alignment horizontal="center" vertical="center" wrapText="1"/>
    </xf>
    <xf numFmtId="0" fontId="22" fillId="10" borderId="4" xfId="0" applyFont="1" applyFill="1" applyBorder="1" applyAlignment="1">
      <alignment horizontal="center" vertical="center" wrapText="1"/>
    </xf>
    <xf numFmtId="0" fontId="21" fillId="16" borderId="5" xfId="1167" applyFont="1" applyFill="1" applyBorder="1" applyAlignment="1">
      <alignment horizontal="center" vertical="center" wrapText="1"/>
    </xf>
    <xf numFmtId="0" fontId="21" fillId="16" borderId="4" xfId="1167" quotePrefix="1" applyFont="1" applyFill="1" applyBorder="1" applyAlignment="1">
      <alignment horizontal="center" vertical="center" wrapText="1"/>
    </xf>
    <xf numFmtId="0" fontId="22" fillId="3" borderId="14" xfId="0" applyNumberFormat="1" applyFont="1" applyFill="1" applyBorder="1" applyAlignment="1">
      <alignment horizontal="center" vertical="center"/>
    </xf>
    <xf numFmtId="0" fontId="22" fillId="3" borderId="2" xfId="0" applyNumberFormat="1" applyFont="1" applyFill="1" applyBorder="1" applyAlignment="1">
      <alignment horizontal="center" vertical="center"/>
    </xf>
    <xf numFmtId="0" fontId="22" fillId="3" borderId="16" xfId="0" applyNumberFormat="1" applyFont="1" applyFill="1" applyBorder="1" applyAlignment="1">
      <alignment horizontal="center" vertical="center"/>
    </xf>
    <xf numFmtId="0" fontId="23" fillId="0" borderId="5" xfId="0" applyNumberFormat="1" applyFont="1" applyFill="1" applyBorder="1" applyAlignment="1">
      <alignment horizontal="left" vertical="center" wrapText="1"/>
    </xf>
    <xf numFmtId="0" fontId="23" fillId="0" borderId="4" xfId="0" applyNumberFormat="1" applyFont="1" applyFill="1" applyBorder="1" applyAlignment="1">
      <alignment horizontal="left" vertical="center" wrapText="1"/>
    </xf>
    <xf numFmtId="0" fontId="29" fillId="0" borderId="5" xfId="0" applyNumberFormat="1" applyFont="1" applyFill="1" applyBorder="1" applyAlignment="1">
      <alignment horizontal="left" vertical="center" wrapText="1"/>
    </xf>
    <xf numFmtId="0" fontId="29" fillId="0" borderId="4" xfId="0" applyNumberFormat="1" applyFont="1" applyFill="1" applyBorder="1" applyAlignment="1">
      <alignment horizontal="left" vertical="center" wrapText="1"/>
    </xf>
    <xf numFmtId="0" fontId="29" fillId="0" borderId="11" xfId="0" applyNumberFormat="1" applyFont="1" applyFill="1" applyBorder="1" applyAlignment="1">
      <alignment horizontal="left" vertical="center" wrapText="1"/>
    </xf>
    <xf numFmtId="0" fontId="45" fillId="0" borderId="0" xfId="0" applyFont="1" applyAlignment="1">
      <alignment horizontal="center" vertical="center"/>
    </xf>
    <xf numFmtId="0" fontId="52" fillId="19" borderId="5" xfId="0" applyFont="1" applyFill="1" applyBorder="1" applyAlignment="1">
      <alignment horizontal="center" vertical="center"/>
    </xf>
    <xf numFmtId="0" fontId="52" fillId="19" borderId="4" xfId="0" applyFont="1" applyFill="1" applyBorder="1" applyAlignment="1">
      <alignment horizontal="center" vertical="center"/>
    </xf>
    <xf numFmtId="0" fontId="52" fillId="19" borderId="5" xfId="999" applyFont="1" applyFill="1" applyBorder="1" applyAlignment="1">
      <alignment horizontal="center" vertical="center" wrapText="1"/>
    </xf>
    <xf numFmtId="0" fontId="52" fillId="19" borderId="4" xfId="999" applyFont="1" applyFill="1" applyBorder="1" applyAlignment="1">
      <alignment horizontal="center" vertical="center" wrapText="1"/>
    </xf>
    <xf numFmtId="0" fontId="52" fillId="19" borderId="5" xfId="999" applyFont="1" applyFill="1" applyBorder="1" applyAlignment="1">
      <alignment horizontal="left" vertical="center" wrapText="1"/>
    </xf>
    <xf numFmtId="0" fontId="52" fillId="19" borderId="4" xfId="999" applyFont="1" applyFill="1" applyBorder="1" applyAlignment="1">
      <alignment horizontal="left" vertical="center" wrapText="1"/>
    </xf>
    <xf numFmtId="0" fontId="52" fillId="19" borderId="11" xfId="0" applyFont="1" applyFill="1" applyBorder="1" applyAlignment="1">
      <alignment horizontal="center" vertical="center"/>
    </xf>
    <xf numFmtId="0" fontId="52" fillId="19" borderId="5" xfId="0" applyNumberFormat="1" applyFont="1" applyFill="1" applyBorder="1" applyAlignment="1">
      <alignment horizontal="center" vertical="center" wrapText="1"/>
    </xf>
    <xf numFmtId="0" fontId="52" fillId="19" borderId="11" xfId="0" applyNumberFormat="1" applyFont="1" applyFill="1" applyBorder="1" applyAlignment="1">
      <alignment horizontal="center" vertical="center" wrapText="1"/>
    </xf>
    <xf numFmtId="0" fontId="52" fillId="19" borderId="4" xfId="0" applyNumberFormat="1" applyFont="1" applyFill="1" applyBorder="1" applyAlignment="1">
      <alignment horizontal="center" vertical="center" wrapText="1"/>
    </xf>
    <xf numFmtId="0" fontId="52" fillId="19" borderId="5" xfId="0" applyNumberFormat="1" applyFont="1" applyFill="1" applyBorder="1" applyAlignment="1">
      <alignment horizontal="left" vertical="center" wrapText="1"/>
    </xf>
    <xf numFmtId="0" fontId="52" fillId="19" borderId="11" xfId="0" applyNumberFormat="1" applyFont="1" applyFill="1" applyBorder="1" applyAlignment="1">
      <alignment horizontal="left" vertical="center" wrapText="1"/>
    </xf>
    <xf numFmtId="0" fontId="52" fillId="19" borderId="4" xfId="0" applyNumberFormat="1" applyFont="1" applyFill="1" applyBorder="1" applyAlignment="1">
      <alignment horizontal="left" vertical="center" wrapText="1"/>
    </xf>
    <xf numFmtId="0" fontId="52" fillId="19" borderId="11" xfId="999" applyFont="1" applyFill="1" applyBorder="1" applyAlignment="1">
      <alignment horizontal="center" vertical="center" wrapText="1"/>
    </xf>
    <xf numFmtId="0" fontId="52" fillId="19" borderId="5" xfId="0" applyFont="1" applyFill="1" applyBorder="1" applyAlignment="1">
      <alignment horizontal="center" vertical="center" wrapText="1"/>
    </xf>
    <xf numFmtId="0" fontId="52" fillId="19" borderId="11" xfId="0" applyFont="1" applyFill="1" applyBorder="1" applyAlignment="1">
      <alignment horizontal="center" vertical="center" wrapText="1"/>
    </xf>
    <xf numFmtId="0" fontId="52" fillId="19" borderId="4" xfId="0" applyFont="1" applyFill="1" applyBorder="1" applyAlignment="1">
      <alignment horizontal="center" vertical="center" wrapText="1"/>
    </xf>
    <xf numFmtId="0" fontId="23" fillId="19" borderId="5" xfId="0" applyFont="1" applyFill="1" applyBorder="1" applyAlignment="1">
      <alignment horizontal="center" vertical="center"/>
    </xf>
    <xf numFmtId="0" fontId="23" fillId="19" borderId="11" xfId="0" applyFont="1" applyFill="1" applyBorder="1" applyAlignment="1">
      <alignment horizontal="center" vertical="center"/>
    </xf>
    <xf numFmtId="0" fontId="23" fillId="19" borderId="4" xfId="0" applyFont="1" applyFill="1" applyBorder="1" applyAlignment="1">
      <alignment horizontal="center" vertical="center"/>
    </xf>
    <xf numFmtId="0" fontId="23" fillId="19" borderId="5" xfId="0" applyFont="1" applyFill="1" applyBorder="1" applyAlignment="1">
      <alignment horizontal="center" vertical="center" wrapText="1"/>
    </xf>
    <xf numFmtId="0" fontId="23" fillId="19" borderId="11" xfId="0" applyFont="1" applyFill="1" applyBorder="1" applyAlignment="1">
      <alignment horizontal="center" vertical="center" wrapText="1"/>
    </xf>
    <xf numFmtId="0" fontId="23" fillId="19" borderId="4" xfId="0" applyFont="1" applyFill="1" applyBorder="1" applyAlignment="1">
      <alignment horizontal="center" vertical="center" wrapText="1"/>
    </xf>
    <xf numFmtId="0" fontId="23" fillId="19" borderId="5" xfId="999" applyFont="1" applyFill="1" applyBorder="1" applyAlignment="1">
      <alignment horizontal="center" vertical="center" wrapText="1"/>
    </xf>
    <xf numFmtId="0" fontId="23" fillId="19" borderId="11" xfId="999" applyFont="1" applyFill="1" applyBorder="1" applyAlignment="1">
      <alignment horizontal="center" vertical="center" wrapText="1"/>
    </xf>
    <xf numFmtId="0" fontId="23" fillId="19" borderId="4" xfId="999" applyFont="1" applyFill="1" applyBorder="1" applyAlignment="1">
      <alignment horizontal="center" vertical="center" wrapText="1"/>
    </xf>
    <xf numFmtId="0" fontId="52" fillId="18" borderId="5" xfId="0" applyNumberFormat="1" applyFont="1" applyFill="1" applyBorder="1" applyAlignment="1">
      <alignment horizontal="left" vertical="center" wrapText="1"/>
    </xf>
    <xf numFmtId="0" fontId="52" fillId="18" borderId="11" xfId="0" applyNumberFormat="1" applyFont="1" applyFill="1" applyBorder="1" applyAlignment="1">
      <alignment horizontal="left" vertical="center" wrapText="1"/>
    </xf>
    <xf numFmtId="0" fontId="52" fillId="18" borderId="4" xfId="0" applyNumberFormat="1" applyFont="1" applyFill="1" applyBorder="1" applyAlignment="1">
      <alignment horizontal="left" vertical="center" wrapText="1"/>
    </xf>
    <xf numFmtId="0" fontId="52" fillId="19" borderId="5" xfId="0" applyNumberFormat="1" applyFont="1" applyFill="1" applyBorder="1" applyAlignment="1">
      <alignment vertical="center" wrapText="1"/>
    </xf>
    <xf numFmtId="0" fontId="52" fillId="19" borderId="11" xfId="0" applyNumberFormat="1" applyFont="1" applyFill="1" applyBorder="1" applyAlignment="1">
      <alignment vertical="center" wrapText="1"/>
    </xf>
    <xf numFmtId="0" fontId="52" fillId="19" borderId="4" xfId="0" applyNumberFormat="1" applyFont="1" applyFill="1" applyBorder="1" applyAlignment="1">
      <alignment vertical="center" wrapText="1"/>
    </xf>
    <xf numFmtId="0" fontId="52" fillId="2" borderId="5" xfId="0" applyFont="1" applyFill="1" applyBorder="1" applyAlignment="1">
      <alignment horizontal="center" vertical="center" wrapText="1"/>
    </xf>
    <xf numFmtId="0" fontId="52" fillId="2" borderId="11" xfId="0" applyFont="1" applyFill="1" applyBorder="1" applyAlignment="1">
      <alignment horizontal="center" vertical="center" wrapText="1"/>
    </xf>
    <xf numFmtId="0" fontId="52" fillId="2" borderId="4" xfId="0" applyFont="1" applyFill="1" applyBorder="1" applyAlignment="1">
      <alignment horizontal="center" vertical="center" wrapText="1"/>
    </xf>
    <xf numFmtId="0" fontId="52" fillId="0" borderId="5" xfId="0" applyFont="1" applyFill="1" applyBorder="1" applyAlignment="1">
      <alignment horizontal="center" vertical="center" wrapText="1"/>
    </xf>
    <xf numFmtId="0" fontId="52" fillId="0" borderId="11" xfId="0" applyFont="1" applyFill="1" applyBorder="1" applyAlignment="1">
      <alignment horizontal="center" vertical="center" wrapText="1"/>
    </xf>
    <xf numFmtId="0" fontId="52" fillId="0" borderId="4" xfId="0" applyFont="1" applyFill="1" applyBorder="1" applyAlignment="1">
      <alignment horizontal="center" vertical="center" wrapText="1"/>
    </xf>
    <xf numFmtId="0" fontId="52" fillId="0" borderId="5" xfId="0" applyNumberFormat="1" applyFont="1" applyFill="1" applyBorder="1" applyAlignment="1">
      <alignment horizontal="center" vertical="center" wrapText="1"/>
    </xf>
    <xf numFmtId="0" fontId="52" fillId="0" borderId="4" xfId="0" applyNumberFormat="1" applyFont="1" applyFill="1" applyBorder="1" applyAlignment="1">
      <alignment horizontal="center" vertical="center" wrapText="1"/>
    </xf>
    <xf numFmtId="0" fontId="52" fillId="0" borderId="5" xfId="1184" applyFont="1" applyFill="1" applyBorder="1" applyAlignment="1">
      <alignment horizontal="left" vertical="center" wrapText="1"/>
    </xf>
    <xf numFmtId="0" fontId="52" fillId="0" borderId="4" xfId="1184" applyFont="1" applyFill="1" applyBorder="1" applyAlignment="1">
      <alignment horizontal="left" vertical="center" wrapText="1"/>
    </xf>
    <xf numFmtId="0" fontId="23" fillId="0" borderId="5" xfId="0" applyFont="1" applyBorder="1" applyAlignment="1">
      <alignment horizontal="center" vertical="center"/>
    </xf>
    <xf numFmtId="0" fontId="23" fillId="0" borderId="11" xfId="0" applyFont="1" applyBorder="1" applyAlignment="1">
      <alignment horizontal="center" vertical="center"/>
    </xf>
    <xf numFmtId="0" fontId="23" fillId="0" borderId="4" xfId="0" applyFont="1" applyBorder="1" applyAlignment="1">
      <alignment horizontal="center" vertical="center"/>
    </xf>
    <xf numFmtId="0" fontId="52" fillId="0" borderId="5" xfId="0" applyFont="1" applyFill="1" applyBorder="1" applyAlignment="1">
      <alignment horizontal="center" vertical="center"/>
    </xf>
    <xf numFmtId="0" fontId="52" fillId="0" borderId="11" xfId="0" applyFont="1" applyFill="1" applyBorder="1" applyAlignment="1">
      <alignment horizontal="center" vertical="center"/>
    </xf>
    <xf numFmtId="0" fontId="52" fillId="0" borderId="4" xfId="0" applyFont="1" applyFill="1" applyBorder="1" applyAlignment="1">
      <alignment horizontal="center" vertical="center"/>
    </xf>
    <xf numFmtId="0" fontId="52" fillId="0" borderId="5" xfId="0" applyFont="1" applyFill="1" applyBorder="1" applyAlignment="1">
      <alignment horizontal="left" vertical="center" wrapText="1"/>
    </xf>
    <xf numFmtId="0" fontId="52" fillId="0" borderId="11" xfId="0" applyFont="1" applyFill="1" applyBorder="1" applyAlignment="1">
      <alignment horizontal="left" vertical="center" wrapText="1"/>
    </xf>
    <xf numFmtId="0" fontId="52" fillId="0" borderId="4" xfId="0" applyFont="1" applyFill="1" applyBorder="1" applyAlignment="1">
      <alignment horizontal="left" vertical="center" wrapText="1"/>
    </xf>
    <xf numFmtId="0" fontId="52" fillId="0" borderId="5" xfId="1184" applyFont="1" applyFill="1" applyBorder="1" applyAlignment="1">
      <alignment horizontal="center" vertical="center" wrapText="1"/>
    </xf>
    <xf numFmtId="0" fontId="52" fillId="0" borderId="11" xfId="1184" applyFont="1" applyFill="1" applyBorder="1" applyAlignment="1">
      <alignment horizontal="center" vertical="center" wrapText="1"/>
    </xf>
    <xf numFmtId="0" fontId="52" fillId="0" borderId="4" xfId="1184" applyFont="1" applyFill="1" applyBorder="1" applyAlignment="1">
      <alignment horizontal="center" vertical="center" wrapText="1"/>
    </xf>
    <xf numFmtId="0" fontId="52" fillId="19" borderId="5" xfId="0" applyFont="1" applyFill="1" applyBorder="1" applyAlignment="1">
      <alignment horizontal="left" vertical="center" wrapText="1"/>
    </xf>
    <xf numFmtId="0" fontId="52" fillId="19" borderId="4" xfId="0" applyFont="1" applyFill="1" applyBorder="1" applyAlignment="1">
      <alignment horizontal="left" vertical="center" wrapText="1"/>
    </xf>
    <xf numFmtId="0" fontId="52" fillId="0" borderId="11" xfId="0" applyNumberFormat="1" applyFont="1" applyFill="1" applyBorder="1" applyAlignment="1">
      <alignment horizontal="center" vertical="center" wrapText="1"/>
    </xf>
    <xf numFmtId="0" fontId="54" fillId="0" borderId="5" xfId="0" applyFont="1" applyFill="1" applyBorder="1" applyAlignment="1">
      <alignment horizontal="center" vertical="center"/>
    </xf>
    <xf numFmtId="0" fontId="54" fillId="0" borderId="11" xfId="0" applyFont="1" applyFill="1" applyBorder="1" applyAlignment="1">
      <alignment horizontal="center" vertical="center"/>
    </xf>
    <xf numFmtId="0" fontId="54" fillId="0" borderId="4" xfId="0" applyFont="1" applyFill="1" applyBorder="1" applyAlignment="1">
      <alignment horizontal="center" vertical="center"/>
    </xf>
    <xf numFmtId="0" fontId="52" fillId="2" borderId="5" xfId="0" applyNumberFormat="1" applyFont="1" applyFill="1" applyBorder="1" applyAlignment="1">
      <alignment horizontal="center" vertical="center" wrapText="1"/>
    </xf>
    <xf numFmtId="0" fontId="52" fillId="2" borderId="4" xfId="0" applyNumberFormat="1" applyFont="1" applyFill="1" applyBorder="1" applyAlignment="1">
      <alignment horizontal="center" vertical="center" wrapText="1"/>
    </xf>
    <xf numFmtId="0" fontId="31" fillId="21" borderId="14" xfId="0" applyFont="1" applyFill="1" applyBorder="1" applyAlignment="1">
      <alignment horizontal="left" vertical="center" wrapText="1"/>
    </xf>
    <xf numFmtId="0" fontId="31" fillId="21" borderId="2" xfId="0" applyFont="1" applyFill="1" applyBorder="1" applyAlignment="1">
      <alignment horizontal="left" vertical="center" wrapText="1"/>
    </xf>
    <xf numFmtId="0" fontId="31" fillId="21" borderId="16" xfId="0" applyFont="1" applyFill="1" applyBorder="1" applyAlignment="1">
      <alignment horizontal="left" vertical="center" wrapText="1"/>
    </xf>
    <xf numFmtId="0" fontId="22" fillId="0" borderId="0" xfId="0" applyFont="1" applyAlignment="1">
      <alignment horizontal="center"/>
    </xf>
    <xf numFmtId="0" fontId="22" fillId="0" borderId="0" xfId="0" applyFont="1" applyFill="1" applyAlignment="1">
      <alignment horizontal="center"/>
    </xf>
    <xf numFmtId="9" fontId="23" fillId="21" borderId="3" xfId="0" applyNumberFormat="1" applyFont="1" applyFill="1" applyBorder="1" applyAlignment="1">
      <alignment horizontal="center" vertical="center" textRotation="90"/>
    </xf>
    <xf numFmtId="0" fontId="31" fillId="21" borderId="3" xfId="0" applyFont="1" applyFill="1" applyBorder="1" applyAlignment="1">
      <alignment horizontal="left" vertical="center" wrapText="1"/>
    </xf>
    <xf numFmtId="0" fontId="22" fillId="21" borderId="3" xfId="0" applyFont="1" applyFill="1" applyBorder="1" applyAlignment="1">
      <alignment horizontal="left" vertical="center" wrapText="1"/>
    </xf>
    <xf numFmtId="0" fontId="22" fillId="0" borderId="3" xfId="0" applyFont="1" applyFill="1" applyBorder="1" applyAlignment="1">
      <alignment horizontal="center" vertical="center"/>
    </xf>
    <xf numFmtId="0" fontId="30" fillId="0" borderId="3" xfId="0" applyFont="1" applyFill="1" applyBorder="1" applyAlignment="1">
      <alignment horizontal="center" vertical="center" wrapText="1"/>
    </xf>
    <xf numFmtId="0" fontId="22" fillId="11" borderId="3" xfId="0" applyFont="1" applyFill="1" applyBorder="1" applyAlignment="1">
      <alignment horizontal="center" vertical="center" wrapText="1"/>
    </xf>
    <xf numFmtId="9" fontId="23" fillId="18" borderId="5" xfId="0" applyNumberFormat="1" applyFont="1" applyFill="1" applyBorder="1" applyAlignment="1">
      <alignment horizontal="center" vertical="center" textRotation="90"/>
    </xf>
    <xf numFmtId="9" fontId="23" fillId="18" borderId="4" xfId="0" applyNumberFormat="1" applyFont="1" applyFill="1" applyBorder="1" applyAlignment="1">
      <alignment horizontal="center" vertical="center" textRotation="90"/>
    </xf>
    <xf numFmtId="0" fontId="23" fillId="0" borderId="3" xfId="0" applyNumberFormat="1" applyFont="1" applyFill="1" applyBorder="1" applyAlignment="1">
      <alignment horizontal="center" vertical="center" wrapText="1"/>
    </xf>
    <xf numFmtId="0" fontId="22" fillId="6" borderId="3" xfId="0" applyNumberFormat="1" applyFont="1" applyFill="1" applyBorder="1" applyAlignment="1">
      <alignment horizontal="left" vertical="center" wrapText="1"/>
    </xf>
    <xf numFmtId="0" fontId="22" fillId="20" borderId="3" xfId="0" applyFont="1" applyFill="1" applyBorder="1" applyAlignment="1">
      <alignment horizontal="left" vertical="center" wrapText="1"/>
    </xf>
    <xf numFmtId="0" fontId="22" fillId="2" borderId="3" xfId="0" applyFont="1" applyFill="1" applyBorder="1" applyAlignment="1">
      <alignment horizontal="center" vertical="center"/>
    </xf>
    <xf numFmtId="0" fontId="23" fillId="19" borderId="3" xfId="0" applyNumberFormat="1" applyFont="1" applyFill="1" applyBorder="1" applyAlignment="1">
      <alignment horizontal="left" vertical="center" wrapText="1"/>
    </xf>
    <xf numFmtId="9" fontId="23" fillId="18" borderId="3" xfId="0" applyNumberFormat="1" applyFont="1" applyFill="1" applyBorder="1" applyAlignment="1">
      <alignment horizontal="center" vertical="center" textRotation="90"/>
    </xf>
    <xf numFmtId="9" fontId="23" fillId="22" borderId="5" xfId="0" applyNumberFormat="1" applyFont="1" applyFill="1" applyBorder="1" applyAlignment="1">
      <alignment horizontal="center" vertical="center" textRotation="90"/>
    </xf>
    <xf numFmtId="9" fontId="23" fillId="22" borderId="4" xfId="0" applyNumberFormat="1" applyFont="1" applyFill="1" applyBorder="1" applyAlignment="1">
      <alignment horizontal="center" vertical="center" textRotation="90"/>
    </xf>
    <xf numFmtId="0" fontId="22" fillId="0" borderId="3" xfId="0" applyNumberFormat="1" applyFont="1" applyFill="1" applyBorder="1" applyAlignment="1">
      <alignment horizontal="center" vertical="center" wrapText="1"/>
    </xf>
    <xf numFmtId="9" fontId="30" fillId="4" borderId="3" xfId="0" applyNumberFormat="1" applyFont="1" applyFill="1" applyBorder="1" applyAlignment="1">
      <alignment horizontal="center" vertical="center" textRotation="90" wrapText="1"/>
    </xf>
    <xf numFmtId="9" fontId="30" fillId="6" borderId="3" xfId="0" applyNumberFormat="1" applyFont="1" applyFill="1" applyBorder="1" applyAlignment="1">
      <alignment horizontal="center" vertical="center" textRotation="90" wrapText="1"/>
    </xf>
    <xf numFmtId="0" fontId="23" fillId="0" borderId="3" xfId="0" applyNumberFormat="1" applyFont="1" applyFill="1" applyBorder="1" applyAlignment="1">
      <alignment horizontal="left" vertical="center" wrapText="1"/>
    </xf>
    <xf numFmtId="9" fontId="22" fillId="21" borderId="3" xfId="0" applyNumberFormat="1" applyFont="1" applyFill="1" applyBorder="1" applyAlignment="1">
      <alignment horizontal="center" vertical="center" textRotation="90" wrapText="1"/>
    </xf>
    <xf numFmtId="9" fontId="23" fillId="4" borderId="3" xfId="0" applyNumberFormat="1" applyFont="1" applyFill="1" applyBorder="1" applyAlignment="1">
      <alignment horizontal="center" vertical="center" textRotation="90" wrapText="1"/>
    </xf>
    <xf numFmtId="9" fontId="23" fillId="6" borderId="3" xfId="0" applyNumberFormat="1" applyFont="1" applyFill="1" applyBorder="1" applyAlignment="1">
      <alignment horizontal="center" vertical="center" textRotation="90" wrapText="1"/>
    </xf>
    <xf numFmtId="0" fontId="22" fillId="6" borderId="3" xfId="0" applyFont="1" applyFill="1" applyBorder="1" applyAlignment="1">
      <alignment horizontal="left" vertical="center"/>
    </xf>
    <xf numFmtId="0" fontId="31" fillId="4" borderId="3" xfId="0" applyFont="1" applyFill="1" applyBorder="1" applyAlignment="1">
      <alignment horizontal="left" vertical="center" wrapText="1"/>
    </xf>
    <xf numFmtId="9" fontId="45" fillId="20" borderId="3" xfId="0" applyNumberFormat="1" applyFont="1" applyFill="1" applyBorder="1" applyAlignment="1">
      <alignment horizontal="center" vertical="center" textRotation="90"/>
    </xf>
    <xf numFmtId="0" fontId="22" fillId="0" borderId="3" xfId="0" applyFont="1" applyFill="1" applyBorder="1" applyAlignment="1">
      <alignment horizontal="center" vertical="center" wrapText="1"/>
    </xf>
    <xf numFmtId="0" fontId="22" fillId="0" borderId="3" xfId="0" applyFont="1" applyBorder="1" applyAlignment="1">
      <alignment horizontal="center" vertical="center" wrapText="1"/>
    </xf>
    <xf numFmtId="0" fontId="22" fillId="2" borderId="3" xfId="0" applyFont="1" applyFill="1" applyBorder="1" applyAlignment="1">
      <alignment horizontal="center" vertical="center" wrapText="1"/>
    </xf>
    <xf numFmtId="0" fontId="22" fillId="0" borderId="3" xfId="0" applyFont="1" applyBorder="1" applyAlignment="1">
      <alignment horizontal="center"/>
    </xf>
    <xf numFmtId="0" fontId="22" fillId="0" borderId="3" xfId="0" applyFont="1" applyBorder="1" applyAlignment="1">
      <alignment horizontal="center" vertical="center"/>
    </xf>
    <xf numFmtId="9" fontId="30" fillId="6" borderId="3" xfId="0" applyNumberFormat="1" applyFont="1" applyFill="1" applyBorder="1" applyAlignment="1">
      <alignment horizontal="center" vertical="center" wrapText="1"/>
    </xf>
    <xf numFmtId="0" fontId="22" fillId="0" borderId="5"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2" borderId="5" xfId="0" applyFont="1" applyFill="1" applyBorder="1" applyAlignment="1">
      <alignment horizontal="center" vertical="center"/>
    </xf>
    <xf numFmtId="0" fontId="22" fillId="2" borderId="4" xfId="0" applyFont="1" applyFill="1" applyBorder="1" applyAlignment="1">
      <alignment horizontal="center" vertical="center"/>
    </xf>
    <xf numFmtId="0" fontId="22" fillId="21" borderId="2" xfId="0" applyFont="1" applyFill="1" applyBorder="1" applyAlignment="1">
      <alignment horizontal="left" vertical="center" wrapText="1"/>
    </xf>
    <xf numFmtId="0" fontId="22" fillId="21" borderId="16" xfId="0" applyFont="1" applyFill="1" applyBorder="1" applyAlignment="1">
      <alignment horizontal="left" vertical="center" wrapText="1"/>
    </xf>
    <xf numFmtId="0" fontId="22" fillId="6" borderId="14" xfId="0" applyNumberFormat="1" applyFont="1" applyFill="1" applyBorder="1" applyAlignment="1">
      <alignment horizontal="left" vertical="center" wrapText="1"/>
    </xf>
    <xf numFmtId="0" fontId="22" fillId="6" borderId="2" xfId="0" applyNumberFormat="1" applyFont="1" applyFill="1" applyBorder="1" applyAlignment="1">
      <alignment horizontal="left" vertical="center" wrapText="1"/>
    </xf>
    <xf numFmtId="0" fontId="22" fillId="6" borderId="16" xfId="0" applyNumberFormat="1" applyFont="1" applyFill="1" applyBorder="1" applyAlignment="1">
      <alignment horizontal="left" vertical="center" wrapText="1"/>
    </xf>
    <xf numFmtId="0" fontId="11" fillId="14" borderId="19" xfId="0" applyFont="1" applyFill="1" applyBorder="1" applyAlignment="1">
      <alignment horizontal="center" vertical="center"/>
    </xf>
    <xf numFmtId="0" fontId="11" fillId="14" borderId="20" xfId="0" applyFont="1" applyFill="1" applyBorder="1" applyAlignment="1">
      <alignment horizontal="center" vertical="center"/>
    </xf>
    <xf numFmtId="0" fontId="33" fillId="20" borderId="14" xfId="0" applyFont="1" applyFill="1" applyBorder="1" applyAlignment="1">
      <alignment horizontal="left" vertical="center" wrapText="1"/>
    </xf>
    <xf numFmtId="0" fontId="33" fillId="20" borderId="2" xfId="0" applyFont="1" applyFill="1" applyBorder="1" applyAlignment="1">
      <alignment horizontal="left" vertical="center" wrapText="1"/>
    </xf>
    <xf numFmtId="0" fontId="33" fillId="20" borderId="16" xfId="0" applyFont="1" applyFill="1" applyBorder="1" applyAlignment="1">
      <alignment horizontal="left" vertical="center" wrapText="1"/>
    </xf>
    <xf numFmtId="9" fontId="45" fillId="20" borderId="5" xfId="0" applyNumberFormat="1" applyFont="1" applyFill="1" applyBorder="1" applyAlignment="1">
      <alignment horizontal="center" vertical="center" textRotation="90"/>
    </xf>
    <xf numFmtId="9" fontId="45" fillId="20" borderId="11" xfId="0" applyNumberFormat="1" applyFont="1" applyFill="1" applyBorder="1" applyAlignment="1">
      <alignment horizontal="center" vertical="center" textRotation="90"/>
    </xf>
    <xf numFmtId="0" fontId="22" fillId="0" borderId="5" xfId="0" applyFont="1" applyFill="1" applyBorder="1" applyAlignment="1">
      <alignment horizontal="center" vertical="center"/>
    </xf>
    <xf numFmtId="0" fontId="22" fillId="0" borderId="4" xfId="0" applyFont="1" applyFill="1" applyBorder="1" applyAlignment="1">
      <alignment horizontal="center" vertical="center"/>
    </xf>
    <xf numFmtId="0" fontId="22" fillId="0" borderId="11" xfId="0" applyFont="1" applyFill="1" applyBorder="1" applyAlignment="1">
      <alignment horizontal="center" vertical="center"/>
    </xf>
    <xf numFmtId="0" fontId="22" fillId="0" borderId="5" xfId="0" applyNumberFormat="1" applyFont="1" applyFill="1" applyBorder="1" applyAlignment="1">
      <alignment horizontal="center" vertical="center" wrapText="1"/>
    </xf>
    <xf numFmtId="0" fontId="22" fillId="0" borderId="11" xfId="0" applyNumberFormat="1" applyFont="1" applyFill="1" applyBorder="1" applyAlignment="1">
      <alignment horizontal="center" vertical="center" wrapText="1"/>
    </xf>
    <xf numFmtId="0" fontId="22" fillId="0" borderId="4" xfId="0" applyNumberFormat="1" applyFont="1" applyFill="1" applyBorder="1" applyAlignment="1">
      <alignment horizontal="center" vertical="center" wrapText="1"/>
    </xf>
    <xf numFmtId="9" fontId="30" fillId="4" borderId="5" xfId="0" applyNumberFormat="1" applyFont="1" applyFill="1" applyBorder="1" applyAlignment="1">
      <alignment horizontal="center" vertical="center" wrapText="1"/>
    </xf>
    <xf numFmtId="9" fontId="30" fillId="4" borderId="11" xfId="0" applyNumberFormat="1" applyFont="1" applyFill="1" applyBorder="1" applyAlignment="1">
      <alignment horizontal="center" vertical="center" wrapText="1"/>
    </xf>
    <xf numFmtId="9" fontId="23" fillId="4" borderId="5" xfId="0" applyNumberFormat="1" applyFont="1" applyFill="1" applyBorder="1" applyAlignment="1">
      <alignment horizontal="center" vertical="center" wrapText="1"/>
    </xf>
    <xf numFmtId="9" fontId="23" fillId="4" borderId="11" xfId="0" applyNumberFormat="1" applyFont="1" applyFill="1" applyBorder="1" applyAlignment="1">
      <alignment horizontal="center" vertical="center" wrapText="1"/>
    </xf>
    <xf numFmtId="9" fontId="23" fillId="4" borderId="4" xfId="0" applyNumberFormat="1" applyFont="1" applyFill="1" applyBorder="1" applyAlignment="1">
      <alignment horizontal="center" vertical="center" wrapText="1"/>
    </xf>
    <xf numFmtId="0" fontId="22" fillId="0" borderId="14" xfId="0" applyFont="1" applyFill="1" applyBorder="1" applyAlignment="1">
      <alignment horizontal="center" vertical="center" wrapText="1"/>
    </xf>
    <xf numFmtId="0" fontId="22" fillId="0" borderId="16" xfId="0" applyFont="1" applyFill="1" applyBorder="1" applyAlignment="1">
      <alignment horizontal="center" vertical="center" wrapText="1"/>
    </xf>
    <xf numFmtId="0" fontId="22" fillId="0" borderId="5" xfId="0" applyNumberFormat="1" applyFont="1" applyFill="1" applyBorder="1" applyAlignment="1">
      <alignment horizontal="center" vertical="center"/>
    </xf>
    <xf numFmtId="0" fontId="22" fillId="0" borderId="11" xfId="0" applyNumberFormat="1" applyFont="1" applyFill="1" applyBorder="1" applyAlignment="1">
      <alignment horizontal="center" vertical="center"/>
    </xf>
    <xf numFmtId="0" fontId="22" fillId="0" borderId="4" xfId="0" applyNumberFormat="1" applyFont="1" applyFill="1" applyBorder="1" applyAlignment="1">
      <alignment horizontal="center" vertical="center"/>
    </xf>
    <xf numFmtId="0" fontId="23" fillId="0" borderId="11" xfId="0" applyNumberFormat="1" applyFont="1" applyFill="1" applyBorder="1" applyAlignment="1">
      <alignment horizontal="left" vertical="center" wrapText="1"/>
    </xf>
    <xf numFmtId="0" fontId="0" fillId="6" borderId="3" xfId="0" applyFill="1" applyBorder="1" applyAlignment="1">
      <alignment horizontal="left" vertical="center"/>
    </xf>
    <xf numFmtId="0" fontId="22" fillId="0" borderId="9"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10" xfId="0" applyFont="1" applyBorder="1" applyAlignment="1">
      <alignment horizontal="center" vertical="center" wrapText="1"/>
    </xf>
    <xf numFmtId="0" fontId="22" fillId="0" borderId="6" xfId="0" applyFont="1" applyBorder="1" applyAlignment="1">
      <alignment horizontal="center" vertical="center" wrapText="1"/>
    </xf>
    <xf numFmtId="0" fontId="22" fillId="0" borderId="7" xfId="0" applyFont="1" applyBorder="1" applyAlignment="1">
      <alignment horizontal="center" vertical="center" wrapText="1"/>
    </xf>
    <xf numFmtId="0" fontId="22" fillId="0" borderId="8" xfId="0" applyFont="1" applyBorder="1" applyAlignment="1">
      <alignment horizontal="center" vertical="center" wrapText="1"/>
    </xf>
    <xf numFmtId="0" fontId="22" fillId="2" borderId="14" xfId="0" applyFont="1" applyFill="1" applyBorder="1" applyAlignment="1">
      <alignment horizontal="center" vertical="center" wrapText="1"/>
    </xf>
    <xf numFmtId="0" fontId="22" fillId="2" borderId="2" xfId="0" applyFont="1" applyFill="1" applyBorder="1" applyAlignment="1">
      <alignment horizontal="center" vertical="center" wrapText="1"/>
    </xf>
    <xf numFmtId="0" fontId="22" fillId="2" borderId="16" xfId="0" applyFont="1" applyFill="1" applyBorder="1" applyAlignment="1">
      <alignment horizontal="center" vertical="center" wrapText="1"/>
    </xf>
    <xf numFmtId="9" fontId="30" fillId="6" borderId="5" xfId="0" applyNumberFormat="1" applyFont="1" applyFill="1" applyBorder="1" applyAlignment="1">
      <alignment horizontal="center" vertical="center" wrapText="1"/>
    </xf>
    <xf numFmtId="9" fontId="30" fillId="6" borderId="11" xfId="0" applyNumberFormat="1" applyFont="1" applyFill="1" applyBorder="1" applyAlignment="1">
      <alignment horizontal="center" vertical="center" wrapText="1"/>
    </xf>
    <xf numFmtId="9" fontId="30" fillId="6" borderId="4" xfId="0" applyNumberFormat="1" applyFont="1" applyFill="1" applyBorder="1" applyAlignment="1">
      <alignment horizontal="center" vertical="center" wrapText="1"/>
    </xf>
    <xf numFmtId="9" fontId="30" fillId="22" borderId="5" xfId="0" applyNumberFormat="1" applyFont="1" applyFill="1" applyBorder="1" applyAlignment="1">
      <alignment horizontal="center" vertical="center" wrapText="1"/>
    </xf>
    <xf numFmtId="9" fontId="30" fillId="22" borderId="11" xfId="0" applyNumberFormat="1" applyFont="1" applyFill="1" applyBorder="1" applyAlignment="1">
      <alignment horizontal="center" vertical="center" wrapText="1"/>
    </xf>
    <xf numFmtId="9" fontId="30" fillId="22" borderId="4" xfId="0" applyNumberFormat="1" applyFont="1" applyFill="1" applyBorder="1" applyAlignment="1">
      <alignment horizontal="center" vertical="center" wrapText="1"/>
    </xf>
    <xf numFmtId="9" fontId="30" fillId="22" borderId="3" xfId="0" applyNumberFormat="1" applyFont="1" applyFill="1" applyBorder="1" applyAlignment="1">
      <alignment horizontal="center" vertical="center" wrapText="1"/>
    </xf>
    <xf numFmtId="0" fontId="22" fillId="0" borderId="2" xfId="0" applyFont="1" applyFill="1" applyBorder="1" applyAlignment="1">
      <alignment horizontal="center" vertical="center" wrapText="1"/>
    </xf>
    <xf numFmtId="0" fontId="22" fillId="0" borderId="14" xfId="0" applyFont="1" applyBorder="1" applyAlignment="1">
      <alignment horizontal="center"/>
    </xf>
    <xf numFmtId="0" fontId="22" fillId="0" borderId="2" xfId="0" applyFont="1" applyBorder="1" applyAlignment="1">
      <alignment horizontal="center"/>
    </xf>
    <xf numFmtId="0" fontId="22" fillId="0" borderId="16" xfId="0" applyFont="1" applyBorder="1" applyAlignment="1">
      <alignment horizontal="center"/>
    </xf>
    <xf numFmtId="0" fontId="22" fillId="0" borderId="14" xfId="0" applyFont="1" applyBorder="1" applyAlignment="1">
      <alignment horizontal="center" vertical="center"/>
    </xf>
    <xf numFmtId="0" fontId="22" fillId="0" borderId="2" xfId="0" applyFont="1" applyBorder="1" applyAlignment="1">
      <alignment horizontal="center" vertical="center"/>
    </xf>
    <xf numFmtId="0" fontId="22" fillId="0" borderId="16" xfId="0" applyFont="1" applyBorder="1" applyAlignment="1">
      <alignment horizontal="center" vertical="center"/>
    </xf>
    <xf numFmtId="0" fontId="22" fillId="0" borderId="10" xfId="0" applyFont="1" applyFill="1" applyBorder="1" applyAlignment="1">
      <alignment horizontal="center" vertical="center" wrapText="1"/>
    </xf>
    <xf numFmtId="0" fontId="22" fillId="0" borderId="18" xfId="0" applyFont="1" applyFill="1" applyBorder="1" applyAlignment="1">
      <alignment horizontal="center" vertical="center" wrapText="1"/>
    </xf>
    <xf numFmtId="0" fontId="22" fillId="0" borderId="8" xfId="0" applyFont="1" applyFill="1" applyBorder="1" applyAlignment="1">
      <alignment horizontal="center" vertical="center" wrapText="1"/>
    </xf>
    <xf numFmtId="0" fontId="22" fillId="0" borderId="9" xfId="0" applyFont="1" applyFill="1" applyBorder="1" applyAlignment="1">
      <alignment horizontal="center" vertical="center" wrapText="1"/>
    </xf>
    <xf numFmtId="0" fontId="22" fillId="0" borderId="17" xfId="0" applyFont="1" applyFill="1" applyBorder="1" applyAlignment="1">
      <alignment horizontal="center" vertical="center" wrapText="1"/>
    </xf>
    <xf numFmtId="0" fontId="22" fillId="0" borderId="6" xfId="0" applyFont="1" applyFill="1" applyBorder="1" applyAlignment="1">
      <alignment horizontal="center" vertical="center" wrapText="1"/>
    </xf>
    <xf numFmtId="0" fontId="22" fillId="0" borderId="7" xfId="0" applyFont="1" applyFill="1" applyBorder="1" applyAlignment="1">
      <alignment horizontal="center" vertical="center" wrapText="1"/>
    </xf>
    <xf numFmtId="9" fontId="23" fillId="21" borderId="5" xfId="0" applyNumberFormat="1" applyFont="1" applyFill="1" applyBorder="1" applyAlignment="1">
      <alignment horizontal="center" vertical="center" textRotation="90"/>
    </xf>
    <xf numFmtId="9" fontId="23" fillId="21" borderId="11" xfId="0" applyNumberFormat="1" applyFont="1" applyFill="1" applyBorder="1" applyAlignment="1">
      <alignment horizontal="center" vertical="center" textRotation="90"/>
    </xf>
    <xf numFmtId="9" fontId="23" fillId="21" borderId="4" xfId="0" applyNumberFormat="1" applyFont="1" applyFill="1" applyBorder="1" applyAlignment="1">
      <alignment horizontal="center" vertical="center" textRotation="90"/>
    </xf>
    <xf numFmtId="0" fontId="40" fillId="11" borderId="14" xfId="0" applyFont="1" applyFill="1" applyBorder="1" applyAlignment="1">
      <alignment horizontal="center" vertical="center" wrapText="1"/>
    </xf>
    <xf numFmtId="0" fontId="40" fillId="11" borderId="2" xfId="0" applyFont="1" applyFill="1" applyBorder="1" applyAlignment="1">
      <alignment horizontal="center" vertical="center" wrapText="1"/>
    </xf>
    <xf numFmtId="0" fontId="40" fillId="11" borderId="16" xfId="0" applyFont="1" applyFill="1" applyBorder="1" applyAlignment="1">
      <alignment horizontal="center" vertical="center" wrapText="1"/>
    </xf>
    <xf numFmtId="9" fontId="22" fillId="21" borderId="5" xfId="0" applyNumberFormat="1" applyFont="1" applyFill="1" applyBorder="1" applyAlignment="1">
      <alignment horizontal="center" vertical="center" wrapText="1"/>
    </xf>
    <xf numFmtId="9" fontId="22" fillId="21" borderId="11" xfId="0" applyNumberFormat="1" applyFont="1" applyFill="1" applyBorder="1" applyAlignment="1">
      <alignment horizontal="center" vertical="center" wrapText="1"/>
    </xf>
    <xf numFmtId="9" fontId="22" fillId="21" borderId="4" xfId="0" applyNumberFormat="1" applyFont="1" applyFill="1" applyBorder="1" applyAlignment="1">
      <alignment horizontal="center" vertical="center" wrapText="1"/>
    </xf>
    <xf numFmtId="0" fontId="32" fillId="0" borderId="5" xfId="0" applyFont="1" applyFill="1" applyBorder="1" applyAlignment="1">
      <alignment horizontal="center" vertical="center" wrapText="1"/>
    </xf>
    <xf numFmtId="0" fontId="32" fillId="0" borderId="4" xfId="0" applyFont="1" applyFill="1" applyBorder="1" applyAlignment="1">
      <alignment horizontal="center" vertical="center" wrapText="1"/>
    </xf>
    <xf numFmtId="0" fontId="33" fillId="21" borderId="14" xfId="0" applyFont="1" applyFill="1" applyBorder="1" applyAlignment="1">
      <alignment horizontal="left" vertical="center" wrapText="1"/>
    </xf>
    <xf numFmtId="0" fontId="33" fillId="21" borderId="2" xfId="0" applyFont="1" applyFill="1" applyBorder="1" applyAlignment="1">
      <alignment horizontal="left" vertical="center" wrapText="1"/>
    </xf>
    <xf numFmtId="0" fontId="33" fillId="21" borderId="16" xfId="0" applyFont="1" applyFill="1" applyBorder="1" applyAlignment="1">
      <alignment horizontal="left" vertical="center" wrapText="1"/>
    </xf>
    <xf numFmtId="0" fontId="30" fillId="6" borderId="3" xfId="0" applyFont="1" applyFill="1" applyBorder="1" applyAlignment="1">
      <alignment horizontal="center" vertical="center" wrapText="1"/>
    </xf>
    <xf numFmtId="9" fontId="23" fillId="6" borderId="3" xfId="0" applyNumberFormat="1" applyFont="1" applyFill="1" applyBorder="1" applyAlignment="1">
      <alignment horizontal="center" vertical="center" wrapText="1"/>
    </xf>
    <xf numFmtId="0" fontId="23" fillId="18" borderId="3" xfId="0" applyFont="1" applyFill="1" applyBorder="1" applyAlignment="1">
      <alignment horizontal="center" vertical="center" wrapText="1"/>
    </xf>
    <xf numFmtId="0" fontId="33" fillId="21" borderId="3" xfId="0" applyFont="1" applyFill="1" applyBorder="1" applyAlignment="1">
      <alignment horizontal="left" vertical="center" wrapText="1"/>
    </xf>
    <xf numFmtId="0" fontId="40" fillId="11" borderId="3" xfId="0" applyFont="1" applyFill="1" applyBorder="1" applyAlignment="1">
      <alignment horizontal="center" vertical="center" wrapText="1"/>
    </xf>
    <xf numFmtId="0" fontId="22" fillId="6" borderId="3" xfId="0" applyFont="1" applyFill="1" applyBorder="1" applyAlignment="1">
      <alignment horizontal="left" vertical="center" wrapText="1"/>
    </xf>
    <xf numFmtId="9" fontId="30" fillId="4" borderId="4" xfId="0" applyNumberFormat="1" applyFont="1" applyFill="1" applyBorder="1" applyAlignment="1">
      <alignment horizontal="center" vertical="center" wrapText="1"/>
    </xf>
    <xf numFmtId="0" fontId="30" fillId="0" borderId="14" xfId="0" applyFont="1" applyFill="1" applyBorder="1" applyAlignment="1">
      <alignment horizontal="center"/>
    </xf>
    <xf numFmtId="0" fontId="30" fillId="0" borderId="2" xfId="0" applyFont="1" applyFill="1" applyBorder="1" applyAlignment="1">
      <alignment horizontal="center"/>
    </xf>
    <xf numFmtId="0" fontId="30" fillId="0" borderId="16" xfId="0" applyFont="1" applyFill="1" applyBorder="1" applyAlignment="1">
      <alignment horizontal="center"/>
    </xf>
    <xf numFmtId="0" fontId="22" fillId="19" borderId="3" xfId="0" applyFont="1" applyFill="1" applyBorder="1" applyAlignment="1">
      <alignment horizontal="center" vertical="center"/>
    </xf>
    <xf numFmtId="0" fontId="33" fillId="20" borderId="3" xfId="0" applyFont="1" applyFill="1" applyBorder="1" applyAlignment="1">
      <alignment horizontal="left" vertical="center" wrapText="1"/>
    </xf>
    <xf numFmtId="0" fontId="22" fillId="19" borderId="5" xfId="0" applyFont="1" applyFill="1" applyBorder="1" applyAlignment="1">
      <alignment horizontal="center" vertical="center"/>
    </xf>
    <xf numFmtId="0" fontId="22" fillId="19" borderId="4" xfId="0" applyFont="1" applyFill="1" applyBorder="1" applyAlignment="1">
      <alignment horizontal="center" vertical="center"/>
    </xf>
    <xf numFmtId="0" fontId="22" fillId="21" borderId="14" xfId="0" applyFont="1" applyFill="1" applyBorder="1" applyAlignment="1">
      <alignment horizontal="left" vertical="center" wrapText="1"/>
    </xf>
    <xf numFmtId="0" fontId="0" fillId="0" borderId="2" xfId="0" applyBorder="1"/>
    <xf numFmtId="0" fontId="0" fillId="0" borderId="16" xfId="0" applyBorder="1"/>
    <xf numFmtId="0" fontId="31" fillId="4" borderId="14" xfId="0" applyFont="1" applyFill="1" applyBorder="1" applyAlignment="1">
      <alignment horizontal="left" vertical="center" wrapText="1"/>
    </xf>
    <xf numFmtId="0" fontId="22" fillId="6" borderId="14" xfId="0" applyFont="1" applyFill="1" applyBorder="1" applyAlignment="1">
      <alignment horizontal="left" vertical="center" wrapText="1"/>
    </xf>
    <xf numFmtId="0" fontId="22" fillId="6" borderId="2" xfId="0" applyFont="1" applyFill="1" applyBorder="1" applyAlignment="1">
      <alignment horizontal="left" vertical="center" wrapText="1"/>
    </xf>
    <xf numFmtId="0" fontId="22" fillId="6" borderId="16" xfId="0" applyFont="1" applyFill="1" applyBorder="1" applyAlignment="1">
      <alignment horizontal="left" vertical="center" wrapText="1"/>
    </xf>
    <xf numFmtId="9" fontId="23" fillId="6" borderId="5" xfId="0" applyNumberFormat="1" applyFont="1" applyFill="1" applyBorder="1" applyAlignment="1">
      <alignment horizontal="center" vertical="center" wrapText="1"/>
    </xf>
    <xf numFmtId="9" fontId="23" fillId="6" borderId="11" xfId="0" applyNumberFormat="1" applyFont="1" applyFill="1" applyBorder="1" applyAlignment="1">
      <alignment horizontal="center" vertical="center" wrapText="1"/>
    </xf>
    <xf numFmtId="9" fontId="23" fillId="6" borderId="4" xfId="0" applyNumberFormat="1" applyFont="1" applyFill="1" applyBorder="1" applyAlignment="1">
      <alignment horizontal="center" vertical="center" wrapText="1"/>
    </xf>
    <xf numFmtId="0" fontId="22" fillId="6" borderId="14" xfId="0" applyFont="1" applyFill="1" applyBorder="1" applyAlignment="1">
      <alignment horizontal="left" vertical="center"/>
    </xf>
    <xf numFmtId="0" fontId="22" fillId="6" borderId="2" xfId="0" applyFont="1" applyFill="1" applyBorder="1" applyAlignment="1">
      <alignment horizontal="left" vertical="center"/>
    </xf>
    <xf numFmtId="0" fontId="22" fillId="6" borderId="16" xfId="0" applyFont="1" applyFill="1" applyBorder="1" applyAlignment="1">
      <alignment horizontal="left" vertical="center"/>
    </xf>
    <xf numFmtId="0" fontId="31" fillId="4" borderId="2" xfId="0" applyFont="1" applyFill="1" applyBorder="1" applyAlignment="1">
      <alignment horizontal="left" vertical="center" wrapText="1"/>
    </xf>
    <xf numFmtId="0" fontId="31" fillId="4" borderId="16" xfId="0" applyFont="1" applyFill="1" applyBorder="1" applyAlignment="1">
      <alignment horizontal="left" vertical="center" wrapText="1"/>
    </xf>
    <xf numFmtId="0" fontId="22" fillId="0" borderId="9" xfId="0" applyFont="1" applyFill="1" applyBorder="1" applyAlignment="1">
      <alignment horizontal="center" vertical="center"/>
    </xf>
    <xf numFmtId="0" fontId="22" fillId="0" borderId="6" xfId="0" applyFont="1" applyFill="1" applyBorder="1" applyAlignment="1">
      <alignment horizontal="center" vertical="center"/>
    </xf>
    <xf numFmtId="0" fontId="0" fillId="0" borderId="11" xfId="0" applyBorder="1"/>
    <xf numFmtId="0" fontId="0" fillId="0" borderId="4" xfId="0" applyBorder="1"/>
    <xf numFmtId="9" fontId="45" fillId="20" borderId="4" xfId="0" applyNumberFormat="1" applyFont="1" applyFill="1" applyBorder="1" applyAlignment="1">
      <alignment horizontal="center" vertical="center" textRotation="90"/>
    </xf>
    <xf numFmtId="0" fontId="22" fillId="18" borderId="14" xfId="0" applyNumberFormat="1" applyFont="1" applyFill="1" applyBorder="1" applyAlignment="1">
      <alignment horizontal="left" vertical="center" wrapText="1"/>
    </xf>
    <xf numFmtId="0" fontId="22" fillId="18" borderId="2" xfId="0" applyNumberFormat="1" applyFont="1" applyFill="1" applyBorder="1" applyAlignment="1">
      <alignment horizontal="left" vertical="center" wrapText="1"/>
    </xf>
    <xf numFmtId="0" fontId="22" fillId="18" borderId="16" xfId="0" applyNumberFormat="1" applyFont="1" applyFill="1" applyBorder="1" applyAlignment="1">
      <alignment horizontal="left" vertical="center" wrapText="1"/>
    </xf>
    <xf numFmtId="0" fontId="22" fillId="19" borderId="5" xfId="0" applyNumberFormat="1" applyFont="1" applyFill="1" applyBorder="1" applyAlignment="1">
      <alignment horizontal="center" vertical="center" wrapText="1"/>
    </xf>
    <xf numFmtId="9" fontId="23" fillId="4" borderId="3" xfId="0" applyNumberFormat="1" applyFont="1" applyFill="1" applyBorder="1" applyAlignment="1">
      <alignment horizontal="center" vertical="center" wrapText="1"/>
    </xf>
    <xf numFmtId="0" fontId="23" fillId="0" borderId="3" xfId="0" applyFont="1" applyFill="1" applyBorder="1" applyAlignment="1">
      <alignment horizontal="center" vertical="center" wrapText="1"/>
    </xf>
    <xf numFmtId="0" fontId="33" fillId="6" borderId="14" xfId="0" applyFont="1" applyFill="1" applyBorder="1" applyAlignment="1">
      <alignment horizontal="left" vertical="center" wrapText="1"/>
    </xf>
    <xf numFmtId="0" fontId="33" fillId="6" borderId="2" xfId="0" applyFont="1" applyFill="1" applyBorder="1" applyAlignment="1">
      <alignment horizontal="left" vertical="center" wrapText="1"/>
    </xf>
    <xf numFmtId="0" fontId="33" fillId="6" borderId="16" xfId="0" applyFont="1" applyFill="1" applyBorder="1" applyAlignment="1">
      <alignment horizontal="left" vertical="center" wrapText="1"/>
    </xf>
    <xf numFmtId="0" fontId="22" fillId="2" borderId="9" xfId="0" applyFont="1" applyFill="1" applyBorder="1" applyAlignment="1">
      <alignment horizontal="center" vertical="center"/>
    </xf>
    <xf numFmtId="0" fontId="22" fillId="2" borderId="6" xfId="0" applyFont="1" applyFill="1" applyBorder="1" applyAlignment="1">
      <alignment horizontal="center" vertical="center"/>
    </xf>
  </cellXfs>
  <cellStyles count="1261">
    <cellStyle name="??" xfId="1" xr:uid="{00000000-0005-0000-0000-000000000000}"/>
    <cellStyle name="?? [0.00]_PRODUCT DETAIL Q1" xfId="2" xr:uid="{00000000-0005-0000-0000-000001000000}"/>
    <cellStyle name="?? [0]" xfId="3" xr:uid="{00000000-0005-0000-0000-000002000000}"/>
    <cellStyle name="???? [0.00]_PRODUCT DETAIL Q1" xfId="4" xr:uid="{00000000-0005-0000-0000-000003000000}"/>
    <cellStyle name="????_PRODUCT DETAIL Q1" xfId="5" xr:uid="{00000000-0005-0000-0000-000004000000}"/>
    <cellStyle name="???_HOBONG" xfId="6" xr:uid="{00000000-0005-0000-0000-000005000000}"/>
    <cellStyle name="??_(????)??????" xfId="7" xr:uid="{00000000-0005-0000-0000-000006000000}"/>
    <cellStyle name="Comma" xfId="8" builtinId="3"/>
    <cellStyle name="Comma [0] 2" xfId="9" xr:uid="{00000000-0005-0000-0000-000008000000}"/>
    <cellStyle name="Comma 10" xfId="10" xr:uid="{00000000-0005-0000-0000-000009000000}"/>
    <cellStyle name="Comma 10 2" xfId="11" xr:uid="{00000000-0005-0000-0000-00000A000000}"/>
    <cellStyle name="Comma 10 2 2" xfId="12" xr:uid="{00000000-0005-0000-0000-00000B000000}"/>
    <cellStyle name="Comma 10 2 3" xfId="13" xr:uid="{00000000-0005-0000-0000-00000C000000}"/>
    <cellStyle name="Comma 10 3" xfId="14" xr:uid="{00000000-0005-0000-0000-00000D000000}"/>
    <cellStyle name="Comma 10 4" xfId="15" xr:uid="{00000000-0005-0000-0000-00000E000000}"/>
    <cellStyle name="Comma 2" xfId="16" xr:uid="{00000000-0005-0000-0000-00000F000000}"/>
    <cellStyle name="Comma 2 2" xfId="17" xr:uid="{00000000-0005-0000-0000-000010000000}"/>
    <cellStyle name="Comma 3" xfId="18" xr:uid="{00000000-0005-0000-0000-000011000000}"/>
    <cellStyle name="Comma 3 10" xfId="19" xr:uid="{00000000-0005-0000-0000-000012000000}"/>
    <cellStyle name="Comma 3 10 2" xfId="20" xr:uid="{00000000-0005-0000-0000-000013000000}"/>
    <cellStyle name="Comma 3 10 3" xfId="21" xr:uid="{00000000-0005-0000-0000-000014000000}"/>
    <cellStyle name="Comma 3 11" xfId="22" xr:uid="{00000000-0005-0000-0000-000015000000}"/>
    <cellStyle name="Comma 3 11 2" xfId="23" xr:uid="{00000000-0005-0000-0000-000016000000}"/>
    <cellStyle name="Comma 3 11 3" xfId="24" xr:uid="{00000000-0005-0000-0000-000017000000}"/>
    <cellStyle name="Comma 3 12" xfId="25" xr:uid="{00000000-0005-0000-0000-000018000000}"/>
    <cellStyle name="Comma 3 12 2" xfId="26" xr:uid="{00000000-0005-0000-0000-000019000000}"/>
    <cellStyle name="Comma 3 12 3" xfId="27" xr:uid="{00000000-0005-0000-0000-00001A000000}"/>
    <cellStyle name="Comma 3 13" xfId="28" xr:uid="{00000000-0005-0000-0000-00001B000000}"/>
    <cellStyle name="Comma 3 13 2" xfId="29" xr:uid="{00000000-0005-0000-0000-00001C000000}"/>
    <cellStyle name="Comma 3 13 3" xfId="30" xr:uid="{00000000-0005-0000-0000-00001D000000}"/>
    <cellStyle name="Comma 3 14" xfId="31" xr:uid="{00000000-0005-0000-0000-00001E000000}"/>
    <cellStyle name="Comma 3 15" xfId="32" xr:uid="{00000000-0005-0000-0000-00001F000000}"/>
    <cellStyle name="Comma 3 16" xfId="33" xr:uid="{00000000-0005-0000-0000-000020000000}"/>
    <cellStyle name="Comma 3 17" xfId="34" xr:uid="{00000000-0005-0000-0000-000021000000}"/>
    <cellStyle name="Comma 3 18" xfId="35" xr:uid="{00000000-0005-0000-0000-000022000000}"/>
    <cellStyle name="Comma 3 19" xfId="36" xr:uid="{00000000-0005-0000-0000-000023000000}"/>
    <cellStyle name="Comma 3 2" xfId="37" xr:uid="{00000000-0005-0000-0000-000024000000}"/>
    <cellStyle name="Comma 3 2 10" xfId="38" xr:uid="{00000000-0005-0000-0000-000025000000}"/>
    <cellStyle name="Comma 3 2 10 2" xfId="39" xr:uid="{00000000-0005-0000-0000-000026000000}"/>
    <cellStyle name="Comma 3 2 10 3" xfId="40" xr:uid="{00000000-0005-0000-0000-000027000000}"/>
    <cellStyle name="Comma 3 2 11" xfId="41" xr:uid="{00000000-0005-0000-0000-000028000000}"/>
    <cellStyle name="Comma 3 2 11 2" xfId="42" xr:uid="{00000000-0005-0000-0000-000029000000}"/>
    <cellStyle name="Comma 3 2 11 3" xfId="43" xr:uid="{00000000-0005-0000-0000-00002A000000}"/>
    <cellStyle name="Comma 3 2 12" xfId="44" xr:uid="{00000000-0005-0000-0000-00002B000000}"/>
    <cellStyle name="Comma 3 2 12 2" xfId="45" xr:uid="{00000000-0005-0000-0000-00002C000000}"/>
    <cellStyle name="Comma 3 2 12 3" xfId="46" xr:uid="{00000000-0005-0000-0000-00002D000000}"/>
    <cellStyle name="Comma 3 2 13" xfId="47" xr:uid="{00000000-0005-0000-0000-00002E000000}"/>
    <cellStyle name="Comma 3 2 14" xfId="48" xr:uid="{00000000-0005-0000-0000-00002F000000}"/>
    <cellStyle name="Comma 3 2 15" xfId="49" xr:uid="{00000000-0005-0000-0000-000030000000}"/>
    <cellStyle name="Comma 3 2 16" xfId="50" xr:uid="{00000000-0005-0000-0000-000031000000}"/>
    <cellStyle name="Comma 3 2 17" xfId="51" xr:uid="{00000000-0005-0000-0000-000032000000}"/>
    <cellStyle name="Comma 3 2 18" xfId="52" xr:uid="{00000000-0005-0000-0000-000033000000}"/>
    <cellStyle name="Comma 3 2 19" xfId="53" xr:uid="{00000000-0005-0000-0000-000034000000}"/>
    <cellStyle name="Comma 3 2 2" xfId="54" xr:uid="{00000000-0005-0000-0000-000035000000}"/>
    <cellStyle name="Comma 3 2 2 2" xfId="55" xr:uid="{00000000-0005-0000-0000-000036000000}"/>
    <cellStyle name="Comma 3 2 2 3" xfId="56" xr:uid="{00000000-0005-0000-0000-000037000000}"/>
    <cellStyle name="Comma 3 2 20" xfId="57" xr:uid="{00000000-0005-0000-0000-000038000000}"/>
    <cellStyle name="Comma 3 2 21" xfId="58" xr:uid="{00000000-0005-0000-0000-000039000000}"/>
    <cellStyle name="Comma 3 2 22" xfId="59" xr:uid="{00000000-0005-0000-0000-00003A000000}"/>
    <cellStyle name="Comma 3 2 23" xfId="60" xr:uid="{00000000-0005-0000-0000-00003B000000}"/>
    <cellStyle name="Comma 3 2 24" xfId="61" xr:uid="{00000000-0005-0000-0000-00003C000000}"/>
    <cellStyle name="Comma 3 2 25" xfId="62" xr:uid="{00000000-0005-0000-0000-00003D000000}"/>
    <cellStyle name="Comma 3 2 26" xfId="63" xr:uid="{00000000-0005-0000-0000-00003E000000}"/>
    <cellStyle name="Comma 3 2 27" xfId="64" xr:uid="{00000000-0005-0000-0000-00003F000000}"/>
    <cellStyle name="Comma 3 2 28" xfId="65" xr:uid="{00000000-0005-0000-0000-000040000000}"/>
    <cellStyle name="Comma 3 2 29" xfId="66" xr:uid="{00000000-0005-0000-0000-000041000000}"/>
    <cellStyle name="Comma 3 2 3" xfId="67" xr:uid="{00000000-0005-0000-0000-000042000000}"/>
    <cellStyle name="Comma 3 2 3 2" xfId="68" xr:uid="{00000000-0005-0000-0000-000043000000}"/>
    <cellStyle name="Comma 3 2 3 3" xfId="69" xr:uid="{00000000-0005-0000-0000-000044000000}"/>
    <cellStyle name="Comma 3 2 30" xfId="70" xr:uid="{00000000-0005-0000-0000-000045000000}"/>
    <cellStyle name="Comma 3 2 31" xfId="71" xr:uid="{00000000-0005-0000-0000-000046000000}"/>
    <cellStyle name="Comma 3 2 32" xfId="72" xr:uid="{00000000-0005-0000-0000-000047000000}"/>
    <cellStyle name="Comma 3 2 33" xfId="73" xr:uid="{00000000-0005-0000-0000-000048000000}"/>
    <cellStyle name="Comma 3 2 34" xfId="74" xr:uid="{00000000-0005-0000-0000-000049000000}"/>
    <cellStyle name="Comma 3 2 35" xfId="75" xr:uid="{00000000-0005-0000-0000-00004A000000}"/>
    <cellStyle name="Comma 3 2 36" xfId="76" xr:uid="{00000000-0005-0000-0000-00004B000000}"/>
    <cellStyle name="Comma 3 2 37" xfId="77" xr:uid="{00000000-0005-0000-0000-00004C000000}"/>
    <cellStyle name="Comma 3 2 38" xfId="78" xr:uid="{00000000-0005-0000-0000-00004D000000}"/>
    <cellStyle name="Comma 3 2 4" xfId="79" xr:uid="{00000000-0005-0000-0000-00004E000000}"/>
    <cellStyle name="Comma 3 2 4 2" xfId="80" xr:uid="{00000000-0005-0000-0000-00004F000000}"/>
    <cellStyle name="Comma 3 2 4 3" xfId="81" xr:uid="{00000000-0005-0000-0000-000050000000}"/>
    <cellStyle name="Comma 3 2 5" xfId="82" xr:uid="{00000000-0005-0000-0000-000051000000}"/>
    <cellStyle name="Comma 3 2 5 2" xfId="83" xr:uid="{00000000-0005-0000-0000-000052000000}"/>
    <cellStyle name="Comma 3 2 5 3" xfId="84" xr:uid="{00000000-0005-0000-0000-000053000000}"/>
    <cellStyle name="Comma 3 2 6" xfId="85" xr:uid="{00000000-0005-0000-0000-000054000000}"/>
    <cellStyle name="Comma 3 2 6 2" xfId="86" xr:uid="{00000000-0005-0000-0000-000055000000}"/>
    <cellStyle name="Comma 3 2 6 3" xfId="87" xr:uid="{00000000-0005-0000-0000-000056000000}"/>
    <cellStyle name="Comma 3 2 7" xfId="88" xr:uid="{00000000-0005-0000-0000-000057000000}"/>
    <cellStyle name="Comma 3 2 7 2" xfId="89" xr:uid="{00000000-0005-0000-0000-000058000000}"/>
    <cellStyle name="Comma 3 2 7 3" xfId="90" xr:uid="{00000000-0005-0000-0000-000059000000}"/>
    <cellStyle name="Comma 3 2 8" xfId="91" xr:uid="{00000000-0005-0000-0000-00005A000000}"/>
    <cellStyle name="Comma 3 2 8 2" xfId="92" xr:uid="{00000000-0005-0000-0000-00005B000000}"/>
    <cellStyle name="Comma 3 2 8 3" xfId="93" xr:uid="{00000000-0005-0000-0000-00005C000000}"/>
    <cellStyle name="Comma 3 2 9" xfId="94" xr:uid="{00000000-0005-0000-0000-00005D000000}"/>
    <cellStyle name="Comma 3 2 9 2" xfId="95" xr:uid="{00000000-0005-0000-0000-00005E000000}"/>
    <cellStyle name="Comma 3 2 9 3" xfId="96" xr:uid="{00000000-0005-0000-0000-00005F000000}"/>
    <cellStyle name="Comma 3 20" xfId="97" xr:uid="{00000000-0005-0000-0000-000060000000}"/>
    <cellStyle name="Comma 3 21" xfId="98" xr:uid="{00000000-0005-0000-0000-000061000000}"/>
    <cellStyle name="Comma 3 22" xfId="99" xr:uid="{00000000-0005-0000-0000-000062000000}"/>
    <cellStyle name="Comma 3 23" xfId="100" xr:uid="{00000000-0005-0000-0000-000063000000}"/>
    <cellStyle name="Comma 3 24" xfId="101" xr:uid="{00000000-0005-0000-0000-000064000000}"/>
    <cellStyle name="Comma 3 25" xfId="102" xr:uid="{00000000-0005-0000-0000-000065000000}"/>
    <cellStyle name="Comma 3 26" xfId="103" xr:uid="{00000000-0005-0000-0000-000066000000}"/>
    <cellStyle name="Comma 3 27" xfId="104" xr:uid="{00000000-0005-0000-0000-000067000000}"/>
    <cellStyle name="Comma 3 28" xfId="105" xr:uid="{00000000-0005-0000-0000-000068000000}"/>
    <cellStyle name="Comma 3 29" xfId="106" xr:uid="{00000000-0005-0000-0000-000069000000}"/>
    <cellStyle name="Comma 3 3" xfId="107" xr:uid="{00000000-0005-0000-0000-00006A000000}"/>
    <cellStyle name="Comma 3 3 2" xfId="108" xr:uid="{00000000-0005-0000-0000-00006B000000}"/>
    <cellStyle name="Comma 3 3 3" xfId="109" xr:uid="{00000000-0005-0000-0000-00006C000000}"/>
    <cellStyle name="Comma 3 30" xfId="110" xr:uid="{00000000-0005-0000-0000-00006D000000}"/>
    <cellStyle name="Comma 3 31" xfId="111" xr:uid="{00000000-0005-0000-0000-00006E000000}"/>
    <cellStyle name="Comma 3 32" xfId="112" xr:uid="{00000000-0005-0000-0000-00006F000000}"/>
    <cellStyle name="Comma 3 33" xfId="113" xr:uid="{00000000-0005-0000-0000-000070000000}"/>
    <cellStyle name="Comma 3 34" xfId="114" xr:uid="{00000000-0005-0000-0000-000071000000}"/>
    <cellStyle name="Comma 3 35" xfId="115" xr:uid="{00000000-0005-0000-0000-000072000000}"/>
    <cellStyle name="Comma 3 36" xfId="116" xr:uid="{00000000-0005-0000-0000-000073000000}"/>
    <cellStyle name="Comma 3 37" xfId="117" xr:uid="{00000000-0005-0000-0000-000074000000}"/>
    <cellStyle name="Comma 3 38" xfId="118" xr:uid="{00000000-0005-0000-0000-000075000000}"/>
    <cellStyle name="Comma 3 39" xfId="119" xr:uid="{00000000-0005-0000-0000-000076000000}"/>
    <cellStyle name="Comma 3 4" xfId="120" xr:uid="{00000000-0005-0000-0000-000077000000}"/>
    <cellStyle name="Comma 3 4 2" xfId="121" xr:uid="{00000000-0005-0000-0000-000078000000}"/>
    <cellStyle name="Comma 3 4 3" xfId="122" xr:uid="{00000000-0005-0000-0000-000079000000}"/>
    <cellStyle name="Comma 3 5" xfId="123" xr:uid="{00000000-0005-0000-0000-00007A000000}"/>
    <cellStyle name="Comma 3 5 2" xfId="124" xr:uid="{00000000-0005-0000-0000-00007B000000}"/>
    <cellStyle name="Comma 3 5 3" xfId="125" xr:uid="{00000000-0005-0000-0000-00007C000000}"/>
    <cellStyle name="Comma 3 6" xfId="126" xr:uid="{00000000-0005-0000-0000-00007D000000}"/>
    <cellStyle name="Comma 3 6 2" xfId="127" xr:uid="{00000000-0005-0000-0000-00007E000000}"/>
    <cellStyle name="Comma 3 6 3" xfId="128" xr:uid="{00000000-0005-0000-0000-00007F000000}"/>
    <cellStyle name="Comma 3 7" xfId="129" xr:uid="{00000000-0005-0000-0000-000080000000}"/>
    <cellStyle name="Comma 3 7 2" xfId="130" xr:uid="{00000000-0005-0000-0000-000081000000}"/>
    <cellStyle name="Comma 3 7 3" xfId="131" xr:uid="{00000000-0005-0000-0000-000082000000}"/>
    <cellStyle name="Comma 3 8" xfId="132" xr:uid="{00000000-0005-0000-0000-000083000000}"/>
    <cellStyle name="Comma 3 8 2" xfId="133" xr:uid="{00000000-0005-0000-0000-000084000000}"/>
    <cellStyle name="Comma 3 8 3" xfId="134" xr:uid="{00000000-0005-0000-0000-000085000000}"/>
    <cellStyle name="Comma 3 9" xfId="135" xr:uid="{00000000-0005-0000-0000-000086000000}"/>
    <cellStyle name="Comma 3 9 2" xfId="136" xr:uid="{00000000-0005-0000-0000-000087000000}"/>
    <cellStyle name="Comma 3 9 3" xfId="137" xr:uid="{00000000-0005-0000-0000-000088000000}"/>
    <cellStyle name="Comma 4" xfId="138" xr:uid="{00000000-0005-0000-0000-000089000000}"/>
    <cellStyle name="Comma 5" xfId="139" xr:uid="{00000000-0005-0000-0000-00008A000000}"/>
    <cellStyle name="Comma 6" xfId="140" xr:uid="{00000000-0005-0000-0000-00008B000000}"/>
    <cellStyle name="Comma 6 2" xfId="141" xr:uid="{00000000-0005-0000-0000-00008C000000}"/>
    <cellStyle name="Comma 6 2 2" xfId="142" xr:uid="{00000000-0005-0000-0000-00008D000000}"/>
    <cellStyle name="Comma 6 3" xfId="143" xr:uid="{00000000-0005-0000-0000-00008E000000}"/>
    <cellStyle name="Comma 7" xfId="144" xr:uid="{00000000-0005-0000-0000-00008F000000}"/>
    <cellStyle name="Comma 7 2" xfId="145" xr:uid="{00000000-0005-0000-0000-000090000000}"/>
    <cellStyle name="Comma 8" xfId="146" xr:uid="{00000000-0005-0000-0000-000091000000}"/>
    <cellStyle name="Comma 8 2" xfId="147" xr:uid="{00000000-0005-0000-0000-000092000000}"/>
    <cellStyle name="Comma 9" xfId="148" xr:uid="{00000000-0005-0000-0000-000093000000}"/>
    <cellStyle name="Comma 9 2" xfId="149" xr:uid="{00000000-0005-0000-0000-000094000000}"/>
    <cellStyle name="Comma 9 3" xfId="150" xr:uid="{00000000-0005-0000-0000-000095000000}"/>
    <cellStyle name="Comma0" xfId="151" xr:uid="{00000000-0005-0000-0000-000096000000}"/>
    <cellStyle name="Currency 2" xfId="152" xr:uid="{00000000-0005-0000-0000-000097000000}"/>
    <cellStyle name="Currency 2 10" xfId="153" xr:uid="{00000000-0005-0000-0000-000098000000}"/>
    <cellStyle name="Currency 2 10 2" xfId="154" xr:uid="{00000000-0005-0000-0000-000099000000}"/>
    <cellStyle name="Currency 2 10 3" xfId="155" xr:uid="{00000000-0005-0000-0000-00009A000000}"/>
    <cellStyle name="Currency 2 11" xfId="156" xr:uid="{00000000-0005-0000-0000-00009B000000}"/>
    <cellStyle name="Currency 2 11 2" xfId="157" xr:uid="{00000000-0005-0000-0000-00009C000000}"/>
    <cellStyle name="Currency 2 11 3" xfId="158" xr:uid="{00000000-0005-0000-0000-00009D000000}"/>
    <cellStyle name="Currency 2 12" xfId="159" xr:uid="{00000000-0005-0000-0000-00009E000000}"/>
    <cellStyle name="Currency 2 12 2" xfId="160" xr:uid="{00000000-0005-0000-0000-00009F000000}"/>
    <cellStyle name="Currency 2 12 3" xfId="161" xr:uid="{00000000-0005-0000-0000-0000A0000000}"/>
    <cellStyle name="Currency 2 13" xfId="162" xr:uid="{00000000-0005-0000-0000-0000A1000000}"/>
    <cellStyle name="Currency 2 13 2" xfId="163" xr:uid="{00000000-0005-0000-0000-0000A2000000}"/>
    <cellStyle name="Currency 2 13 3" xfId="164" xr:uid="{00000000-0005-0000-0000-0000A3000000}"/>
    <cellStyle name="Currency 2 14" xfId="165" xr:uid="{00000000-0005-0000-0000-0000A4000000}"/>
    <cellStyle name="Currency 2 15" xfId="166" xr:uid="{00000000-0005-0000-0000-0000A5000000}"/>
    <cellStyle name="Currency 2 16" xfId="167" xr:uid="{00000000-0005-0000-0000-0000A6000000}"/>
    <cellStyle name="Currency 2 17" xfId="168" xr:uid="{00000000-0005-0000-0000-0000A7000000}"/>
    <cellStyle name="Currency 2 18" xfId="169" xr:uid="{00000000-0005-0000-0000-0000A8000000}"/>
    <cellStyle name="Currency 2 19" xfId="170" xr:uid="{00000000-0005-0000-0000-0000A9000000}"/>
    <cellStyle name="Currency 2 2" xfId="171" xr:uid="{00000000-0005-0000-0000-0000AA000000}"/>
    <cellStyle name="Currency 2 2 10" xfId="172" xr:uid="{00000000-0005-0000-0000-0000AB000000}"/>
    <cellStyle name="Currency 2 2 10 2" xfId="173" xr:uid="{00000000-0005-0000-0000-0000AC000000}"/>
    <cellStyle name="Currency 2 2 10 3" xfId="174" xr:uid="{00000000-0005-0000-0000-0000AD000000}"/>
    <cellStyle name="Currency 2 2 11" xfId="175" xr:uid="{00000000-0005-0000-0000-0000AE000000}"/>
    <cellStyle name="Currency 2 2 11 2" xfId="176" xr:uid="{00000000-0005-0000-0000-0000AF000000}"/>
    <cellStyle name="Currency 2 2 11 3" xfId="177" xr:uid="{00000000-0005-0000-0000-0000B0000000}"/>
    <cellStyle name="Currency 2 2 12" xfId="178" xr:uid="{00000000-0005-0000-0000-0000B1000000}"/>
    <cellStyle name="Currency 2 2 12 2" xfId="179" xr:uid="{00000000-0005-0000-0000-0000B2000000}"/>
    <cellStyle name="Currency 2 2 12 3" xfId="180" xr:uid="{00000000-0005-0000-0000-0000B3000000}"/>
    <cellStyle name="Currency 2 2 13" xfId="181" xr:uid="{00000000-0005-0000-0000-0000B4000000}"/>
    <cellStyle name="Currency 2 2 14" xfId="182" xr:uid="{00000000-0005-0000-0000-0000B5000000}"/>
    <cellStyle name="Currency 2 2 15" xfId="183" xr:uid="{00000000-0005-0000-0000-0000B6000000}"/>
    <cellStyle name="Currency 2 2 16" xfId="184" xr:uid="{00000000-0005-0000-0000-0000B7000000}"/>
    <cellStyle name="Currency 2 2 17" xfId="185" xr:uid="{00000000-0005-0000-0000-0000B8000000}"/>
    <cellStyle name="Currency 2 2 18" xfId="186" xr:uid="{00000000-0005-0000-0000-0000B9000000}"/>
    <cellStyle name="Currency 2 2 19" xfId="187" xr:uid="{00000000-0005-0000-0000-0000BA000000}"/>
    <cellStyle name="Currency 2 2 2" xfId="188" xr:uid="{00000000-0005-0000-0000-0000BB000000}"/>
    <cellStyle name="Currency 2 2 2 2" xfId="189" xr:uid="{00000000-0005-0000-0000-0000BC000000}"/>
    <cellStyle name="Currency 2 2 2 3" xfId="190" xr:uid="{00000000-0005-0000-0000-0000BD000000}"/>
    <cellStyle name="Currency 2 2 20" xfId="191" xr:uid="{00000000-0005-0000-0000-0000BE000000}"/>
    <cellStyle name="Currency 2 2 21" xfId="192" xr:uid="{00000000-0005-0000-0000-0000BF000000}"/>
    <cellStyle name="Currency 2 2 22" xfId="193" xr:uid="{00000000-0005-0000-0000-0000C0000000}"/>
    <cellStyle name="Currency 2 2 23" xfId="194" xr:uid="{00000000-0005-0000-0000-0000C1000000}"/>
    <cellStyle name="Currency 2 2 24" xfId="195" xr:uid="{00000000-0005-0000-0000-0000C2000000}"/>
    <cellStyle name="Currency 2 2 25" xfId="196" xr:uid="{00000000-0005-0000-0000-0000C3000000}"/>
    <cellStyle name="Currency 2 2 26" xfId="197" xr:uid="{00000000-0005-0000-0000-0000C4000000}"/>
    <cellStyle name="Currency 2 2 27" xfId="198" xr:uid="{00000000-0005-0000-0000-0000C5000000}"/>
    <cellStyle name="Currency 2 2 28" xfId="199" xr:uid="{00000000-0005-0000-0000-0000C6000000}"/>
    <cellStyle name="Currency 2 2 29" xfId="200" xr:uid="{00000000-0005-0000-0000-0000C7000000}"/>
    <cellStyle name="Currency 2 2 3" xfId="201" xr:uid="{00000000-0005-0000-0000-0000C8000000}"/>
    <cellStyle name="Currency 2 2 3 2" xfId="202" xr:uid="{00000000-0005-0000-0000-0000C9000000}"/>
    <cellStyle name="Currency 2 2 3 3" xfId="203" xr:uid="{00000000-0005-0000-0000-0000CA000000}"/>
    <cellStyle name="Currency 2 2 30" xfId="204" xr:uid="{00000000-0005-0000-0000-0000CB000000}"/>
    <cellStyle name="Currency 2 2 31" xfId="205" xr:uid="{00000000-0005-0000-0000-0000CC000000}"/>
    <cellStyle name="Currency 2 2 32" xfId="206" xr:uid="{00000000-0005-0000-0000-0000CD000000}"/>
    <cellStyle name="Currency 2 2 33" xfId="207" xr:uid="{00000000-0005-0000-0000-0000CE000000}"/>
    <cellStyle name="Currency 2 2 34" xfId="208" xr:uid="{00000000-0005-0000-0000-0000CF000000}"/>
    <cellStyle name="Currency 2 2 35" xfId="209" xr:uid="{00000000-0005-0000-0000-0000D0000000}"/>
    <cellStyle name="Currency 2 2 36" xfId="210" xr:uid="{00000000-0005-0000-0000-0000D1000000}"/>
    <cellStyle name="Currency 2 2 37" xfId="211" xr:uid="{00000000-0005-0000-0000-0000D2000000}"/>
    <cellStyle name="Currency 2 2 38" xfId="212" xr:uid="{00000000-0005-0000-0000-0000D3000000}"/>
    <cellStyle name="Currency 2 2 4" xfId="213" xr:uid="{00000000-0005-0000-0000-0000D4000000}"/>
    <cellStyle name="Currency 2 2 4 2" xfId="214" xr:uid="{00000000-0005-0000-0000-0000D5000000}"/>
    <cellStyle name="Currency 2 2 4 3" xfId="215" xr:uid="{00000000-0005-0000-0000-0000D6000000}"/>
    <cellStyle name="Currency 2 2 5" xfId="216" xr:uid="{00000000-0005-0000-0000-0000D7000000}"/>
    <cellStyle name="Currency 2 2 5 2" xfId="217" xr:uid="{00000000-0005-0000-0000-0000D8000000}"/>
    <cellStyle name="Currency 2 2 5 3" xfId="218" xr:uid="{00000000-0005-0000-0000-0000D9000000}"/>
    <cellStyle name="Currency 2 2 6" xfId="219" xr:uid="{00000000-0005-0000-0000-0000DA000000}"/>
    <cellStyle name="Currency 2 2 6 2" xfId="220" xr:uid="{00000000-0005-0000-0000-0000DB000000}"/>
    <cellStyle name="Currency 2 2 6 3" xfId="221" xr:uid="{00000000-0005-0000-0000-0000DC000000}"/>
    <cellStyle name="Currency 2 2 7" xfId="222" xr:uid="{00000000-0005-0000-0000-0000DD000000}"/>
    <cellStyle name="Currency 2 2 7 2" xfId="223" xr:uid="{00000000-0005-0000-0000-0000DE000000}"/>
    <cellStyle name="Currency 2 2 7 3" xfId="224" xr:uid="{00000000-0005-0000-0000-0000DF000000}"/>
    <cellStyle name="Currency 2 2 8" xfId="225" xr:uid="{00000000-0005-0000-0000-0000E0000000}"/>
    <cellStyle name="Currency 2 2 8 2" xfId="226" xr:uid="{00000000-0005-0000-0000-0000E1000000}"/>
    <cellStyle name="Currency 2 2 8 3" xfId="227" xr:uid="{00000000-0005-0000-0000-0000E2000000}"/>
    <cellStyle name="Currency 2 2 9" xfId="228" xr:uid="{00000000-0005-0000-0000-0000E3000000}"/>
    <cellStyle name="Currency 2 2 9 2" xfId="229" xr:uid="{00000000-0005-0000-0000-0000E4000000}"/>
    <cellStyle name="Currency 2 2 9 3" xfId="230" xr:uid="{00000000-0005-0000-0000-0000E5000000}"/>
    <cellStyle name="Currency 2 20" xfId="231" xr:uid="{00000000-0005-0000-0000-0000E6000000}"/>
    <cellStyle name="Currency 2 21" xfId="232" xr:uid="{00000000-0005-0000-0000-0000E7000000}"/>
    <cellStyle name="Currency 2 22" xfId="233" xr:uid="{00000000-0005-0000-0000-0000E8000000}"/>
    <cellStyle name="Currency 2 23" xfId="234" xr:uid="{00000000-0005-0000-0000-0000E9000000}"/>
    <cellStyle name="Currency 2 24" xfId="235" xr:uid="{00000000-0005-0000-0000-0000EA000000}"/>
    <cellStyle name="Currency 2 25" xfId="236" xr:uid="{00000000-0005-0000-0000-0000EB000000}"/>
    <cellStyle name="Currency 2 26" xfId="237" xr:uid="{00000000-0005-0000-0000-0000EC000000}"/>
    <cellStyle name="Currency 2 27" xfId="238" xr:uid="{00000000-0005-0000-0000-0000ED000000}"/>
    <cellStyle name="Currency 2 28" xfId="239" xr:uid="{00000000-0005-0000-0000-0000EE000000}"/>
    <cellStyle name="Currency 2 29" xfId="240" xr:uid="{00000000-0005-0000-0000-0000EF000000}"/>
    <cellStyle name="Currency 2 3" xfId="241" xr:uid="{00000000-0005-0000-0000-0000F0000000}"/>
    <cellStyle name="Currency 2 3 2" xfId="242" xr:uid="{00000000-0005-0000-0000-0000F1000000}"/>
    <cellStyle name="Currency 2 3 3" xfId="243" xr:uid="{00000000-0005-0000-0000-0000F2000000}"/>
    <cellStyle name="Currency 2 30" xfId="244" xr:uid="{00000000-0005-0000-0000-0000F3000000}"/>
    <cellStyle name="Currency 2 31" xfId="245" xr:uid="{00000000-0005-0000-0000-0000F4000000}"/>
    <cellStyle name="Currency 2 32" xfId="246" xr:uid="{00000000-0005-0000-0000-0000F5000000}"/>
    <cellStyle name="Currency 2 33" xfId="247" xr:uid="{00000000-0005-0000-0000-0000F6000000}"/>
    <cellStyle name="Currency 2 34" xfId="248" xr:uid="{00000000-0005-0000-0000-0000F7000000}"/>
    <cellStyle name="Currency 2 35" xfId="249" xr:uid="{00000000-0005-0000-0000-0000F8000000}"/>
    <cellStyle name="Currency 2 36" xfId="250" xr:uid="{00000000-0005-0000-0000-0000F9000000}"/>
    <cellStyle name="Currency 2 37" xfId="251" xr:uid="{00000000-0005-0000-0000-0000FA000000}"/>
    <cellStyle name="Currency 2 38" xfId="252" xr:uid="{00000000-0005-0000-0000-0000FB000000}"/>
    <cellStyle name="Currency 2 39" xfId="253" xr:uid="{00000000-0005-0000-0000-0000FC000000}"/>
    <cellStyle name="Currency 2 4" xfId="254" xr:uid="{00000000-0005-0000-0000-0000FD000000}"/>
    <cellStyle name="Currency 2 4 2" xfId="255" xr:uid="{00000000-0005-0000-0000-0000FE000000}"/>
    <cellStyle name="Currency 2 4 3" xfId="256" xr:uid="{00000000-0005-0000-0000-0000FF000000}"/>
    <cellStyle name="Currency 2 5" xfId="257" xr:uid="{00000000-0005-0000-0000-000000010000}"/>
    <cellStyle name="Currency 2 5 2" xfId="258" xr:uid="{00000000-0005-0000-0000-000001010000}"/>
    <cellStyle name="Currency 2 5 3" xfId="259" xr:uid="{00000000-0005-0000-0000-000002010000}"/>
    <cellStyle name="Currency 2 6" xfId="260" xr:uid="{00000000-0005-0000-0000-000003010000}"/>
    <cellStyle name="Currency 2 6 2" xfId="261" xr:uid="{00000000-0005-0000-0000-000004010000}"/>
    <cellStyle name="Currency 2 6 3" xfId="262" xr:uid="{00000000-0005-0000-0000-000005010000}"/>
    <cellStyle name="Currency 2 7" xfId="263" xr:uid="{00000000-0005-0000-0000-000006010000}"/>
    <cellStyle name="Currency 2 7 2" xfId="264" xr:uid="{00000000-0005-0000-0000-000007010000}"/>
    <cellStyle name="Currency 2 7 3" xfId="265" xr:uid="{00000000-0005-0000-0000-000008010000}"/>
    <cellStyle name="Currency 2 8" xfId="266" xr:uid="{00000000-0005-0000-0000-000009010000}"/>
    <cellStyle name="Currency 2 8 2" xfId="267" xr:uid="{00000000-0005-0000-0000-00000A010000}"/>
    <cellStyle name="Currency 2 8 3" xfId="268" xr:uid="{00000000-0005-0000-0000-00000B010000}"/>
    <cellStyle name="Currency 2 9" xfId="269" xr:uid="{00000000-0005-0000-0000-00000C010000}"/>
    <cellStyle name="Currency 2 9 2" xfId="270" xr:uid="{00000000-0005-0000-0000-00000D010000}"/>
    <cellStyle name="Currency 2 9 3" xfId="271" xr:uid="{00000000-0005-0000-0000-00000E010000}"/>
    <cellStyle name="Currency0" xfId="272" xr:uid="{00000000-0005-0000-0000-00000F010000}"/>
    <cellStyle name="Date" xfId="273" xr:uid="{00000000-0005-0000-0000-000010010000}"/>
    <cellStyle name="Excel Built-in Excel Built-in Excel Built-in Comma 7 2" xfId="274" xr:uid="{00000000-0005-0000-0000-000011010000}"/>
    <cellStyle name="Excel Built-in Excel Built-in Excel Built-in Comma 7 2 10" xfId="275" xr:uid="{00000000-0005-0000-0000-000012010000}"/>
    <cellStyle name="Excel Built-in Excel Built-in Excel Built-in Comma 7 2 10 2" xfId="276" xr:uid="{00000000-0005-0000-0000-000013010000}"/>
    <cellStyle name="Excel Built-in Excel Built-in Excel Built-in Comma 7 2 10 3" xfId="277" xr:uid="{00000000-0005-0000-0000-000014010000}"/>
    <cellStyle name="Excel Built-in Excel Built-in Excel Built-in Comma 7 2 11" xfId="278" xr:uid="{00000000-0005-0000-0000-000015010000}"/>
    <cellStyle name="Excel Built-in Excel Built-in Excel Built-in Comma 7 2 11 2" xfId="279" xr:uid="{00000000-0005-0000-0000-000016010000}"/>
    <cellStyle name="Excel Built-in Excel Built-in Excel Built-in Comma 7 2 11 3" xfId="280" xr:uid="{00000000-0005-0000-0000-000017010000}"/>
    <cellStyle name="Excel Built-in Excel Built-in Excel Built-in Comma 7 2 12" xfId="281" xr:uid="{00000000-0005-0000-0000-000018010000}"/>
    <cellStyle name="Excel Built-in Excel Built-in Excel Built-in Comma 7 2 12 2" xfId="282" xr:uid="{00000000-0005-0000-0000-000019010000}"/>
    <cellStyle name="Excel Built-in Excel Built-in Excel Built-in Comma 7 2 12 3" xfId="283" xr:uid="{00000000-0005-0000-0000-00001A010000}"/>
    <cellStyle name="Excel Built-in Excel Built-in Excel Built-in Comma 7 2 13" xfId="284" xr:uid="{00000000-0005-0000-0000-00001B010000}"/>
    <cellStyle name="Excel Built-in Excel Built-in Excel Built-in Comma 7 2 13 2" xfId="285" xr:uid="{00000000-0005-0000-0000-00001C010000}"/>
    <cellStyle name="Excel Built-in Excel Built-in Excel Built-in Comma 7 2 13 3" xfId="286" xr:uid="{00000000-0005-0000-0000-00001D010000}"/>
    <cellStyle name="Excel Built-in Excel Built-in Excel Built-in Comma 7 2 14" xfId="287" xr:uid="{00000000-0005-0000-0000-00001E010000}"/>
    <cellStyle name="Excel Built-in Excel Built-in Excel Built-in Comma 7 2 15" xfId="288" xr:uid="{00000000-0005-0000-0000-00001F010000}"/>
    <cellStyle name="Excel Built-in Excel Built-in Excel Built-in Comma 7 2 16" xfId="289" xr:uid="{00000000-0005-0000-0000-000020010000}"/>
    <cellStyle name="Excel Built-in Excel Built-in Excel Built-in Comma 7 2 17" xfId="290" xr:uid="{00000000-0005-0000-0000-000021010000}"/>
    <cellStyle name="Excel Built-in Excel Built-in Excel Built-in Comma 7 2 18" xfId="291" xr:uid="{00000000-0005-0000-0000-000022010000}"/>
    <cellStyle name="Excel Built-in Excel Built-in Excel Built-in Comma 7 2 19" xfId="292" xr:uid="{00000000-0005-0000-0000-000023010000}"/>
    <cellStyle name="Excel Built-in Excel Built-in Excel Built-in Comma 7 2 2" xfId="293" xr:uid="{00000000-0005-0000-0000-000024010000}"/>
    <cellStyle name="Excel Built-in Excel Built-in Excel Built-in Comma 7 2 2 10" xfId="294" xr:uid="{00000000-0005-0000-0000-000025010000}"/>
    <cellStyle name="Excel Built-in Excel Built-in Excel Built-in Comma 7 2 2 10 2" xfId="295" xr:uid="{00000000-0005-0000-0000-000026010000}"/>
    <cellStyle name="Excel Built-in Excel Built-in Excel Built-in Comma 7 2 2 10 3" xfId="296" xr:uid="{00000000-0005-0000-0000-000027010000}"/>
    <cellStyle name="Excel Built-in Excel Built-in Excel Built-in Comma 7 2 2 11" xfId="297" xr:uid="{00000000-0005-0000-0000-000028010000}"/>
    <cellStyle name="Excel Built-in Excel Built-in Excel Built-in Comma 7 2 2 11 2" xfId="298" xr:uid="{00000000-0005-0000-0000-000029010000}"/>
    <cellStyle name="Excel Built-in Excel Built-in Excel Built-in Comma 7 2 2 11 3" xfId="299" xr:uid="{00000000-0005-0000-0000-00002A010000}"/>
    <cellStyle name="Excel Built-in Excel Built-in Excel Built-in Comma 7 2 2 12" xfId="300" xr:uid="{00000000-0005-0000-0000-00002B010000}"/>
    <cellStyle name="Excel Built-in Excel Built-in Excel Built-in Comma 7 2 2 12 2" xfId="301" xr:uid="{00000000-0005-0000-0000-00002C010000}"/>
    <cellStyle name="Excel Built-in Excel Built-in Excel Built-in Comma 7 2 2 12 3" xfId="302" xr:uid="{00000000-0005-0000-0000-00002D010000}"/>
    <cellStyle name="Excel Built-in Excel Built-in Excel Built-in Comma 7 2 2 2" xfId="303" xr:uid="{00000000-0005-0000-0000-00002E010000}"/>
    <cellStyle name="Excel Built-in Excel Built-in Excel Built-in Comma 7 2 2 2 10" xfId="304" xr:uid="{00000000-0005-0000-0000-00002F010000}"/>
    <cellStyle name="Excel Built-in Excel Built-in Excel Built-in Comma 7 2 2 2 11" xfId="305" xr:uid="{00000000-0005-0000-0000-000030010000}"/>
    <cellStyle name="Excel Built-in Excel Built-in Excel Built-in Comma 7 2 2 2 12" xfId="306" xr:uid="{00000000-0005-0000-0000-000031010000}"/>
    <cellStyle name="Excel Built-in Excel Built-in Excel Built-in Comma 7 2 2 2 13" xfId="307" xr:uid="{00000000-0005-0000-0000-000032010000}"/>
    <cellStyle name="Excel Built-in Excel Built-in Excel Built-in Comma 7 2 2 2 14" xfId="308" xr:uid="{00000000-0005-0000-0000-000033010000}"/>
    <cellStyle name="Excel Built-in Excel Built-in Excel Built-in Comma 7 2 2 2 2" xfId="309" xr:uid="{00000000-0005-0000-0000-000034010000}"/>
    <cellStyle name="Excel Built-in Excel Built-in Excel Built-in Comma 7 2 2 2 3" xfId="310" xr:uid="{00000000-0005-0000-0000-000035010000}"/>
    <cellStyle name="Excel Built-in Excel Built-in Excel Built-in Comma 7 2 2 2 4" xfId="311" xr:uid="{00000000-0005-0000-0000-000036010000}"/>
    <cellStyle name="Excel Built-in Excel Built-in Excel Built-in Comma 7 2 2 2 5" xfId="312" xr:uid="{00000000-0005-0000-0000-000037010000}"/>
    <cellStyle name="Excel Built-in Excel Built-in Excel Built-in Comma 7 2 2 2 6" xfId="313" xr:uid="{00000000-0005-0000-0000-000038010000}"/>
    <cellStyle name="Excel Built-in Excel Built-in Excel Built-in Comma 7 2 2 2 7" xfId="314" xr:uid="{00000000-0005-0000-0000-000039010000}"/>
    <cellStyle name="Excel Built-in Excel Built-in Excel Built-in Comma 7 2 2 2 8" xfId="315" xr:uid="{00000000-0005-0000-0000-00003A010000}"/>
    <cellStyle name="Excel Built-in Excel Built-in Excel Built-in Comma 7 2 2 2 9" xfId="316" xr:uid="{00000000-0005-0000-0000-00003B010000}"/>
    <cellStyle name="Excel Built-in Excel Built-in Excel Built-in Comma 7 2 2 3" xfId="317" xr:uid="{00000000-0005-0000-0000-00003C010000}"/>
    <cellStyle name="Excel Built-in Excel Built-in Excel Built-in Comma 7 2 2 3 2" xfId="318" xr:uid="{00000000-0005-0000-0000-00003D010000}"/>
    <cellStyle name="Excel Built-in Excel Built-in Excel Built-in Comma 7 2 2 3 3" xfId="319" xr:uid="{00000000-0005-0000-0000-00003E010000}"/>
    <cellStyle name="Excel Built-in Excel Built-in Excel Built-in Comma 7 2 2 4" xfId="320" xr:uid="{00000000-0005-0000-0000-00003F010000}"/>
    <cellStyle name="Excel Built-in Excel Built-in Excel Built-in Comma 7 2 2 4 2" xfId="321" xr:uid="{00000000-0005-0000-0000-000040010000}"/>
    <cellStyle name="Excel Built-in Excel Built-in Excel Built-in Comma 7 2 2 4 3" xfId="322" xr:uid="{00000000-0005-0000-0000-000041010000}"/>
    <cellStyle name="Excel Built-in Excel Built-in Excel Built-in Comma 7 2 2 5" xfId="323" xr:uid="{00000000-0005-0000-0000-000042010000}"/>
    <cellStyle name="Excel Built-in Excel Built-in Excel Built-in Comma 7 2 2 5 2" xfId="324" xr:uid="{00000000-0005-0000-0000-000043010000}"/>
    <cellStyle name="Excel Built-in Excel Built-in Excel Built-in Comma 7 2 2 5 3" xfId="325" xr:uid="{00000000-0005-0000-0000-000044010000}"/>
    <cellStyle name="Excel Built-in Excel Built-in Excel Built-in Comma 7 2 2 6" xfId="326" xr:uid="{00000000-0005-0000-0000-000045010000}"/>
    <cellStyle name="Excel Built-in Excel Built-in Excel Built-in Comma 7 2 2 6 2" xfId="327" xr:uid="{00000000-0005-0000-0000-000046010000}"/>
    <cellStyle name="Excel Built-in Excel Built-in Excel Built-in Comma 7 2 2 6 3" xfId="328" xr:uid="{00000000-0005-0000-0000-000047010000}"/>
    <cellStyle name="Excel Built-in Excel Built-in Excel Built-in Comma 7 2 2 7" xfId="329" xr:uid="{00000000-0005-0000-0000-000048010000}"/>
    <cellStyle name="Excel Built-in Excel Built-in Excel Built-in Comma 7 2 2 7 2" xfId="330" xr:uid="{00000000-0005-0000-0000-000049010000}"/>
    <cellStyle name="Excel Built-in Excel Built-in Excel Built-in Comma 7 2 2 7 3" xfId="331" xr:uid="{00000000-0005-0000-0000-00004A010000}"/>
    <cellStyle name="Excel Built-in Excel Built-in Excel Built-in Comma 7 2 2 8" xfId="332" xr:uid="{00000000-0005-0000-0000-00004B010000}"/>
    <cellStyle name="Excel Built-in Excel Built-in Excel Built-in Comma 7 2 2 8 2" xfId="333" xr:uid="{00000000-0005-0000-0000-00004C010000}"/>
    <cellStyle name="Excel Built-in Excel Built-in Excel Built-in Comma 7 2 2 8 3" xfId="334" xr:uid="{00000000-0005-0000-0000-00004D010000}"/>
    <cellStyle name="Excel Built-in Excel Built-in Excel Built-in Comma 7 2 2 9" xfId="335" xr:uid="{00000000-0005-0000-0000-00004E010000}"/>
    <cellStyle name="Excel Built-in Excel Built-in Excel Built-in Comma 7 2 2 9 2" xfId="336" xr:uid="{00000000-0005-0000-0000-00004F010000}"/>
    <cellStyle name="Excel Built-in Excel Built-in Excel Built-in Comma 7 2 2 9 3" xfId="337" xr:uid="{00000000-0005-0000-0000-000050010000}"/>
    <cellStyle name="Excel Built-in Excel Built-in Excel Built-in Comma 7 2 20" xfId="338" xr:uid="{00000000-0005-0000-0000-000051010000}"/>
    <cellStyle name="Excel Built-in Excel Built-in Excel Built-in Comma 7 2 21" xfId="339" xr:uid="{00000000-0005-0000-0000-000052010000}"/>
    <cellStyle name="Excel Built-in Excel Built-in Excel Built-in Comma 7 2 22" xfId="340" xr:uid="{00000000-0005-0000-0000-000053010000}"/>
    <cellStyle name="Excel Built-in Excel Built-in Excel Built-in Comma 7 2 23" xfId="341" xr:uid="{00000000-0005-0000-0000-000054010000}"/>
    <cellStyle name="Excel Built-in Excel Built-in Excel Built-in Comma 7 2 24" xfId="342" xr:uid="{00000000-0005-0000-0000-000055010000}"/>
    <cellStyle name="Excel Built-in Excel Built-in Excel Built-in Comma 7 2 25" xfId="343" xr:uid="{00000000-0005-0000-0000-000056010000}"/>
    <cellStyle name="Excel Built-in Excel Built-in Excel Built-in Comma 7 2 26" xfId="344" xr:uid="{00000000-0005-0000-0000-000057010000}"/>
    <cellStyle name="Excel Built-in Excel Built-in Excel Built-in Comma 7 2 27" xfId="345" xr:uid="{00000000-0005-0000-0000-000058010000}"/>
    <cellStyle name="Excel Built-in Excel Built-in Excel Built-in Comma 7 2 28" xfId="346" xr:uid="{00000000-0005-0000-0000-000059010000}"/>
    <cellStyle name="Excel Built-in Excel Built-in Excel Built-in Comma 7 2 29" xfId="347" xr:uid="{00000000-0005-0000-0000-00005A010000}"/>
    <cellStyle name="Excel Built-in Excel Built-in Excel Built-in Comma 7 2 3" xfId="348" xr:uid="{00000000-0005-0000-0000-00005B010000}"/>
    <cellStyle name="Excel Built-in Excel Built-in Excel Built-in Comma 7 2 3 2" xfId="349" xr:uid="{00000000-0005-0000-0000-00005C010000}"/>
    <cellStyle name="Excel Built-in Excel Built-in Excel Built-in Comma 7 2 3 3" xfId="350" xr:uid="{00000000-0005-0000-0000-00005D010000}"/>
    <cellStyle name="Excel Built-in Excel Built-in Excel Built-in Comma 7 2 30" xfId="351" xr:uid="{00000000-0005-0000-0000-00005E010000}"/>
    <cellStyle name="Excel Built-in Excel Built-in Excel Built-in Comma 7 2 31" xfId="352" xr:uid="{00000000-0005-0000-0000-00005F010000}"/>
    <cellStyle name="Excel Built-in Excel Built-in Excel Built-in Comma 7 2 32" xfId="353" xr:uid="{00000000-0005-0000-0000-000060010000}"/>
    <cellStyle name="Excel Built-in Excel Built-in Excel Built-in Comma 7 2 33" xfId="354" xr:uid="{00000000-0005-0000-0000-000061010000}"/>
    <cellStyle name="Excel Built-in Excel Built-in Excel Built-in Comma 7 2 34" xfId="355" xr:uid="{00000000-0005-0000-0000-000062010000}"/>
    <cellStyle name="Excel Built-in Excel Built-in Excel Built-in Comma 7 2 35" xfId="356" xr:uid="{00000000-0005-0000-0000-000063010000}"/>
    <cellStyle name="Excel Built-in Excel Built-in Excel Built-in Comma 7 2 36" xfId="357" xr:uid="{00000000-0005-0000-0000-000064010000}"/>
    <cellStyle name="Excel Built-in Excel Built-in Excel Built-in Comma 7 2 37" xfId="358" xr:uid="{00000000-0005-0000-0000-000065010000}"/>
    <cellStyle name="Excel Built-in Excel Built-in Excel Built-in Comma 7 2 38" xfId="359" xr:uid="{00000000-0005-0000-0000-000066010000}"/>
    <cellStyle name="Excel Built-in Excel Built-in Excel Built-in Comma 7 2 39" xfId="360" xr:uid="{00000000-0005-0000-0000-000067010000}"/>
    <cellStyle name="Excel Built-in Excel Built-in Excel Built-in Comma 7 2 4" xfId="361" xr:uid="{00000000-0005-0000-0000-000068010000}"/>
    <cellStyle name="Excel Built-in Excel Built-in Excel Built-in Comma 7 2 4 2" xfId="362" xr:uid="{00000000-0005-0000-0000-000069010000}"/>
    <cellStyle name="Excel Built-in Excel Built-in Excel Built-in Comma 7 2 4 3" xfId="363" xr:uid="{00000000-0005-0000-0000-00006A010000}"/>
    <cellStyle name="Excel Built-in Excel Built-in Excel Built-in Comma 7 2 5" xfId="364" xr:uid="{00000000-0005-0000-0000-00006B010000}"/>
    <cellStyle name="Excel Built-in Excel Built-in Excel Built-in Comma 7 2 5 2" xfId="365" xr:uid="{00000000-0005-0000-0000-00006C010000}"/>
    <cellStyle name="Excel Built-in Excel Built-in Excel Built-in Comma 7 2 5 3" xfId="366" xr:uid="{00000000-0005-0000-0000-00006D010000}"/>
    <cellStyle name="Excel Built-in Excel Built-in Excel Built-in Comma 7 2 6" xfId="367" xr:uid="{00000000-0005-0000-0000-00006E010000}"/>
    <cellStyle name="Excel Built-in Excel Built-in Excel Built-in Comma 7 2 6 2" xfId="368" xr:uid="{00000000-0005-0000-0000-00006F010000}"/>
    <cellStyle name="Excel Built-in Excel Built-in Excel Built-in Comma 7 2 6 3" xfId="369" xr:uid="{00000000-0005-0000-0000-000070010000}"/>
    <cellStyle name="Excel Built-in Excel Built-in Excel Built-in Comma 7 2 7" xfId="370" xr:uid="{00000000-0005-0000-0000-000071010000}"/>
    <cellStyle name="Excel Built-in Excel Built-in Excel Built-in Comma 7 2 7 2" xfId="371" xr:uid="{00000000-0005-0000-0000-000072010000}"/>
    <cellStyle name="Excel Built-in Excel Built-in Excel Built-in Comma 7 2 7 3" xfId="372" xr:uid="{00000000-0005-0000-0000-000073010000}"/>
    <cellStyle name="Excel Built-in Excel Built-in Excel Built-in Comma 7 2 8" xfId="373" xr:uid="{00000000-0005-0000-0000-000074010000}"/>
    <cellStyle name="Excel Built-in Excel Built-in Excel Built-in Comma 7 2 8 2" xfId="374" xr:uid="{00000000-0005-0000-0000-000075010000}"/>
    <cellStyle name="Excel Built-in Excel Built-in Excel Built-in Comma 7 2 8 3" xfId="375" xr:uid="{00000000-0005-0000-0000-000076010000}"/>
    <cellStyle name="Excel Built-in Excel Built-in Excel Built-in Comma 7 2 9" xfId="376" xr:uid="{00000000-0005-0000-0000-000077010000}"/>
    <cellStyle name="Excel Built-in Excel Built-in Excel Built-in Comma 7 2 9 2" xfId="377" xr:uid="{00000000-0005-0000-0000-000078010000}"/>
    <cellStyle name="Excel Built-in Excel Built-in Excel Built-in Comma 7 2 9 3" xfId="378" xr:uid="{00000000-0005-0000-0000-000079010000}"/>
    <cellStyle name="Excel Built-in Excel Built-in Excel Built-in Comma 8" xfId="379" xr:uid="{00000000-0005-0000-0000-00007A010000}"/>
    <cellStyle name="Excel Built-in Excel Built-in Excel Built-in Comma 8 10" xfId="380" xr:uid="{00000000-0005-0000-0000-00007B010000}"/>
    <cellStyle name="Excel Built-in Excel Built-in Excel Built-in Comma 8 10 2" xfId="381" xr:uid="{00000000-0005-0000-0000-00007C010000}"/>
    <cellStyle name="Excel Built-in Excel Built-in Excel Built-in Comma 8 10 3" xfId="382" xr:uid="{00000000-0005-0000-0000-00007D010000}"/>
    <cellStyle name="Excel Built-in Excel Built-in Excel Built-in Comma 8 11" xfId="383" xr:uid="{00000000-0005-0000-0000-00007E010000}"/>
    <cellStyle name="Excel Built-in Excel Built-in Excel Built-in Comma 8 11 2" xfId="384" xr:uid="{00000000-0005-0000-0000-00007F010000}"/>
    <cellStyle name="Excel Built-in Excel Built-in Excel Built-in Comma 8 11 3" xfId="385" xr:uid="{00000000-0005-0000-0000-000080010000}"/>
    <cellStyle name="Excel Built-in Excel Built-in Excel Built-in Comma 8 12" xfId="386" xr:uid="{00000000-0005-0000-0000-000081010000}"/>
    <cellStyle name="Excel Built-in Excel Built-in Excel Built-in Comma 8 12 2" xfId="387" xr:uid="{00000000-0005-0000-0000-000082010000}"/>
    <cellStyle name="Excel Built-in Excel Built-in Excel Built-in Comma 8 12 3" xfId="388" xr:uid="{00000000-0005-0000-0000-000083010000}"/>
    <cellStyle name="Excel Built-in Excel Built-in Excel Built-in Comma 8 13" xfId="389" xr:uid="{00000000-0005-0000-0000-000084010000}"/>
    <cellStyle name="Excel Built-in Excel Built-in Excel Built-in Comma 8 13 2" xfId="390" xr:uid="{00000000-0005-0000-0000-000085010000}"/>
    <cellStyle name="Excel Built-in Excel Built-in Excel Built-in Comma 8 13 3" xfId="391" xr:uid="{00000000-0005-0000-0000-000086010000}"/>
    <cellStyle name="Excel Built-in Excel Built-in Excel Built-in Comma 8 14" xfId="392" xr:uid="{00000000-0005-0000-0000-000087010000}"/>
    <cellStyle name="Excel Built-in Excel Built-in Excel Built-in Comma 8 14 2" xfId="393" xr:uid="{00000000-0005-0000-0000-000088010000}"/>
    <cellStyle name="Excel Built-in Excel Built-in Excel Built-in Comma 8 14 3" xfId="394" xr:uid="{00000000-0005-0000-0000-000089010000}"/>
    <cellStyle name="Excel Built-in Excel Built-in Excel Built-in Comma 8 15" xfId="395" xr:uid="{00000000-0005-0000-0000-00008A010000}"/>
    <cellStyle name="Excel Built-in Excel Built-in Excel Built-in Comma 8 16" xfId="396" xr:uid="{00000000-0005-0000-0000-00008B010000}"/>
    <cellStyle name="Excel Built-in Excel Built-in Excel Built-in Comma 8 17" xfId="397" xr:uid="{00000000-0005-0000-0000-00008C010000}"/>
    <cellStyle name="Excel Built-in Excel Built-in Excel Built-in Comma 8 18" xfId="398" xr:uid="{00000000-0005-0000-0000-00008D010000}"/>
    <cellStyle name="Excel Built-in Excel Built-in Excel Built-in Comma 8 19" xfId="399" xr:uid="{00000000-0005-0000-0000-00008E010000}"/>
    <cellStyle name="Excel Built-in Excel Built-in Excel Built-in Comma 8 2" xfId="400" xr:uid="{00000000-0005-0000-0000-00008F010000}"/>
    <cellStyle name="Excel Built-in Excel Built-in Excel Built-in Comma 8 2 10" xfId="401" xr:uid="{00000000-0005-0000-0000-000090010000}"/>
    <cellStyle name="Excel Built-in Excel Built-in Excel Built-in Comma 8 2 10 2" xfId="402" xr:uid="{00000000-0005-0000-0000-000091010000}"/>
    <cellStyle name="Excel Built-in Excel Built-in Excel Built-in Comma 8 2 10 3" xfId="403" xr:uid="{00000000-0005-0000-0000-000092010000}"/>
    <cellStyle name="Excel Built-in Excel Built-in Excel Built-in Comma 8 2 11" xfId="404" xr:uid="{00000000-0005-0000-0000-000093010000}"/>
    <cellStyle name="Excel Built-in Excel Built-in Excel Built-in Comma 8 2 11 2" xfId="405" xr:uid="{00000000-0005-0000-0000-000094010000}"/>
    <cellStyle name="Excel Built-in Excel Built-in Excel Built-in Comma 8 2 11 3" xfId="406" xr:uid="{00000000-0005-0000-0000-000095010000}"/>
    <cellStyle name="Excel Built-in Excel Built-in Excel Built-in Comma 8 2 12" xfId="407" xr:uid="{00000000-0005-0000-0000-000096010000}"/>
    <cellStyle name="Excel Built-in Excel Built-in Excel Built-in Comma 8 2 12 2" xfId="408" xr:uid="{00000000-0005-0000-0000-000097010000}"/>
    <cellStyle name="Excel Built-in Excel Built-in Excel Built-in Comma 8 2 12 3" xfId="409" xr:uid="{00000000-0005-0000-0000-000098010000}"/>
    <cellStyle name="Excel Built-in Excel Built-in Excel Built-in Comma 8 2 13" xfId="410" xr:uid="{00000000-0005-0000-0000-000099010000}"/>
    <cellStyle name="Excel Built-in Excel Built-in Excel Built-in Comma 8 2 14" xfId="411" xr:uid="{00000000-0005-0000-0000-00009A010000}"/>
    <cellStyle name="Excel Built-in Excel Built-in Excel Built-in Comma 8 2 15" xfId="412" xr:uid="{00000000-0005-0000-0000-00009B010000}"/>
    <cellStyle name="Excel Built-in Excel Built-in Excel Built-in Comma 8 2 16" xfId="413" xr:uid="{00000000-0005-0000-0000-00009C010000}"/>
    <cellStyle name="Excel Built-in Excel Built-in Excel Built-in Comma 8 2 17" xfId="414" xr:uid="{00000000-0005-0000-0000-00009D010000}"/>
    <cellStyle name="Excel Built-in Excel Built-in Excel Built-in Comma 8 2 18" xfId="415" xr:uid="{00000000-0005-0000-0000-00009E010000}"/>
    <cellStyle name="Excel Built-in Excel Built-in Excel Built-in Comma 8 2 19" xfId="416" xr:uid="{00000000-0005-0000-0000-00009F010000}"/>
    <cellStyle name="Excel Built-in Excel Built-in Excel Built-in Comma 8 2 2" xfId="417" xr:uid="{00000000-0005-0000-0000-0000A0010000}"/>
    <cellStyle name="Excel Built-in Excel Built-in Excel Built-in Comma 8 2 2 2" xfId="418" xr:uid="{00000000-0005-0000-0000-0000A1010000}"/>
    <cellStyle name="Excel Built-in Excel Built-in Excel Built-in Comma 8 2 2 3" xfId="419" xr:uid="{00000000-0005-0000-0000-0000A2010000}"/>
    <cellStyle name="Excel Built-in Excel Built-in Excel Built-in Comma 8 2 20" xfId="420" xr:uid="{00000000-0005-0000-0000-0000A3010000}"/>
    <cellStyle name="Excel Built-in Excel Built-in Excel Built-in Comma 8 2 21" xfId="421" xr:uid="{00000000-0005-0000-0000-0000A4010000}"/>
    <cellStyle name="Excel Built-in Excel Built-in Excel Built-in Comma 8 2 22" xfId="422" xr:uid="{00000000-0005-0000-0000-0000A5010000}"/>
    <cellStyle name="Excel Built-in Excel Built-in Excel Built-in Comma 8 2 23" xfId="423" xr:uid="{00000000-0005-0000-0000-0000A6010000}"/>
    <cellStyle name="Excel Built-in Excel Built-in Excel Built-in Comma 8 2 24" xfId="424" xr:uid="{00000000-0005-0000-0000-0000A7010000}"/>
    <cellStyle name="Excel Built-in Excel Built-in Excel Built-in Comma 8 2 25" xfId="425" xr:uid="{00000000-0005-0000-0000-0000A8010000}"/>
    <cellStyle name="Excel Built-in Excel Built-in Excel Built-in Comma 8 2 26" xfId="426" xr:uid="{00000000-0005-0000-0000-0000A9010000}"/>
    <cellStyle name="Excel Built-in Excel Built-in Excel Built-in Comma 8 2 27" xfId="427" xr:uid="{00000000-0005-0000-0000-0000AA010000}"/>
    <cellStyle name="Excel Built-in Excel Built-in Excel Built-in Comma 8 2 28" xfId="428" xr:uid="{00000000-0005-0000-0000-0000AB010000}"/>
    <cellStyle name="Excel Built-in Excel Built-in Excel Built-in Comma 8 2 29" xfId="429" xr:uid="{00000000-0005-0000-0000-0000AC010000}"/>
    <cellStyle name="Excel Built-in Excel Built-in Excel Built-in Comma 8 2 3" xfId="430" xr:uid="{00000000-0005-0000-0000-0000AD010000}"/>
    <cellStyle name="Excel Built-in Excel Built-in Excel Built-in Comma 8 2 3 2" xfId="431" xr:uid="{00000000-0005-0000-0000-0000AE010000}"/>
    <cellStyle name="Excel Built-in Excel Built-in Excel Built-in Comma 8 2 3 3" xfId="432" xr:uid="{00000000-0005-0000-0000-0000AF010000}"/>
    <cellStyle name="Excel Built-in Excel Built-in Excel Built-in Comma 8 2 30" xfId="433" xr:uid="{00000000-0005-0000-0000-0000B0010000}"/>
    <cellStyle name="Excel Built-in Excel Built-in Excel Built-in Comma 8 2 31" xfId="434" xr:uid="{00000000-0005-0000-0000-0000B1010000}"/>
    <cellStyle name="Excel Built-in Excel Built-in Excel Built-in Comma 8 2 32" xfId="435" xr:uid="{00000000-0005-0000-0000-0000B2010000}"/>
    <cellStyle name="Excel Built-in Excel Built-in Excel Built-in Comma 8 2 33" xfId="436" xr:uid="{00000000-0005-0000-0000-0000B3010000}"/>
    <cellStyle name="Excel Built-in Excel Built-in Excel Built-in Comma 8 2 34" xfId="437" xr:uid="{00000000-0005-0000-0000-0000B4010000}"/>
    <cellStyle name="Excel Built-in Excel Built-in Excel Built-in Comma 8 2 35" xfId="438" xr:uid="{00000000-0005-0000-0000-0000B5010000}"/>
    <cellStyle name="Excel Built-in Excel Built-in Excel Built-in Comma 8 2 36" xfId="439" xr:uid="{00000000-0005-0000-0000-0000B6010000}"/>
    <cellStyle name="Excel Built-in Excel Built-in Excel Built-in Comma 8 2 37" xfId="440" xr:uid="{00000000-0005-0000-0000-0000B7010000}"/>
    <cellStyle name="Excel Built-in Excel Built-in Excel Built-in Comma 8 2 38" xfId="441" xr:uid="{00000000-0005-0000-0000-0000B8010000}"/>
    <cellStyle name="Excel Built-in Excel Built-in Excel Built-in Comma 8 2 4" xfId="442" xr:uid="{00000000-0005-0000-0000-0000B9010000}"/>
    <cellStyle name="Excel Built-in Excel Built-in Excel Built-in Comma 8 2 4 2" xfId="443" xr:uid="{00000000-0005-0000-0000-0000BA010000}"/>
    <cellStyle name="Excel Built-in Excel Built-in Excel Built-in Comma 8 2 4 3" xfId="444" xr:uid="{00000000-0005-0000-0000-0000BB010000}"/>
    <cellStyle name="Excel Built-in Excel Built-in Excel Built-in Comma 8 2 5" xfId="445" xr:uid="{00000000-0005-0000-0000-0000BC010000}"/>
    <cellStyle name="Excel Built-in Excel Built-in Excel Built-in Comma 8 2 5 2" xfId="446" xr:uid="{00000000-0005-0000-0000-0000BD010000}"/>
    <cellStyle name="Excel Built-in Excel Built-in Excel Built-in Comma 8 2 5 3" xfId="447" xr:uid="{00000000-0005-0000-0000-0000BE010000}"/>
    <cellStyle name="Excel Built-in Excel Built-in Excel Built-in Comma 8 2 6" xfId="448" xr:uid="{00000000-0005-0000-0000-0000BF010000}"/>
    <cellStyle name="Excel Built-in Excel Built-in Excel Built-in Comma 8 2 6 2" xfId="449" xr:uid="{00000000-0005-0000-0000-0000C0010000}"/>
    <cellStyle name="Excel Built-in Excel Built-in Excel Built-in Comma 8 2 6 3" xfId="450" xr:uid="{00000000-0005-0000-0000-0000C1010000}"/>
    <cellStyle name="Excel Built-in Excel Built-in Excel Built-in Comma 8 2 7" xfId="451" xr:uid="{00000000-0005-0000-0000-0000C2010000}"/>
    <cellStyle name="Excel Built-in Excel Built-in Excel Built-in Comma 8 2 7 2" xfId="452" xr:uid="{00000000-0005-0000-0000-0000C3010000}"/>
    <cellStyle name="Excel Built-in Excel Built-in Excel Built-in Comma 8 2 7 3" xfId="453" xr:uid="{00000000-0005-0000-0000-0000C4010000}"/>
    <cellStyle name="Excel Built-in Excel Built-in Excel Built-in Comma 8 2 8" xfId="454" xr:uid="{00000000-0005-0000-0000-0000C5010000}"/>
    <cellStyle name="Excel Built-in Excel Built-in Excel Built-in Comma 8 2 8 2" xfId="455" xr:uid="{00000000-0005-0000-0000-0000C6010000}"/>
    <cellStyle name="Excel Built-in Excel Built-in Excel Built-in Comma 8 2 8 3" xfId="456" xr:uid="{00000000-0005-0000-0000-0000C7010000}"/>
    <cellStyle name="Excel Built-in Excel Built-in Excel Built-in Comma 8 2 9" xfId="457" xr:uid="{00000000-0005-0000-0000-0000C8010000}"/>
    <cellStyle name="Excel Built-in Excel Built-in Excel Built-in Comma 8 2 9 2" xfId="458" xr:uid="{00000000-0005-0000-0000-0000C9010000}"/>
    <cellStyle name="Excel Built-in Excel Built-in Excel Built-in Comma 8 2 9 3" xfId="459" xr:uid="{00000000-0005-0000-0000-0000CA010000}"/>
    <cellStyle name="Excel Built-in Excel Built-in Excel Built-in Comma 8 20" xfId="460" xr:uid="{00000000-0005-0000-0000-0000CB010000}"/>
    <cellStyle name="Excel Built-in Excel Built-in Excel Built-in Comma 8 21" xfId="461" xr:uid="{00000000-0005-0000-0000-0000CC010000}"/>
    <cellStyle name="Excel Built-in Excel Built-in Excel Built-in Comma 8 22" xfId="462" xr:uid="{00000000-0005-0000-0000-0000CD010000}"/>
    <cellStyle name="Excel Built-in Excel Built-in Excel Built-in Comma 8 23" xfId="463" xr:uid="{00000000-0005-0000-0000-0000CE010000}"/>
    <cellStyle name="Excel Built-in Excel Built-in Excel Built-in Comma 8 24" xfId="464" xr:uid="{00000000-0005-0000-0000-0000CF010000}"/>
    <cellStyle name="Excel Built-in Excel Built-in Excel Built-in Comma 8 25" xfId="465" xr:uid="{00000000-0005-0000-0000-0000D0010000}"/>
    <cellStyle name="Excel Built-in Excel Built-in Excel Built-in Comma 8 26" xfId="466" xr:uid="{00000000-0005-0000-0000-0000D1010000}"/>
    <cellStyle name="Excel Built-in Excel Built-in Excel Built-in Comma 8 27" xfId="467" xr:uid="{00000000-0005-0000-0000-0000D2010000}"/>
    <cellStyle name="Excel Built-in Excel Built-in Excel Built-in Comma 8 28" xfId="468" xr:uid="{00000000-0005-0000-0000-0000D3010000}"/>
    <cellStyle name="Excel Built-in Excel Built-in Excel Built-in Comma 8 29" xfId="469" xr:uid="{00000000-0005-0000-0000-0000D4010000}"/>
    <cellStyle name="Excel Built-in Excel Built-in Excel Built-in Comma 8 3" xfId="470" xr:uid="{00000000-0005-0000-0000-0000D5010000}"/>
    <cellStyle name="Excel Built-in Excel Built-in Excel Built-in Comma 8 3 10" xfId="471" xr:uid="{00000000-0005-0000-0000-0000D6010000}"/>
    <cellStyle name="Excel Built-in Excel Built-in Excel Built-in Comma 8 3 10 2" xfId="472" xr:uid="{00000000-0005-0000-0000-0000D7010000}"/>
    <cellStyle name="Excel Built-in Excel Built-in Excel Built-in Comma 8 3 10 3" xfId="473" xr:uid="{00000000-0005-0000-0000-0000D8010000}"/>
    <cellStyle name="Excel Built-in Excel Built-in Excel Built-in Comma 8 3 11" xfId="474" xr:uid="{00000000-0005-0000-0000-0000D9010000}"/>
    <cellStyle name="Excel Built-in Excel Built-in Excel Built-in Comma 8 3 11 2" xfId="475" xr:uid="{00000000-0005-0000-0000-0000DA010000}"/>
    <cellStyle name="Excel Built-in Excel Built-in Excel Built-in Comma 8 3 11 3" xfId="476" xr:uid="{00000000-0005-0000-0000-0000DB010000}"/>
    <cellStyle name="Excel Built-in Excel Built-in Excel Built-in Comma 8 3 12" xfId="477" xr:uid="{00000000-0005-0000-0000-0000DC010000}"/>
    <cellStyle name="Excel Built-in Excel Built-in Excel Built-in Comma 8 3 12 2" xfId="478" xr:uid="{00000000-0005-0000-0000-0000DD010000}"/>
    <cellStyle name="Excel Built-in Excel Built-in Excel Built-in Comma 8 3 12 3" xfId="479" xr:uid="{00000000-0005-0000-0000-0000DE010000}"/>
    <cellStyle name="Excel Built-in Excel Built-in Excel Built-in Comma 8 3 2" xfId="480" xr:uid="{00000000-0005-0000-0000-0000DF010000}"/>
    <cellStyle name="Excel Built-in Excel Built-in Excel Built-in Comma 8 3 2 10" xfId="481" xr:uid="{00000000-0005-0000-0000-0000E0010000}"/>
    <cellStyle name="Excel Built-in Excel Built-in Excel Built-in Comma 8 3 2 11" xfId="482" xr:uid="{00000000-0005-0000-0000-0000E1010000}"/>
    <cellStyle name="Excel Built-in Excel Built-in Excel Built-in Comma 8 3 2 12" xfId="483" xr:uid="{00000000-0005-0000-0000-0000E2010000}"/>
    <cellStyle name="Excel Built-in Excel Built-in Excel Built-in Comma 8 3 2 13" xfId="484" xr:uid="{00000000-0005-0000-0000-0000E3010000}"/>
    <cellStyle name="Excel Built-in Excel Built-in Excel Built-in Comma 8 3 2 14" xfId="485" xr:uid="{00000000-0005-0000-0000-0000E4010000}"/>
    <cellStyle name="Excel Built-in Excel Built-in Excel Built-in Comma 8 3 2 2" xfId="486" xr:uid="{00000000-0005-0000-0000-0000E5010000}"/>
    <cellStyle name="Excel Built-in Excel Built-in Excel Built-in Comma 8 3 2 3" xfId="487" xr:uid="{00000000-0005-0000-0000-0000E6010000}"/>
    <cellStyle name="Excel Built-in Excel Built-in Excel Built-in Comma 8 3 2 4" xfId="488" xr:uid="{00000000-0005-0000-0000-0000E7010000}"/>
    <cellStyle name="Excel Built-in Excel Built-in Excel Built-in Comma 8 3 2 5" xfId="489" xr:uid="{00000000-0005-0000-0000-0000E8010000}"/>
    <cellStyle name="Excel Built-in Excel Built-in Excel Built-in Comma 8 3 2 6" xfId="490" xr:uid="{00000000-0005-0000-0000-0000E9010000}"/>
    <cellStyle name="Excel Built-in Excel Built-in Excel Built-in Comma 8 3 2 7" xfId="491" xr:uid="{00000000-0005-0000-0000-0000EA010000}"/>
    <cellStyle name="Excel Built-in Excel Built-in Excel Built-in Comma 8 3 2 8" xfId="492" xr:uid="{00000000-0005-0000-0000-0000EB010000}"/>
    <cellStyle name="Excel Built-in Excel Built-in Excel Built-in Comma 8 3 2 9" xfId="493" xr:uid="{00000000-0005-0000-0000-0000EC010000}"/>
    <cellStyle name="Excel Built-in Excel Built-in Excel Built-in Comma 8 3 3" xfId="494" xr:uid="{00000000-0005-0000-0000-0000ED010000}"/>
    <cellStyle name="Excel Built-in Excel Built-in Excel Built-in Comma 8 3 3 2" xfId="495" xr:uid="{00000000-0005-0000-0000-0000EE010000}"/>
    <cellStyle name="Excel Built-in Excel Built-in Excel Built-in Comma 8 3 3 3" xfId="496" xr:uid="{00000000-0005-0000-0000-0000EF010000}"/>
    <cellStyle name="Excel Built-in Excel Built-in Excel Built-in Comma 8 3 4" xfId="497" xr:uid="{00000000-0005-0000-0000-0000F0010000}"/>
    <cellStyle name="Excel Built-in Excel Built-in Excel Built-in Comma 8 3 4 2" xfId="498" xr:uid="{00000000-0005-0000-0000-0000F1010000}"/>
    <cellStyle name="Excel Built-in Excel Built-in Excel Built-in Comma 8 3 4 3" xfId="499" xr:uid="{00000000-0005-0000-0000-0000F2010000}"/>
    <cellStyle name="Excel Built-in Excel Built-in Excel Built-in Comma 8 3 5" xfId="500" xr:uid="{00000000-0005-0000-0000-0000F3010000}"/>
    <cellStyle name="Excel Built-in Excel Built-in Excel Built-in Comma 8 3 5 2" xfId="501" xr:uid="{00000000-0005-0000-0000-0000F4010000}"/>
    <cellStyle name="Excel Built-in Excel Built-in Excel Built-in Comma 8 3 5 3" xfId="502" xr:uid="{00000000-0005-0000-0000-0000F5010000}"/>
    <cellStyle name="Excel Built-in Excel Built-in Excel Built-in Comma 8 3 6" xfId="503" xr:uid="{00000000-0005-0000-0000-0000F6010000}"/>
    <cellStyle name="Excel Built-in Excel Built-in Excel Built-in Comma 8 3 6 2" xfId="504" xr:uid="{00000000-0005-0000-0000-0000F7010000}"/>
    <cellStyle name="Excel Built-in Excel Built-in Excel Built-in Comma 8 3 6 3" xfId="505" xr:uid="{00000000-0005-0000-0000-0000F8010000}"/>
    <cellStyle name="Excel Built-in Excel Built-in Excel Built-in Comma 8 3 7" xfId="506" xr:uid="{00000000-0005-0000-0000-0000F9010000}"/>
    <cellStyle name="Excel Built-in Excel Built-in Excel Built-in Comma 8 3 7 2" xfId="507" xr:uid="{00000000-0005-0000-0000-0000FA010000}"/>
    <cellStyle name="Excel Built-in Excel Built-in Excel Built-in Comma 8 3 7 3" xfId="508" xr:uid="{00000000-0005-0000-0000-0000FB010000}"/>
    <cellStyle name="Excel Built-in Excel Built-in Excel Built-in Comma 8 3 8" xfId="509" xr:uid="{00000000-0005-0000-0000-0000FC010000}"/>
    <cellStyle name="Excel Built-in Excel Built-in Excel Built-in Comma 8 3 8 2" xfId="510" xr:uid="{00000000-0005-0000-0000-0000FD010000}"/>
    <cellStyle name="Excel Built-in Excel Built-in Excel Built-in Comma 8 3 8 3" xfId="511" xr:uid="{00000000-0005-0000-0000-0000FE010000}"/>
    <cellStyle name="Excel Built-in Excel Built-in Excel Built-in Comma 8 3 9" xfId="512" xr:uid="{00000000-0005-0000-0000-0000FF010000}"/>
    <cellStyle name="Excel Built-in Excel Built-in Excel Built-in Comma 8 3 9 2" xfId="513" xr:uid="{00000000-0005-0000-0000-000000020000}"/>
    <cellStyle name="Excel Built-in Excel Built-in Excel Built-in Comma 8 3 9 3" xfId="514" xr:uid="{00000000-0005-0000-0000-000001020000}"/>
    <cellStyle name="Excel Built-in Excel Built-in Excel Built-in Comma 8 30" xfId="515" xr:uid="{00000000-0005-0000-0000-000002020000}"/>
    <cellStyle name="Excel Built-in Excel Built-in Excel Built-in Comma 8 31" xfId="516" xr:uid="{00000000-0005-0000-0000-000003020000}"/>
    <cellStyle name="Excel Built-in Excel Built-in Excel Built-in Comma 8 32" xfId="517" xr:uid="{00000000-0005-0000-0000-000004020000}"/>
    <cellStyle name="Excel Built-in Excel Built-in Excel Built-in Comma 8 33" xfId="518" xr:uid="{00000000-0005-0000-0000-000005020000}"/>
    <cellStyle name="Excel Built-in Excel Built-in Excel Built-in Comma 8 34" xfId="519" xr:uid="{00000000-0005-0000-0000-000006020000}"/>
    <cellStyle name="Excel Built-in Excel Built-in Excel Built-in Comma 8 35" xfId="520" xr:uid="{00000000-0005-0000-0000-000007020000}"/>
    <cellStyle name="Excel Built-in Excel Built-in Excel Built-in Comma 8 36" xfId="521" xr:uid="{00000000-0005-0000-0000-000008020000}"/>
    <cellStyle name="Excel Built-in Excel Built-in Excel Built-in Comma 8 37" xfId="522" xr:uid="{00000000-0005-0000-0000-000009020000}"/>
    <cellStyle name="Excel Built-in Excel Built-in Excel Built-in Comma 8 38" xfId="523" xr:uid="{00000000-0005-0000-0000-00000A020000}"/>
    <cellStyle name="Excel Built-in Excel Built-in Excel Built-in Comma 8 39" xfId="524" xr:uid="{00000000-0005-0000-0000-00000B020000}"/>
    <cellStyle name="Excel Built-in Excel Built-in Excel Built-in Comma 8 4" xfId="525" xr:uid="{00000000-0005-0000-0000-00000C020000}"/>
    <cellStyle name="Excel Built-in Excel Built-in Excel Built-in Comma 8 4 2" xfId="526" xr:uid="{00000000-0005-0000-0000-00000D020000}"/>
    <cellStyle name="Excel Built-in Excel Built-in Excel Built-in Comma 8 4 3" xfId="527" xr:uid="{00000000-0005-0000-0000-00000E020000}"/>
    <cellStyle name="Excel Built-in Excel Built-in Excel Built-in Comma 8 40" xfId="528" xr:uid="{00000000-0005-0000-0000-00000F020000}"/>
    <cellStyle name="Excel Built-in Excel Built-in Excel Built-in Comma 8 5" xfId="529" xr:uid="{00000000-0005-0000-0000-000010020000}"/>
    <cellStyle name="Excel Built-in Excel Built-in Excel Built-in Comma 8 5 2" xfId="530" xr:uid="{00000000-0005-0000-0000-000011020000}"/>
    <cellStyle name="Excel Built-in Excel Built-in Excel Built-in Comma 8 5 3" xfId="531" xr:uid="{00000000-0005-0000-0000-000012020000}"/>
    <cellStyle name="Excel Built-in Excel Built-in Excel Built-in Comma 8 6" xfId="532" xr:uid="{00000000-0005-0000-0000-000013020000}"/>
    <cellStyle name="Excel Built-in Excel Built-in Excel Built-in Comma 8 6 2" xfId="533" xr:uid="{00000000-0005-0000-0000-000014020000}"/>
    <cellStyle name="Excel Built-in Excel Built-in Excel Built-in Comma 8 6 3" xfId="534" xr:uid="{00000000-0005-0000-0000-000015020000}"/>
    <cellStyle name="Excel Built-in Excel Built-in Excel Built-in Comma 8 7" xfId="535" xr:uid="{00000000-0005-0000-0000-000016020000}"/>
    <cellStyle name="Excel Built-in Excel Built-in Excel Built-in Comma 8 7 2" xfId="536" xr:uid="{00000000-0005-0000-0000-000017020000}"/>
    <cellStyle name="Excel Built-in Excel Built-in Excel Built-in Comma 8 7 3" xfId="537" xr:uid="{00000000-0005-0000-0000-000018020000}"/>
    <cellStyle name="Excel Built-in Excel Built-in Excel Built-in Comma 8 8" xfId="538" xr:uid="{00000000-0005-0000-0000-000019020000}"/>
    <cellStyle name="Excel Built-in Excel Built-in Excel Built-in Comma 8 8 2" xfId="539" xr:uid="{00000000-0005-0000-0000-00001A020000}"/>
    <cellStyle name="Excel Built-in Excel Built-in Excel Built-in Comma 8 8 3" xfId="540" xr:uid="{00000000-0005-0000-0000-00001B020000}"/>
    <cellStyle name="Excel Built-in Excel Built-in Excel Built-in Comma 8 9" xfId="541" xr:uid="{00000000-0005-0000-0000-00001C020000}"/>
    <cellStyle name="Excel Built-in Excel Built-in Excel Built-in Comma 8 9 2" xfId="542" xr:uid="{00000000-0005-0000-0000-00001D020000}"/>
    <cellStyle name="Excel Built-in Excel Built-in Excel Built-in Comma 8 9 3" xfId="543" xr:uid="{00000000-0005-0000-0000-00001E020000}"/>
    <cellStyle name="Excel Built-in Excel Built-in Excel Built-in Normal 8" xfId="544" xr:uid="{00000000-0005-0000-0000-00001F020000}"/>
    <cellStyle name="Excel Built-in Excel Built-in Excel Built-in Normal 8 2" xfId="545" xr:uid="{00000000-0005-0000-0000-000020020000}"/>
    <cellStyle name="Excel Built-in Excel Built-in Excel Built-in Normal 8 2 10" xfId="546" xr:uid="{00000000-0005-0000-0000-000021020000}"/>
    <cellStyle name="Excel Built-in Excel Built-in Excel Built-in Normal 8 2 11" xfId="547" xr:uid="{00000000-0005-0000-0000-000022020000}"/>
    <cellStyle name="Excel Built-in Excel Built-in Excel Built-in Normal 8 2 12" xfId="548" xr:uid="{00000000-0005-0000-0000-000023020000}"/>
    <cellStyle name="Excel Built-in Excel Built-in Excel Built-in Normal 8 2 13" xfId="549" xr:uid="{00000000-0005-0000-0000-000024020000}"/>
    <cellStyle name="Excel Built-in Excel Built-in Excel Built-in Normal 8 2 2" xfId="550" xr:uid="{00000000-0005-0000-0000-000025020000}"/>
    <cellStyle name="Excel Built-in Excel Built-in Excel Built-in Normal 8 2 3" xfId="551" xr:uid="{00000000-0005-0000-0000-000026020000}"/>
    <cellStyle name="Excel Built-in Excel Built-in Excel Built-in Normal 8 2 3 10" xfId="552" xr:uid="{00000000-0005-0000-0000-000027020000}"/>
    <cellStyle name="Excel Built-in Excel Built-in Excel Built-in Normal 8 2 3 11" xfId="553" xr:uid="{00000000-0005-0000-0000-000028020000}"/>
    <cellStyle name="Excel Built-in Excel Built-in Excel Built-in Normal 8 2 3 12" xfId="554" xr:uid="{00000000-0005-0000-0000-000029020000}"/>
    <cellStyle name="Excel Built-in Excel Built-in Excel Built-in Normal 8 2 3 2" xfId="555" xr:uid="{00000000-0005-0000-0000-00002A020000}"/>
    <cellStyle name="Excel Built-in Excel Built-in Excel Built-in Normal 8 2 3 3" xfId="556" xr:uid="{00000000-0005-0000-0000-00002B020000}"/>
    <cellStyle name="Excel Built-in Excel Built-in Excel Built-in Normal 8 2 3 4" xfId="557" xr:uid="{00000000-0005-0000-0000-00002C020000}"/>
    <cellStyle name="Excel Built-in Excel Built-in Excel Built-in Normal 8 2 3 5" xfId="558" xr:uid="{00000000-0005-0000-0000-00002D020000}"/>
    <cellStyle name="Excel Built-in Excel Built-in Excel Built-in Normal 8 2 3 6" xfId="559" xr:uid="{00000000-0005-0000-0000-00002E020000}"/>
    <cellStyle name="Excel Built-in Excel Built-in Excel Built-in Normal 8 2 3 7" xfId="560" xr:uid="{00000000-0005-0000-0000-00002F020000}"/>
    <cellStyle name="Excel Built-in Excel Built-in Excel Built-in Normal 8 2 3 8" xfId="561" xr:uid="{00000000-0005-0000-0000-000030020000}"/>
    <cellStyle name="Excel Built-in Excel Built-in Excel Built-in Normal 8 2 3 9" xfId="562" xr:uid="{00000000-0005-0000-0000-000031020000}"/>
    <cellStyle name="Excel Built-in Excel Built-in Excel Built-in Normal 8 2 4" xfId="563" xr:uid="{00000000-0005-0000-0000-000032020000}"/>
    <cellStyle name="Excel Built-in Excel Built-in Excel Built-in Normal 8 2 5" xfId="564" xr:uid="{00000000-0005-0000-0000-000033020000}"/>
    <cellStyle name="Excel Built-in Excel Built-in Excel Built-in Normal 8 2 6" xfId="565" xr:uid="{00000000-0005-0000-0000-000034020000}"/>
    <cellStyle name="Excel Built-in Excel Built-in Excel Built-in Normal 8 2 7" xfId="566" xr:uid="{00000000-0005-0000-0000-000035020000}"/>
    <cellStyle name="Excel Built-in Excel Built-in Excel Built-in Normal 8 2 8" xfId="567" xr:uid="{00000000-0005-0000-0000-000036020000}"/>
    <cellStyle name="Excel Built-in Excel Built-in Excel Built-in Normal 8 2 9" xfId="568" xr:uid="{00000000-0005-0000-0000-000037020000}"/>
    <cellStyle name="Excel Built-in Excel Built-in Excel Built-in Normal_Sheet1" xfId="569" xr:uid="{00000000-0005-0000-0000-000038020000}"/>
    <cellStyle name="Excel Built-in Excel Built-in Excel Built-in Percent 3 2" xfId="570" xr:uid="{00000000-0005-0000-0000-000039020000}"/>
    <cellStyle name="Excel Built-in Excel Built-in Excel Built-in Percent 3 2 10" xfId="571" xr:uid="{00000000-0005-0000-0000-00003A020000}"/>
    <cellStyle name="Excel Built-in Excel Built-in Excel Built-in Percent 3 2 10 2" xfId="572" xr:uid="{00000000-0005-0000-0000-00003B020000}"/>
    <cellStyle name="Excel Built-in Excel Built-in Excel Built-in Percent 3 2 10 3" xfId="573" xr:uid="{00000000-0005-0000-0000-00003C020000}"/>
    <cellStyle name="Excel Built-in Excel Built-in Excel Built-in Percent 3 2 11" xfId="574" xr:uid="{00000000-0005-0000-0000-00003D020000}"/>
    <cellStyle name="Excel Built-in Excel Built-in Excel Built-in Percent 3 2 11 2" xfId="575" xr:uid="{00000000-0005-0000-0000-00003E020000}"/>
    <cellStyle name="Excel Built-in Excel Built-in Excel Built-in Percent 3 2 11 3" xfId="576" xr:uid="{00000000-0005-0000-0000-00003F020000}"/>
    <cellStyle name="Excel Built-in Excel Built-in Excel Built-in Percent 3 2 12" xfId="577" xr:uid="{00000000-0005-0000-0000-000040020000}"/>
    <cellStyle name="Excel Built-in Excel Built-in Excel Built-in Percent 3 2 12 2" xfId="578" xr:uid="{00000000-0005-0000-0000-000041020000}"/>
    <cellStyle name="Excel Built-in Excel Built-in Excel Built-in Percent 3 2 12 3" xfId="579" xr:uid="{00000000-0005-0000-0000-000042020000}"/>
    <cellStyle name="Excel Built-in Excel Built-in Excel Built-in Percent 3 2 13" xfId="580" xr:uid="{00000000-0005-0000-0000-000043020000}"/>
    <cellStyle name="Excel Built-in Excel Built-in Excel Built-in Percent 3 2 13 2" xfId="581" xr:uid="{00000000-0005-0000-0000-000044020000}"/>
    <cellStyle name="Excel Built-in Excel Built-in Excel Built-in Percent 3 2 13 3" xfId="582" xr:uid="{00000000-0005-0000-0000-000045020000}"/>
    <cellStyle name="Excel Built-in Excel Built-in Excel Built-in Percent 3 2 14" xfId="583" xr:uid="{00000000-0005-0000-0000-000046020000}"/>
    <cellStyle name="Excel Built-in Excel Built-in Excel Built-in Percent 3 2 15" xfId="584" xr:uid="{00000000-0005-0000-0000-000047020000}"/>
    <cellStyle name="Excel Built-in Excel Built-in Excel Built-in Percent 3 2 16" xfId="585" xr:uid="{00000000-0005-0000-0000-000048020000}"/>
    <cellStyle name="Excel Built-in Excel Built-in Excel Built-in Percent 3 2 17" xfId="586" xr:uid="{00000000-0005-0000-0000-000049020000}"/>
    <cellStyle name="Excel Built-in Excel Built-in Excel Built-in Percent 3 2 18" xfId="587" xr:uid="{00000000-0005-0000-0000-00004A020000}"/>
    <cellStyle name="Excel Built-in Excel Built-in Excel Built-in Percent 3 2 19" xfId="588" xr:uid="{00000000-0005-0000-0000-00004B020000}"/>
    <cellStyle name="Excel Built-in Excel Built-in Excel Built-in Percent 3 2 2" xfId="589" xr:uid="{00000000-0005-0000-0000-00004C020000}"/>
    <cellStyle name="Excel Built-in Excel Built-in Excel Built-in Percent 3 2 2 10" xfId="590" xr:uid="{00000000-0005-0000-0000-00004D020000}"/>
    <cellStyle name="Excel Built-in Excel Built-in Excel Built-in Percent 3 2 2 10 2" xfId="591" xr:uid="{00000000-0005-0000-0000-00004E020000}"/>
    <cellStyle name="Excel Built-in Excel Built-in Excel Built-in Percent 3 2 2 10 3" xfId="592" xr:uid="{00000000-0005-0000-0000-00004F020000}"/>
    <cellStyle name="Excel Built-in Excel Built-in Excel Built-in Percent 3 2 2 11" xfId="593" xr:uid="{00000000-0005-0000-0000-000050020000}"/>
    <cellStyle name="Excel Built-in Excel Built-in Excel Built-in Percent 3 2 2 11 2" xfId="594" xr:uid="{00000000-0005-0000-0000-000051020000}"/>
    <cellStyle name="Excel Built-in Excel Built-in Excel Built-in Percent 3 2 2 11 3" xfId="595" xr:uid="{00000000-0005-0000-0000-000052020000}"/>
    <cellStyle name="Excel Built-in Excel Built-in Excel Built-in Percent 3 2 2 12" xfId="596" xr:uid="{00000000-0005-0000-0000-000053020000}"/>
    <cellStyle name="Excel Built-in Excel Built-in Excel Built-in Percent 3 2 2 12 2" xfId="597" xr:uid="{00000000-0005-0000-0000-000054020000}"/>
    <cellStyle name="Excel Built-in Excel Built-in Excel Built-in Percent 3 2 2 12 3" xfId="598" xr:uid="{00000000-0005-0000-0000-000055020000}"/>
    <cellStyle name="Excel Built-in Excel Built-in Excel Built-in Percent 3 2 2 13" xfId="599" xr:uid="{00000000-0005-0000-0000-000056020000}"/>
    <cellStyle name="Excel Built-in Excel Built-in Excel Built-in Percent 3 2 2 13 2" xfId="600" xr:uid="{00000000-0005-0000-0000-000057020000}"/>
    <cellStyle name="Excel Built-in Excel Built-in Excel Built-in Percent 3 2 2 13 3" xfId="601" xr:uid="{00000000-0005-0000-0000-000058020000}"/>
    <cellStyle name="Excel Built-in Excel Built-in Excel Built-in Percent 3 2 2 2" xfId="602" xr:uid="{00000000-0005-0000-0000-000059020000}"/>
    <cellStyle name="Excel Built-in Excel Built-in Excel Built-in Percent 3 2 2 2 10" xfId="603" xr:uid="{00000000-0005-0000-0000-00005A020000}"/>
    <cellStyle name="Excel Built-in Excel Built-in Excel Built-in Percent 3 2 2 2 10 2" xfId="604" xr:uid="{00000000-0005-0000-0000-00005B020000}"/>
    <cellStyle name="Excel Built-in Excel Built-in Excel Built-in Percent 3 2 2 2 10 3" xfId="605" xr:uid="{00000000-0005-0000-0000-00005C020000}"/>
    <cellStyle name="Excel Built-in Excel Built-in Excel Built-in Percent 3 2 2 2 11" xfId="606" xr:uid="{00000000-0005-0000-0000-00005D020000}"/>
    <cellStyle name="Excel Built-in Excel Built-in Excel Built-in Percent 3 2 2 2 11 2" xfId="607" xr:uid="{00000000-0005-0000-0000-00005E020000}"/>
    <cellStyle name="Excel Built-in Excel Built-in Excel Built-in Percent 3 2 2 2 11 3" xfId="608" xr:uid="{00000000-0005-0000-0000-00005F020000}"/>
    <cellStyle name="Excel Built-in Excel Built-in Excel Built-in Percent 3 2 2 2 12" xfId="609" xr:uid="{00000000-0005-0000-0000-000060020000}"/>
    <cellStyle name="Excel Built-in Excel Built-in Excel Built-in Percent 3 2 2 2 12 2" xfId="610" xr:uid="{00000000-0005-0000-0000-000061020000}"/>
    <cellStyle name="Excel Built-in Excel Built-in Excel Built-in Percent 3 2 2 2 12 3" xfId="611" xr:uid="{00000000-0005-0000-0000-000062020000}"/>
    <cellStyle name="Excel Built-in Excel Built-in Excel Built-in Percent 3 2 2 2 13" xfId="612" xr:uid="{00000000-0005-0000-0000-000063020000}"/>
    <cellStyle name="Excel Built-in Excel Built-in Excel Built-in Percent 3 2 2 2 14" xfId="613" xr:uid="{00000000-0005-0000-0000-000064020000}"/>
    <cellStyle name="Excel Built-in Excel Built-in Excel Built-in Percent 3 2 2 2 15" xfId="614" xr:uid="{00000000-0005-0000-0000-000065020000}"/>
    <cellStyle name="Excel Built-in Excel Built-in Excel Built-in Percent 3 2 2 2 16" xfId="615" xr:uid="{00000000-0005-0000-0000-000066020000}"/>
    <cellStyle name="Excel Built-in Excel Built-in Excel Built-in Percent 3 2 2 2 17" xfId="616" xr:uid="{00000000-0005-0000-0000-000067020000}"/>
    <cellStyle name="Excel Built-in Excel Built-in Excel Built-in Percent 3 2 2 2 18" xfId="617" xr:uid="{00000000-0005-0000-0000-000068020000}"/>
    <cellStyle name="Excel Built-in Excel Built-in Excel Built-in Percent 3 2 2 2 19" xfId="618" xr:uid="{00000000-0005-0000-0000-000069020000}"/>
    <cellStyle name="Excel Built-in Excel Built-in Excel Built-in Percent 3 2 2 2 2" xfId="619" xr:uid="{00000000-0005-0000-0000-00006A020000}"/>
    <cellStyle name="Excel Built-in Excel Built-in Excel Built-in Percent 3 2 2 2 2 2" xfId="620" xr:uid="{00000000-0005-0000-0000-00006B020000}"/>
    <cellStyle name="Excel Built-in Excel Built-in Excel Built-in Percent 3 2 2 2 2 3" xfId="621" xr:uid="{00000000-0005-0000-0000-00006C020000}"/>
    <cellStyle name="Excel Built-in Excel Built-in Excel Built-in Percent 3 2 2 2 20" xfId="622" xr:uid="{00000000-0005-0000-0000-00006D020000}"/>
    <cellStyle name="Excel Built-in Excel Built-in Excel Built-in Percent 3 2 2 2 21" xfId="623" xr:uid="{00000000-0005-0000-0000-00006E020000}"/>
    <cellStyle name="Excel Built-in Excel Built-in Excel Built-in Percent 3 2 2 2 22" xfId="624" xr:uid="{00000000-0005-0000-0000-00006F020000}"/>
    <cellStyle name="Excel Built-in Excel Built-in Excel Built-in Percent 3 2 2 2 23" xfId="625" xr:uid="{00000000-0005-0000-0000-000070020000}"/>
    <cellStyle name="Excel Built-in Excel Built-in Excel Built-in Percent 3 2 2 2 24" xfId="626" xr:uid="{00000000-0005-0000-0000-000071020000}"/>
    <cellStyle name="Excel Built-in Excel Built-in Excel Built-in Percent 3 2 2 2 25" xfId="627" xr:uid="{00000000-0005-0000-0000-000072020000}"/>
    <cellStyle name="Excel Built-in Excel Built-in Excel Built-in Percent 3 2 2 2 26" xfId="628" xr:uid="{00000000-0005-0000-0000-000073020000}"/>
    <cellStyle name="Excel Built-in Excel Built-in Excel Built-in Percent 3 2 2 2 27" xfId="629" xr:uid="{00000000-0005-0000-0000-000074020000}"/>
    <cellStyle name="Excel Built-in Excel Built-in Excel Built-in Percent 3 2 2 2 28" xfId="630" xr:uid="{00000000-0005-0000-0000-000075020000}"/>
    <cellStyle name="Excel Built-in Excel Built-in Excel Built-in Percent 3 2 2 2 29" xfId="631" xr:uid="{00000000-0005-0000-0000-000076020000}"/>
    <cellStyle name="Excel Built-in Excel Built-in Excel Built-in Percent 3 2 2 2 3" xfId="632" xr:uid="{00000000-0005-0000-0000-000077020000}"/>
    <cellStyle name="Excel Built-in Excel Built-in Excel Built-in Percent 3 2 2 2 3 2" xfId="633" xr:uid="{00000000-0005-0000-0000-000078020000}"/>
    <cellStyle name="Excel Built-in Excel Built-in Excel Built-in Percent 3 2 2 2 3 3" xfId="634" xr:uid="{00000000-0005-0000-0000-000079020000}"/>
    <cellStyle name="Excel Built-in Excel Built-in Excel Built-in Percent 3 2 2 2 30" xfId="635" xr:uid="{00000000-0005-0000-0000-00007A020000}"/>
    <cellStyle name="Excel Built-in Excel Built-in Excel Built-in Percent 3 2 2 2 31" xfId="636" xr:uid="{00000000-0005-0000-0000-00007B020000}"/>
    <cellStyle name="Excel Built-in Excel Built-in Excel Built-in Percent 3 2 2 2 32" xfId="637" xr:uid="{00000000-0005-0000-0000-00007C020000}"/>
    <cellStyle name="Excel Built-in Excel Built-in Excel Built-in Percent 3 2 2 2 33" xfId="638" xr:uid="{00000000-0005-0000-0000-00007D020000}"/>
    <cellStyle name="Excel Built-in Excel Built-in Excel Built-in Percent 3 2 2 2 34" xfId="639" xr:uid="{00000000-0005-0000-0000-00007E020000}"/>
    <cellStyle name="Excel Built-in Excel Built-in Excel Built-in Percent 3 2 2 2 35" xfId="640" xr:uid="{00000000-0005-0000-0000-00007F020000}"/>
    <cellStyle name="Excel Built-in Excel Built-in Excel Built-in Percent 3 2 2 2 36" xfId="641" xr:uid="{00000000-0005-0000-0000-000080020000}"/>
    <cellStyle name="Excel Built-in Excel Built-in Excel Built-in Percent 3 2 2 2 37" xfId="642" xr:uid="{00000000-0005-0000-0000-000081020000}"/>
    <cellStyle name="Excel Built-in Excel Built-in Excel Built-in Percent 3 2 2 2 38" xfId="643" xr:uid="{00000000-0005-0000-0000-000082020000}"/>
    <cellStyle name="Excel Built-in Excel Built-in Excel Built-in Percent 3 2 2 2 4" xfId="644" xr:uid="{00000000-0005-0000-0000-000083020000}"/>
    <cellStyle name="Excel Built-in Excel Built-in Excel Built-in Percent 3 2 2 2 4 2" xfId="645" xr:uid="{00000000-0005-0000-0000-000084020000}"/>
    <cellStyle name="Excel Built-in Excel Built-in Excel Built-in Percent 3 2 2 2 4 3" xfId="646" xr:uid="{00000000-0005-0000-0000-000085020000}"/>
    <cellStyle name="Excel Built-in Excel Built-in Excel Built-in Percent 3 2 2 2 5" xfId="647" xr:uid="{00000000-0005-0000-0000-000086020000}"/>
    <cellStyle name="Excel Built-in Excel Built-in Excel Built-in Percent 3 2 2 2 5 2" xfId="648" xr:uid="{00000000-0005-0000-0000-000087020000}"/>
    <cellStyle name="Excel Built-in Excel Built-in Excel Built-in Percent 3 2 2 2 5 3" xfId="649" xr:uid="{00000000-0005-0000-0000-000088020000}"/>
    <cellStyle name="Excel Built-in Excel Built-in Excel Built-in Percent 3 2 2 2 6" xfId="650" xr:uid="{00000000-0005-0000-0000-000089020000}"/>
    <cellStyle name="Excel Built-in Excel Built-in Excel Built-in Percent 3 2 2 2 6 2" xfId="651" xr:uid="{00000000-0005-0000-0000-00008A020000}"/>
    <cellStyle name="Excel Built-in Excel Built-in Excel Built-in Percent 3 2 2 2 6 3" xfId="652" xr:uid="{00000000-0005-0000-0000-00008B020000}"/>
    <cellStyle name="Excel Built-in Excel Built-in Excel Built-in Percent 3 2 2 2 7" xfId="653" xr:uid="{00000000-0005-0000-0000-00008C020000}"/>
    <cellStyle name="Excel Built-in Excel Built-in Excel Built-in Percent 3 2 2 2 7 2" xfId="654" xr:uid="{00000000-0005-0000-0000-00008D020000}"/>
    <cellStyle name="Excel Built-in Excel Built-in Excel Built-in Percent 3 2 2 2 7 3" xfId="655" xr:uid="{00000000-0005-0000-0000-00008E020000}"/>
    <cellStyle name="Excel Built-in Excel Built-in Excel Built-in Percent 3 2 2 2 8" xfId="656" xr:uid="{00000000-0005-0000-0000-00008F020000}"/>
    <cellStyle name="Excel Built-in Excel Built-in Excel Built-in Percent 3 2 2 2 8 2" xfId="657" xr:uid="{00000000-0005-0000-0000-000090020000}"/>
    <cellStyle name="Excel Built-in Excel Built-in Excel Built-in Percent 3 2 2 2 8 3" xfId="658" xr:uid="{00000000-0005-0000-0000-000091020000}"/>
    <cellStyle name="Excel Built-in Excel Built-in Excel Built-in Percent 3 2 2 2 9" xfId="659" xr:uid="{00000000-0005-0000-0000-000092020000}"/>
    <cellStyle name="Excel Built-in Excel Built-in Excel Built-in Percent 3 2 2 2 9 2" xfId="660" xr:uid="{00000000-0005-0000-0000-000093020000}"/>
    <cellStyle name="Excel Built-in Excel Built-in Excel Built-in Percent 3 2 2 2 9 3" xfId="661" xr:uid="{00000000-0005-0000-0000-000094020000}"/>
    <cellStyle name="Excel Built-in Excel Built-in Excel Built-in Percent 3 2 2 3" xfId="662" xr:uid="{00000000-0005-0000-0000-000095020000}"/>
    <cellStyle name="Excel Built-in Excel Built-in Excel Built-in Percent 3 2 2 3 10" xfId="663" xr:uid="{00000000-0005-0000-0000-000096020000}"/>
    <cellStyle name="Excel Built-in Excel Built-in Excel Built-in Percent 3 2 2 3 11" xfId="664" xr:uid="{00000000-0005-0000-0000-000097020000}"/>
    <cellStyle name="Excel Built-in Excel Built-in Excel Built-in Percent 3 2 2 3 12" xfId="665" xr:uid="{00000000-0005-0000-0000-000098020000}"/>
    <cellStyle name="Excel Built-in Excel Built-in Excel Built-in Percent 3 2 2 3 13" xfId="666" xr:uid="{00000000-0005-0000-0000-000099020000}"/>
    <cellStyle name="Excel Built-in Excel Built-in Excel Built-in Percent 3 2 2 3 14" xfId="667" xr:uid="{00000000-0005-0000-0000-00009A020000}"/>
    <cellStyle name="Excel Built-in Excel Built-in Excel Built-in Percent 3 2 2 3 2" xfId="668" xr:uid="{00000000-0005-0000-0000-00009B020000}"/>
    <cellStyle name="Excel Built-in Excel Built-in Excel Built-in Percent 3 2 2 3 3" xfId="669" xr:uid="{00000000-0005-0000-0000-00009C020000}"/>
    <cellStyle name="Excel Built-in Excel Built-in Excel Built-in Percent 3 2 2 3 4" xfId="670" xr:uid="{00000000-0005-0000-0000-00009D020000}"/>
    <cellStyle name="Excel Built-in Excel Built-in Excel Built-in Percent 3 2 2 3 5" xfId="671" xr:uid="{00000000-0005-0000-0000-00009E020000}"/>
    <cellStyle name="Excel Built-in Excel Built-in Excel Built-in Percent 3 2 2 3 6" xfId="672" xr:uid="{00000000-0005-0000-0000-00009F020000}"/>
    <cellStyle name="Excel Built-in Excel Built-in Excel Built-in Percent 3 2 2 3 7" xfId="673" xr:uid="{00000000-0005-0000-0000-0000A0020000}"/>
    <cellStyle name="Excel Built-in Excel Built-in Excel Built-in Percent 3 2 2 3 8" xfId="674" xr:uid="{00000000-0005-0000-0000-0000A1020000}"/>
    <cellStyle name="Excel Built-in Excel Built-in Excel Built-in Percent 3 2 2 3 9" xfId="675" xr:uid="{00000000-0005-0000-0000-0000A2020000}"/>
    <cellStyle name="Excel Built-in Excel Built-in Excel Built-in Percent 3 2 2 4" xfId="676" xr:uid="{00000000-0005-0000-0000-0000A3020000}"/>
    <cellStyle name="Excel Built-in Excel Built-in Excel Built-in Percent 3 2 2 4 2" xfId="677" xr:uid="{00000000-0005-0000-0000-0000A4020000}"/>
    <cellStyle name="Excel Built-in Excel Built-in Excel Built-in Percent 3 2 2 4 3" xfId="678" xr:uid="{00000000-0005-0000-0000-0000A5020000}"/>
    <cellStyle name="Excel Built-in Excel Built-in Excel Built-in Percent 3 2 2 5" xfId="679" xr:uid="{00000000-0005-0000-0000-0000A6020000}"/>
    <cellStyle name="Excel Built-in Excel Built-in Excel Built-in Percent 3 2 2 5 2" xfId="680" xr:uid="{00000000-0005-0000-0000-0000A7020000}"/>
    <cellStyle name="Excel Built-in Excel Built-in Excel Built-in Percent 3 2 2 5 3" xfId="681" xr:uid="{00000000-0005-0000-0000-0000A8020000}"/>
    <cellStyle name="Excel Built-in Excel Built-in Excel Built-in Percent 3 2 2 6" xfId="682" xr:uid="{00000000-0005-0000-0000-0000A9020000}"/>
    <cellStyle name="Excel Built-in Excel Built-in Excel Built-in Percent 3 2 2 6 2" xfId="683" xr:uid="{00000000-0005-0000-0000-0000AA020000}"/>
    <cellStyle name="Excel Built-in Excel Built-in Excel Built-in Percent 3 2 2 6 3" xfId="684" xr:uid="{00000000-0005-0000-0000-0000AB020000}"/>
    <cellStyle name="Excel Built-in Excel Built-in Excel Built-in Percent 3 2 2 7" xfId="685" xr:uid="{00000000-0005-0000-0000-0000AC020000}"/>
    <cellStyle name="Excel Built-in Excel Built-in Excel Built-in Percent 3 2 2 7 2" xfId="686" xr:uid="{00000000-0005-0000-0000-0000AD020000}"/>
    <cellStyle name="Excel Built-in Excel Built-in Excel Built-in Percent 3 2 2 7 3" xfId="687" xr:uid="{00000000-0005-0000-0000-0000AE020000}"/>
    <cellStyle name="Excel Built-in Excel Built-in Excel Built-in Percent 3 2 2 8" xfId="688" xr:uid="{00000000-0005-0000-0000-0000AF020000}"/>
    <cellStyle name="Excel Built-in Excel Built-in Excel Built-in Percent 3 2 2 8 2" xfId="689" xr:uid="{00000000-0005-0000-0000-0000B0020000}"/>
    <cellStyle name="Excel Built-in Excel Built-in Excel Built-in Percent 3 2 2 8 3" xfId="690" xr:uid="{00000000-0005-0000-0000-0000B1020000}"/>
    <cellStyle name="Excel Built-in Excel Built-in Excel Built-in Percent 3 2 2 9" xfId="691" xr:uid="{00000000-0005-0000-0000-0000B2020000}"/>
    <cellStyle name="Excel Built-in Excel Built-in Excel Built-in Percent 3 2 2 9 2" xfId="692" xr:uid="{00000000-0005-0000-0000-0000B3020000}"/>
    <cellStyle name="Excel Built-in Excel Built-in Excel Built-in Percent 3 2 2 9 3" xfId="693" xr:uid="{00000000-0005-0000-0000-0000B4020000}"/>
    <cellStyle name="Excel Built-in Excel Built-in Excel Built-in Percent 3 2 20" xfId="694" xr:uid="{00000000-0005-0000-0000-0000B5020000}"/>
    <cellStyle name="Excel Built-in Excel Built-in Excel Built-in Percent 3 2 21" xfId="695" xr:uid="{00000000-0005-0000-0000-0000B6020000}"/>
    <cellStyle name="Excel Built-in Excel Built-in Excel Built-in Percent 3 2 22" xfId="696" xr:uid="{00000000-0005-0000-0000-0000B7020000}"/>
    <cellStyle name="Excel Built-in Excel Built-in Excel Built-in Percent 3 2 23" xfId="697" xr:uid="{00000000-0005-0000-0000-0000B8020000}"/>
    <cellStyle name="Excel Built-in Excel Built-in Excel Built-in Percent 3 2 24" xfId="698" xr:uid="{00000000-0005-0000-0000-0000B9020000}"/>
    <cellStyle name="Excel Built-in Excel Built-in Excel Built-in Percent 3 2 25" xfId="699" xr:uid="{00000000-0005-0000-0000-0000BA020000}"/>
    <cellStyle name="Excel Built-in Excel Built-in Excel Built-in Percent 3 2 26" xfId="700" xr:uid="{00000000-0005-0000-0000-0000BB020000}"/>
    <cellStyle name="Excel Built-in Excel Built-in Excel Built-in Percent 3 2 27" xfId="701" xr:uid="{00000000-0005-0000-0000-0000BC020000}"/>
    <cellStyle name="Excel Built-in Excel Built-in Excel Built-in Percent 3 2 28" xfId="702" xr:uid="{00000000-0005-0000-0000-0000BD020000}"/>
    <cellStyle name="Excel Built-in Excel Built-in Excel Built-in Percent 3 2 29" xfId="703" xr:uid="{00000000-0005-0000-0000-0000BE020000}"/>
    <cellStyle name="Excel Built-in Excel Built-in Excel Built-in Percent 3 2 3" xfId="704" xr:uid="{00000000-0005-0000-0000-0000BF020000}"/>
    <cellStyle name="Excel Built-in Excel Built-in Excel Built-in Percent 3 2 3 2" xfId="705" xr:uid="{00000000-0005-0000-0000-0000C0020000}"/>
    <cellStyle name="Excel Built-in Excel Built-in Excel Built-in Percent 3 2 3 3" xfId="706" xr:uid="{00000000-0005-0000-0000-0000C1020000}"/>
    <cellStyle name="Excel Built-in Excel Built-in Excel Built-in Percent 3 2 30" xfId="707" xr:uid="{00000000-0005-0000-0000-0000C2020000}"/>
    <cellStyle name="Excel Built-in Excel Built-in Excel Built-in Percent 3 2 31" xfId="708" xr:uid="{00000000-0005-0000-0000-0000C3020000}"/>
    <cellStyle name="Excel Built-in Excel Built-in Excel Built-in Percent 3 2 32" xfId="709" xr:uid="{00000000-0005-0000-0000-0000C4020000}"/>
    <cellStyle name="Excel Built-in Excel Built-in Excel Built-in Percent 3 2 33" xfId="710" xr:uid="{00000000-0005-0000-0000-0000C5020000}"/>
    <cellStyle name="Excel Built-in Excel Built-in Excel Built-in Percent 3 2 34" xfId="711" xr:uid="{00000000-0005-0000-0000-0000C6020000}"/>
    <cellStyle name="Excel Built-in Excel Built-in Excel Built-in Percent 3 2 35" xfId="712" xr:uid="{00000000-0005-0000-0000-0000C7020000}"/>
    <cellStyle name="Excel Built-in Excel Built-in Excel Built-in Percent 3 2 36" xfId="713" xr:uid="{00000000-0005-0000-0000-0000C8020000}"/>
    <cellStyle name="Excel Built-in Excel Built-in Excel Built-in Percent 3 2 37" xfId="714" xr:uid="{00000000-0005-0000-0000-0000C9020000}"/>
    <cellStyle name="Excel Built-in Excel Built-in Excel Built-in Percent 3 2 38" xfId="715" xr:uid="{00000000-0005-0000-0000-0000CA020000}"/>
    <cellStyle name="Excel Built-in Excel Built-in Excel Built-in Percent 3 2 39" xfId="716" xr:uid="{00000000-0005-0000-0000-0000CB020000}"/>
    <cellStyle name="Excel Built-in Excel Built-in Excel Built-in Percent 3 2 4" xfId="717" xr:uid="{00000000-0005-0000-0000-0000CC020000}"/>
    <cellStyle name="Excel Built-in Excel Built-in Excel Built-in Percent 3 2 4 2" xfId="718" xr:uid="{00000000-0005-0000-0000-0000CD020000}"/>
    <cellStyle name="Excel Built-in Excel Built-in Excel Built-in Percent 3 2 4 3" xfId="719" xr:uid="{00000000-0005-0000-0000-0000CE020000}"/>
    <cellStyle name="Excel Built-in Excel Built-in Excel Built-in Percent 3 2 5" xfId="720" xr:uid="{00000000-0005-0000-0000-0000CF020000}"/>
    <cellStyle name="Excel Built-in Excel Built-in Excel Built-in Percent 3 2 5 2" xfId="721" xr:uid="{00000000-0005-0000-0000-0000D0020000}"/>
    <cellStyle name="Excel Built-in Excel Built-in Excel Built-in Percent 3 2 5 3" xfId="722" xr:uid="{00000000-0005-0000-0000-0000D1020000}"/>
    <cellStyle name="Excel Built-in Excel Built-in Excel Built-in Percent 3 2 6" xfId="723" xr:uid="{00000000-0005-0000-0000-0000D2020000}"/>
    <cellStyle name="Excel Built-in Excel Built-in Excel Built-in Percent 3 2 6 2" xfId="724" xr:uid="{00000000-0005-0000-0000-0000D3020000}"/>
    <cellStyle name="Excel Built-in Excel Built-in Excel Built-in Percent 3 2 6 3" xfId="725" xr:uid="{00000000-0005-0000-0000-0000D4020000}"/>
    <cellStyle name="Excel Built-in Excel Built-in Excel Built-in Percent 3 2 7" xfId="726" xr:uid="{00000000-0005-0000-0000-0000D5020000}"/>
    <cellStyle name="Excel Built-in Excel Built-in Excel Built-in Percent 3 2 7 2" xfId="727" xr:uid="{00000000-0005-0000-0000-0000D6020000}"/>
    <cellStyle name="Excel Built-in Excel Built-in Excel Built-in Percent 3 2 7 3" xfId="728" xr:uid="{00000000-0005-0000-0000-0000D7020000}"/>
    <cellStyle name="Excel Built-in Excel Built-in Excel Built-in Percent 3 2 8" xfId="729" xr:uid="{00000000-0005-0000-0000-0000D8020000}"/>
    <cellStyle name="Excel Built-in Excel Built-in Excel Built-in Percent 3 2 8 2" xfId="730" xr:uid="{00000000-0005-0000-0000-0000D9020000}"/>
    <cellStyle name="Excel Built-in Excel Built-in Excel Built-in Percent 3 2 8 3" xfId="731" xr:uid="{00000000-0005-0000-0000-0000DA020000}"/>
    <cellStyle name="Excel Built-in Excel Built-in Excel Built-in Percent 3 2 9" xfId="732" xr:uid="{00000000-0005-0000-0000-0000DB020000}"/>
    <cellStyle name="Excel Built-in Excel Built-in Excel Built-in Percent 3 2 9 2" xfId="733" xr:uid="{00000000-0005-0000-0000-0000DC020000}"/>
    <cellStyle name="Excel Built-in Excel Built-in Excel Built-in Percent 3 2 9 3" xfId="734" xr:uid="{00000000-0005-0000-0000-0000DD020000}"/>
    <cellStyle name="Excel Built-in Excel Built-in Excel Built-in Percent 5 2" xfId="735" xr:uid="{00000000-0005-0000-0000-0000DE020000}"/>
    <cellStyle name="Excel Built-in Excel Built-in Excel Built-in Percent 5 2 10" xfId="736" xr:uid="{00000000-0005-0000-0000-0000DF020000}"/>
    <cellStyle name="Excel Built-in Excel Built-in Excel Built-in Percent 5 2 10 2" xfId="737" xr:uid="{00000000-0005-0000-0000-0000E0020000}"/>
    <cellStyle name="Excel Built-in Excel Built-in Excel Built-in Percent 5 2 10 3" xfId="738" xr:uid="{00000000-0005-0000-0000-0000E1020000}"/>
    <cellStyle name="Excel Built-in Excel Built-in Excel Built-in Percent 5 2 11" xfId="739" xr:uid="{00000000-0005-0000-0000-0000E2020000}"/>
    <cellStyle name="Excel Built-in Excel Built-in Excel Built-in Percent 5 2 11 2" xfId="740" xr:uid="{00000000-0005-0000-0000-0000E3020000}"/>
    <cellStyle name="Excel Built-in Excel Built-in Excel Built-in Percent 5 2 11 3" xfId="741" xr:uid="{00000000-0005-0000-0000-0000E4020000}"/>
    <cellStyle name="Excel Built-in Excel Built-in Excel Built-in Percent 5 2 12" xfId="742" xr:uid="{00000000-0005-0000-0000-0000E5020000}"/>
    <cellStyle name="Excel Built-in Excel Built-in Excel Built-in Percent 5 2 12 2" xfId="743" xr:uid="{00000000-0005-0000-0000-0000E6020000}"/>
    <cellStyle name="Excel Built-in Excel Built-in Excel Built-in Percent 5 2 12 3" xfId="744" xr:uid="{00000000-0005-0000-0000-0000E7020000}"/>
    <cellStyle name="Excel Built-in Excel Built-in Excel Built-in Percent 5 2 13" xfId="745" xr:uid="{00000000-0005-0000-0000-0000E8020000}"/>
    <cellStyle name="Excel Built-in Excel Built-in Excel Built-in Percent 5 2 14" xfId="746" xr:uid="{00000000-0005-0000-0000-0000E9020000}"/>
    <cellStyle name="Excel Built-in Excel Built-in Excel Built-in Percent 5 2 15" xfId="747" xr:uid="{00000000-0005-0000-0000-0000EA020000}"/>
    <cellStyle name="Excel Built-in Excel Built-in Excel Built-in Percent 5 2 16" xfId="748" xr:uid="{00000000-0005-0000-0000-0000EB020000}"/>
    <cellStyle name="Excel Built-in Excel Built-in Excel Built-in Percent 5 2 17" xfId="749" xr:uid="{00000000-0005-0000-0000-0000EC020000}"/>
    <cellStyle name="Excel Built-in Excel Built-in Excel Built-in Percent 5 2 18" xfId="750" xr:uid="{00000000-0005-0000-0000-0000ED020000}"/>
    <cellStyle name="Excel Built-in Excel Built-in Excel Built-in Percent 5 2 19" xfId="751" xr:uid="{00000000-0005-0000-0000-0000EE020000}"/>
    <cellStyle name="Excel Built-in Excel Built-in Excel Built-in Percent 5 2 2" xfId="752" xr:uid="{00000000-0005-0000-0000-0000EF020000}"/>
    <cellStyle name="Excel Built-in Excel Built-in Excel Built-in Percent 5 2 2 2" xfId="753" xr:uid="{00000000-0005-0000-0000-0000F0020000}"/>
    <cellStyle name="Excel Built-in Excel Built-in Excel Built-in Percent 5 2 2 3" xfId="754" xr:uid="{00000000-0005-0000-0000-0000F1020000}"/>
    <cellStyle name="Excel Built-in Excel Built-in Excel Built-in Percent 5 2 20" xfId="755" xr:uid="{00000000-0005-0000-0000-0000F2020000}"/>
    <cellStyle name="Excel Built-in Excel Built-in Excel Built-in Percent 5 2 21" xfId="756" xr:uid="{00000000-0005-0000-0000-0000F3020000}"/>
    <cellStyle name="Excel Built-in Excel Built-in Excel Built-in Percent 5 2 22" xfId="757" xr:uid="{00000000-0005-0000-0000-0000F4020000}"/>
    <cellStyle name="Excel Built-in Excel Built-in Excel Built-in Percent 5 2 23" xfId="758" xr:uid="{00000000-0005-0000-0000-0000F5020000}"/>
    <cellStyle name="Excel Built-in Excel Built-in Excel Built-in Percent 5 2 24" xfId="759" xr:uid="{00000000-0005-0000-0000-0000F6020000}"/>
    <cellStyle name="Excel Built-in Excel Built-in Excel Built-in Percent 5 2 25" xfId="760" xr:uid="{00000000-0005-0000-0000-0000F7020000}"/>
    <cellStyle name="Excel Built-in Excel Built-in Excel Built-in Percent 5 2 26" xfId="761" xr:uid="{00000000-0005-0000-0000-0000F8020000}"/>
    <cellStyle name="Excel Built-in Excel Built-in Excel Built-in Percent 5 2 27" xfId="762" xr:uid="{00000000-0005-0000-0000-0000F9020000}"/>
    <cellStyle name="Excel Built-in Excel Built-in Excel Built-in Percent 5 2 28" xfId="763" xr:uid="{00000000-0005-0000-0000-0000FA020000}"/>
    <cellStyle name="Excel Built-in Excel Built-in Excel Built-in Percent 5 2 29" xfId="764" xr:uid="{00000000-0005-0000-0000-0000FB020000}"/>
    <cellStyle name="Excel Built-in Excel Built-in Excel Built-in Percent 5 2 3" xfId="765" xr:uid="{00000000-0005-0000-0000-0000FC020000}"/>
    <cellStyle name="Excel Built-in Excel Built-in Excel Built-in Percent 5 2 3 2" xfId="766" xr:uid="{00000000-0005-0000-0000-0000FD020000}"/>
    <cellStyle name="Excel Built-in Excel Built-in Excel Built-in Percent 5 2 3 3" xfId="767" xr:uid="{00000000-0005-0000-0000-0000FE020000}"/>
    <cellStyle name="Excel Built-in Excel Built-in Excel Built-in Percent 5 2 30" xfId="768" xr:uid="{00000000-0005-0000-0000-0000FF020000}"/>
    <cellStyle name="Excel Built-in Excel Built-in Excel Built-in Percent 5 2 31" xfId="769" xr:uid="{00000000-0005-0000-0000-000000030000}"/>
    <cellStyle name="Excel Built-in Excel Built-in Excel Built-in Percent 5 2 32" xfId="770" xr:uid="{00000000-0005-0000-0000-000001030000}"/>
    <cellStyle name="Excel Built-in Excel Built-in Excel Built-in Percent 5 2 33" xfId="771" xr:uid="{00000000-0005-0000-0000-000002030000}"/>
    <cellStyle name="Excel Built-in Excel Built-in Excel Built-in Percent 5 2 34" xfId="772" xr:uid="{00000000-0005-0000-0000-000003030000}"/>
    <cellStyle name="Excel Built-in Excel Built-in Excel Built-in Percent 5 2 35" xfId="773" xr:uid="{00000000-0005-0000-0000-000004030000}"/>
    <cellStyle name="Excel Built-in Excel Built-in Excel Built-in Percent 5 2 36" xfId="774" xr:uid="{00000000-0005-0000-0000-000005030000}"/>
    <cellStyle name="Excel Built-in Excel Built-in Excel Built-in Percent 5 2 37" xfId="775" xr:uid="{00000000-0005-0000-0000-000006030000}"/>
    <cellStyle name="Excel Built-in Excel Built-in Excel Built-in Percent 5 2 38" xfId="776" xr:uid="{00000000-0005-0000-0000-000007030000}"/>
    <cellStyle name="Excel Built-in Excel Built-in Excel Built-in Percent 5 2 4" xfId="777" xr:uid="{00000000-0005-0000-0000-000008030000}"/>
    <cellStyle name="Excel Built-in Excel Built-in Excel Built-in Percent 5 2 4 2" xfId="778" xr:uid="{00000000-0005-0000-0000-000009030000}"/>
    <cellStyle name="Excel Built-in Excel Built-in Excel Built-in Percent 5 2 4 3" xfId="779" xr:uid="{00000000-0005-0000-0000-00000A030000}"/>
    <cellStyle name="Excel Built-in Excel Built-in Excel Built-in Percent 5 2 5" xfId="780" xr:uid="{00000000-0005-0000-0000-00000B030000}"/>
    <cellStyle name="Excel Built-in Excel Built-in Excel Built-in Percent 5 2 5 2" xfId="781" xr:uid="{00000000-0005-0000-0000-00000C030000}"/>
    <cellStyle name="Excel Built-in Excel Built-in Excel Built-in Percent 5 2 5 3" xfId="782" xr:uid="{00000000-0005-0000-0000-00000D030000}"/>
    <cellStyle name="Excel Built-in Excel Built-in Excel Built-in Percent 5 2 6" xfId="783" xr:uid="{00000000-0005-0000-0000-00000E030000}"/>
    <cellStyle name="Excel Built-in Excel Built-in Excel Built-in Percent 5 2 6 2" xfId="784" xr:uid="{00000000-0005-0000-0000-00000F030000}"/>
    <cellStyle name="Excel Built-in Excel Built-in Excel Built-in Percent 5 2 6 3" xfId="785" xr:uid="{00000000-0005-0000-0000-000010030000}"/>
    <cellStyle name="Excel Built-in Excel Built-in Excel Built-in Percent 5 2 7" xfId="786" xr:uid="{00000000-0005-0000-0000-000011030000}"/>
    <cellStyle name="Excel Built-in Excel Built-in Excel Built-in Percent 5 2 7 2" xfId="787" xr:uid="{00000000-0005-0000-0000-000012030000}"/>
    <cellStyle name="Excel Built-in Excel Built-in Excel Built-in Percent 5 2 7 3" xfId="788" xr:uid="{00000000-0005-0000-0000-000013030000}"/>
    <cellStyle name="Excel Built-in Excel Built-in Excel Built-in Percent 5 2 8" xfId="789" xr:uid="{00000000-0005-0000-0000-000014030000}"/>
    <cellStyle name="Excel Built-in Excel Built-in Excel Built-in Percent 5 2 8 2" xfId="790" xr:uid="{00000000-0005-0000-0000-000015030000}"/>
    <cellStyle name="Excel Built-in Excel Built-in Excel Built-in Percent 5 2 8 3" xfId="791" xr:uid="{00000000-0005-0000-0000-000016030000}"/>
    <cellStyle name="Excel Built-in Excel Built-in Excel Built-in Percent 5 2 9" xfId="792" xr:uid="{00000000-0005-0000-0000-000017030000}"/>
    <cellStyle name="Excel Built-in Excel Built-in Excel Built-in Percent 5 2 9 2" xfId="793" xr:uid="{00000000-0005-0000-0000-000018030000}"/>
    <cellStyle name="Excel Built-in Excel Built-in Excel Built-in Percent 5 2 9 3" xfId="794" xr:uid="{00000000-0005-0000-0000-000019030000}"/>
    <cellStyle name="Excel Built-in Excel Built-in Excel Built-in Percent 5 3" xfId="795" xr:uid="{00000000-0005-0000-0000-00001A030000}"/>
    <cellStyle name="Excel Built-in Excel Built-in Excel Built-in Percent 5 3 10" xfId="796" xr:uid="{00000000-0005-0000-0000-00001B030000}"/>
    <cellStyle name="Excel Built-in Excel Built-in Excel Built-in Percent 5 3 10 2" xfId="797" xr:uid="{00000000-0005-0000-0000-00001C030000}"/>
    <cellStyle name="Excel Built-in Excel Built-in Excel Built-in Percent 5 3 10 3" xfId="798" xr:uid="{00000000-0005-0000-0000-00001D030000}"/>
    <cellStyle name="Excel Built-in Excel Built-in Excel Built-in Percent 5 3 11" xfId="799" xr:uid="{00000000-0005-0000-0000-00001E030000}"/>
    <cellStyle name="Excel Built-in Excel Built-in Excel Built-in Percent 5 3 11 2" xfId="800" xr:uid="{00000000-0005-0000-0000-00001F030000}"/>
    <cellStyle name="Excel Built-in Excel Built-in Excel Built-in Percent 5 3 11 3" xfId="801" xr:uid="{00000000-0005-0000-0000-000020030000}"/>
    <cellStyle name="Excel Built-in Excel Built-in Excel Built-in Percent 5 3 12" xfId="802" xr:uid="{00000000-0005-0000-0000-000021030000}"/>
    <cellStyle name="Excel Built-in Excel Built-in Excel Built-in Percent 5 3 12 2" xfId="803" xr:uid="{00000000-0005-0000-0000-000022030000}"/>
    <cellStyle name="Excel Built-in Excel Built-in Excel Built-in Percent 5 3 12 3" xfId="804" xr:uid="{00000000-0005-0000-0000-000023030000}"/>
    <cellStyle name="Excel Built-in Excel Built-in Excel Built-in Percent 5 3 13" xfId="805" xr:uid="{00000000-0005-0000-0000-000024030000}"/>
    <cellStyle name="Excel Built-in Excel Built-in Excel Built-in Percent 5 3 14" xfId="806" xr:uid="{00000000-0005-0000-0000-000025030000}"/>
    <cellStyle name="Excel Built-in Excel Built-in Excel Built-in Percent 5 3 15" xfId="807" xr:uid="{00000000-0005-0000-0000-000026030000}"/>
    <cellStyle name="Excel Built-in Excel Built-in Excel Built-in Percent 5 3 16" xfId="808" xr:uid="{00000000-0005-0000-0000-000027030000}"/>
    <cellStyle name="Excel Built-in Excel Built-in Excel Built-in Percent 5 3 17" xfId="809" xr:uid="{00000000-0005-0000-0000-000028030000}"/>
    <cellStyle name="Excel Built-in Excel Built-in Excel Built-in Percent 5 3 18" xfId="810" xr:uid="{00000000-0005-0000-0000-000029030000}"/>
    <cellStyle name="Excel Built-in Excel Built-in Excel Built-in Percent 5 3 19" xfId="811" xr:uid="{00000000-0005-0000-0000-00002A030000}"/>
    <cellStyle name="Excel Built-in Excel Built-in Excel Built-in Percent 5 3 2" xfId="812" xr:uid="{00000000-0005-0000-0000-00002B030000}"/>
    <cellStyle name="Excel Built-in Excel Built-in Excel Built-in Percent 5 3 2 2" xfId="813" xr:uid="{00000000-0005-0000-0000-00002C030000}"/>
    <cellStyle name="Excel Built-in Excel Built-in Excel Built-in Percent 5 3 2 3" xfId="814" xr:uid="{00000000-0005-0000-0000-00002D030000}"/>
    <cellStyle name="Excel Built-in Excel Built-in Excel Built-in Percent 5 3 20" xfId="815" xr:uid="{00000000-0005-0000-0000-00002E030000}"/>
    <cellStyle name="Excel Built-in Excel Built-in Excel Built-in Percent 5 3 21" xfId="816" xr:uid="{00000000-0005-0000-0000-00002F030000}"/>
    <cellStyle name="Excel Built-in Excel Built-in Excel Built-in Percent 5 3 22" xfId="817" xr:uid="{00000000-0005-0000-0000-000030030000}"/>
    <cellStyle name="Excel Built-in Excel Built-in Excel Built-in Percent 5 3 23" xfId="818" xr:uid="{00000000-0005-0000-0000-000031030000}"/>
    <cellStyle name="Excel Built-in Excel Built-in Excel Built-in Percent 5 3 24" xfId="819" xr:uid="{00000000-0005-0000-0000-000032030000}"/>
    <cellStyle name="Excel Built-in Excel Built-in Excel Built-in Percent 5 3 25" xfId="820" xr:uid="{00000000-0005-0000-0000-000033030000}"/>
    <cellStyle name="Excel Built-in Excel Built-in Excel Built-in Percent 5 3 26" xfId="821" xr:uid="{00000000-0005-0000-0000-000034030000}"/>
    <cellStyle name="Excel Built-in Excel Built-in Excel Built-in Percent 5 3 27" xfId="822" xr:uid="{00000000-0005-0000-0000-000035030000}"/>
    <cellStyle name="Excel Built-in Excel Built-in Excel Built-in Percent 5 3 28" xfId="823" xr:uid="{00000000-0005-0000-0000-000036030000}"/>
    <cellStyle name="Excel Built-in Excel Built-in Excel Built-in Percent 5 3 29" xfId="824" xr:uid="{00000000-0005-0000-0000-000037030000}"/>
    <cellStyle name="Excel Built-in Excel Built-in Excel Built-in Percent 5 3 3" xfId="825" xr:uid="{00000000-0005-0000-0000-000038030000}"/>
    <cellStyle name="Excel Built-in Excel Built-in Excel Built-in Percent 5 3 3 2" xfId="826" xr:uid="{00000000-0005-0000-0000-000039030000}"/>
    <cellStyle name="Excel Built-in Excel Built-in Excel Built-in Percent 5 3 3 3" xfId="827" xr:uid="{00000000-0005-0000-0000-00003A030000}"/>
    <cellStyle name="Excel Built-in Excel Built-in Excel Built-in Percent 5 3 30" xfId="828" xr:uid="{00000000-0005-0000-0000-00003B030000}"/>
    <cellStyle name="Excel Built-in Excel Built-in Excel Built-in Percent 5 3 31" xfId="829" xr:uid="{00000000-0005-0000-0000-00003C030000}"/>
    <cellStyle name="Excel Built-in Excel Built-in Excel Built-in Percent 5 3 32" xfId="830" xr:uid="{00000000-0005-0000-0000-00003D030000}"/>
    <cellStyle name="Excel Built-in Excel Built-in Excel Built-in Percent 5 3 33" xfId="831" xr:uid="{00000000-0005-0000-0000-00003E030000}"/>
    <cellStyle name="Excel Built-in Excel Built-in Excel Built-in Percent 5 3 34" xfId="832" xr:uid="{00000000-0005-0000-0000-00003F030000}"/>
    <cellStyle name="Excel Built-in Excel Built-in Excel Built-in Percent 5 3 35" xfId="833" xr:uid="{00000000-0005-0000-0000-000040030000}"/>
    <cellStyle name="Excel Built-in Excel Built-in Excel Built-in Percent 5 3 36" xfId="834" xr:uid="{00000000-0005-0000-0000-000041030000}"/>
    <cellStyle name="Excel Built-in Excel Built-in Excel Built-in Percent 5 3 37" xfId="835" xr:uid="{00000000-0005-0000-0000-000042030000}"/>
    <cellStyle name="Excel Built-in Excel Built-in Excel Built-in Percent 5 3 38" xfId="836" xr:uid="{00000000-0005-0000-0000-000043030000}"/>
    <cellStyle name="Excel Built-in Excel Built-in Excel Built-in Percent 5 3 4" xfId="837" xr:uid="{00000000-0005-0000-0000-000044030000}"/>
    <cellStyle name="Excel Built-in Excel Built-in Excel Built-in Percent 5 3 4 2" xfId="838" xr:uid="{00000000-0005-0000-0000-000045030000}"/>
    <cellStyle name="Excel Built-in Excel Built-in Excel Built-in Percent 5 3 4 3" xfId="839" xr:uid="{00000000-0005-0000-0000-000046030000}"/>
    <cellStyle name="Excel Built-in Excel Built-in Excel Built-in Percent 5 3 5" xfId="840" xr:uid="{00000000-0005-0000-0000-000047030000}"/>
    <cellStyle name="Excel Built-in Excel Built-in Excel Built-in Percent 5 3 5 2" xfId="841" xr:uid="{00000000-0005-0000-0000-000048030000}"/>
    <cellStyle name="Excel Built-in Excel Built-in Excel Built-in Percent 5 3 5 3" xfId="842" xr:uid="{00000000-0005-0000-0000-000049030000}"/>
    <cellStyle name="Excel Built-in Excel Built-in Excel Built-in Percent 5 3 6" xfId="843" xr:uid="{00000000-0005-0000-0000-00004A030000}"/>
    <cellStyle name="Excel Built-in Excel Built-in Excel Built-in Percent 5 3 6 2" xfId="844" xr:uid="{00000000-0005-0000-0000-00004B030000}"/>
    <cellStyle name="Excel Built-in Excel Built-in Excel Built-in Percent 5 3 6 3" xfId="845" xr:uid="{00000000-0005-0000-0000-00004C030000}"/>
    <cellStyle name="Excel Built-in Excel Built-in Excel Built-in Percent 5 3 7" xfId="846" xr:uid="{00000000-0005-0000-0000-00004D030000}"/>
    <cellStyle name="Excel Built-in Excel Built-in Excel Built-in Percent 5 3 7 2" xfId="847" xr:uid="{00000000-0005-0000-0000-00004E030000}"/>
    <cellStyle name="Excel Built-in Excel Built-in Excel Built-in Percent 5 3 7 3" xfId="848" xr:uid="{00000000-0005-0000-0000-00004F030000}"/>
    <cellStyle name="Excel Built-in Excel Built-in Excel Built-in Percent 5 3 8" xfId="849" xr:uid="{00000000-0005-0000-0000-000050030000}"/>
    <cellStyle name="Excel Built-in Excel Built-in Excel Built-in Percent 5 3 8 2" xfId="850" xr:uid="{00000000-0005-0000-0000-000051030000}"/>
    <cellStyle name="Excel Built-in Excel Built-in Excel Built-in Percent 5 3 8 3" xfId="851" xr:uid="{00000000-0005-0000-0000-000052030000}"/>
    <cellStyle name="Excel Built-in Excel Built-in Excel Built-in Percent 5 3 9" xfId="852" xr:uid="{00000000-0005-0000-0000-000053030000}"/>
    <cellStyle name="Excel Built-in Excel Built-in Excel Built-in Percent 5 3 9 2" xfId="853" xr:uid="{00000000-0005-0000-0000-000054030000}"/>
    <cellStyle name="Excel Built-in Excel Built-in Excel Built-in Percent 5 3 9 3" xfId="854" xr:uid="{00000000-0005-0000-0000-000055030000}"/>
    <cellStyle name="Excel Built-in Excel Built-in Excel Built-in Percent 6" xfId="855" xr:uid="{00000000-0005-0000-0000-000056030000}"/>
    <cellStyle name="Excel Built-in Excel Built-in Excel Built-in Percent 6 10" xfId="856" xr:uid="{00000000-0005-0000-0000-000057030000}"/>
    <cellStyle name="Excel Built-in Excel Built-in Excel Built-in Percent 6 10 2" xfId="857" xr:uid="{00000000-0005-0000-0000-000058030000}"/>
    <cellStyle name="Excel Built-in Excel Built-in Excel Built-in Percent 6 10 3" xfId="858" xr:uid="{00000000-0005-0000-0000-000059030000}"/>
    <cellStyle name="Excel Built-in Excel Built-in Excel Built-in Percent 6 11" xfId="859" xr:uid="{00000000-0005-0000-0000-00005A030000}"/>
    <cellStyle name="Excel Built-in Excel Built-in Excel Built-in Percent 6 11 2" xfId="860" xr:uid="{00000000-0005-0000-0000-00005B030000}"/>
    <cellStyle name="Excel Built-in Excel Built-in Excel Built-in Percent 6 11 3" xfId="861" xr:uid="{00000000-0005-0000-0000-00005C030000}"/>
    <cellStyle name="Excel Built-in Excel Built-in Excel Built-in Percent 6 12" xfId="862" xr:uid="{00000000-0005-0000-0000-00005D030000}"/>
    <cellStyle name="Excel Built-in Excel Built-in Excel Built-in Percent 6 12 2" xfId="863" xr:uid="{00000000-0005-0000-0000-00005E030000}"/>
    <cellStyle name="Excel Built-in Excel Built-in Excel Built-in Percent 6 12 3" xfId="864" xr:uid="{00000000-0005-0000-0000-00005F030000}"/>
    <cellStyle name="Excel Built-in Excel Built-in Excel Built-in Percent 6 13" xfId="865" xr:uid="{00000000-0005-0000-0000-000060030000}"/>
    <cellStyle name="Excel Built-in Excel Built-in Excel Built-in Percent 6 13 2" xfId="866" xr:uid="{00000000-0005-0000-0000-000061030000}"/>
    <cellStyle name="Excel Built-in Excel Built-in Excel Built-in Percent 6 13 3" xfId="867" xr:uid="{00000000-0005-0000-0000-000062030000}"/>
    <cellStyle name="Excel Built-in Excel Built-in Excel Built-in Percent 6 14" xfId="868" xr:uid="{00000000-0005-0000-0000-000063030000}"/>
    <cellStyle name="Excel Built-in Excel Built-in Excel Built-in Percent 6 15" xfId="869" xr:uid="{00000000-0005-0000-0000-000064030000}"/>
    <cellStyle name="Excel Built-in Excel Built-in Excel Built-in Percent 6 16" xfId="870" xr:uid="{00000000-0005-0000-0000-000065030000}"/>
    <cellStyle name="Excel Built-in Excel Built-in Excel Built-in Percent 6 17" xfId="871" xr:uid="{00000000-0005-0000-0000-000066030000}"/>
    <cellStyle name="Excel Built-in Excel Built-in Excel Built-in Percent 6 18" xfId="872" xr:uid="{00000000-0005-0000-0000-000067030000}"/>
    <cellStyle name="Excel Built-in Excel Built-in Excel Built-in Percent 6 19" xfId="873" xr:uid="{00000000-0005-0000-0000-000068030000}"/>
    <cellStyle name="Excel Built-in Excel Built-in Excel Built-in Percent 6 2" xfId="874" xr:uid="{00000000-0005-0000-0000-000069030000}"/>
    <cellStyle name="Excel Built-in Excel Built-in Excel Built-in Percent 6 2 10" xfId="875" xr:uid="{00000000-0005-0000-0000-00006A030000}"/>
    <cellStyle name="Excel Built-in Excel Built-in Excel Built-in Percent 6 2 10 2" xfId="876" xr:uid="{00000000-0005-0000-0000-00006B030000}"/>
    <cellStyle name="Excel Built-in Excel Built-in Excel Built-in Percent 6 2 10 3" xfId="877" xr:uid="{00000000-0005-0000-0000-00006C030000}"/>
    <cellStyle name="Excel Built-in Excel Built-in Excel Built-in Percent 6 2 11" xfId="878" xr:uid="{00000000-0005-0000-0000-00006D030000}"/>
    <cellStyle name="Excel Built-in Excel Built-in Excel Built-in Percent 6 2 11 2" xfId="879" xr:uid="{00000000-0005-0000-0000-00006E030000}"/>
    <cellStyle name="Excel Built-in Excel Built-in Excel Built-in Percent 6 2 11 3" xfId="880" xr:uid="{00000000-0005-0000-0000-00006F030000}"/>
    <cellStyle name="Excel Built-in Excel Built-in Excel Built-in Percent 6 2 12" xfId="881" xr:uid="{00000000-0005-0000-0000-000070030000}"/>
    <cellStyle name="Excel Built-in Excel Built-in Excel Built-in Percent 6 2 12 2" xfId="882" xr:uid="{00000000-0005-0000-0000-000071030000}"/>
    <cellStyle name="Excel Built-in Excel Built-in Excel Built-in Percent 6 2 12 3" xfId="883" xr:uid="{00000000-0005-0000-0000-000072030000}"/>
    <cellStyle name="Excel Built-in Excel Built-in Excel Built-in Percent 6 2 2" xfId="884" xr:uid="{00000000-0005-0000-0000-000073030000}"/>
    <cellStyle name="Excel Built-in Excel Built-in Excel Built-in Percent 6 2 2 10" xfId="885" xr:uid="{00000000-0005-0000-0000-000074030000}"/>
    <cellStyle name="Excel Built-in Excel Built-in Excel Built-in Percent 6 2 2 11" xfId="886" xr:uid="{00000000-0005-0000-0000-000075030000}"/>
    <cellStyle name="Excel Built-in Excel Built-in Excel Built-in Percent 6 2 2 12" xfId="887" xr:uid="{00000000-0005-0000-0000-000076030000}"/>
    <cellStyle name="Excel Built-in Excel Built-in Excel Built-in Percent 6 2 2 13" xfId="888" xr:uid="{00000000-0005-0000-0000-000077030000}"/>
    <cellStyle name="Excel Built-in Excel Built-in Excel Built-in Percent 6 2 2 14" xfId="889" xr:uid="{00000000-0005-0000-0000-000078030000}"/>
    <cellStyle name="Excel Built-in Excel Built-in Excel Built-in Percent 6 2 2 2" xfId="890" xr:uid="{00000000-0005-0000-0000-000079030000}"/>
    <cellStyle name="Excel Built-in Excel Built-in Excel Built-in Percent 6 2 2 3" xfId="891" xr:uid="{00000000-0005-0000-0000-00007A030000}"/>
    <cellStyle name="Excel Built-in Excel Built-in Excel Built-in Percent 6 2 2 4" xfId="892" xr:uid="{00000000-0005-0000-0000-00007B030000}"/>
    <cellStyle name="Excel Built-in Excel Built-in Excel Built-in Percent 6 2 2 5" xfId="893" xr:uid="{00000000-0005-0000-0000-00007C030000}"/>
    <cellStyle name="Excel Built-in Excel Built-in Excel Built-in Percent 6 2 2 6" xfId="894" xr:uid="{00000000-0005-0000-0000-00007D030000}"/>
    <cellStyle name="Excel Built-in Excel Built-in Excel Built-in Percent 6 2 2 7" xfId="895" xr:uid="{00000000-0005-0000-0000-00007E030000}"/>
    <cellStyle name="Excel Built-in Excel Built-in Excel Built-in Percent 6 2 2 8" xfId="896" xr:uid="{00000000-0005-0000-0000-00007F030000}"/>
    <cellStyle name="Excel Built-in Excel Built-in Excel Built-in Percent 6 2 2 9" xfId="897" xr:uid="{00000000-0005-0000-0000-000080030000}"/>
    <cellStyle name="Excel Built-in Excel Built-in Excel Built-in Percent 6 2 3" xfId="898" xr:uid="{00000000-0005-0000-0000-000081030000}"/>
    <cellStyle name="Excel Built-in Excel Built-in Excel Built-in Percent 6 2 3 2" xfId="899" xr:uid="{00000000-0005-0000-0000-000082030000}"/>
    <cellStyle name="Excel Built-in Excel Built-in Excel Built-in Percent 6 2 3 3" xfId="900" xr:uid="{00000000-0005-0000-0000-000083030000}"/>
    <cellStyle name="Excel Built-in Excel Built-in Excel Built-in Percent 6 2 4" xfId="901" xr:uid="{00000000-0005-0000-0000-000084030000}"/>
    <cellStyle name="Excel Built-in Excel Built-in Excel Built-in Percent 6 2 4 2" xfId="902" xr:uid="{00000000-0005-0000-0000-000085030000}"/>
    <cellStyle name="Excel Built-in Excel Built-in Excel Built-in Percent 6 2 4 3" xfId="903" xr:uid="{00000000-0005-0000-0000-000086030000}"/>
    <cellStyle name="Excel Built-in Excel Built-in Excel Built-in Percent 6 2 5" xfId="904" xr:uid="{00000000-0005-0000-0000-000087030000}"/>
    <cellStyle name="Excel Built-in Excel Built-in Excel Built-in Percent 6 2 5 2" xfId="905" xr:uid="{00000000-0005-0000-0000-000088030000}"/>
    <cellStyle name="Excel Built-in Excel Built-in Excel Built-in Percent 6 2 5 3" xfId="906" xr:uid="{00000000-0005-0000-0000-000089030000}"/>
    <cellStyle name="Excel Built-in Excel Built-in Excel Built-in Percent 6 2 6" xfId="907" xr:uid="{00000000-0005-0000-0000-00008A030000}"/>
    <cellStyle name="Excel Built-in Excel Built-in Excel Built-in Percent 6 2 6 2" xfId="908" xr:uid="{00000000-0005-0000-0000-00008B030000}"/>
    <cellStyle name="Excel Built-in Excel Built-in Excel Built-in Percent 6 2 6 3" xfId="909" xr:uid="{00000000-0005-0000-0000-00008C030000}"/>
    <cellStyle name="Excel Built-in Excel Built-in Excel Built-in Percent 6 2 7" xfId="910" xr:uid="{00000000-0005-0000-0000-00008D030000}"/>
    <cellStyle name="Excel Built-in Excel Built-in Excel Built-in Percent 6 2 7 2" xfId="911" xr:uid="{00000000-0005-0000-0000-00008E030000}"/>
    <cellStyle name="Excel Built-in Excel Built-in Excel Built-in Percent 6 2 7 3" xfId="912" xr:uid="{00000000-0005-0000-0000-00008F030000}"/>
    <cellStyle name="Excel Built-in Excel Built-in Excel Built-in Percent 6 2 8" xfId="913" xr:uid="{00000000-0005-0000-0000-000090030000}"/>
    <cellStyle name="Excel Built-in Excel Built-in Excel Built-in Percent 6 2 8 2" xfId="914" xr:uid="{00000000-0005-0000-0000-000091030000}"/>
    <cellStyle name="Excel Built-in Excel Built-in Excel Built-in Percent 6 2 8 3" xfId="915" xr:uid="{00000000-0005-0000-0000-000092030000}"/>
    <cellStyle name="Excel Built-in Excel Built-in Excel Built-in Percent 6 2 9" xfId="916" xr:uid="{00000000-0005-0000-0000-000093030000}"/>
    <cellStyle name="Excel Built-in Excel Built-in Excel Built-in Percent 6 2 9 2" xfId="917" xr:uid="{00000000-0005-0000-0000-000094030000}"/>
    <cellStyle name="Excel Built-in Excel Built-in Excel Built-in Percent 6 2 9 3" xfId="918" xr:uid="{00000000-0005-0000-0000-000095030000}"/>
    <cellStyle name="Excel Built-in Excel Built-in Excel Built-in Percent 6 20" xfId="919" xr:uid="{00000000-0005-0000-0000-000096030000}"/>
    <cellStyle name="Excel Built-in Excel Built-in Excel Built-in Percent 6 21" xfId="920" xr:uid="{00000000-0005-0000-0000-000097030000}"/>
    <cellStyle name="Excel Built-in Excel Built-in Excel Built-in Percent 6 22" xfId="921" xr:uid="{00000000-0005-0000-0000-000098030000}"/>
    <cellStyle name="Excel Built-in Excel Built-in Excel Built-in Percent 6 23" xfId="922" xr:uid="{00000000-0005-0000-0000-000099030000}"/>
    <cellStyle name="Excel Built-in Excel Built-in Excel Built-in Percent 6 24" xfId="923" xr:uid="{00000000-0005-0000-0000-00009A030000}"/>
    <cellStyle name="Excel Built-in Excel Built-in Excel Built-in Percent 6 25" xfId="924" xr:uid="{00000000-0005-0000-0000-00009B030000}"/>
    <cellStyle name="Excel Built-in Excel Built-in Excel Built-in Percent 6 26" xfId="925" xr:uid="{00000000-0005-0000-0000-00009C030000}"/>
    <cellStyle name="Excel Built-in Excel Built-in Excel Built-in Percent 6 27" xfId="926" xr:uid="{00000000-0005-0000-0000-00009D030000}"/>
    <cellStyle name="Excel Built-in Excel Built-in Excel Built-in Percent 6 28" xfId="927" xr:uid="{00000000-0005-0000-0000-00009E030000}"/>
    <cellStyle name="Excel Built-in Excel Built-in Excel Built-in Percent 6 29" xfId="928" xr:uid="{00000000-0005-0000-0000-00009F030000}"/>
    <cellStyle name="Excel Built-in Excel Built-in Excel Built-in Percent 6 3" xfId="929" xr:uid="{00000000-0005-0000-0000-0000A0030000}"/>
    <cellStyle name="Excel Built-in Excel Built-in Excel Built-in Percent 6 3 2" xfId="930" xr:uid="{00000000-0005-0000-0000-0000A1030000}"/>
    <cellStyle name="Excel Built-in Excel Built-in Excel Built-in Percent 6 3 3" xfId="931" xr:uid="{00000000-0005-0000-0000-0000A2030000}"/>
    <cellStyle name="Excel Built-in Excel Built-in Excel Built-in Percent 6 30" xfId="932" xr:uid="{00000000-0005-0000-0000-0000A3030000}"/>
    <cellStyle name="Excel Built-in Excel Built-in Excel Built-in Percent 6 31" xfId="933" xr:uid="{00000000-0005-0000-0000-0000A4030000}"/>
    <cellStyle name="Excel Built-in Excel Built-in Excel Built-in Percent 6 32" xfId="934" xr:uid="{00000000-0005-0000-0000-0000A5030000}"/>
    <cellStyle name="Excel Built-in Excel Built-in Excel Built-in Percent 6 33" xfId="935" xr:uid="{00000000-0005-0000-0000-0000A6030000}"/>
    <cellStyle name="Excel Built-in Excel Built-in Excel Built-in Percent 6 34" xfId="936" xr:uid="{00000000-0005-0000-0000-0000A7030000}"/>
    <cellStyle name="Excel Built-in Excel Built-in Excel Built-in Percent 6 35" xfId="937" xr:uid="{00000000-0005-0000-0000-0000A8030000}"/>
    <cellStyle name="Excel Built-in Excel Built-in Excel Built-in Percent 6 36" xfId="938" xr:uid="{00000000-0005-0000-0000-0000A9030000}"/>
    <cellStyle name="Excel Built-in Excel Built-in Excel Built-in Percent 6 37" xfId="939" xr:uid="{00000000-0005-0000-0000-0000AA030000}"/>
    <cellStyle name="Excel Built-in Excel Built-in Excel Built-in Percent 6 38" xfId="940" xr:uid="{00000000-0005-0000-0000-0000AB030000}"/>
    <cellStyle name="Excel Built-in Excel Built-in Excel Built-in Percent 6 39" xfId="941" xr:uid="{00000000-0005-0000-0000-0000AC030000}"/>
    <cellStyle name="Excel Built-in Excel Built-in Excel Built-in Percent 6 4" xfId="942" xr:uid="{00000000-0005-0000-0000-0000AD030000}"/>
    <cellStyle name="Excel Built-in Excel Built-in Excel Built-in Percent 6 4 2" xfId="943" xr:uid="{00000000-0005-0000-0000-0000AE030000}"/>
    <cellStyle name="Excel Built-in Excel Built-in Excel Built-in Percent 6 4 3" xfId="944" xr:uid="{00000000-0005-0000-0000-0000AF030000}"/>
    <cellStyle name="Excel Built-in Excel Built-in Excel Built-in Percent 6 5" xfId="945" xr:uid="{00000000-0005-0000-0000-0000B0030000}"/>
    <cellStyle name="Excel Built-in Excel Built-in Excel Built-in Percent 6 5 2" xfId="946" xr:uid="{00000000-0005-0000-0000-0000B1030000}"/>
    <cellStyle name="Excel Built-in Excel Built-in Excel Built-in Percent 6 5 3" xfId="947" xr:uid="{00000000-0005-0000-0000-0000B2030000}"/>
    <cellStyle name="Excel Built-in Excel Built-in Excel Built-in Percent 6 6" xfId="948" xr:uid="{00000000-0005-0000-0000-0000B3030000}"/>
    <cellStyle name="Excel Built-in Excel Built-in Excel Built-in Percent 6 6 2" xfId="949" xr:uid="{00000000-0005-0000-0000-0000B4030000}"/>
    <cellStyle name="Excel Built-in Excel Built-in Excel Built-in Percent 6 6 3" xfId="950" xr:uid="{00000000-0005-0000-0000-0000B5030000}"/>
    <cellStyle name="Excel Built-in Excel Built-in Excel Built-in Percent 6 7" xfId="951" xr:uid="{00000000-0005-0000-0000-0000B6030000}"/>
    <cellStyle name="Excel Built-in Excel Built-in Excel Built-in Percent 6 7 2" xfId="952" xr:uid="{00000000-0005-0000-0000-0000B7030000}"/>
    <cellStyle name="Excel Built-in Excel Built-in Excel Built-in Percent 6 7 3" xfId="953" xr:uid="{00000000-0005-0000-0000-0000B8030000}"/>
    <cellStyle name="Excel Built-in Excel Built-in Excel Built-in Percent 6 8" xfId="954" xr:uid="{00000000-0005-0000-0000-0000B9030000}"/>
    <cellStyle name="Excel Built-in Excel Built-in Excel Built-in Percent 6 8 2" xfId="955" xr:uid="{00000000-0005-0000-0000-0000BA030000}"/>
    <cellStyle name="Excel Built-in Excel Built-in Excel Built-in Percent 6 8 3" xfId="956" xr:uid="{00000000-0005-0000-0000-0000BB030000}"/>
    <cellStyle name="Excel Built-in Excel Built-in Excel Built-in Percent 6 9" xfId="957" xr:uid="{00000000-0005-0000-0000-0000BC030000}"/>
    <cellStyle name="Excel Built-in Excel Built-in Excel Built-in Percent 6 9 2" xfId="958" xr:uid="{00000000-0005-0000-0000-0000BD030000}"/>
    <cellStyle name="Excel Built-in Excel Built-in Excel Built-in Percent 6 9 3" xfId="959" xr:uid="{00000000-0005-0000-0000-0000BE030000}"/>
    <cellStyle name="Excel Built-in Normal" xfId="960" xr:uid="{00000000-0005-0000-0000-0000BF030000}"/>
    <cellStyle name="Excel Built-in Normal 10" xfId="961" xr:uid="{00000000-0005-0000-0000-0000C0030000}"/>
    <cellStyle name="Excel Built-in Normal 11" xfId="962" xr:uid="{00000000-0005-0000-0000-0000C1030000}"/>
    <cellStyle name="Excel Built-in Normal 12" xfId="963" xr:uid="{00000000-0005-0000-0000-0000C2030000}"/>
    <cellStyle name="Excel Built-in Normal 13" xfId="964" xr:uid="{00000000-0005-0000-0000-0000C3030000}"/>
    <cellStyle name="Excel Built-in Normal 2" xfId="965" xr:uid="{00000000-0005-0000-0000-0000C4030000}"/>
    <cellStyle name="Excel Built-in Normal 3" xfId="966" xr:uid="{00000000-0005-0000-0000-0000C5030000}"/>
    <cellStyle name="Excel Built-in Normal 3 10" xfId="967" xr:uid="{00000000-0005-0000-0000-0000C6030000}"/>
    <cellStyle name="Excel Built-in Normal 3 11" xfId="968" xr:uid="{00000000-0005-0000-0000-0000C7030000}"/>
    <cellStyle name="Excel Built-in Normal 3 12" xfId="969" xr:uid="{00000000-0005-0000-0000-0000C8030000}"/>
    <cellStyle name="Excel Built-in Normal 3 2" xfId="970" xr:uid="{00000000-0005-0000-0000-0000C9030000}"/>
    <cellStyle name="Excel Built-in Normal 3 3" xfId="971" xr:uid="{00000000-0005-0000-0000-0000CA030000}"/>
    <cellStyle name="Excel Built-in Normal 3 4" xfId="972" xr:uid="{00000000-0005-0000-0000-0000CB030000}"/>
    <cellStyle name="Excel Built-in Normal 3 5" xfId="973" xr:uid="{00000000-0005-0000-0000-0000CC030000}"/>
    <cellStyle name="Excel Built-in Normal 3 6" xfId="974" xr:uid="{00000000-0005-0000-0000-0000CD030000}"/>
    <cellStyle name="Excel Built-in Normal 3 7" xfId="975" xr:uid="{00000000-0005-0000-0000-0000CE030000}"/>
    <cellStyle name="Excel Built-in Normal 3 8" xfId="976" xr:uid="{00000000-0005-0000-0000-0000CF030000}"/>
    <cellStyle name="Excel Built-in Normal 3 9" xfId="977" xr:uid="{00000000-0005-0000-0000-0000D0030000}"/>
    <cellStyle name="Excel Built-in Normal 4" xfId="978" xr:uid="{00000000-0005-0000-0000-0000D1030000}"/>
    <cellStyle name="Excel Built-in Normal 5" xfId="979" xr:uid="{00000000-0005-0000-0000-0000D2030000}"/>
    <cellStyle name="Excel Built-in Normal 6" xfId="980" xr:uid="{00000000-0005-0000-0000-0000D3030000}"/>
    <cellStyle name="Excel Built-in Normal 7" xfId="981" xr:uid="{00000000-0005-0000-0000-0000D4030000}"/>
    <cellStyle name="Excel Built-in Normal 8" xfId="982" xr:uid="{00000000-0005-0000-0000-0000D5030000}"/>
    <cellStyle name="Excel Built-in Normal 9" xfId="983" xr:uid="{00000000-0005-0000-0000-0000D6030000}"/>
    <cellStyle name="Fixed" xfId="984" xr:uid="{00000000-0005-0000-0000-0000D7030000}"/>
    <cellStyle name="Header1" xfId="985" xr:uid="{00000000-0005-0000-0000-0000D8030000}"/>
    <cellStyle name="Header2" xfId="986" xr:uid="{00000000-0005-0000-0000-0000D9030000}"/>
    <cellStyle name="Hyperlink" xfId="987" builtinId="8"/>
    <cellStyle name="Normal" xfId="0" builtinId="0"/>
    <cellStyle name="Normal - Style1" xfId="988" xr:uid="{00000000-0005-0000-0000-0000DC030000}"/>
    <cellStyle name="Normal 10" xfId="989" xr:uid="{00000000-0005-0000-0000-0000DD030000}"/>
    <cellStyle name="Normal 10 2" xfId="990" xr:uid="{00000000-0005-0000-0000-0000DE030000}"/>
    <cellStyle name="Normal 11" xfId="991" xr:uid="{00000000-0005-0000-0000-0000DF030000}"/>
    <cellStyle name="Normal 12" xfId="992" xr:uid="{00000000-0005-0000-0000-0000E0030000}"/>
    <cellStyle name="Normal 13" xfId="993" xr:uid="{00000000-0005-0000-0000-0000E1030000}"/>
    <cellStyle name="Normal 15" xfId="994" xr:uid="{00000000-0005-0000-0000-0000E2030000}"/>
    <cellStyle name="Normal 16" xfId="995" xr:uid="{00000000-0005-0000-0000-0000E3030000}"/>
    <cellStyle name="Normal 17" xfId="996" xr:uid="{00000000-0005-0000-0000-0000E4030000}"/>
    <cellStyle name="Normal 18" xfId="997" xr:uid="{00000000-0005-0000-0000-0000E5030000}"/>
    <cellStyle name="Normal 19" xfId="998" xr:uid="{00000000-0005-0000-0000-0000E6030000}"/>
    <cellStyle name="Normal 2" xfId="999" xr:uid="{00000000-0005-0000-0000-0000E7030000}"/>
    <cellStyle name="Normal 2 10" xfId="1000" xr:uid="{00000000-0005-0000-0000-0000E8030000}"/>
    <cellStyle name="Normal 2 11" xfId="1001" xr:uid="{00000000-0005-0000-0000-0000E9030000}"/>
    <cellStyle name="Normal 2 11 2 2" xfId="1002" xr:uid="{00000000-0005-0000-0000-0000EA030000}"/>
    <cellStyle name="Normal 2 12" xfId="1003" xr:uid="{00000000-0005-0000-0000-0000EB030000}"/>
    <cellStyle name="Normal 2 13" xfId="1004" xr:uid="{00000000-0005-0000-0000-0000EC030000}"/>
    <cellStyle name="Normal 2 14" xfId="1005" xr:uid="{00000000-0005-0000-0000-0000ED030000}"/>
    <cellStyle name="Normal 2 15" xfId="1006" xr:uid="{00000000-0005-0000-0000-0000EE030000}"/>
    <cellStyle name="Normal 2 16" xfId="1007" xr:uid="{00000000-0005-0000-0000-0000EF030000}"/>
    <cellStyle name="Normal 2 17" xfId="1008" xr:uid="{00000000-0005-0000-0000-0000F0030000}"/>
    <cellStyle name="Normal 2 18" xfId="1009" xr:uid="{00000000-0005-0000-0000-0000F1030000}"/>
    <cellStyle name="Normal 2 19" xfId="1010" xr:uid="{00000000-0005-0000-0000-0000F2030000}"/>
    <cellStyle name="Normal 2 2" xfId="1011" xr:uid="{00000000-0005-0000-0000-0000F3030000}"/>
    <cellStyle name="Normal 2 2 10" xfId="1012" xr:uid="{00000000-0005-0000-0000-0000F4030000}"/>
    <cellStyle name="Normal 2 2 11" xfId="1013" xr:uid="{00000000-0005-0000-0000-0000F5030000}"/>
    <cellStyle name="Normal 2 2 12" xfId="1014" xr:uid="{00000000-0005-0000-0000-0000F6030000}"/>
    <cellStyle name="Normal 2 2 13" xfId="1015" xr:uid="{00000000-0005-0000-0000-0000F7030000}"/>
    <cellStyle name="Normal 2 2 14" xfId="1016" xr:uid="{00000000-0005-0000-0000-0000F8030000}"/>
    <cellStyle name="Normal 2 2 15" xfId="1017" xr:uid="{00000000-0005-0000-0000-0000F9030000}"/>
    <cellStyle name="Normal 2 2 16" xfId="1018" xr:uid="{00000000-0005-0000-0000-0000FA030000}"/>
    <cellStyle name="Normal 2 2 17" xfId="1019" xr:uid="{00000000-0005-0000-0000-0000FB030000}"/>
    <cellStyle name="Normal 2 2 18" xfId="1020" xr:uid="{00000000-0005-0000-0000-0000FC030000}"/>
    <cellStyle name="Normal 2 2 19" xfId="1021" xr:uid="{00000000-0005-0000-0000-0000FD030000}"/>
    <cellStyle name="Normal 2 2 2" xfId="1022" xr:uid="{00000000-0005-0000-0000-0000FE030000}"/>
    <cellStyle name="Normal 2 2 2 10" xfId="1023" xr:uid="{00000000-0005-0000-0000-0000FF030000}"/>
    <cellStyle name="Normal 2 2 2 11" xfId="1024" xr:uid="{00000000-0005-0000-0000-000000040000}"/>
    <cellStyle name="Normal 2 2 2 12" xfId="1025" xr:uid="{00000000-0005-0000-0000-000001040000}"/>
    <cellStyle name="Normal 2 2 2 13" xfId="1026" xr:uid="{00000000-0005-0000-0000-000002040000}"/>
    <cellStyle name="Normal 2 2 2 14" xfId="1027" xr:uid="{00000000-0005-0000-0000-000003040000}"/>
    <cellStyle name="Normal 2 2 2 15" xfId="1028" xr:uid="{00000000-0005-0000-0000-000004040000}"/>
    <cellStyle name="Normal 2 2 2 16" xfId="1029" xr:uid="{00000000-0005-0000-0000-000005040000}"/>
    <cellStyle name="Normal 2 2 2 17" xfId="1030" xr:uid="{00000000-0005-0000-0000-000006040000}"/>
    <cellStyle name="Normal 2 2 2 18" xfId="1031" xr:uid="{00000000-0005-0000-0000-000007040000}"/>
    <cellStyle name="Normal 2 2 2 19" xfId="1032" xr:uid="{00000000-0005-0000-0000-000008040000}"/>
    <cellStyle name="Normal 2 2 2 2" xfId="1033" xr:uid="{00000000-0005-0000-0000-000009040000}"/>
    <cellStyle name="Normal 2 2 2 2 10" xfId="1034" xr:uid="{00000000-0005-0000-0000-00000A040000}"/>
    <cellStyle name="Normal 2 2 2 2 11" xfId="1035" xr:uid="{00000000-0005-0000-0000-00000B040000}"/>
    <cellStyle name="Normal 2 2 2 2 12" xfId="1036" xr:uid="{00000000-0005-0000-0000-00000C040000}"/>
    <cellStyle name="Normal 2 2 2 2 13" xfId="1037" xr:uid="{00000000-0005-0000-0000-00000D040000}"/>
    <cellStyle name="Normal 2 2 2 2 14" xfId="1038" xr:uid="{00000000-0005-0000-0000-00000E040000}"/>
    <cellStyle name="Normal 2 2 2 2 15" xfId="1039" xr:uid="{00000000-0005-0000-0000-00000F040000}"/>
    <cellStyle name="Normal 2 2 2 2 16" xfId="1040" xr:uid="{00000000-0005-0000-0000-000010040000}"/>
    <cellStyle name="Normal 2 2 2 2 17" xfId="1041" xr:uid="{00000000-0005-0000-0000-000011040000}"/>
    <cellStyle name="Normal 2 2 2 2 18" xfId="1042" xr:uid="{00000000-0005-0000-0000-000012040000}"/>
    <cellStyle name="Normal 2 2 2 2 19" xfId="1043" xr:uid="{00000000-0005-0000-0000-000013040000}"/>
    <cellStyle name="Normal 2 2 2 2 2" xfId="1044" xr:uid="{00000000-0005-0000-0000-000014040000}"/>
    <cellStyle name="Normal 2 2 2 2 20" xfId="1045" xr:uid="{00000000-0005-0000-0000-000015040000}"/>
    <cellStyle name="Normal 2 2 2 2 21" xfId="1046" xr:uid="{00000000-0005-0000-0000-000016040000}"/>
    <cellStyle name="Normal 2 2 2 2 22" xfId="1047" xr:uid="{00000000-0005-0000-0000-000017040000}"/>
    <cellStyle name="Normal 2 2 2 2 23" xfId="1048" xr:uid="{00000000-0005-0000-0000-000018040000}"/>
    <cellStyle name="Normal 2 2 2 2 3" xfId="1049" xr:uid="{00000000-0005-0000-0000-000019040000}"/>
    <cellStyle name="Normal 2 2 2 2 4" xfId="1050" xr:uid="{00000000-0005-0000-0000-00001A040000}"/>
    <cellStyle name="Normal 2 2 2 2 5" xfId="1051" xr:uid="{00000000-0005-0000-0000-00001B040000}"/>
    <cellStyle name="Normal 2 2 2 2 6" xfId="1052" xr:uid="{00000000-0005-0000-0000-00001C040000}"/>
    <cellStyle name="Normal 2 2 2 2 7" xfId="1053" xr:uid="{00000000-0005-0000-0000-00001D040000}"/>
    <cellStyle name="Normal 2 2 2 2 8" xfId="1054" xr:uid="{00000000-0005-0000-0000-00001E040000}"/>
    <cellStyle name="Normal 2 2 2 2 9" xfId="1055" xr:uid="{00000000-0005-0000-0000-00001F040000}"/>
    <cellStyle name="Normal 2 2 2 20" xfId="1056" xr:uid="{00000000-0005-0000-0000-000020040000}"/>
    <cellStyle name="Normal 2 2 2 21" xfId="1057" xr:uid="{00000000-0005-0000-0000-000021040000}"/>
    <cellStyle name="Normal 2 2 2 22" xfId="1058" xr:uid="{00000000-0005-0000-0000-000022040000}"/>
    <cellStyle name="Normal 2 2 2 23" xfId="1059" xr:uid="{00000000-0005-0000-0000-000023040000}"/>
    <cellStyle name="Normal 2 2 2 24" xfId="1060" xr:uid="{00000000-0005-0000-0000-000024040000}"/>
    <cellStyle name="Normal 2 2 2 25" xfId="1061" xr:uid="{00000000-0005-0000-0000-000025040000}"/>
    <cellStyle name="Normal 2 2 2 26" xfId="1062" xr:uid="{00000000-0005-0000-0000-000026040000}"/>
    <cellStyle name="Normal 2 2 2 27" xfId="1063" xr:uid="{00000000-0005-0000-0000-000027040000}"/>
    <cellStyle name="Normal 2 2 2 28" xfId="1064" xr:uid="{00000000-0005-0000-0000-000028040000}"/>
    <cellStyle name="Normal 2 2 2 29" xfId="1065" xr:uid="{00000000-0005-0000-0000-000029040000}"/>
    <cellStyle name="Normal 2 2 2 3" xfId="1066" xr:uid="{00000000-0005-0000-0000-00002A040000}"/>
    <cellStyle name="Normal 2 2 2 4" xfId="1067" xr:uid="{00000000-0005-0000-0000-00002B040000}"/>
    <cellStyle name="Normal 2 2 2 5" xfId="1068" xr:uid="{00000000-0005-0000-0000-00002C040000}"/>
    <cellStyle name="Normal 2 2 2 6" xfId="1069" xr:uid="{00000000-0005-0000-0000-00002D040000}"/>
    <cellStyle name="Normal 2 2 2 7" xfId="1070" xr:uid="{00000000-0005-0000-0000-00002E040000}"/>
    <cellStyle name="Normal 2 2 2 8" xfId="1071" xr:uid="{00000000-0005-0000-0000-00002F040000}"/>
    <cellStyle name="Normal 2 2 2 9" xfId="1072" xr:uid="{00000000-0005-0000-0000-000030040000}"/>
    <cellStyle name="Normal 2 2 20" xfId="1073" xr:uid="{00000000-0005-0000-0000-000031040000}"/>
    <cellStyle name="Normal 2 2 21" xfId="1074" xr:uid="{00000000-0005-0000-0000-000032040000}"/>
    <cellStyle name="Normal 2 2 22" xfId="1075" xr:uid="{00000000-0005-0000-0000-000033040000}"/>
    <cellStyle name="Normal 2 2 23" xfId="1076" xr:uid="{00000000-0005-0000-0000-000034040000}"/>
    <cellStyle name="Normal 2 2 24" xfId="1077" xr:uid="{00000000-0005-0000-0000-000035040000}"/>
    <cellStyle name="Normal 2 2 25" xfId="1078" xr:uid="{00000000-0005-0000-0000-000036040000}"/>
    <cellStyle name="Normal 2 2 26" xfId="1079" xr:uid="{00000000-0005-0000-0000-000037040000}"/>
    <cellStyle name="Normal 2 2 27" xfId="1080" xr:uid="{00000000-0005-0000-0000-000038040000}"/>
    <cellStyle name="Normal 2 2 28" xfId="1081" xr:uid="{00000000-0005-0000-0000-000039040000}"/>
    <cellStyle name="Normal 2 2 29" xfId="1082" xr:uid="{00000000-0005-0000-0000-00003A040000}"/>
    <cellStyle name="Normal 2 2 3" xfId="1083" xr:uid="{00000000-0005-0000-0000-00003B040000}"/>
    <cellStyle name="Normal 2 2 30" xfId="1084" xr:uid="{00000000-0005-0000-0000-00003C040000}"/>
    <cellStyle name="Normal 2 2 4" xfId="1085" xr:uid="{00000000-0005-0000-0000-00003D040000}"/>
    <cellStyle name="Normal 2 2 4 10" xfId="1086" xr:uid="{00000000-0005-0000-0000-00003E040000}"/>
    <cellStyle name="Normal 2 2 4 11" xfId="1087" xr:uid="{00000000-0005-0000-0000-00003F040000}"/>
    <cellStyle name="Normal 2 2 4 12" xfId="1088" xr:uid="{00000000-0005-0000-0000-000040040000}"/>
    <cellStyle name="Normal 2 2 4 13" xfId="1089" xr:uid="{00000000-0005-0000-0000-000041040000}"/>
    <cellStyle name="Normal 2 2 4 14" xfId="1090" xr:uid="{00000000-0005-0000-0000-000042040000}"/>
    <cellStyle name="Normal 2 2 4 15" xfId="1091" xr:uid="{00000000-0005-0000-0000-000043040000}"/>
    <cellStyle name="Normal 2 2 4 16" xfId="1092" xr:uid="{00000000-0005-0000-0000-000044040000}"/>
    <cellStyle name="Normal 2 2 4 17" xfId="1093" xr:uid="{00000000-0005-0000-0000-000045040000}"/>
    <cellStyle name="Normal 2 2 4 18" xfId="1094" xr:uid="{00000000-0005-0000-0000-000046040000}"/>
    <cellStyle name="Normal 2 2 4 19" xfId="1095" xr:uid="{00000000-0005-0000-0000-000047040000}"/>
    <cellStyle name="Normal 2 2 4 2" xfId="1096" xr:uid="{00000000-0005-0000-0000-000048040000}"/>
    <cellStyle name="Normal 2 2 4 20" xfId="1097" xr:uid="{00000000-0005-0000-0000-000049040000}"/>
    <cellStyle name="Normal 2 2 4 21" xfId="1098" xr:uid="{00000000-0005-0000-0000-00004A040000}"/>
    <cellStyle name="Normal 2 2 4 22" xfId="1099" xr:uid="{00000000-0005-0000-0000-00004B040000}"/>
    <cellStyle name="Normal 2 2 4 23" xfId="1100" xr:uid="{00000000-0005-0000-0000-00004C040000}"/>
    <cellStyle name="Normal 2 2 4 3" xfId="1101" xr:uid="{00000000-0005-0000-0000-00004D040000}"/>
    <cellStyle name="Normal 2 2 4 4" xfId="1102" xr:uid="{00000000-0005-0000-0000-00004E040000}"/>
    <cellStyle name="Normal 2 2 4 5" xfId="1103" xr:uid="{00000000-0005-0000-0000-00004F040000}"/>
    <cellStyle name="Normal 2 2 4 6" xfId="1104" xr:uid="{00000000-0005-0000-0000-000050040000}"/>
    <cellStyle name="Normal 2 2 4 7" xfId="1105" xr:uid="{00000000-0005-0000-0000-000051040000}"/>
    <cellStyle name="Normal 2 2 4 8" xfId="1106" xr:uid="{00000000-0005-0000-0000-000052040000}"/>
    <cellStyle name="Normal 2 2 4 9" xfId="1107" xr:uid="{00000000-0005-0000-0000-000053040000}"/>
    <cellStyle name="Normal 2 2 5" xfId="1108" xr:uid="{00000000-0005-0000-0000-000054040000}"/>
    <cellStyle name="Normal 2 2 6" xfId="1109" xr:uid="{00000000-0005-0000-0000-000055040000}"/>
    <cellStyle name="Normal 2 2 7" xfId="1110" xr:uid="{00000000-0005-0000-0000-000056040000}"/>
    <cellStyle name="Normal 2 2 8" xfId="1111" xr:uid="{00000000-0005-0000-0000-000057040000}"/>
    <cellStyle name="Normal 2 2 9" xfId="1112" xr:uid="{00000000-0005-0000-0000-000058040000}"/>
    <cellStyle name="Normal 2 20" xfId="1113" xr:uid="{00000000-0005-0000-0000-000059040000}"/>
    <cellStyle name="Normal 2 21" xfId="1114" xr:uid="{00000000-0005-0000-0000-00005A040000}"/>
    <cellStyle name="Normal 2 22" xfId="1115" xr:uid="{00000000-0005-0000-0000-00005B040000}"/>
    <cellStyle name="Normal 2 23" xfId="1116" xr:uid="{00000000-0005-0000-0000-00005C040000}"/>
    <cellStyle name="Normal 2 24" xfId="1117" xr:uid="{00000000-0005-0000-0000-00005D040000}"/>
    <cellStyle name="Normal 2 25" xfId="1118" xr:uid="{00000000-0005-0000-0000-00005E040000}"/>
    <cellStyle name="Normal 2 26" xfId="1119" xr:uid="{00000000-0005-0000-0000-00005F040000}"/>
    <cellStyle name="Normal 2 27" xfId="1120" xr:uid="{00000000-0005-0000-0000-000060040000}"/>
    <cellStyle name="Normal 2 28" xfId="1121" xr:uid="{00000000-0005-0000-0000-000061040000}"/>
    <cellStyle name="Normal 2 29" xfId="1122" xr:uid="{00000000-0005-0000-0000-000062040000}"/>
    <cellStyle name="Normal 2 3" xfId="1123" xr:uid="{00000000-0005-0000-0000-000063040000}"/>
    <cellStyle name="Normal 2 30" xfId="1124" xr:uid="{00000000-0005-0000-0000-000064040000}"/>
    <cellStyle name="Normal 2 31" xfId="1125" xr:uid="{00000000-0005-0000-0000-000065040000}"/>
    <cellStyle name="Normal 2 32" xfId="1126" xr:uid="{00000000-0005-0000-0000-000066040000}"/>
    <cellStyle name="Normal 2 33" xfId="1127" xr:uid="{00000000-0005-0000-0000-000067040000}"/>
    <cellStyle name="Normal 2 34" xfId="1128" xr:uid="{00000000-0005-0000-0000-000068040000}"/>
    <cellStyle name="Normal 2 35" xfId="1258" xr:uid="{00000000-0005-0000-0000-000069040000}"/>
    <cellStyle name="Normal 2 4" xfId="1129" xr:uid="{00000000-0005-0000-0000-00006A040000}"/>
    <cellStyle name="Normal 2 5" xfId="1130" xr:uid="{00000000-0005-0000-0000-00006B040000}"/>
    <cellStyle name="Normal 2 5 2" xfId="1131" xr:uid="{00000000-0005-0000-0000-00006C040000}"/>
    <cellStyle name="Normal 2 5 3" xfId="1132" xr:uid="{00000000-0005-0000-0000-00006D040000}"/>
    <cellStyle name="Normal 2 5 5 2" xfId="1133" xr:uid="{00000000-0005-0000-0000-00006E040000}"/>
    <cellStyle name="Normal 2 6" xfId="1134" xr:uid="{00000000-0005-0000-0000-00006F040000}"/>
    <cellStyle name="Normal 2 6 2" xfId="1135" xr:uid="{00000000-0005-0000-0000-000070040000}"/>
    <cellStyle name="Normal 2 7" xfId="1136" xr:uid="{00000000-0005-0000-0000-000071040000}"/>
    <cellStyle name="Normal 2 7 2" xfId="1137" xr:uid="{00000000-0005-0000-0000-000072040000}"/>
    <cellStyle name="Normal 2 8" xfId="1138" xr:uid="{00000000-0005-0000-0000-000073040000}"/>
    <cellStyle name="Normal 2 8 10" xfId="1139" xr:uid="{00000000-0005-0000-0000-000074040000}"/>
    <cellStyle name="Normal 2 8 11" xfId="1140" xr:uid="{00000000-0005-0000-0000-000075040000}"/>
    <cellStyle name="Normal 2 8 12" xfId="1141" xr:uid="{00000000-0005-0000-0000-000076040000}"/>
    <cellStyle name="Normal 2 8 13" xfId="1142" xr:uid="{00000000-0005-0000-0000-000077040000}"/>
    <cellStyle name="Normal 2 8 14" xfId="1143" xr:uid="{00000000-0005-0000-0000-000078040000}"/>
    <cellStyle name="Normal 2 8 15" xfId="1144" xr:uid="{00000000-0005-0000-0000-000079040000}"/>
    <cellStyle name="Normal 2 8 16" xfId="1145" xr:uid="{00000000-0005-0000-0000-00007A040000}"/>
    <cellStyle name="Normal 2 8 17" xfId="1146" xr:uid="{00000000-0005-0000-0000-00007B040000}"/>
    <cellStyle name="Normal 2 8 18" xfId="1147" xr:uid="{00000000-0005-0000-0000-00007C040000}"/>
    <cellStyle name="Normal 2 8 19" xfId="1148" xr:uid="{00000000-0005-0000-0000-00007D040000}"/>
    <cellStyle name="Normal 2 8 2" xfId="1149" xr:uid="{00000000-0005-0000-0000-00007E040000}"/>
    <cellStyle name="Normal 2 8 20" xfId="1150" xr:uid="{00000000-0005-0000-0000-00007F040000}"/>
    <cellStyle name="Normal 2 8 21" xfId="1151" xr:uid="{00000000-0005-0000-0000-000080040000}"/>
    <cellStyle name="Normal 2 8 22" xfId="1152" xr:uid="{00000000-0005-0000-0000-000081040000}"/>
    <cellStyle name="Normal 2 8 23" xfId="1153" xr:uid="{00000000-0005-0000-0000-000082040000}"/>
    <cellStyle name="Normal 2 8 3" xfId="1154" xr:uid="{00000000-0005-0000-0000-000083040000}"/>
    <cellStyle name="Normal 2 8 4" xfId="1155" xr:uid="{00000000-0005-0000-0000-000084040000}"/>
    <cellStyle name="Normal 2 8 5" xfId="1156" xr:uid="{00000000-0005-0000-0000-000085040000}"/>
    <cellStyle name="Normal 2 8 6" xfId="1157" xr:uid="{00000000-0005-0000-0000-000086040000}"/>
    <cellStyle name="Normal 2 8 7" xfId="1158" xr:uid="{00000000-0005-0000-0000-000087040000}"/>
    <cellStyle name="Normal 2 8 8" xfId="1159" xr:uid="{00000000-0005-0000-0000-000088040000}"/>
    <cellStyle name="Normal 2 8 9" xfId="1160" xr:uid="{00000000-0005-0000-0000-000089040000}"/>
    <cellStyle name="Normal 2 9" xfId="1161" xr:uid="{00000000-0005-0000-0000-00008A040000}"/>
    <cellStyle name="Normal 2_2_Template for BSC-KPI planning_PayNet 11.12.09 KTTC" xfId="1162" xr:uid="{00000000-0005-0000-0000-00008B040000}"/>
    <cellStyle name="Normal 3" xfId="1163" xr:uid="{00000000-0005-0000-0000-00008C040000}"/>
    <cellStyle name="Normal 3 2" xfId="1164" xr:uid="{00000000-0005-0000-0000-00008D040000}"/>
    <cellStyle name="Normal 32" xfId="1260" xr:uid="{82E266DE-C653-4F29-9E96-D9F82B5C9AE3}"/>
    <cellStyle name="Normal 4" xfId="1165" xr:uid="{00000000-0005-0000-0000-00008E040000}"/>
    <cellStyle name="Normal 5" xfId="1166" xr:uid="{00000000-0005-0000-0000-00008F040000}"/>
    <cellStyle name="Normal 5 4" xfId="1167" xr:uid="{00000000-0005-0000-0000-000090040000}"/>
    <cellStyle name="Normal 6" xfId="1168" xr:uid="{00000000-0005-0000-0000-000091040000}"/>
    <cellStyle name="Normal 7" xfId="1169" xr:uid="{00000000-0005-0000-0000-000092040000}"/>
    <cellStyle name="Normal 7 2" xfId="1170" xr:uid="{00000000-0005-0000-0000-000093040000}"/>
    <cellStyle name="Normal 7 2 2" xfId="1171" xr:uid="{00000000-0005-0000-0000-000094040000}"/>
    <cellStyle name="Normal 7 3" xfId="1172" xr:uid="{00000000-0005-0000-0000-000095040000}"/>
    <cellStyle name="Normal 7 3 2" xfId="1173" xr:uid="{00000000-0005-0000-0000-000096040000}"/>
    <cellStyle name="Normal 7 3 3" xfId="1174" xr:uid="{00000000-0005-0000-0000-000097040000}"/>
    <cellStyle name="Normal 7 3 4" xfId="1175" xr:uid="{00000000-0005-0000-0000-000098040000}"/>
    <cellStyle name="Normal 7 4" xfId="1176" xr:uid="{00000000-0005-0000-0000-000099040000}"/>
    <cellStyle name="Normal 7 5" xfId="1177" xr:uid="{00000000-0005-0000-0000-00009A040000}"/>
    <cellStyle name="Normal 7 5 2" xfId="1178" xr:uid="{00000000-0005-0000-0000-00009B040000}"/>
    <cellStyle name="Normal 7 6" xfId="1179" xr:uid="{00000000-0005-0000-0000-00009C040000}"/>
    <cellStyle name="Normal 7 7" xfId="1180" xr:uid="{00000000-0005-0000-0000-00009D040000}"/>
    <cellStyle name="Normal 7 8" xfId="1259" xr:uid="{00000000-0005-0000-0000-00009E040000}"/>
    <cellStyle name="Normal 8" xfId="1181" xr:uid="{00000000-0005-0000-0000-00009F040000}"/>
    <cellStyle name="Normal 9" xfId="1182" xr:uid="{00000000-0005-0000-0000-0000A0040000}"/>
    <cellStyle name="Normal 9 2" xfId="1183" xr:uid="{00000000-0005-0000-0000-0000A1040000}"/>
    <cellStyle name="Normal_VTU" xfId="1184" xr:uid="{00000000-0005-0000-0000-0000A2040000}"/>
    <cellStyle name="Percent" xfId="1185" builtinId="5"/>
    <cellStyle name="Percent 2" xfId="1186" xr:uid="{00000000-0005-0000-0000-0000A4040000}"/>
    <cellStyle name="Percent 2 2" xfId="1187" xr:uid="{00000000-0005-0000-0000-0000A5040000}"/>
    <cellStyle name="Percent 2 2 10" xfId="1188" xr:uid="{00000000-0005-0000-0000-0000A6040000}"/>
    <cellStyle name="Percent 2 2 11" xfId="1189" xr:uid="{00000000-0005-0000-0000-0000A7040000}"/>
    <cellStyle name="Percent 2 2 12" xfId="1190" xr:uid="{00000000-0005-0000-0000-0000A8040000}"/>
    <cellStyle name="Percent 2 2 13" xfId="1191" xr:uid="{00000000-0005-0000-0000-0000A9040000}"/>
    <cellStyle name="Percent 2 2 14" xfId="1192" xr:uid="{00000000-0005-0000-0000-0000AA040000}"/>
    <cellStyle name="Percent 2 2 15" xfId="1193" xr:uid="{00000000-0005-0000-0000-0000AB040000}"/>
    <cellStyle name="Percent 2 2 16" xfId="1194" xr:uid="{00000000-0005-0000-0000-0000AC040000}"/>
    <cellStyle name="Percent 2 2 17" xfId="1195" xr:uid="{00000000-0005-0000-0000-0000AD040000}"/>
    <cellStyle name="Percent 2 2 18" xfId="1196" xr:uid="{00000000-0005-0000-0000-0000AE040000}"/>
    <cellStyle name="Percent 2 2 19" xfId="1197" xr:uid="{00000000-0005-0000-0000-0000AF040000}"/>
    <cellStyle name="Percent 2 2 2" xfId="1198" xr:uid="{00000000-0005-0000-0000-0000B0040000}"/>
    <cellStyle name="Percent 2 2 2 10" xfId="1199" xr:uid="{00000000-0005-0000-0000-0000B1040000}"/>
    <cellStyle name="Percent 2 2 2 11" xfId="1200" xr:uid="{00000000-0005-0000-0000-0000B2040000}"/>
    <cellStyle name="Percent 2 2 2 12" xfId="1201" xr:uid="{00000000-0005-0000-0000-0000B3040000}"/>
    <cellStyle name="Percent 2 2 2 13" xfId="1202" xr:uid="{00000000-0005-0000-0000-0000B4040000}"/>
    <cellStyle name="Percent 2 2 2 14" xfId="1203" xr:uid="{00000000-0005-0000-0000-0000B5040000}"/>
    <cellStyle name="Percent 2 2 2 15" xfId="1204" xr:uid="{00000000-0005-0000-0000-0000B6040000}"/>
    <cellStyle name="Percent 2 2 2 16" xfId="1205" xr:uid="{00000000-0005-0000-0000-0000B7040000}"/>
    <cellStyle name="Percent 2 2 2 17" xfId="1206" xr:uid="{00000000-0005-0000-0000-0000B8040000}"/>
    <cellStyle name="Percent 2 2 2 18" xfId="1207" xr:uid="{00000000-0005-0000-0000-0000B9040000}"/>
    <cellStyle name="Percent 2 2 2 19" xfId="1208" xr:uid="{00000000-0005-0000-0000-0000BA040000}"/>
    <cellStyle name="Percent 2 2 2 2" xfId="1209" xr:uid="{00000000-0005-0000-0000-0000BB040000}"/>
    <cellStyle name="Percent 2 2 2 20" xfId="1210" xr:uid="{00000000-0005-0000-0000-0000BC040000}"/>
    <cellStyle name="Percent 2 2 2 21" xfId="1211" xr:uid="{00000000-0005-0000-0000-0000BD040000}"/>
    <cellStyle name="Percent 2 2 2 22" xfId="1212" xr:uid="{00000000-0005-0000-0000-0000BE040000}"/>
    <cellStyle name="Percent 2 2 2 23" xfId="1213" xr:uid="{00000000-0005-0000-0000-0000BF040000}"/>
    <cellStyle name="Percent 2 2 2 3" xfId="1214" xr:uid="{00000000-0005-0000-0000-0000C0040000}"/>
    <cellStyle name="Percent 2 2 2 4" xfId="1215" xr:uid="{00000000-0005-0000-0000-0000C1040000}"/>
    <cellStyle name="Percent 2 2 2 5" xfId="1216" xr:uid="{00000000-0005-0000-0000-0000C2040000}"/>
    <cellStyle name="Percent 2 2 2 6" xfId="1217" xr:uid="{00000000-0005-0000-0000-0000C3040000}"/>
    <cellStyle name="Percent 2 2 2 7" xfId="1218" xr:uid="{00000000-0005-0000-0000-0000C4040000}"/>
    <cellStyle name="Percent 2 2 2 8" xfId="1219" xr:uid="{00000000-0005-0000-0000-0000C5040000}"/>
    <cellStyle name="Percent 2 2 2 9" xfId="1220" xr:uid="{00000000-0005-0000-0000-0000C6040000}"/>
    <cellStyle name="Percent 2 2 20" xfId="1221" xr:uid="{00000000-0005-0000-0000-0000C7040000}"/>
    <cellStyle name="Percent 2 2 21" xfId="1222" xr:uid="{00000000-0005-0000-0000-0000C8040000}"/>
    <cellStyle name="Percent 2 2 22" xfId="1223" xr:uid="{00000000-0005-0000-0000-0000C9040000}"/>
    <cellStyle name="Percent 2 2 23" xfId="1224" xr:uid="{00000000-0005-0000-0000-0000CA040000}"/>
    <cellStyle name="Percent 2 2 24" xfId="1225" xr:uid="{00000000-0005-0000-0000-0000CB040000}"/>
    <cellStyle name="Percent 2 2 25" xfId="1226" xr:uid="{00000000-0005-0000-0000-0000CC040000}"/>
    <cellStyle name="Percent 2 2 26" xfId="1227" xr:uid="{00000000-0005-0000-0000-0000CD040000}"/>
    <cellStyle name="Percent 2 2 27" xfId="1228" xr:uid="{00000000-0005-0000-0000-0000CE040000}"/>
    <cellStyle name="Percent 2 2 28" xfId="1229" xr:uid="{00000000-0005-0000-0000-0000CF040000}"/>
    <cellStyle name="Percent 2 2 29" xfId="1230" xr:uid="{00000000-0005-0000-0000-0000D0040000}"/>
    <cellStyle name="Percent 2 2 3" xfId="1231" xr:uid="{00000000-0005-0000-0000-0000D1040000}"/>
    <cellStyle name="Percent 2 2 4" xfId="1232" xr:uid="{00000000-0005-0000-0000-0000D2040000}"/>
    <cellStyle name="Percent 2 2 5" xfId="1233" xr:uid="{00000000-0005-0000-0000-0000D3040000}"/>
    <cellStyle name="Percent 2 2 6" xfId="1234" xr:uid="{00000000-0005-0000-0000-0000D4040000}"/>
    <cellStyle name="Percent 2 2 7" xfId="1235" xr:uid="{00000000-0005-0000-0000-0000D5040000}"/>
    <cellStyle name="Percent 2 2 8" xfId="1236" xr:uid="{00000000-0005-0000-0000-0000D6040000}"/>
    <cellStyle name="Percent 2 2 9" xfId="1237" xr:uid="{00000000-0005-0000-0000-0000D7040000}"/>
    <cellStyle name="Percent 2 3" xfId="1238" xr:uid="{00000000-0005-0000-0000-0000D8040000}"/>
    <cellStyle name="Percent 2 4" xfId="1239" xr:uid="{00000000-0005-0000-0000-0000D9040000}"/>
    <cellStyle name="Percent 2 5" xfId="1240" xr:uid="{00000000-0005-0000-0000-0000DA040000}"/>
    <cellStyle name="Percent 2 6" xfId="1241" xr:uid="{00000000-0005-0000-0000-0000DB040000}"/>
    <cellStyle name="Percent 2 7" xfId="1242" xr:uid="{00000000-0005-0000-0000-0000DC040000}"/>
    <cellStyle name="Percent 2 8" xfId="1243" xr:uid="{00000000-0005-0000-0000-0000DD040000}"/>
    <cellStyle name="Percent 2 9" xfId="1244" xr:uid="{00000000-0005-0000-0000-0000DE040000}"/>
    <cellStyle name="Percent 3" xfId="1245" xr:uid="{00000000-0005-0000-0000-0000DF040000}"/>
    <cellStyle name="Percent 3 2" xfId="1246" xr:uid="{00000000-0005-0000-0000-0000E0040000}"/>
    <cellStyle name="Percent 4" xfId="1247" xr:uid="{00000000-0005-0000-0000-0000E1040000}"/>
    <cellStyle name="Percent 5" xfId="1248" xr:uid="{00000000-0005-0000-0000-0000E2040000}"/>
    <cellStyle name="Percent 5 2" xfId="1249" xr:uid="{00000000-0005-0000-0000-0000E3040000}"/>
    <cellStyle name="Percent 5 3" xfId="1250" xr:uid="{00000000-0005-0000-0000-0000E4040000}"/>
    <cellStyle name="Percent 6" xfId="1251" xr:uid="{00000000-0005-0000-0000-0000E5040000}"/>
    <cellStyle name="Percent 7" xfId="1252" xr:uid="{00000000-0005-0000-0000-0000E6040000}"/>
    <cellStyle name="Percent 7 2" xfId="1253" xr:uid="{00000000-0005-0000-0000-0000E7040000}"/>
    <cellStyle name="Percent 7 2 2" xfId="1254" xr:uid="{00000000-0005-0000-0000-0000E8040000}"/>
    <cellStyle name="Percent 7 2 3" xfId="1255" xr:uid="{00000000-0005-0000-0000-0000E9040000}"/>
    <cellStyle name="Percent 7 3" xfId="1256" xr:uid="{00000000-0005-0000-0000-0000EA040000}"/>
    <cellStyle name="Percent 7 4" xfId="1257" xr:uid="{00000000-0005-0000-0000-0000EB04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4"/>
  <sheetViews>
    <sheetView zoomScale="75" zoomScaleNormal="75" workbookViewId="0">
      <selection activeCell="L10" sqref="L10"/>
    </sheetView>
  </sheetViews>
  <sheetFormatPr defaultColWidth="5.5" defaultRowHeight="15.75"/>
  <cols>
    <col min="1" max="1" width="5.75" style="11" customWidth="1"/>
    <col min="2" max="2" width="6.125" style="11" customWidth="1"/>
    <col min="3" max="3" width="4" style="29" customWidth="1"/>
    <col min="4" max="4" width="19.125" style="37" customWidth="1"/>
    <col min="5" max="5" width="10.75" style="30" customWidth="1"/>
    <col min="6" max="6" width="7.375" style="30" customWidth="1"/>
    <col min="7" max="7" width="31.5" style="35" customWidth="1"/>
    <col min="8" max="8" width="8.5" style="30" customWidth="1"/>
    <col min="9" max="9" width="12.875" style="36" customWidth="1"/>
    <col min="10" max="10" width="8.5" style="8" hidden="1" customWidth="1"/>
    <col min="11" max="11" width="7" style="8" hidden="1" customWidth="1"/>
    <col min="12" max="12" width="12.75" style="11" customWidth="1"/>
    <col min="13" max="13" width="11" style="11" customWidth="1"/>
    <col min="14" max="14" width="39.5" style="31" customWidth="1"/>
    <col min="15" max="15" width="12.125" style="31" hidden="1" customWidth="1"/>
    <col min="16" max="16" width="19.125" style="31" hidden="1" customWidth="1"/>
    <col min="17" max="17" width="10.125" style="31" hidden="1" customWidth="1"/>
    <col min="18" max="18" width="13" style="31" hidden="1" customWidth="1"/>
    <col min="19" max="19" width="14.125" style="31" hidden="1" customWidth="1"/>
    <col min="20" max="20" width="22.25" style="32" customWidth="1"/>
    <col min="21" max="25" width="21.625" style="32" customWidth="1"/>
    <col min="26" max="26" width="21.75" style="32" customWidth="1"/>
    <col min="27" max="27" width="22.25" style="32" customWidth="1"/>
    <col min="28" max="28" width="22.75" style="32" customWidth="1"/>
    <col min="29" max="29" width="21.625" style="32" customWidth="1"/>
    <col min="30" max="16384" width="5.5" style="11"/>
  </cols>
  <sheetData>
    <row r="1" spans="1:33" ht="43.9" customHeight="1">
      <c r="A1" s="2" t="s">
        <v>146</v>
      </c>
      <c r="B1" s="3"/>
      <c r="C1" s="3"/>
      <c r="D1" s="4"/>
      <c r="E1" s="5"/>
      <c r="F1" s="5"/>
      <c r="G1" s="6"/>
      <c r="H1" s="5"/>
      <c r="I1" s="7"/>
      <c r="L1" s="3"/>
      <c r="M1" s="3"/>
      <c r="N1" s="9"/>
      <c r="O1" s="9"/>
      <c r="P1" s="9"/>
      <c r="Q1" s="9"/>
      <c r="R1" s="9"/>
      <c r="S1" s="9"/>
      <c r="T1" s="10">
        <v>1</v>
      </c>
      <c r="U1" s="10">
        <v>2</v>
      </c>
      <c r="V1" s="10">
        <v>3</v>
      </c>
      <c r="W1" s="10">
        <v>4</v>
      </c>
      <c r="X1" s="10">
        <v>5</v>
      </c>
      <c r="Y1" s="10">
        <v>6</v>
      </c>
      <c r="Z1" s="10">
        <v>7</v>
      </c>
      <c r="AA1" s="10">
        <v>8</v>
      </c>
      <c r="AB1" s="10">
        <v>9</v>
      </c>
      <c r="AC1" s="10">
        <v>10</v>
      </c>
    </row>
    <row r="2" spans="1:33" ht="19.899999999999999" customHeight="1">
      <c r="A2" s="685" t="s">
        <v>38</v>
      </c>
      <c r="B2" s="686"/>
      <c r="C2" s="686"/>
      <c r="D2" s="687"/>
      <c r="E2" s="14"/>
      <c r="F2" s="14"/>
      <c r="G2" s="15"/>
      <c r="H2" s="14"/>
      <c r="I2" s="16"/>
      <c r="J2" s="17"/>
      <c r="K2" s="17"/>
      <c r="L2" s="12"/>
      <c r="M2" s="12"/>
      <c r="N2" s="18"/>
      <c r="O2" s="18"/>
      <c r="P2" s="18"/>
      <c r="Q2" s="13" t="s">
        <v>28</v>
      </c>
      <c r="R2" s="14"/>
      <c r="S2" s="14"/>
      <c r="T2" s="19" t="s">
        <v>166</v>
      </c>
      <c r="U2" s="19"/>
      <c r="V2" s="19"/>
      <c r="W2" s="19"/>
      <c r="X2" s="19"/>
      <c r="Y2" s="19"/>
      <c r="Z2" s="20"/>
      <c r="AA2" s="20"/>
      <c r="AB2" s="20"/>
      <c r="AC2" s="19"/>
    </row>
    <row r="3" spans="1:33">
      <c r="A3" s="21">
        <v>1</v>
      </c>
      <c r="B3" s="21">
        <v>2</v>
      </c>
      <c r="C3" s="21">
        <v>3</v>
      </c>
      <c r="D3" s="21">
        <v>4</v>
      </c>
      <c r="E3" s="21">
        <v>5</v>
      </c>
      <c r="F3" s="21">
        <v>6</v>
      </c>
      <c r="G3" s="21">
        <v>7</v>
      </c>
      <c r="H3" s="21">
        <v>8</v>
      </c>
      <c r="I3" s="21">
        <v>9</v>
      </c>
      <c r="J3" s="21">
        <v>10</v>
      </c>
      <c r="K3" s="21">
        <v>11</v>
      </c>
      <c r="L3" s="21">
        <v>12</v>
      </c>
      <c r="M3" s="21">
        <v>13</v>
      </c>
      <c r="N3" s="21">
        <v>14</v>
      </c>
      <c r="O3" s="21">
        <v>15</v>
      </c>
      <c r="P3" s="21">
        <v>16</v>
      </c>
      <c r="Q3" s="21">
        <v>17</v>
      </c>
      <c r="R3" s="21">
        <v>18</v>
      </c>
      <c r="S3" s="21">
        <v>19</v>
      </c>
      <c r="T3" s="21">
        <v>20</v>
      </c>
      <c r="U3" s="21">
        <v>21</v>
      </c>
      <c r="V3" s="21">
        <v>22</v>
      </c>
      <c r="W3" s="21">
        <v>23</v>
      </c>
      <c r="X3" s="21">
        <v>24</v>
      </c>
      <c r="Y3" s="21">
        <v>25</v>
      </c>
      <c r="Z3" s="21">
        <v>26</v>
      </c>
      <c r="AA3" s="21">
        <v>27</v>
      </c>
      <c r="AB3" s="21">
        <v>28</v>
      </c>
      <c r="AC3" s="21">
        <v>29</v>
      </c>
    </row>
    <row r="4" spans="1:33" ht="37.15" customHeight="1">
      <c r="A4" s="684" t="s">
        <v>39</v>
      </c>
      <c r="B4" s="684"/>
      <c r="C4" s="684"/>
      <c r="D4" s="684"/>
      <c r="E4" s="681" t="s">
        <v>13</v>
      </c>
      <c r="F4" s="681" t="s">
        <v>14</v>
      </c>
      <c r="G4" s="681" t="s">
        <v>15</v>
      </c>
      <c r="H4" s="681" t="s">
        <v>16</v>
      </c>
      <c r="I4" s="688" t="s">
        <v>17</v>
      </c>
      <c r="J4" s="684" t="s">
        <v>18</v>
      </c>
      <c r="K4" s="684"/>
      <c r="L4" s="684"/>
      <c r="M4" s="683" t="s">
        <v>19</v>
      </c>
      <c r="N4" s="681" t="s">
        <v>20</v>
      </c>
      <c r="O4" s="681" t="s">
        <v>29</v>
      </c>
      <c r="P4" s="681" t="s">
        <v>30</v>
      </c>
      <c r="Q4" s="682" t="s">
        <v>31</v>
      </c>
      <c r="R4" s="682" t="s">
        <v>32</v>
      </c>
      <c r="S4" s="682" t="s">
        <v>33</v>
      </c>
      <c r="T4" s="675" t="s">
        <v>272</v>
      </c>
      <c r="U4" s="675" t="s">
        <v>268</v>
      </c>
      <c r="V4" s="675" t="s">
        <v>269</v>
      </c>
      <c r="W4" s="675" t="s">
        <v>270</v>
      </c>
      <c r="X4" s="675" t="s">
        <v>271</v>
      </c>
      <c r="Y4" s="675" t="s">
        <v>292</v>
      </c>
      <c r="Z4" s="675" t="s">
        <v>293</v>
      </c>
      <c r="AA4" s="675" t="s">
        <v>294</v>
      </c>
      <c r="AB4" s="675" t="s">
        <v>295</v>
      </c>
      <c r="AC4" s="677" t="s">
        <v>308</v>
      </c>
    </row>
    <row r="5" spans="1:33" ht="57.6" customHeight="1">
      <c r="A5" s="684"/>
      <c r="B5" s="684"/>
      <c r="C5" s="684"/>
      <c r="D5" s="684"/>
      <c r="E5" s="681"/>
      <c r="F5" s="681"/>
      <c r="G5" s="681"/>
      <c r="H5" s="681"/>
      <c r="I5" s="688"/>
      <c r="J5" s="22" t="s">
        <v>40</v>
      </c>
      <c r="K5" s="22">
        <v>2020</v>
      </c>
      <c r="L5" s="22" t="s">
        <v>21</v>
      </c>
      <c r="M5" s="683"/>
      <c r="N5" s="681"/>
      <c r="O5" s="681"/>
      <c r="P5" s="681"/>
      <c r="Q5" s="682"/>
      <c r="R5" s="682"/>
      <c r="S5" s="682"/>
      <c r="T5" s="676"/>
      <c r="U5" s="676"/>
      <c r="V5" s="676"/>
      <c r="W5" s="676"/>
      <c r="X5" s="676"/>
      <c r="Y5" s="676"/>
      <c r="Z5" s="676"/>
      <c r="AA5" s="676"/>
      <c r="AB5" s="676"/>
      <c r="AC5" s="678"/>
    </row>
    <row r="6" spans="1:33" ht="30.75" customHeight="1">
      <c r="A6" s="679" t="s">
        <v>22</v>
      </c>
      <c r="B6" s="680">
        <v>0.7</v>
      </c>
      <c r="C6" s="34" t="s">
        <v>4</v>
      </c>
      <c r="D6" s="38" t="s">
        <v>0</v>
      </c>
      <c r="E6" s="33">
        <v>0.2</v>
      </c>
      <c r="F6" s="33" t="s">
        <v>5</v>
      </c>
      <c r="G6" s="38" t="s">
        <v>41</v>
      </c>
      <c r="H6" s="24">
        <v>1</v>
      </c>
      <c r="I6" s="290">
        <f>+H6*E6*B6</f>
        <v>0.13999999999999999</v>
      </c>
      <c r="J6" s="26"/>
      <c r="K6" s="24"/>
      <c r="L6" s="24" t="s">
        <v>23</v>
      </c>
      <c r="M6" s="1" t="s">
        <v>24</v>
      </c>
      <c r="N6" s="38" t="str">
        <f>G6</f>
        <v>Lợi nhuận/ Kế hoạch</v>
      </c>
      <c r="O6" s="23"/>
      <c r="P6" s="23"/>
      <c r="Q6" s="26"/>
      <c r="R6" s="291"/>
      <c r="S6" s="291">
        <f>R6*I6</f>
        <v>0</v>
      </c>
      <c r="T6" s="159" t="s">
        <v>396</v>
      </c>
      <c r="U6" s="159" t="s">
        <v>396</v>
      </c>
      <c r="V6" s="159"/>
      <c r="W6" s="159"/>
      <c r="X6" s="159"/>
      <c r="Y6" s="159"/>
      <c r="Z6" s="159"/>
      <c r="AA6" s="159"/>
      <c r="AB6" s="159"/>
      <c r="AC6" s="159"/>
    </row>
    <row r="7" spans="1:33" ht="36" customHeight="1">
      <c r="A7" s="679"/>
      <c r="B7" s="680"/>
      <c r="C7" s="285" t="s">
        <v>6</v>
      </c>
      <c r="D7" s="40" t="s">
        <v>1</v>
      </c>
      <c r="E7" s="33">
        <v>0.5</v>
      </c>
      <c r="F7" s="33" t="s">
        <v>9</v>
      </c>
      <c r="G7" s="39" t="s">
        <v>36</v>
      </c>
      <c r="H7" s="24">
        <v>1</v>
      </c>
      <c r="I7" s="290">
        <f>+H7*E7*B6</f>
        <v>0.35</v>
      </c>
      <c r="J7" s="289"/>
      <c r="K7" s="288"/>
      <c r="L7" s="24" t="s">
        <v>34</v>
      </c>
      <c r="M7" s="1" t="s">
        <v>24</v>
      </c>
      <c r="N7" s="38" t="str">
        <f>G7</f>
        <v>Chi phí/ kWh điện thương phẩm</v>
      </c>
      <c r="O7" s="23"/>
      <c r="P7" s="23"/>
      <c r="Q7" s="26"/>
      <c r="R7" s="291"/>
      <c r="S7" s="291">
        <f>R7*I7</f>
        <v>0</v>
      </c>
      <c r="T7" s="159" t="s">
        <v>396</v>
      </c>
      <c r="U7" s="159" t="s">
        <v>396</v>
      </c>
      <c r="V7" s="159"/>
      <c r="W7" s="159" t="s">
        <v>396</v>
      </c>
      <c r="X7" s="159"/>
      <c r="Y7" s="159"/>
      <c r="Z7" s="159"/>
      <c r="AA7" s="159"/>
      <c r="AB7" s="159"/>
      <c r="AC7" s="296"/>
    </row>
    <row r="8" spans="1:33" ht="65.25" customHeight="1">
      <c r="A8" s="679"/>
      <c r="B8" s="680"/>
      <c r="C8" s="285" t="s">
        <v>7</v>
      </c>
      <c r="D8" s="40" t="s">
        <v>37</v>
      </c>
      <c r="E8" s="33">
        <v>0.3</v>
      </c>
      <c r="F8" s="33" t="s">
        <v>10</v>
      </c>
      <c r="G8" s="38" t="s">
        <v>411</v>
      </c>
      <c r="H8" s="24">
        <v>1</v>
      </c>
      <c r="I8" s="290">
        <f>+H8*E8*B6</f>
        <v>0.21</v>
      </c>
      <c r="J8" s="289"/>
      <c r="K8" s="288"/>
      <c r="L8" s="24" t="s">
        <v>23</v>
      </c>
      <c r="M8" s="1" t="s">
        <v>27</v>
      </c>
      <c r="N8" s="38" t="s">
        <v>411</v>
      </c>
      <c r="O8" s="23"/>
      <c r="P8" s="23"/>
      <c r="Q8" s="26"/>
      <c r="R8" s="291"/>
      <c r="S8" s="291">
        <f>R8*I8</f>
        <v>0</v>
      </c>
      <c r="T8" s="159" t="s">
        <v>397</v>
      </c>
      <c r="U8" s="159" t="s">
        <v>396</v>
      </c>
      <c r="V8" s="159"/>
      <c r="W8" s="159"/>
      <c r="X8" s="159" t="s">
        <v>396</v>
      </c>
      <c r="Y8" s="159"/>
      <c r="Z8" s="159"/>
      <c r="AA8" s="159"/>
      <c r="AB8" s="159"/>
      <c r="AC8" s="159"/>
      <c r="AE8" s="112"/>
      <c r="AF8" s="112"/>
      <c r="AG8" s="112"/>
    </row>
    <row r="9" spans="1:33" ht="105">
      <c r="A9" s="287" t="s">
        <v>148</v>
      </c>
      <c r="B9" s="284">
        <v>0.15</v>
      </c>
      <c r="C9" s="34" t="s">
        <v>8</v>
      </c>
      <c r="D9" s="38" t="s">
        <v>42</v>
      </c>
      <c r="E9" s="27">
        <v>1</v>
      </c>
      <c r="F9" s="27" t="s">
        <v>11</v>
      </c>
      <c r="G9" s="38" t="s">
        <v>401</v>
      </c>
      <c r="H9" s="24">
        <v>1</v>
      </c>
      <c r="I9" s="290">
        <f>+H9*E9*B9</f>
        <v>0.15</v>
      </c>
      <c r="J9" s="26"/>
      <c r="K9" s="286"/>
      <c r="L9" s="28" t="s">
        <v>105</v>
      </c>
      <c r="M9" s="1" t="s">
        <v>410</v>
      </c>
      <c r="N9" s="38" t="s">
        <v>401</v>
      </c>
      <c r="O9" s="23"/>
      <c r="P9" s="23"/>
      <c r="Q9" s="26"/>
      <c r="R9" s="291"/>
      <c r="S9" s="291">
        <f>R9*I9</f>
        <v>0</v>
      </c>
      <c r="T9" s="159" t="s">
        <v>396</v>
      </c>
      <c r="U9" s="159" t="s">
        <v>396</v>
      </c>
      <c r="V9" s="159" t="s">
        <v>396</v>
      </c>
      <c r="W9" s="159" t="s">
        <v>396</v>
      </c>
      <c r="X9" s="159" t="s">
        <v>396</v>
      </c>
      <c r="Y9" s="159" t="s">
        <v>396</v>
      </c>
      <c r="Z9" s="159" t="s">
        <v>396</v>
      </c>
      <c r="AA9" s="159" t="s">
        <v>396</v>
      </c>
      <c r="AB9" s="159" t="s">
        <v>396</v>
      </c>
      <c r="AC9" s="159" t="s">
        <v>396</v>
      </c>
    </row>
    <row r="10" spans="1:33" ht="100.5">
      <c r="A10" s="287" t="s">
        <v>26</v>
      </c>
      <c r="B10" s="284">
        <v>0.15</v>
      </c>
      <c r="C10" s="34" t="s">
        <v>2</v>
      </c>
      <c r="D10" s="38" t="s">
        <v>3</v>
      </c>
      <c r="E10" s="33">
        <v>1</v>
      </c>
      <c r="F10" s="33" t="s">
        <v>12</v>
      </c>
      <c r="G10" s="38" t="s">
        <v>149</v>
      </c>
      <c r="H10" s="24">
        <v>1</v>
      </c>
      <c r="I10" s="25">
        <f>+H10*E10*B10</f>
        <v>0.15</v>
      </c>
      <c r="J10" s="26"/>
      <c r="K10" s="286"/>
      <c r="L10" s="1" t="s">
        <v>35</v>
      </c>
      <c r="M10" s="1" t="s">
        <v>25</v>
      </c>
      <c r="N10" s="38" t="s">
        <v>150</v>
      </c>
      <c r="O10" s="23"/>
      <c r="P10" s="23"/>
      <c r="Q10" s="26"/>
      <c r="R10" s="291"/>
      <c r="S10" s="291">
        <f>R10*I10</f>
        <v>0</v>
      </c>
      <c r="T10" s="159" t="s">
        <v>396</v>
      </c>
      <c r="U10" s="159" t="s">
        <v>396</v>
      </c>
      <c r="V10" s="159" t="s">
        <v>396</v>
      </c>
      <c r="W10" s="159" t="s">
        <v>396</v>
      </c>
      <c r="X10" s="159" t="s">
        <v>396</v>
      </c>
      <c r="Y10" s="159" t="s">
        <v>396</v>
      </c>
      <c r="Z10" s="159" t="s">
        <v>396</v>
      </c>
      <c r="AA10" s="159" t="s">
        <v>396</v>
      </c>
      <c r="AB10" s="159" t="s">
        <v>396</v>
      </c>
      <c r="AC10" s="159" t="s">
        <v>396</v>
      </c>
    </row>
    <row r="11" spans="1:33" ht="25.15" customHeight="1">
      <c r="B11" s="113">
        <f>SUM(B6:B10)</f>
        <v>1</v>
      </c>
    </row>
    <row r="14" spans="1:33">
      <c r="G14" s="114"/>
    </row>
  </sheetData>
  <mergeCells count="27">
    <mergeCell ref="A2:D2"/>
    <mergeCell ref="V4:V5"/>
    <mergeCell ref="W4:W5"/>
    <mergeCell ref="X4:X5"/>
    <mergeCell ref="Y4:Y5"/>
    <mergeCell ref="U4:U5"/>
    <mergeCell ref="H4:H5"/>
    <mergeCell ref="I4:I5"/>
    <mergeCell ref="J4:L4"/>
    <mergeCell ref="F4:F5"/>
    <mergeCell ref="G4:G5"/>
    <mergeCell ref="AA4:AA5"/>
    <mergeCell ref="AB4:AB5"/>
    <mergeCell ref="AC4:AC5"/>
    <mergeCell ref="A6:A8"/>
    <mergeCell ref="B6:B8"/>
    <mergeCell ref="P4:P5"/>
    <mergeCell ref="Q4:Q5"/>
    <mergeCell ref="R4:R5"/>
    <mergeCell ref="S4:S5"/>
    <mergeCell ref="T4:T5"/>
    <mergeCell ref="Z4:Z5"/>
    <mergeCell ref="M4:M5"/>
    <mergeCell ref="N4:N5"/>
    <mergeCell ref="O4:O5"/>
    <mergeCell ref="A4:D5"/>
    <mergeCell ref="E4:E5"/>
  </mergeCells>
  <pageMargins left="0.28999999999999998" right="0.19" top="0.35" bottom="0.38" header="0.27" footer="0.2"/>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88"/>
  <sheetViews>
    <sheetView topLeftCell="A82" zoomScale="75" zoomScaleNormal="75" workbookViewId="0">
      <pane xSplit="8" topLeftCell="I1" activePane="topRight" state="frozen"/>
      <selection pane="topRight" activeCell="H83" sqref="H83"/>
    </sheetView>
  </sheetViews>
  <sheetFormatPr defaultRowHeight="15.75"/>
  <cols>
    <col min="1" max="1" width="5" style="59" customWidth="1"/>
    <col min="2" max="2" width="16.875" style="46" customWidth="1"/>
    <col min="3" max="3" width="8.125" style="46" bestFit="1" customWidth="1"/>
    <col min="4" max="4" width="34.25" style="51" customWidth="1"/>
    <col min="5" max="5" width="6.5" style="46" customWidth="1"/>
    <col min="6" max="6" width="26.875" style="51" customWidth="1"/>
    <col min="7" max="7" width="8.75" style="46" bestFit="1" customWidth="1"/>
    <col min="8" max="8" width="34.875" style="51" customWidth="1"/>
    <col min="9" max="9" width="13.125" style="42" customWidth="1"/>
    <col min="10" max="10" width="14.75" style="51" customWidth="1"/>
    <col min="11" max="11" width="15.875" style="51" customWidth="1"/>
    <col min="12" max="12" width="16.125" style="42" customWidth="1"/>
    <col min="13" max="13" width="13.5" style="42" customWidth="1"/>
    <col min="14" max="14" width="16.125" style="42" customWidth="1"/>
    <col min="15" max="15" width="17.375" style="42" customWidth="1"/>
    <col min="16" max="16" width="16.125" style="42" customWidth="1"/>
    <col min="17" max="17" width="14.5" style="42" customWidth="1"/>
    <col min="18" max="18" width="14.875" style="42" customWidth="1"/>
    <col min="19" max="16384" width="9" style="42"/>
  </cols>
  <sheetData>
    <row r="1" spans="1:23" ht="17.45" customHeight="1">
      <c r="A1" s="709" t="s">
        <v>143</v>
      </c>
      <c r="B1" s="709"/>
      <c r="C1" s="709"/>
      <c r="D1" s="709"/>
      <c r="E1" s="41"/>
      <c r="F1" s="41"/>
      <c r="G1" s="41"/>
      <c r="H1" s="41"/>
    </row>
    <row r="2" spans="1:23" s="44" customFormat="1" ht="63.75" customHeight="1">
      <c r="A2" s="710" t="s">
        <v>43</v>
      </c>
      <c r="B2" s="710"/>
      <c r="C2" s="710"/>
      <c r="D2" s="710"/>
      <c r="E2" s="305"/>
      <c r="F2" s="43"/>
      <c r="G2" s="305"/>
      <c r="H2" s="43"/>
      <c r="I2" s="115">
        <v>1</v>
      </c>
      <c r="J2" s="116">
        <v>2</v>
      </c>
      <c r="K2" s="116">
        <v>3</v>
      </c>
      <c r="L2" s="116">
        <v>4</v>
      </c>
      <c r="M2" s="116">
        <v>5</v>
      </c>
      <c r="N2" s="116">
        <v>6</v>
      </c>
      <c r="O2" s="116">
        <v>7</v>
      </c>
      <c r="P2" s="116">
        <v>8</v>
      </c>
      <c r="Q2" s="116">
        <v>9</v>
      </c>
      <c r="R2" s="116">
        <v>10</v>
      </c>
    </row>
    <row r="3" spans="1:23" s="45" customFormat="1" ht="39" customHeight="1">
      <c r="A3" s="131" t="s">
        <v>44</v>
      </c>
      <c r="B3" s="131" t="s">
        <v>45</v>
      </c>
      <c r="C3" s="131" t="s">
        <v>46</v>
      </c>
      <c r="D3" s="716" t="s">
        <v>47</v>
      </c>
      <c r="E3" s="717"/>
      <c r="F3" s="717"/>
      <c r="G3" s="717"/>
      <c r="H3" s="718"/>
      <c r="I3" s="675" t="s">
        <v>272</v>
      </c>
      <c r="J3" s="675" t="s">
        <v>268</v>
      </c>
      <c r="K3" s="675" t="s">
        <v>269</v>
      </c>
      <c r="L3" s="675" t="s">
        <v>270</v>
      </c>
      <c r="M3" s="675" t="s">
        <v>271</v>
      </c>
      <c r="N3" s="675" t="s">
        <v>292</v>
      </c>
      <c r="O3" s="675" t="s">
        <v>293</v>
      </c>
      <c r="P3" s="675" t="s">
        <v>294</v>
      </c>
      <c r="Q3" s="675" t="s">
        <v>295</v>
      </c>
      <c r="R3" s="714" t="s">
        <v>308</v>
      </c>
      <c r="S3" s="46"/>
      <c r="T3" s="46"/>
      <c r="U3" s="46"/>
      <c r="V3" s="46"/>
      <c r="W3" s="46"/>
    </row>
    <row r="4" spans="1:23" s="51" customFormat="1" ht="33" customHeight="1">
      <c r="A4" s="47" t="s">
        <v>48</v>
      </c>
      <c r="B4" s="47" t="s">
        <v>45</v>
      </c>
      <c r="C4" s="48"/>
      <c r="D4" s="49" t="s">
        <v>49</v>
      </c>
      <c r="E4" s="49" t="s">
        <v>349</v>
      </c>
      <c r="F4" s="49" t="s">
        <v>350</v>
      </c>
      <c r="G4" s="49" t="s">
        <v>349</v>
      </c>
      <c r="H4" s="49" t="s">
        <v>351</v>
      </c>
      <c r="I4" s="676"/>
      <c r="J4" s="676"/>
      <c r="K4" s="676"/>
      <c r="L4" s="676"/>
      <c r="M4" s="676"/>
      <c r="N4" s="676"/>
      <c r="O4" s="676"/>
      <c r="P4" s="676"/>
      <c r="Q4" s="676"/>
      <c r="R4" s="715"/>
    </row>
    <row r="5" spans="1:23" ht="54.75" customHeight="1">
      <c r="A5" s="283">
        <v>1</v>
      </c>
      <c r="B5" s="283" t="s">
        <v>50</v>
      </c>
      <c r="C5" s="232" t="s">
        <v>51</v>
      </c>
      <c r="D5" s="278" t="s">
        <v>52</v>
      </c>
      <c r="E5" s="232" t="s">
        <v>471</v>
      </c>
      <c r="F5" s="278" t="s">
        <v>340</v>
      </c>
      <c r="G5" s="55" t="s">
        <v>476</v>
      </c>
      <c r="H5" s="58" t="s">
        <v>347</v>
      </c>
      <c r="I5" s="55" t="s">
        <v>397</v>
      </c>
      <c r="J5" s="55" t="s">
        <v>396</v>
      </c>
      <c r="K5" s="55"/>
      <c r="L5" s="55"/>
      <c r="M5" s="55"/>
      <c r="N5" s="55"/>
      <c r="O5" s="55"/>
      <c r="P5" s="55"/>
      <c r="Q5" s="55"/>
      <c r="R5" s="55"/>
    </row>
    <row r="6" spans="1:23" ht="44.25" customHeight="1">
      <c r="A6" s="696">
        <v>2</v>
      </c>
      <c r="B6" s="696" t="s">
        <v>54</v>
      </c>
      <c r="C6" s="55" t="s">
        <v>56</v>
      </c>
      <c r="D6" s="94" t="s">
        <v>57</v>
      </c>
      <c r="E6" s="50" t="s">
        <v>472</v>
      </c>
      <c r="F6" s="94" t="s">
        <v>273</v>
      </c>
      <c r="G6" s="50" t="s">
        <v>477</v>
      </c>
      <c r="H6" s="243" t="s">
        <v>353</v>
      </c>
      <c r="I6" s="55" t="s">
        <v>396</v>
      </c>
      <c r="J6" s="55" t="s">
        <v>396</v>
      </c>
      <c r="K6" s="55" t="s">
        <v>396</v>
      </c>
      <c r="L6" s="55" t="s">
        <v>396</v>
      </c>
      <c r="M6" s="55" t="s">
        <v>396</v>
      </c>
      <c r="N6" s="55" t="s">
        <v>396</v>
      </c>
      <c r="O6" s="55" t="s">
        <v>396</v>
      </c>
      <c r="P6" s="55" t="s">
        <v>396</v>
      </c>
      <c r="Q6" s="55" t="s">
        <v>396</v>
      </c>
      <c r="R6" s="55" t="s">
        <v>396</v>
      </c>
    </row>
    <row r="7" spans="1:23" ht="57" customHeight="1">
      <c r="A7" s="698"/>
      <c r="B7" s="698"/>
      <c r="C7" s="55" t="s">
        <v>58</v>
      </c>
      <c r="D7" s="62" t="s">
        <v>59</v>
      </c>
      <c r="E7" s="50" t="s">
        <v>473</v>
      </c>
      <c r="F7" s="62" t="s">
        <v>290</v>
      </c>
      <c r="G7" s="50" t="s">
        <v>478</v>
      </c>
      <c r="H7" s="94" t="s">
        <v>352</v>
      </c>
      <c r="I7" s="55" t="s">
        <v>396</v>
      </c>
      <c r="J7" s="55" t="s">
        <v>396</v>
      </c>
      <c r="K7" s="55" t="s">
        <v>396</v>
      </c>
      <c r="L7" s="55" t="s">
        <v>396</v>
      </c>
      <c r="M7" s="55" t="s">
        <v>396</v>
      </c>
      <c r="N7" s="55" t="s">
        <v>396</v>
      </c>
      <c r="O7" s="55" t="s">
        <v>396</v>
      </c>
      <c r="P7" s="55" t="s">
        <v>396</v>
      </c>
      <c r="Q7" s="55" t="s">
        <v>396</v>
      </c>
      <c r="R7" s="55" t="s">
        <v>396</v>
      </c>
    </row>
    <row r="8" spans="1:23" ht="63" customHeight="1">
      <c r="A8" s="696">
        <v>3</v>
      </c>
      <c r="B8" s="696" t="s">
        <v>60</v>
      </c>
      <c r="C8" s="693" t="s">
        <v>84</v>
      </c>
      <c r="D8" s="706" t="s">
        <v>85</v>
      </c>
      <c r="E8" s="693" t="s">
        <v>474</v>
      </c>
      <c r="F8" s="706" t="s">
        <v>613</v>
      </c>
      <c r="G8" s="50" t="s">
        <v>479</v>
      </c>
      <c r="H8" s="127" t="s">
        <v>608</v>
      </c>
      <c r="I8" s="55" t="s">
        <v>397</v>
      </c>
      <c r="J8" s="55"/>
      <c r="K8" s="55"/>
      <c r="L8" s="55" t="s">
        <v>396</v>
      </c>
      <c r="M8" s="55" t="s">
        <v>396</v>
      </c>
      <c r="N8" s="55"/>
      <c r="O8" s="55"/>
      <c r="P8" s="55"/>
      <c r="Q8" s="55"/>
      <c r="R8" s="55"/>
    </row>
    <row r="9" spans="1:23" ht="47.25">
      <c r="A9" s="697"/>
      <c r="B9" s="697"/>
      <c r="C9" s="694"/>
      <c r="D9" s="707"/>
      <c r="E9" s="694"/>
      <c r="F9" s="707"/>
      <c r="G9" s="50" t="s">
        <v>609</v>
      </c>
      <c r="H9" s="127" t="s">
        <v>612</v>
      </c>
      <c r="I9" s="55" t="s">
        <v>397</v>
      </c>
      <c r="J9" s="55"/>
      <c r="K9" s="55"/>
      <c r="L9" s="55" t="s">
        <v>396</v>
      </c>
      <c r="M9" s="55" t="s">
        <v>396</v>
      </c>
      <c r="N9" s="55"/>
      <c r="O9" s="55"/>
      <c r="P9" s="55"/>
      <c r="Q9" s="55"/>
      <c r="R9" s="55"/>
    </row>
    <row r="10" spans="1:23" ht="31.5">
      <c r="A10" s="697"/>
      <c r="B10" s="697"/>
      <c r="C10" s="694"/>
      <c r="D10" s="707"/>
      <c r="E10" s="694"/>
      <c r="F10" s="707"/>
      <c r="G10" s="50" t="s">
        <v>610</v>
      </c>
      <c r="H10" s="94" t="s">
        <v>615</v>
      </c>
      <c r="I10" s="55" t="s">
        <v>397</v>
      </c>
      <c r="J10" s="55"/>
      <c r="K10" s="55"/>
      <c r="L10" s="55" t="s">
        <v>396</v>
      </c>
      <c r="M10" s="55" t="s">
        <v>396</v>
      </c>
      <c r="N10" s="55"/>
      <c r="O10" s="55"/>
      <c r="P10" s="55"/>
      <c r="Q10" s="55"/>
      <c r="R10" s="55"/>
    </row>
    <row r="11" spans="1:23">
      <c r="A11" s="697"/>
      <c r="B11" s="697"/>
      <c r="C11" s="695"/>
      <c r="D11" s="708"/>
      <c r="E11" s="695"/>
      <c r="F11" s="708"/>
      <c r="G11" s="50" t="s">
        <v>611</v>
      </c>
      <c r="H11" s="127" t="s">
        <v>614</v>
      </c>
      <c r="I11" s="55" t="s">
        <v>397</v>
      </c>
      <c r="J11" s="55"/>
      <c r="K11" s="55"/>
      <c r="L11" s="55" t="s">
        <v>396</v>
      </c>
      <c r="M11" s="55" t="s">
        <v>396</v>
      </c>
      <c r="N11" s="55"/>
      <c r="O11" s="55"/>
      <c r="P11" s="55"/>
      <c r="Q11" s="55"/>
      <c r="R11" s="55"/>
    </row>
    <row r="12" spans="1:23" ht="91.5" customHeight="1">
      <c r="A12" s="698"/>
      <c r="B12" s="698"/>
      <c r="C12" s="55" t="s">
        <v>86</v>
      </c>
      <c r="D12" s="58" t="s">
        <v>87</v>
      </c>
      <c r="E12" s="55" t="s">
        <v>475</v>
      </c>
      <c r="F12" s="58" t="s">
        <v>616</v>
      </c>
      <c r="G12" s="55" t="s">
        <v>480</v>
      </c>
      <c r="H12" s="127" t="s">
        <v>617</v>
      </c>
      <c r="I12" s="55" t="s">
        <v>397</v>
      </c>
      <c r="J12" s="55"/>
      <c r="K12" s="55"/>
      <c r="L12" s="55" t="s">
        <v>396</v>
      </c>
      <c r="M12" s="55"/>
      <c r="N12" s="55"/>
      <c r="O12" s="55"/>
      <c r="P12" s="55"/>
      <c r="Q12" s="55"/>
      <c r="R12" s="55"/>
    </row>
    <row r="13" spans="1:23" ht="63.75" customHeight="1">
      <c r="A13" s="711">
        <v>5</v>
      </c>
      <c r="B13" s="696" t="s">
        <v>61</v>
      </c>
      <c r="C13" s="702" t="s">
        <v>88</v>
      </c>
      <c r="D13" s="699" t="s">
        <v>89</v>
      </c>
      <c r="E13" s="702" t="s">
        <v>424</v>
      </c>
      <c r="F13" s="699" t="s">
        <v>354</v>
      </c>
      <c r="G13" s="60" t="s">
        <v>426</v>
      </c>
      <c r="H13" s="129" t="s">
        <v>470</v>
      </c>
      <c r="I13" s="55" t="s">
        <v>397</v>
      </c>
      <c r="J13" s="55" t="s">
        <v>396</v>
      </c>
      <c r="K13" s="55"/>
      <c r="L13" s="55"/>
      <c r="M13" s="55"/>
      <c r="N13" s="55"/>
      <c r="O13" s="55"/>
      <c r="P13" s="55"/>
      <c r="Q13" s="55"/>
      <c r="R13" s="55"/>
    </row>
    <row r="14" spans="1:23" ht="47.25">
      <c r="A14" s="712"/>
      <c r="B14" s="697"/>
      <c r="C14" s="703"/>
      <c r="D14" s="700"/>
      <c r="E14" s="703"/>
      <c r="F14" s="700"/>
      <c r="G14" s="60" t="s">
        <v>481</v>
      </c>
      <c r="H14" s="127" t="s">
        <v>291</v>
      </c>
      <c r="I14" s="55" t="s">
        <v>397</v>
      </c>
      <c r="J14" s="55"/>
      <c r="K14" s="55"/>
      <c r="L14" s="55"/>
      <c r="M14" s="55"/>
      <c r="N14" s="55" t="s">
        <v>396</v>
      </c>
      <c r="O14" s="55"/>
      <c r="P14" s="55"/>
      <c r="Q14" s="55"/>
      <c r="R14" s="55"/>
    </row>
    <row r="15" spans="1:23" ht="103.5" customHeight="1">
      <c r="A15" s="712"/>
      <c r="B15" s="697"/>
      <c r="C15" s="703"/>
      <c r="D15" s="700"/>
      <c r="E15" s="704"/>
      <c r="F15" s="701"/>
      <c r="G15" s="60" t="s">
        <v>482</v>
      </c>
      <c r="H15" s="244" t="s">
        <v>334</v>
      </c>
      <c r="I15" s="55" t="s">
        <v>397</v>
      </c>
      <c r="J15" s="55"/>
      <c r="K15" s="55"/>
      <c r="L15" s="55" t="s">
        <v>396</v>
      </c>
      <c r="M15" s="55"/>
      <c r="N15" s="55"/>
      <c r="O15" s="55"/>
      <c r="P15" s="55"/>
      <c r="Q15" s="55"/>
      <c r="R15" s="55"/>
    </row>
    <row r="16" spans="1:23" ht="51.75" customHeight="1">
      <c r="A16" s="712"/>
      <c r="B16" s="697"/>
      <c r="C16" s="703"/>
      <c r="D16" s="700"/>
      <c r="E16" s="60" t="s">
        <v>425</v>
      </c>
      <c r="F16" s="129" t="s">
        <v>355</v>
      </c>
      <c r="G16" s="60" t="s">
        <v>483</v>
      </c>
      <c r="H16" s="244" t="s">
        <v>595</v>
      </c>
      <c r="I16" s="55" t="s">
        <v>397</v>
      </c>
      <c r="J16" s="55" t="s">
        <v>396</v>
      </c>
      <c r="K16" s="55"/>
      <c r="L16" s="55"/>
      <c r="M16" s="55"/>
      <c r="N16" s="55"/>
      <c r="O16" s="55"/>
      <c r="P16" s="55"/>
      <c r="Q16" s="55"/>
      <c r="R16" s="55"/>
    </row>
    <row r="17" spans="1:18" ht="51.75" customHeight="1">
      <c r="A17" s="712"/>
      <c r="B17" s="697"/>
      <c r="C17" s="703"/>
      <c r="D17" s="700"/>
      <c r="E17" s="702" t="s">
        <v>494</v>
      </c>
      <c r="F17" s="699" t="s">
        <v>156</v>
      </c>
      <c r="G17" s="60" t="s">
        <v>484</v>
      </c>
      <c r="H17" s="127" t="s">
        <v>446</v>
      </c>
      <c r="I17" s="55" t="s">
        <v>397</v>
      </c>
      <c r="J17" s="55"/>
      <c r="K17" s="55"/>
      <c r="L17" s="55"/>
      <c r="M17" s="55"/>
      <c r="N17" s="55"/>
      <c r="O17" s="55"/>
      <c r="P17" s="55"/>
      <c r="Q17" s="55"/>
      <c r="R17" s="55" t="s">
        <v>396</v>
      </c>
    </row>
    <row r="18" spans="1:18" ht="51.75" customHeight="1">
      <c r="A18" s="712"/>
      <c r="B18" s="697"/>
      <c r="C18" s="703"/>
      <c r="D18" s="700"/>
      <c r="E18" s="703"/>
      <c r="F18" s="700"/>
      <c r="G18" s="60" t="s">
        <v>485</v>
      </c>
      <c r="H18" s="127" t="s">
        <v>448</v>
      </c>
      <c r="I18" s="55" t="s">
        <v>397</v>
      </c>
      <c r="J18" s="55"/>
      <c r="K18" s="55"/>
      <c r="L18" s="55"/>
      <c r="M18" s="55"/>
      <c r="N18" s="55"/>
      <c r="O18" s="55"/>
      <c r="P18" s="55"/>
      <c r="Q18" s="55"/>
      <c r="R18" s="55" t="s">
        <v>396</v>
      </c>
    </row>
    <row r="19" spans="1:18" ht="51.75" customHeight="1">
      <c r="A19" s="712"/>
      <c r="B19" s="697"/>
      <c r="C19" s="703"/>
      <c r="D19" s="700"/>
      <c r="E19" s="703"/>
      <c r="F19" s="700"/>
      <c r="G19" s="60" t="s">
        <v>486</v>
      </c>
      <c r="H19" s="127" t="s">
        <v>447</v>
      </c>
      <c r="I19" s="55" t="s">
        <v>397</v>
      </c>
      <c r="J19" s="55"/>
      <c r="K19" s="55"/>
      <c r="L19" s="55"/>
      <c r="M19" s="55"/>
      <c r="N19" s="55"/>
      <c r="O19" s="55"/>
      <c r="P19" s="55"/>
      <c r="Q19" s="55"/>
      <c r="R19" s="55" t="s">
        <v>396</v>
      </c>
    </row>
    <row r="20" spans="1:18" ht="51.75" customHeight="1">
      <c r="A20" s="712"/>
      <c r="B20" s="697"/>
      <c r="C20" s="703"/>
      <c r="D20" s="700"/>
      <c r="E20" s="703"/>
      <c r="F20" s="700"/>
      <c r="G20" s="60" t="s">
        <v>487</v>
      </c>
      <c r="H20" s="127" t="s">
        <v>449</v>
      </c>
      <c r="I20" s="55" t="s">
        <v>397</v>
      </c>
      <c r="J20" s="55"/>
      <c r="K20" s="55"/>
      <c r="L20" s="55"/>
      <c r="M20" s="55"/>
      <c r="N20" s="55"/>
      <c r="O20" s="55"/>
      <c r="P20" s="55"/>
      <c r="Q20" s="55"/>
      <c r="R20" s="55" t="s">
        <v>396</v>
      </c>
    </row>
    <row r="21" spans="1:18">
      <c r="A21" s="712"/>
      <c r="B21" s="697"/>
      <c r="C21" s="704"/>
      <c r="D21" s="701"/>
      <c r="E21" s="704"/>
      <c r="F21" s="701"/>
      <c r="G21" s="60" t="s">
        <v>488</v>
      </c>
      <c r="H21" s="127" t="s">
        <v>450</v>
      </c>
      <c r="I21" s="55" t="s">
        <v>397</v>
      </c>
      <c r="J21" s="55"/>
      <c r="K21" s="55"/>
      <c r="L21" s="55"/>
      <c r="M21" s="55"/>
      <c r="N21" s="55"/>
      <c r="O21" s="55"/>
      <c r="P21" s="55"/>
      <c r="Q21" s="55"/>
      <c r="R21" s="55" t="s">
        <v>396</v>
      </c>
    </row>
    <row r="22" spans="1:18" ht="108.75" customHeight="1">
      <c r="A22" s="712"/>
      <c r="B22" s="697"/>
      <c r="C22" s="702" t="s">
        <v>90</v>
      </c>
      <c r="D22" s="699" t="s">
        <v>91</v>
      </c>
      <c r="E22" s="702" t="s">
        <v>507</v>
      </c>
      <c r="F22" s="699" t="s">
        <v>356</v>
      </c>
      <c r="G22" s="60" t="s">
        <v>495</v>
      </c>
      <c r="H22" s="127" t="s">
        <v>311</v>
      </c>
      <c r="I22" s="55" t="s">
        <v>397</v>
      </c>
      <c r="J22" s="55" t="s">
        <v>396</v>
      </c>
      <c r="K22" s="55" t="s">
        <v>396</v>
      </c>
      <c r="L22" s="55" t="s">
        <v>396</v>
      </c>
      <c r="M22" s="55" t="s">
        <v>396</v>
      </c>
      <c r="N22" s="55" t="s">
        <v>396</v>
      </c>
      <c r="O22" s="55" t="s">
        <v>396</v>
      </c>
      <c r="P22" s="55" t="s">
        <v>396</v>
      </c>
      <c r="Q22" s="55" t="s">
        <v>396</v>
      </c>
      <c r="R22" s="55" t="s">
        <v>396</v>
      </c>
    </row>
    <row r="23" spans="1:18" ht="69" customHeight="1">
      <c r="A23" s="712"/>
      <c r="B23" s="697"/>
      <c r="C23" s="703"/>
      <c r="D23" s="700"/>
      <c r="E23" s="703"/>
      <c r="F23" s="700"/>
      <c r="G23" s="60" t="s">
        <v>496</v>
      </c>
      <c r="H23" s="127" t="s">
        <v>489</v>
      </c>
      <c r="I23" s="55" t="s">
        <v>397</v>
      </c>
      <c r="J23" s="55"/>
      <c r="K23" s="55"/>
      <c r="L23" s="55"/>
      <c r="M23" s="55"/>
      <c r="N23" s="55"/>
      <c r="O23" s="55" t="s">
        <v>396</v>
      </c>
      <c r="P23" s="55" t="s">
        <v>396</v>
      </c>
      <c r="Q23" s="55" t="s">
        <v>396</v>
      </c>
      <c r="R23" s="55"/>
    </row>
    <row r="24" spans="1:18" ht="57.75" customHeight="1">
      <c r="A24" s="712"/>
      <c r="B24" s="697"/>
      <c r="C24" s="703"/>
      <c r="D24" s="700"/>
      <c r="E24" s="703"/>
      <c r="F24" s="700"/>
      <c r="G24" s="60" t="s">
        <v>497</v>
      </c>
      <c r="H24" s="127" t="s">
        <v>338</v>
      </c>
      <c r="I24" s="55" t="s">
        <v>397</v>
      </c>
      <c r="J24" s="55"/>
      <c r="K24" s="55"/>
      <c r="L24" s="55"/>
      <c r="M24" s="55" t="s">
        <v>396</v>
      </c>
      <c r="N24" s="55"/>
      <c r="O24" s="55"/>
      <c r="P24" s="55"/>
      <c r="Q24" s="55"/>
      <c r="R24" s="55"/>
    </row>
    <row r="25" spans="1:18" ht="36" customHeight="1">
      <c r="A25" s="712"/>
      <c r="B25" s="697"/>
      <c r="C25" s="703"/>
      <c r="D25" s="700"/>
      <c r="E25" s="703"/>
      <c r="F25" s="700"/>
      <c r="G25" s="60" t="s">
        <v>498</v>
      </c>
      <c r="H25" s="127" t="s">
        <v>300</v>
      </c>
      <c r="I25" s="55" t="s">
        <v>397</v>
      </c>
      <c r="J25" s="55"/>
      <c r="K25" s="55"/>
      <c r="L25" s="55"/>
      <c r="M25" s="55"/>
      <c r="N25" s="55" t="s">
        <v>396</v>
      </c>
      <c r="O25" s="55"/>
      <c r="P25" s="55"/>
      <c r="Q25" s="55"/>
      <c r="R25" s="55"/>
    </row>
    <row r="26" spans="1:18" ht="60" customHeight="1">
      <c r="A26" s="712"/>
      <c r="B26" s="697"/>
      <c r="C26" s="703"/>
      <c r="D26" s="700"/>
      <c r="E26" s="703"/>
      <c r="F26" s="700"/>
      <c r="G26" s="60" t="s">
        <v>499</v>
      </c>
      <c r="H26" s="58" t="s">
        <v>265</v>
      </c>
      <c r="I26" s="55" t="s">
        <v>397</v>
      </c>
      <c r="J26" s="55"/>
      <c r="K26" s="55"/>
      <c r="L26" s="55"/>
      <c r="M26" s="55" t="s">
        <v>396</v>
      </c>
      <c r="N26" s="55"/>
      <c r="O26" s="55"/>
      <c r="P26" s="55"/>
      <c r="Q26" s="55"/>
      <c r="R26" s="55"/>
    </row>
    <row r="27" spans="1:18" ht="36" customHeight="1">
      <c r="A27" s="712"/>
      <c r="B27" s="697"/>
      <c r="C27" s="703"/>
      <c r="D27" s="700"/>
      <c r="E27" s="703"/>
      <c r="F27" s="700"/>
      <c r="G27" s="60" t="s">
        <v>500</v>
      </c>
      <c r="H27" s="58" t="s">
        <v>388</v>
      </c>
      <c r="I27" s="55" t="s">
        <v>397</v>
      </c>
      <c r="J27" s="55"/>
      <c r="K27" s="55"/>
      <c r="L27" s="55"/>
      <c r="M27" s="55" t="s">
        <v>396</v>
      </c>
      <c r="N27" s="55"/>
      <c r="O27" s="55"/>
      <c r="P27" s="55"/>
      <c r="Q27" s="55"/>
      <c r="R27" s="55"/>
    </row>
    <row r="28" spans="1:18" ht="31.5">
      <c r="A28" s="712"/>
      <c r="B28" s="697"/>
      <c r="C28" s="703"/>
      <c r="D28" s="700"/>
      <c r="E28" s="703"/>
      <c r="F28" s="700"/>
      <c r="G28" s="60" t="s">
        <v>501</v>
      </c>
      <c r="H28" s="127" t="s">
        <v>312</v>
      </c>
      <c r="I28" s="55" t="s">
        <v>397</v>
      </c>
      <c r="J28" s="55"/>
      <c r="K28" s="55"/>
      <c r="L28" s="55"/>
      <c r="M28" s="55"/>
      <c r="N28" s="55"/>
      <c r="O28" s="55"/>
      <c r="P28" s="55"/>
      <c r="Q28" s="55"/>
      <c r="R28" s="55" t="s">
        <v>396</v>
      </c>
    </row>
    <row r="29" spans="1:18" ht="31.5">
      <c r="A29" s="712"/>
      <c r="B29" s="697"/>
      <c r="C29" s="703"/>
      <c r="D29" s="700"/>
      <c r="E29" s="703"/>
      <c r="F29" s="700"/>
      <c r="G29" s="60" t="s">
        <v>502</v>
      </c>
      <c r="H29" s="58" t="s">
        <v>318</v>
      </c>
      <c r="I29" s="55" t="s">
        <v>397</v>
      </c>
      <c r="J29" s="55" t="s">
        <v>396</v>
      </c>
      <c r="K29" s="55"/>
      <c r="L29" s="55"/>
      <c r="M29" s="55"/>
      <c r="N29" s="55"/>
      <c r="O29" s="55"/>
      <c r="P29" s="55"/>
      <c r="Q29" s="55"/>
      <c r="R29" s="55"/>
    </row>
    <row r="30" spans="1:18" ht="61.5" customHeight="1">
      <c r="A30" s="712"/>
      <c r="B30" s="697"/>
      <c r="C30" s="703"/>
      <c r="D30" s="700"/>
      <c r="E30" s="703"/>
      <c r="F30" s="700"/>
      <c r="G30" s="60" t="s">
        <v>503</v>
      </c>
      <c r="H30" s="58" t="s">
        <v>423</v>
      </c>
      <c r="I30" s="55" t="s">
        <v>397</v>
      </c>
      <c r="J30" s="55" t="s">
        <v>396</v>
      </c>
      <c r="K30" s="55" t="s">
        <v>396</v>
      </c>
      <c r="L30" s="55" t="s">
        <v>396</v>
      </c>
      <c r="M30" s="55" t="s">
        <v>396</v>
      </c>
      <c r="N30" s="55" t="s">
        <v>396</v>
      </c>
      <c r="O30" s="55" t="s">
        <v>396</v>
      </c>
      <c r="P30" s="55" t="s">
        <v>396</v>
      </c>
      <c r="Q30" s="55" t="s">
        <v>396</v>
      </c>
      <c r="R30" s="55" t="s">
        <v>396</v>
      </c>
    </row>
    <row r="31" spans="1:18" ht="63">
      <c r="A31" s="712"/>
      <c r="B31" s="697"/>
      <c r="C31" s="703"/>
      <c r="D31" s="700"/>
      <c r="E31" s="703"/>
      <c r="F31" s="700"/>
      <c r="G31" s="60" t="s">
        <v>504</v>
      </c>
      <c r="H31" s="58" t="s">
        <v>329</v>
      </c>
      <c r="I31" s="55" t="s">
        <v>397</v>
      </c>
      <c r="J31" s="55"/>
      <c r="K31" s="55" t="s">
        <v>396</v>
      </c>
      <c r="L31" s="55"/>
      <c r="M31" s="55"/>
      <c r="N31" s="55"/>
      <c r="O31" s="55"/>
      <c r="P31" s="55"/>
      <c r="Q31" s="55"/>
      <c r="R31" s="55"/>
    </row>
    <row r="32" spans="1:18" ht="47.25">
      <c r="A32" s="712"/>
      <c r="B32" s="697"/>
      <c r="C32" s="703"/>
      <c r="D32" s="700"/>
      <c r="E32" s="703"/>
      <c r="F32" s="700"/>
      <c r="G32" s="60" t="s">
        <v>505</v>
      </c>
      <c r="H32" s="58" t="s">
        <v>451</v>
      </c>
      <c r="I32" s="55" t="s">
        <v>397</v>
      </c>
      <c r="J32" s="55"/>
      <c r="K32" s="55"/>
      <c r="L32" s="55" t="s">
        <v>396</v>
      </c>
      <c r="M32" s="55"/>
      <c r="N32" s="55"/>
      <c r="O32" s="55"/>
      <c r="P32" s="55"/>
      <c r="Q32" s="55"/>
      <c r="R32" s="55"/>
    </row>
    <row r="33" spans="1:18" ht="47.25">
      <c r="A33" s="712"/>
      <c r="B33" s="697"/>
      <c r="C33" s="703"/>
      <c r="D33" s="700"/>
      <c r="E33" s="704"/>
      <c r="F33" s="701"/>
      <c r="G33" s="60" t="s">
        <v>506</v>
      </c>
      <c r="H33" s="58" t="s">
        <v>452</v>
      </c>
      <c r="I33" s="55" t="s">
        <v>397</v>
      </c>
      <c r="J33" s="55"/>
      <c r="K33" s="55"/>
      <c r="L33" s="55"/>
      <c r="M33" s="55" t="s">
        <v>396</v>
      </c>
      <c r="N33" s="55"/>
      <c r="O33" s="55"/>
      <c r="P33" s="55"/>
      <c r="Q33" s="55"/>
      <c r="R33" s="55"/>
    </row>
    <row r="34" spans="1:18" ht="60" customHeight="1">
      <c r="A34" s="712"/>
      <c r="B34" s="697"/>
      <c r="C34" s="703"/>
      <c r="D34" s="700"/>
      <c r="E34" s="702" t="s">
        <v>508</v>
      </c>
      <c r="F34" s="699" t="s">
        <v>357</v>
      </c>
      <c r="G34" s="60" t="s">
        <v>509</v>
      </c>
      <c r="H34" s="127" t="s">
        <v>453</v>
      </c>
      <c r="I34" s="55" t="s">
        <v>397</v>
      </c>
      <c r="J34" s="55"/>
      <c r="K34" s="55"/>
      <c r="L34" s="55"/>
      <c r="M34" s="55"/>
      <c r="N34" s="55" t="s">
        <v>396</v>
      </c>
      <c r="O34" s="55"/>
      <c r="P34" s="55"/>
      <c r="Q34" s="55"/>
      <c r="R34" s="55"/>
    </row>
    <row r="35" spans="1:18" ht="61.5" customHeight="1">
      <c r="A35" s="712"/>
      <c r="B35" s="697"/>
      <c r="C35" s="704"/>
      <c r="D35" s="701"/>
      <c r="E35" s="704"/>
      <c r="F35" s="701"/>
      <c r="G35" s="60" t="s">
        <v>510</v>
      </c>
      <c r="H35" s="127" t="s">
        <v>490</v>
      </c>
      <c r="I35" s="55" t="s">
        <v>397</v>
      </c>
      <c r="J35" s="55"/>
      <c r="K35" s="55"/>
      <c r="L35" s="55"/>
      <c r="M35" s="55"/>
      <c r="N35" s="55" t="s">
        <v>396</v>
      </c>
      <c r="O35" s="55"/>
      <c r="P35" s="55"/>
      <c r="Q35" s="55"/>
      <c r="R35" s="55"/>
    </row>
    <row r="36" spans="1:18" ht="52.5" customHeight="1">
      <c r="A36" s="712"/>
      <c r="B36" s="697"/>
      <c r="C36" s="702" t="s">
        <v>92</v>
      </c>
      <c r="D36" s="699" t="s">
        <v>412</v>
      </c>
      <c r="E36" s="702" t="s">
        <v>511</v>
      </c>
      <c r="F36" s="699" t="s">
        <v>358</v>
      </c>
      <c r="G36" s="60" t="s">
        <v>512</v>
      </c>
      <c r="H36" s="127" t="s">
        <v>380</v>
      </c>
      <c r="I36" s="55" t="s">
        <v>397</v>
      </c>
      <c r="J36" s="55" t="s">
        <v>396</v>
      </c>
      <c r="K36" s="55" t="s">
        <v>396</v>
      </c>
      <c r="L36" s="55" t="s">
        <v>396</v>
      </c>
      <c r="M36" s="55" t="s">
        <v>396</v>
      </c>
      <c r="N36" s="55" t="s">
        <v>396</v>
      </c>
      <c r="O36" s="55" t="s">
        <v>396</v>
      </c>
      <c r="P36" s="55" t="s">
        <v>396</v>
      </c>
      <c r="Q36" s="55" t="s">
        <v>396</v>
      </c>
      <c r="R36" s="55" t="s">
        <v>396</v>
      </c>
    </row>
    <row r="37" spans="1:18" ht="69.75" customHeight="1">
      <c r="A37" s="712"/>
      <c r="B37" s="697"/>
      <c r="C37" s="703"/>
      <c r="D37" s="700"/>
      <c r="E37" s="703"/>
      <c r="F37" s="700"/>
      <c r="G37" s="60" t="s">
        <v>513</v>
      </c>
      <c r="H37" s="127" t="s">
        <v>454</v>
      </c>
      <c r="I37" s="55" t="s">
        <v>397</v>
      </c>
      <c r="J37" s="55" t="s">
        <v>396</v>
      </c>
      <c r="K37" s="55"/>
      <c r="L37" s="55" t="s">
        <v>396</v>
      </c>
      <c r="M37" s="55"/>
      <c r="N37" s="55"/>
      <c r="O37" s="55"/>
      <c r="P37" s="55" t="s">
        <v>396</v>
      </c>
      <c r="Q37" s="55"/>
      <c r="R37" s="55"/>
    </row>
    <row r="38" spans="1:18" ht="55.5" customHeight="1">
      <c r="A38" s="712"/>
      <c r="B38" s="697"/>
      <c r="C38" s="703"/>
      <c r="D38" s="700"/>
      <c r="E38" s="703"/>
      <c r="F38" s="700"/>
      <c r="G38" s="60" t="s">
        <v>514</v>
      </c>
      <c r="H38" s="127" t="s">
        <v>276</v>
      </c>
      <c r="I38" s="55" t="s">
        <v>397</v>
      </c>
      <c r="J38" s="55"/>
      <c r="K38" s="55"/>
      <c r="L38" s="55"/>
      <c r="M38" s="55"/>
      <c r="N38" s="55"/>
      <c r="O38" s="55" t="s">
        <v>396</v>
      </c>
      <c r="P38" s="55" t="s">
        <v>396</v>
      </c>
      <c r="Q38" s="55" t="s">
        <v>396</v>
      </c>
      <c r="R38" s="55"/>
    </row>
    <row r="39" spans="1:18" ht="63" customHeight="1">
      <c r="A39" s="712"/>
      <c r="B39" s="697"/>
      <c r="C39" s="703"/>
      <c r="D39" s="700"/>
      <c r="E39" s="703"/>
      <c r="F39" s="700"/>
      <c r="G39" s="60" t="s">
        <v>515</v>
      </c>
      <c r="H39" s="58" t="s">
        <v>455</v>
      </c>
      <c r="I39" s="55" t="s">
        <v>397</v>
      </c>
      <c r="J39" s="55" t="s">
        <v>396</v>
      </c>
      <c r="K39" s="55"/>
      <c r="L39" s="55"/>
      <c r="M39" s="55"/>
      <c r="N39" s="55"/>
      <c r="O39" s="55"/>
      <c r="P39" s="55"/>
      <c r="Q39" s="55"/>
      <c r="R39" s="55"/>
    </row>
    <row r="40" spans="1:18" ht="69.75" customHeight="1">
      <c r="A40" s="712"/>
      <c r="B40" s="697"/>
      <c r="C40" s="703"/>
      <c r="D40" s="700"/>
      <c r="E40" s="704"/>
      <c r="F40" s="701"/>
      <c r="G40" s="60" t="s">
        <v>516</v>
      </c>
      <c r="H40" s="58" t="s">
        <v>491</v>
      </c>
      <c r="I40" s="55" t="s">
        <v>397</v>
      </c>
      <c r="J40" s="55" t="s">
        <v>396</v>
      </c>
      <c r="K40" s="55"/>
      <c r="L40" s="55"/>
      <c r="M40" s="55"/>
      <c r="N40" s="55"/>
      <c r="O40" s="55"/>
      <c r="P40" s="55"/>
      <c r="Q40" s="55"/>
      <c r="R40" s="55"/>
    </row>
    <row r="41" spans="1:18" ht="31.5">
      <c r="A41" s="712"/>
      <c r="B41" s="697"/>
      <c r="C41" s="703"/>
      <c r="D41" s="700"/>
      <c r="E41" s="702" t="s">
        <v>589</v>
      </c>
      <c r="F41" s="699" t="s">
        <v>492</v>
      </c>
      <c r="G41" s="60" t="s">
        <v>517</v>
      </c>
      <c r="H41" s="127" t="s">
        <v>456</v>
      </c>
      <c r="I41" s="55" t="s">
        <v>397</v>
      </c>
      <c r="J41" s="55"/>
      <c r="K41" s="55"/>
      <c r="L41" s="55"/>
      <c r="M41" s="55"/>
      <c r="N41" s="55"/>
      <c r="O41" s="55"/>
      <c r="P41" s="55"/>
      <c r="Q41" s="55"/>
      <c r="R41" s="55" t="s">
        <v>396</v>
      </c>
    </row>
    <row r="42" spans="1:18" ht="31.5">
      <c r="A42" s="712"/>
      <c r="B42" s="697"/>
      <c r="C42" s="703"/>
      <c r="D42" s="700"/>
      <c r="E42" s="703"/>
      <c r="F42" s="700"/>
      <c r="G42" s="60" t="s">
        <v>518</v>
      </c>
      <c r="H42" s="127" t="s">
        <v>457</v>
      </c>
      <c r="I42" s="55" t="s">
        <v>397</v>
      </c>
      <c r="J42" s="55"/>
      <c r="K42" s="55"/>
      <c r="L42" s="55"/>
      <c r="M42" s="55"/>
      <c r="N42" s="55"/>
      <c r="O42" s="55"/>
      <c r="P42" s="55"/>
      <c r="Q42" s="55"/>
      <c r="R42" s="55" t="s">
        <v>396</v>
      </c>
    </row>
    <row r="43" spans="1:18" ht="31.5">
      <c r="A43" s="712"/>
      <c r="B43" s="697"/>
      <c r="C43" s="703"/>
      <c r="D43" s="700"/>
      <c r="E43" s="703"/>
      <c r="F43" s="700"/>
      <c r="G43" s="60" t="s">
        <v>519</v>
      </c>
      <c r="H43" s="222" t="s">
        <v>458</v>
      </c>
      <c r="I43" s="55" t="s">
        <v>397</v>
      </c>
      <c r="J43" s="55"/>
      <c r="K43" s="55"/>
      <c r="L43" s="55" t="s">
        <v>396</v>
      </c>
      <c r="M43" s="55" t="s">
        <v>396</v>
      </c>
      <c r="N43" s="55"/>
      <c r="O43" s="55"/>
      <c r="P43" s="55"/>
      <c r="Q43" s="55"/>
      <c r="R43" s="55"/>
    </row>
    <row r="44" spans="1:18" ht="44.25" customHeight="1">
      <c r="A44" s="712"/>
      <c r="B44" s="697"/>
      <c r="C44" s="703"/>
      <c r="D44" s="700"/>
      <c r="E44" s="703"/>
      <c r="F44" s="700"/>
      <c r="G44" s="60" t="s">
        <v>520</v>
      </c>
      <c r="H44" s="222" t="s">
        <v>459</v>
      </c>
      <c r="I44" s="55" t="s">
        <v>397</v>
      </c>
      <c r="J44" s="55"/>
      <c r="K44" s="55"/>
      <c r="L44" s="55"/>
      <c r="M44" s="55"/>
      <c r="N44" s="55"/>
      <c r="O44" s="55" t="s">
        <v>396</v>
      </c>
      <c r="P44" s="55"/>
      <c r="Q44" s="55"/>
      <c r="R44" s="55"/>
    </row>
    <row r="45" spans="1:18" ht="75" customHeight="1">
      <c r="A45" s="712"/>
      <c r="B45" s="697"/>
      <c r="C45" s="703"/>
      <c r="D45" s="700"/>
      <c r="E45" s="703"/>
      <c r="F45" s="700"/>
      <c r="G45" s="60" t="s">
        <v>521</v>
      </c>
      <c r="H45" s="222" t="s">
        <v>360</v>
      </c>
      <c r="I45" s="55" t="s">
        <v>397</v>
      </c>
      <c r="J45" s="55"/>
      <c r="K45" s="55"/>
      <c r="L45" s="55"/>
      <c r="M45" s="55"/>
      <c r="N45" s="55"/>
      <c r="O45" s="55"/>
      <c r="P45" s="55" t="s">
        <v>396</v>
      </c>
      <c r="Q45" s="55" t="s">
        <v>396</v>
      </c>
      <c r="R45" s="55"/>
    </row>
    <row r="46" spans="1:18" ht="78.75" customHeight="1">
      <c r="A46" s="712"/>
      <c r="B46" s="697"/>
      <c r="C46" s="703"/>
      <c r="D46" s="700"/>
      <c r="E46" s="703"/>
      <c r="F46" s="700"/>
      <c r="G46" s="60" t="s">
        <v>522</v>
      </c>
      <c r="H46" s="127" t="s">
        <v>361</v>
      </c>
      <c r="I46" s="55" t="s">
        <v>397</v>
      </c>
      <c r="J46" s="55" t="s">
        <v>55</v>
      </c>
      <c r="K46" s="55" t="s">
        <v>55</v>
      </c>
      <c r="L46" s="55" t="s">
        <v>55</v>
      </c>
      <c r="M46" s="55" t="s">
        <v>55</v>
      </c>
      <c r="N46" s="55" t="s">
        <v>55</v>
      </c>
      <c r="O46" s="55" t="s">
        <v>396</v>
      </c>
      <c r="P46" s="55" t="s">
        <v>55</v>
      </c>
      <c r="Q46" s="55" t="s">
        <v>55</v>
      </c>
      <c r="R46" s="55" t="s">
        <v>55</v>
      </c>
    </row>
    <row r="47" spans="1:18" ht="47.25">
      <c r="A47" s="712"/>
      <c r="B47" s="697"/>
      <c r="C47" s="703"/>
      <c r="D47" s="700"/>
      <c r="E47" s="703"/>
      <c r="F47" s="700"/>
      <c r="G47" s="60" t="s">
        <v>523</v>
      </c>
      <c r="H47" s="127" t="s">
        <v>382</v>
      </c>
      <c r="I47" s="55" t="s">
        <v>397</v>
      </c>
      <c r="J47" s="55"/>
      <c r="K47" s="55"/>
      <c r="L47" s="55"/>
      <c r="M47" s="55"/>
      <c r="N47" s="55"/>
      <c r="O47" s="55" t="s">
        <v>396</v>
      </c>
      <c r="P47" s="55"/>
      <c r="Q47" s="55"/>
      <c r="R47" s="55"/>
    </row>
    <row r="48" spans="1:18" ht="52.5" customHeight="1">
      <c r="A48" s="712"/>
      <c r="B48" s="697"/>
      <c r="C48" s="703"/>
      <c r="D48" s="700"/>
      <c r="E48" s="703"/>
      <c r="F48" s="700"/>
      <c r="G48" s="60" t="s">
        <v>524</v>
      </c>
      <c r="H48" s="127" t="s">
        <v>275</v>
      </c>
      <c r="I48" s="55" t="s">
        <v>397</v>
      </c>
      <c r="J48" s="55"/>
      <c r="K48" s="55"/>
      <c r="L48" s="55"/>
      <c r="M48" s="55"/>
      <c r="N48" s="55"/>
      <c r="O48" s="55"/>
      <c r="P48" s="55" t="s">
        <v>396</v>
      </c>
      <c r="Q48" s="55"/>
      <c r="R48" s="55"/>
    </row>
    <row r="49" spans="1:18" ht="52.5" customHeight="1">
      <c r="A49" s="712"/>
      <c r="B49" s="697"/>
      <c r="C49" s="703"/>
      <c r="D49" s="700"/>
      <c r="E49" s="703"/>
      <c r="F49" s="700"/>
      <c r="G49" s="60" t="s">
        <v>525</v>
      </c>
      <c r="H49" s="127" t="s">
        <v>383</v>
      </c>
      <c r="I49" s="55" t="s">
        <v>397</v>
      </c>
      <c r="J49" s="55"/>
      <c r="K49" s="55" t="s">
        <v>396</v>
      </c>
      <c r="L49" s="55"/>
      <c r="M49" s="55"/>
      <c r="N49" s="55"/>
      <c r="O49" s="55"/>
      <c r="P49" s="55"/>
      <c r="Q49" s="55"/>
      <c r="R49" s="55"/>
    </row>
    <row r="50" spans="1:18" ht="52.5" customHeight="1">
      <c r="A50" s="712"/>
      <c r="B50" s="697"/>
      <c r="C50" s="703"/>
      <c r="D50" s="700"/>
      <c r="E50" s="703"/>
      <c r="F50" s="700"/>
      <c r="G50" s="60" t="s">
        <v>526</v>
      </c>
      <c r="H50" s="127" t="s">
        <v>387</v>
      </c>
      <c r="I50" s="55" t="s">
        <v>397</v>
      </c>
      <c r="J50" s="55"/>
      <c r="K50" s="55"/>
      <c r="L50" s="55" t="s">
        <v>396</v>
      </c>
      <c r="M50" s="55"/>
      <c r="N50" s="55"/>
      <c r="O50" s="55"/>
      <c r="P50" s="55"/>
      <c r="Q50" s="55"/>
      <c r="R50" s="55"/>
    </row>
    <row r="51" spans="1:18" ht="52.5" customHeight="1">
      <c r="A51" s="712"/>
      <c r="B51" s="697"/>
      <c r="C51" s="703"/>
      <c r="D51" s="700"/>
      <c r="E51" s="703"/>
      <c r="F51" s="700"/>
      <c r="G51" s="60" t="s">
        <v>527</v>
      </c>
      <c r="H51" s="127" t="s">
        <v>460</v>
      </c>
      <c r="I51" s="55" t="s">
        <v>397</v>
      </c>
      <c r="J51" s="55" t="s">
        <v>396</v>
      </c>
      <c r="K51" s="55"/>
      <c r="L51" s="55"/>
      <c r="M51" s="55"/>
      <c r="N51" s="55"/>
      <c r="O51" s="55"/>
      <c r="P51" s="55"/>
      <c r="Q51" s="55"/>
      <c r="R51" s="55" t="s">
        <v>396</v>
      </c>
    </row>
    <row r="52" spans="1:18" ht="52.5" customHeight="1">
      <c r="A52" s="712"/>
      <c r="B52" s="697"/>
      <c r="C52" s="703"/>
      <c r="D52" s="700"/>
      <c r="E52" s="703"/>
      <c r="F52" s="700"/>
      <c r="G52" s="60" t="s">
        <v>528</v>
      </c>
      <c r="H52" s="58" t="s">
        <v>461</v>
      </c>
      <c r="I52" s="55" t="s">
        <v>397</v>
      </c>
      <c r="J52" s="55" t="s">
        <v>396</v>
      </c>
      <c r="K52" s="55"/>
      <c r="L52" s="55"/>
      <c r="M52" s="55"/>
      <c r="N52" s="55"/>
      <c r="O52" s="55"/>
      <c r="P52" s="55"/>
      <c r="Q52" s="55"/>
      <c r="R52" s="55"/>
    </row>
    <row r="53" spans="1:18" ht="52.5" customHeight="1">
      <c r="A53" s="712"/>
      <c r="B53" s="697"/>
      <c r="C53" s="703"/>
      <c r="D53" s="700"/>
      <c r="E53" s="703"/>
      <c r="F53" s="700"/>
      <c r="G53" s="60" t="s">
        <v>529</v>
      </c>
      <c r="H53" s="58" t="s">
        <v>462</v>
      </c>
      <c r="I53" s="55" t="s">
        <v>397</v>
      </c>
      <c r="J53" s="55"/>
      <c r="K53" s="55"/>
      <c r="L53" s="55" t="s">
        <v>396</v>
      </c>
      <c r="M53" s="55"/>
      <c r="N53" s="55"/>
      <c r="O53" s="55"/>
      <c r="P53" s="55"/>
      <c r="Q53" s="55"/>
      <c r="R53" s="55"/>
    </row>
    <row r="54" spans="1:18" ht="52.5" customHeight="1">
      <c r="A54" s="712"/>
      <c r="B54" s="697"/>
      <c r="C54" s="704"/>
      <c r="D54" s="701"/>
      <c r="E54" s="704"/>
      <c r="F54" s="701"/>
      <c r="G54" s="60" t="s">
        <v>530</v>
      </c>
      <c r="H54" s="58" t="s">
        <v>463</v>
      </c>
      <c r="I54" s="55" t="s">
        <v>397</v>
      </c>
      <c r="J54" s="55"/>
      <c r="K54" s="55"/>
      <c r="L54" s="55" t="s">
        <v>396</v>
      </c>
      <c r="M54" s="55" t="s">
        <v>396</v>
      </c>
      <c r="N54" s="55"/>
      <c r="O54" s="55" t="s">
        <v>396</v>
      </c>
      <c r="P54" s="55"/>
      <c r="Q54" s="55"/>
      <c r="R54" s="55"/>
    </row>
    <row r="55" spans="1:18" ht="84" customHeight="1">
      <c r="A55" s="712"/>
      <c r="B55" s="697"/>
      <c r="C55" s="705" t="s">
        <v>93</v>
      </c>
      <c r="D55" s="699" t="s">
        <v>94</v>
      </c>
      <c r="E55" s="702" t="s">
        <v>531</v>
      </c>
      <c r="F55" s="699" t="s">
        <v>362</v>
      </c>
      <c r="G55" s="60" t="s">
        <v>533</v>
      </c>
      <c r="H55" s="127" t="s">
        <v>364</v>
      </c>
      <c r="I55" s="55" t="s">
        <v>397</v>
      </c>
      <c r="J55" s="55" t="s">
        <v>396</v>
      </c>
      <c r="K55" s="55"/>
      <c r="L55" s="55"/>
      <c r="M55" s="55"/>
      <c r="N55" s="55" t="s">
        <v>55</v>
      </c>
      <c r="O55" s="55"/>
      <c r="P55" s="55"/>
      <c r="Q55" s="55"/>
      <c r="R55" s="55"/>
    </row>
    <row r="56" spans="1:18" ht="54.75" customHeight="1">
      <c r="A56" s="712"/>
      <c r="B56" s="697"/>
      <c r="C56" s="705"/>
      <c r="D56" s="700"/>
      <c r="E56" s="704"/>
      <c r="F56" s="701"/>
      <c r="G56" s="60" t="s">
        <v>534</v>
      </c>
      <c r="H56" s="127" t="s">
        <v>493</v>
      </c>
      <c r="I56" s="55" t="s">
        <v>397</v>
      </c>
      <c r="J56" s="55" t="s">
        <v>396</v>
      </c>
      <c r="K56" s="55"/>
      <c r="L56" s="55"/>
      <c r="M56" s="55"/>
      <c r="N56" s="55"/>
      <c r="O56" s="55"/>
      <c r="P56" s="55"/>
      <c r="Q56" s="55"/>
      <c r="R56" s="55"/>
    </row>
    <row r="57" spans="1:18" ht="52.5" customHeight="1">
      <c r="A57" s="712"/>
      <c r="B57" s="697"/>
      <c r="C57" s="705"/>
      <c r="D57" s="701"/>
      <c r="E57" s="322" t="s">
        <v>532</v>
      </c>
      <c r="F57" s="274" t="s">
        <v>363</v>
      </c>
      <c r="G57" s="60" t="s">
        <v>535</v>
      </c>
      <c r="H57" s="127" t="s">
        <v>464</v>
      </c>
      <c r="I57" s="55" t="s">
        <v>397</v>
      </c>
      <c r="J57" s="55" t="s">
        <v>396</v>
      </c>
      <c r="K57" s="55"/>
      <c r="L57" s="55"/>
      <c r="M57" s="55"/>
      <c r="N57" s="55"/>
      <c r="O57" s="55"/>
      <c r="P57" s="55"/>
      <c r="Q57" s="55"/>
      <c r="R57" s="55"/>
    </row>
    <row r="58" spans="1:18" ht="45.75" customHeight="1">
      <c r="A58" s="712"/>
      <c r="B58" s="697"/>
      <c r="C58" s="702" t="s">
        <v>95</v>
      </c>
      <c r="D58" s="699" t="s">
        <v>96</v>
      </c>
      <c r="E58" s="702" t="s">
        <v>590</v>
      </c>
      <c r="F58" s="699" t="s">
        <v>365</v>
      </c>
      <c r="G58" s="60" t="s">
        <v>536</v>
      </c>
      <c r="H58" s="127" t="s">
        <v>320</v>
      </c>
      <c r="I58" s="55" t="s">
        <v>397</v>
      </c>
      <c r="J58" s="55"/>
      <c r="K58" s="55"/>
      <c r="L58" s="55"/>
      <c r="M58" s="55"/>
      <c r="N58" s="55"/>
      <c r="O58" s="55" t="s">
        <v>396</v>
      </c>
      <c r="P58" s="55" t="s">
        <v>396</v>
      </c>
      <c r="Q58" s="55" t="s">
        <v>396</v>
      </c>
      <c r="R58" s="55"/>
    </row>
    <row r="59" spans="1:18" ht="78.75">
      <c r="A59" s="712"/>
      <c r="B59" s="697"/>
      <c r="C59" s="703"/>
      <c r="D59" s="700"/>
      <c r="E59" s="703"/>
      <c r="F59" s="700"/>
      <c r="G59" s="60" t="s">
        <v>537</v>
      </c>
      <c r="H59" s="127" t="s">
        <v>393</v>
      </c>
      <c r="I59" s="55" t="s">
        <v>397</v>
      </c>
      <c r="J59" s="55"/>
      <c r="K59" s="55"/>
      <c r="L59" s="55"/>
      <c r="M59" s="55"/>
      <c r="N59" s="55"/>
      <c r="O59" s="55" t="s">
        <v>396</v>
      </c>
      <c r="P59" s="55" t="s">
        <v>396</v>
      </c>
      <c r="Q59" s="55" t="s">
        <v>396</v>
      </c>
      <c r="R59" s="55"/>
    </row>
    <row r="60" spans="1:18" ht="63">
      <c r="A60" s="712"/>
      <c r="B60" s="697"/>
      <c r="C60" s="703"/>
      <c r="D60" s="700"/>
      <c r="E60" s="703"/>
      <c r="F60" s="700"/>
      <c r="G60" s="60" t="s">
        <v>538</v>
      </c>
      <c r="H60" s="127" t="s">
        <v>368</v>
      </c>
      <c r="I60" s="55" t="s">
        <v>396</v>
      </c>
      <c r="J60" s="55"/>
      <c r="K60" s="55"/>
      <c r="L60" s="55"/>
      <c r="M60" s="55"/>
      <c r="N60" s="55"/>
      <c r="O60" s="55" t="s">
        <v>396</v>
      </c>
      <c r="P60" s="55" t="s">
        <v>396</v>
      </c>
      <c r="Q60" s="55" t="s">
        <v>396</v>
      </c>
      <c r="R60" s="55"/>
    </row>
    <row r="61" spans="1:18" ht="52.5" customHeight="1">
      <c r="A61" s="712"/>
      <c r="B61" s="697"/>
      <c r="C61" s="703"/>
      <c r="D61" s="700"/>
      <c r="E61" s="704"/>
      <c r="F61" s="701"/>
      <c r="G61" s="60" t="s">
        <v>539</v>
      </c>
      <c r="H61" s="127" t="s">
        <v>369</v>
      </c>
      <c r="I61" s="55" t="s">
        <v>397</v>
      </c>
      <c r="J61" s="55"/>
      <c r="K61" s="55"/>
      <c r="L61" s="55"/>
      <c r="M61" s="55"/>
      <c r="N61" s="55"/>
      <c r="O61" s="55" t="s">
        <v>396</v>
      </c>
      <c r="P61" s="55"/>
      <c r="Q61" s="55"/>
      <c r="R61" s="55"/>
    </row>
    <row r="62" spans="1:18" ht="52.5" customHeight="1">
      <c r="A62" s="712"/>
      <c r="B62" s="697"/>
      <c r="C62" s="703"/>
      <c r="D62" s="700"/>
      <c r="E62" s="702" t="s">
        <v>543</v>
      </c>
      <c r="F62" s="699" t="s">
        <v>366</v>
      </c>
      <c r="G62" s="60" t="s">
        <v>536</v>
      </c>
      <c r="H62" s="127" t="s">
        <v>618</v>
      </c>
      <c r="I62" s="55" t="s">
        <v>397</v>
      </c>
      <c r="J62" s="55"/>
      <c r="K62" s="55" t="s">
        <v>396</v>
      </c>
      <c r="L62" s="55"/>
      <c r="M62" s="55"/>
      <c r="N62" s="55"/>
      <c r="O62" s="55"/>
      <c r="P62" s="55"/>
      <c r="Q62" s="55"/>
      <c r="R62" s="55"/>
    </row>
    <row r="63" spans="1:18" ht="47.25">
      <c r="A63" s="712"/>
      <c r="B63" s="697"/>
      <c r="C63" s="703"/>
      <c r="D63" s="700"/>
      <c r="E63" s="703"/>
      <c r="F63" s="700"/>
      <c r="G63" s="60" t="s">
        <v>537</v>
      </c>
      <c r="H63" s="127" t="s">
        <v>465</v>
      </c>
      <c r="I63" s="55" t="s">
        <v>397</v>
      </c>
      <c r="J63" s="55"/>
      <c r="K63" s="55" t="s">
        <v>396</v>
      </c>
      <c r="L63" s="55"/>
      <c r="M63" s="55"/>
      <c r="N63" s="55"/>
      <c r="O63" s="55"/>
      <c r="P63" s="55"/>
      <c r="Q63" s="55"/>
      <c r="R63" s="55"/>
    </row>
    <row r="64" spans="1:18" ht="47.25">
      <c r="A64" s="712"/>
      <c r="B64" s="697"/>
      <c r="C64" s="703"/>
      <c r="D64" s="700"/>
      <c r="E64" s="703"/>
      <c r="F64" s="700"/>
      <c r="G64" s="60" t="s">
        <v>538</v>
      </c>
      <c r="H64" s="127" t="s">
        <v>370</v>
      </c>
      <c r="I64" s="55" t="s">
        <v>396</v>
      </c>
      <c r="J64" s="55"/>
      <c r="K64" s="55" t="s">
        <v>396</v>
      </c>
      <c r="L64" s="55"/>
      <c r="M64" s="55"/>
      <c r="N64" s="55"/>
      <c r="O64" s="55"/>
      <c r="P64" s="55"/>
      <c r="Q64" s="55"/>
      <c r="R64" s="55"/>
    </row>
    <row r="65" spans="1:18" ht="31.5">
      <c r="A65" s="712"/>
      <c r="B65" s="697"/>
      <c r="C65" s="703"/>
      <c r="D65" s="700"/>
      <c r="E65" s="704"/>
      <c r="F65" s="701"/>
      <c r="G65" s="60" t="s">
        <v>539</v>
      </c>
      <c r="H65" s="127" t="s">
        <v>373</v>
      </c>
      <c r="I65" s="55" t="s">
        <v>397</v>
      </c>
      <c r="J65" s="55"/>
      <c r="K65" s="55"/>
      <c r="L65" s="55"/>
      <c r="M65" s="55"/>
      <c r="N65" s="55" t="s">
        <v>396</v>
      </c>
      <c r="O65" s="55"/>
      <c r="P65" s="55"/>
      <c r="Q65" s="55"/>
      <c r="R65" s="55"/>
    </row>
    <row r="66" spans="1:18" ht="31.5">
      <c r="A66" s="712"/>
      <c r="B66" s="697"/>
      <c r="C66" s="703"/>
      <c r="D66" s="700"/>
      <c r="E66" s="702" t="s">
        <v>544</v>
      </c>
      <c r="F66" s="699" t="s">
        <v>367</v>
      </c>
      <c r="G66" s="60" t="s">
        <v>540</v>
      </c>
      <c r="H66" s="127" t="s">
        <v>320</v>
      </c>
      <c r="I66" s="55" t="s">
        <v>397</v>
      </c>
      <c r="J66" s="55"/>
      <c r="K66" s="55"/>
      <c r="L66" s="55" t="s">
        <v>396</v>
      </c>
      <c r="M66" s="55"/>
      <c r="N66" s="55"/>
      <c r="O66" s="55"/>
      <c r="P66" s="55"/>
      <c r="Q66" s="55"/>
      <c r="R66" s="55"/>
    </row>
    <row r="67" spans="1:18" ht="51.75" customHeight="1">
      <c r="A67" s="712"/>
      <c r="B67" s="697"/>
      <c r="C67" s="703"/>
      <c r="D67" s="700"/>
      <c r="E67" s="703"/>
      <c r="F67" s="700"/>
      <c r="G67" s="60" t="s">
        <v>541</v>
      </c>
      <c r="H67" s="127" t="s">
        <v>466</v>
      </c>
      <c r="I67" s="55" t="s">
        <v>397</v>
      </c>
      <c r="J67" s="55"/>
      <c r="K67" s="55"/>
      <c r="L67" s="55" t="s">
        <v>396</v>
      </c>
      <c r="M67" s="55"/>
      <c r="N67" s="55"/>
      <c r="O67" s="55"/>
      <c r="P67" s="55"/>
      <c r="Q67" s="55"/>
      <c r="R67" s="55"/>
    </row>
    <row r="68" spans="1:18" ht="51.75" customHeight="1">
      <c r="A68" s="712"/>
      <c r="B68" s="697"/>
      <c r="C68" s="703"/>
      <c r="D68" s="700"/>
      <c r="E68" s="703"/>
      <c r="F68" s="700"/>
      <c r="G68" s="60" t="s">
        <v>542</v>
      </c>
      <c r="H68" s="127" t="s">
        <v>371</v>
      </c>
      <c r="I68" s="55" t="s">
        <v>396</v>
      </c>
      <c r="J68" s="55"/>
      <c r="K68" s="55"/>
      <c r="L68" s="55" t="s">
        <v>396</v>
      </c>
      <c r="M68" s="55"/>
      <c r="N68" s="55"/>
      <c r="O68" s="55"/>
      <c r="P68" s="55"/>
      <c r="Q68" s="55"/>
      <c r="R68" s="55"/>
    </row>
    <row r="69" spans="1:18" ht="51.75" customHeight="1">
      <c r="A69" s="713"/>
      <c r="B69" s="698"/>
      <c r="C69" s="704"/>
      <c r="D69" s="701"/>
      <c r="E69" s="704"/>
      <c r="F69" s="701"/>
      <c r="G69" s="60" t="s">
        <v>545</v>
      </c>
      <c r="H69" s="127" t="s">
        <v>372</v>
      </c>
      <c r="I69" s="55" t="s">
        <v>397</v>
      </c>
      <c r="J69" s="55"/>
      <c r="K69" s="55"/>
      <c r="L69" s="55"/>
      <c r="M69" s="55"/>
      <c r="N69" s="55" t="s">
        <v>396</v>
      </c>
      <c r="O69" s="55"/>
      <c r="P69" s="55"/>
      <c r="Q69" s="55"/>
      <c r="R69" s="55"/>
    </row>
    <row r="70" spans="1:18" ht="31.5">
      <c r="A70" s="56">
        <v>7</v>
      </c>
      <c r="B70" s="52" t="s">
        <v>62</v>
      </c>
      <c r="C70" s="55" t="s">
        <v>97</v>
      </c>
      <c r="D70" s="58" t="s">
        <v>98</v>
      </c>
      <c r="E70" s="55" t="s">
        <v>569</v>
      </c>
      <c r="F70" s="58" t="s">
        <v>259</v>
      </c>
      <c r="G70" s="55" t="s">
        <v>573</v>
      </c>
      <c r="H70" s="58" t="s">
        <v>399</v>
      </c>
      <c r="I70" s="55" t="s">
        <v>396</v>
      </c>
      <c r="J70" s="55"/>
      <c r="K70" s="55"/>
      <c r="L70" s="55"/>
      <c r="M70" s="55"/>
      <c r="N70" s="55"/>
      <c r="O70" s="55"/>
      <c r="P70" s="55"/>
      <c r="Q70" s="55"/>
      <c r="R70" s="55"/>
    </row>
    <row r="71" spans="1:18" ht="31.5">
      <c r="A71" s="56">
        <v>8</v>
      </c>
      <c r="B71" s="52" t="s">
        <v>63</v>
      </c>
      <c r="C71" s="57" t="s">
        <v>99</v>
      </c>
      <c r="D71" s="242" t="s">
        <v>167</v>
      </c>
      <c r="E71" s="57" t="s">
        <v>570</v>
      </c>
      <c r="F71" s="242" t="s">
        <v>274</v>
      </c>
      <c r="G71" s="57" t="s">
        <v>574</v>
      </c>
      <c r="H71" s="242" t="s">
        <v>167</v>
      </c>
      <c r="I71" s="55" t="s">
        <v>396</v>
      </c>
      <c r="J71" s="55"/>
      <c r="K71" s="55"/>
      <c r="L71" s="55"/>
      <c r="M71" s="55"/>
      <c r="N71" s="55"/>
      <c r="O71" s="55"/>
      <c r="P71" s="55" t="s">
        <v>396</v>
      </c>
      <c r="Q71" s="55"/>
      <c r="R71" s="55"/>
    </row>
    <row r="72" spans="1:18" ht="42.75" customHeight="1">
      <c r="A72" s="692">
        <v>9</v>
      </c>
      <c r="B72" s="689" t="s">
        <v>64</v>
      </c>
      <c r="C72" s="55" t="s">
        <v>100</v>
      </c>
      <c r="D72" s="242" t="s">
        <v>167</v>
      </c>
      <c r="E72" s="55" t="s">
        <v>571</v>
      </c>
      <c r="F72" s="242" t="s">
        <v>274</v>
      </c>
      <c r="G72" s="55" t="s">
        <v>575</v>
      </c>
      <c r="H72" s="242" t="s">
        <v>167</v>
      </c>
      <c r="I72" s="55" t="s">
        <v>396</v>
      </c>
      <c r="J72" s="55"/>
      <c r="K72" s="55" t="s">
        <v>396</v>
      </c>
      <c r="L72" s="55"/>
      <c r="M72" s="55"/>
      <c r="N72" s="55"/>
      <c r="O72" s="55"/>
      <c r="P72" s="55"/>
      <c r="Q72" s="55"/>
      <c r="R72" s="55"/>
    </row>
    <row r="73" spans="1:18" ht="58.5" customHeight="1">
      <c r="A73" s="692"/>
      <c r="B73" s="689"/>
      <c r="C73" s="55" t="s">
        <v>108</v>
      </c>
      <c r="D73" s="242" t="s">
        <v>168</v>
      </c>
      <c r="E73" s="55" t="s">
        <v>572</v>
      </c>
      <c r="F73" s="242" t="s">
        <v>374</v>
      </c>
      <c r="G73" s="55" t="s">
        <v>576</v>
      </c>
      <c r="H73" s="242" t="s">
        <v>467</v>
      </c>
      <c r="I73" s="55" t="s">
        <v>397</v>
      </c>
      <c r="J73" s="55"/>
      <c r="K73" s="55" t="s">
        <v>396</v>
      </c>
      <c r="L73" s="55"/>
      <c r="M73" s="55" t="s">
        <v>55</v>
      </c>
      <c r="N73" s="55"/>
      <c r="O73" s="55"/>
      <c r="P73" s="55"/>
      <c r="Q73" s="55"/>
      <c r="R73" s="55"/>
    </row>
    <row r="74" spans="1:18" ht="52.5" customHeight="1">
      <c r="A74" s="711">
        <v>10</v>
      </c>
      <c r="B74" s="696" t="s">
        <v>65</v>
      </c>
      <c r="C74" s="693" t="s">
        <v>101</v>
      </c>
      <c r="D74" s="721" t="s">
        <v>164</v>
      </c>
      <c r="E74" s="690" t="s">
        <v>565</v>
      </c>
      <c r="F74" s="721" t="s">
        <v>381</v>
      </c>
      <c r="G74" s="276" t="s">
        <v>566</v>
      </c>
      <c r="H74" s="242" t="s">
        <v>468</v>
      </c>
      <c r="I74" s="55" t="s">
        <v>397</v>
      </c>
      <c r="J74" s="55" t="s">
        <v>396</v>
      </c>
      <c r="K74" s="55"/>
      <c r="L74" s="55"/>
      <c r="M74" s="55"/>
      <c r="N74" s="55"/>
      <c r="O74" s="55"/>
      <c r="P74" s="55"/>
      <c r="Q74" s="55"/>
      <c r="R74" s="55"/>
    </row>
    <row r="75" spans="1:18" ht="52.5" customHeight="1">
      <c r="A75" s="712"/>
      <c r="B75" s="697"/>
      <c r="C75" s="694"/>
      <c r="D75" s="723"/>
      <c r="E75" s="691"/>
      <c r="F75" s="722"/>
      <c r="G75" s="276" t="s">
        <v>567</v>
      </c>
      <c r="H75" s="242" t="s">
        <v>375</v>
      </c>
      <c r="I75" s="55" t="s">
        <v>397</v>
      </c>
      <c r="J75" s="55"/>
      <c r="K75" s="55"/>
      <c r="L75" s="55"/>
      <c r="M75" s="55"/>
      <c r="N75" s="55"/>
      <c r="O75" s="55"/>
      <c r="P75" s="55"/>
      <c r="Q75" s="55"/>
      <c r="R75" s="55" t="s">
        <v>396</v>
      </c>
    </row>
    <row r="76" spans="1:18" ht="66.75" customHeight="1">
      <c r="A76" s="712"/>
      <c r="B76" s="697"/>
      <c r="C76" s="694"/>
      <c r="D76" s="723"/>
      <c r="E76" s="690" t="s">
        <v>564</v>
      </c>
      <c r="F76" s="721" t="s">
        <v>377</v>
      </c>
      <c r="G76" s="276" t="s">
        <v>568</v>
      </c>
      <c r="H76" s="242" t="s">
        <v>469</v>
      </c>
      <c r="I76" s="55" t="s">
        <v>397</v>
      </c>
      <c r="J76" s="55" t="s">
        <v>396</v>
      </c>
      <c r="K76" s="55"/>
      <c r="L76" s="55"/>
      <c r="M76" s="55"/>
      <c r="N76" s="55"/>
      <c r="O76" s="55"/>
      <c r="P76" s="55"/>
      <c r="Q76" s="55"/>
      <c r="R76" s="55"/>
    </row>
    <row r="77" spans="1:18" ht="57.75" customHeight="1">
      <c r="A77" s="713"/>
      <c r="B77" s="698"/>
      <c r="C77" s="695"/>
      <c r="D77" s="722"/>
      <c r="E77" s="691"/>
      <c r="F77" s="722"/>
      <c r="G77" s="276" t="s">
        <v>620</v>
      </c>
      <c r="H77" s="242" t="s">
        <v>376</v>
      </c>
      <c r="I77" s="55" t="s">
        <v>397</v>
      </c>
      <c r="J77" s="55"/>
      <c r="K77" s="55"/>
      <c r="L77" s="55"/>
      <c r="M77" s="55"/>
      <c r="N77" s="55"/>
      <c r="O77" s="55"/>
      <c r="P77" s="55"/>
      <c r="Q77" s="55"/>
      <c r="R77" s="55" t="s">
        <v>396</v>
      </c>
    </row>
    <row r="78" spans="1:18" ht="75.75" customHeight="1">
      <c r="A78" s="711">
        <v>12</v>
      </c>
      <c r="B78" s="696" t="s">
        <v>66</v>
      </c>
      <c r="C78" s="690" t="s">
        <v>67</v>
      </c>
      <c r="D78" s="721" t="s">
        <v>68</v>
      </c>
      <c r="E78" s="295" t="s">
        <v>588</v>
      </c>
      <c r="F78" s="277" t="s">
        <v>394</v>
      </c>
      <c r="G78" s="276" t="s">
        <v>547</v>
      </c>
      <c r="H78" s="294" t="s">
        <v>400</v>
      </c>
      <c r="I78" s="55" t="s">
        <v>397</v>
      </c>
      <c r="J78" s="55" t="s">
        <v>396</v>
      </c>
      <c r="K78" s="55" t="s">
        <v>396</v>
      </c>
      <c r="L78" s="55" t="s">
        <v>396</v>
      </c>
      <c r="M78" s="55" t="s">
        <v>396</v>
      </c>
      <c r="N78" s="55" t="s">
        <v>396</v>
      </c>
      <c r="O78" s="55" t="s">
        <v>396</v>
      </c>
      <c r="P78" s="55" t="s">
        <v>396</v>
      </c>
      <c r="Q78" s="55" t="s">
        <v>396</v>
      </c>
      <c r="R78" s="55" t="s">
        <v>396</v>
      </c>
    </row>
    <row r="79" spans="1:18" ht="53.25" customHeight="1">
      <c r="A79" s="712"/>
      <c r="B79" s="697"/>
      <c r="C79" s="691"/>
      <c r="D79" s="722"/>
      <c r="E79" s="295" t="s">
        <v>546</v>
      </c>
      <c r="F79" s="277" t="s">
        <v>395</v>
      </c>
      <c r="G79" s="276" t="s">
        <v>548</v>
      </c>
      <c r="H79" s="294" t="s">
        <v>398</v>
      </c>
      <c r="I79" s="55" t="s">
        <v>397</v>
      </c>
      <c r="J79" s="546" t="s">
        <v>396</v>
      </c>
      <c r="K79" s="55" t="s">
        <v>396</v>
      </c>
      <c r="L79" s="55" t="s">
        <v>396</v>
      </c>
      <c r="M79" s="55" t="s">
        <v>396</v>
      </c>
      <c r="N79" s="55" t="s">
        <v>396</v>
      </c>
      <c r="O79" s="55" t="s">
        <v>396</v>
      </c>
      <c r="P79" s="55" t="s">
        <v>396</v>
      </c>
      <c r="Q79" s="55" t="s">
        <v>396</v>
      </c>
      <c r="R79" s="55" t="s">
        <v>396</v>
      </c>
    </row>
    <row r="80" spans="1:18" ht="53.25" customHeight="1">
      <c r="A80" s="713"/>
      <c r="B80" s="698"/>
      <c r="C80" s="428" t="s">
        <v>102</v>
      </c>
      <c r="D80" s="429" t="s">
        <v>103</v>
      </c>
      <c r="E80" s="430" t="s">
        <v>636</v>
      </c>
      <c r="F80" s="431" t="s">
        <v>637</v>
      </c>
      <c r="G80" s="430" t="s">
        <v>638</v>
      </c>
      <c r="H80" s="431" t="s">
        <v>637</v>
      </c>
      <c r="I80" s="432" t="s">
        <v>396</v>
      </c>
      <c r="J80" s="546" t="s">
        <v>396</v>
      </c>
      <c r="K80" s="546" t="s">
        <v>396</v>
      </c>
      <c r="L80" s="546" t="s">
        <v>396</v>
      </c>
      <c r="M80" s="546" t="s">
        <v>396</v>
      </c>
      <c r="N80" s="546" t="s">
        <v>396</v>
      </c>
      <c r="O80" s="546" t="s">
        <v>396</v>
      </c>
      <c r="P80" s="546" t="s">
        <v>396</v>
      </c>
      <c r="Q80" s="546" t="s">
        <v>396</v>
      </c>
      <c r="R80" s="546" t="s">
        <v>396</v>
      </c>
    </row>
    <row r="81" spans="1:18" ht="69" customHeight="1">
      <c r="A81" s="711">
        <v>14</v>
      </c>
      <c r="B81" s="696" t="s">
        <v>69</v>
      </c>
      <c r="C81" s="693" t="s">
        <v>70</v>
      </c>
      <c r="D81" s="719" t="s">
        <v>71</v>
      </c>
      <c r="E81" s="693" t="s">
        <v>551</v>
      </c>
      <c r="F81" s="719" t="s">
        <v>71</v>
      </c>
      <c r="G81" s="60" t="s">
        <v>549</v>
      </c>
      <c r="H81" s="127" t="s">
        <v>408</v>
      </c>
      <c r="I81" s="55" t="s">
        <v>396</v>
      </c>
      <c r="J81" s="55" t="s">
        <v>396</v>
      </c>
      <c r="K81" s="55" t="s">
        <v>396</v>
      </c>
      <c r="L81" s="55" t="s">
        <v>396</v>
      </c>
      <c r="M81" s="55" t="s">
        <v>396</v>
      </c>
      <c r="N81" s="55" t="s">
        <v>396</v>
      </c>
      <c r="O81" s="55" t="s">
        <v>396</v>
      </c>
      <c r="P81" s="55" t="s">
        <v>396</v>
      </c>
      <c r="Q81" s="55" t="s">
        <v>396</v>
      </c>
      <c r="R81" s="55" t="s">
        <v>396</v>
      </c>
    </row>
    <row r="82" spans="1:18" ht="60" customHeight="1">
      <c r="A82" s="713"/>
      <c r="B82" s="698"/>
      <c r="C82" s="695"/>
      <c r="D82" s="720"/>
      <c r="E82" s="695"/>
      <c r="F82" s="720"/>
      <c r="G82" s="60" t="s">
        <v>550</v>
      </c>
      <c r="H82" s="127" t="s">
        <v>409</v>
      </c>
      <c r="I82" s="55" t="s">
        <v>396</v>
      </c>
      <c r="J82" s="55" t="s">
        <v>396</v>
      </c>
      <c r="K82" s="55" t="s">
        <v>396</v>
      </c>
      <c r="L82" s="55" t="s">
        <v>396</v>
      </c>
      <c r="M82" s="55" t="s">
        <v>396</v>
      </c>
      <c r="N82" s="55" t="s">
        <v>396</v>
      </c>
      <c r="O82" s="55" t="s">
        <v>396</v>
      </c>
      <c r="P82" s="55" t="s">
        <v>396</v>
      </c>
      <c r="Q82" s="55" t="s">
        <v>396</v>
      </c>
      <c r="R82" s="55" t="s">
        <v>396</v>
      </c>
    </row>
    <row r="83" spans="1:18" ht="133.5" customHeight="1">
      <c r="A83" s="56">
        <v>15</v>
      </c>
      <c r="B83" s="52" t="s">
        <v>72</v>
      </c>
      <c r="C83" s="54" t="s">
        <v>73</v>
      </c>
      <c r="D83" s="347" t="s">
        <v>74</v>
      </c>
      <c r="E83" s="54" t="s">
        <v>552</v>
      </c>
      <c r="F83" s="346" t="s">
        <v>406</v>
      </c>
      <c r="G83" s="54" t="s">
        <v>553</v>
      </c>
      <c r="H83" s="346" t="s">
        <v>407</v>
      </c>
      <c r="I83" s="55" t="s">
        <v>396</v>
      </c>
      <c r="J83" s="55" t="s">
        <v>396</v>
      </c>
      <c r="K83" s="55"/>
      <c r="L83" s="55"/>
      <c r="M83" s="55" t="s">
        <v>396</v>
      </c>
      <c r="N83" s="55" t="s">
        <v>396</v>
      </c>
      <c r="O83" s="55"/>
      <c r="P83" s="55"/>
      <c r="Q83" s="55"/>
      <c r="R83" s="55"/>
    </row>
    <row r="84" spans="1:18" ht="78.75">
      <c r="A84" s="692">
        <v>16</v>
      </c>
      <c r="B84" s="689" t="s">
        <v>75</v>
      </c>
      <c r="C84" s="693" t="s">
        <v>76</v>
      </c>
      <c r="D84" s="719" t="s">
        <v>77</v>
      </c>
      <c r="E84" s="304" t="s">
        <v>555</v>
      </c>
      <c r="F84" s="280" t="s">
        <v>439</v>
      </c>
      <c r="G84" s="118" t="s">
        <v>554</v>
      </c>
      <c r="H84" s="298" t="s">
        <v>440</v>
      </c>
      <c r="I84" s="55" t="s">
        <v>53</v>
      </c>
      <c r="J84" s="55" t="s">
        <v>396</v>
      </c>
      <c r="K84" s="55" t="s">
        <v>396</v>
      </c>
      <c r="L84" s="55" t="s">
        <v>396</v>
      </c>
      <c r="M84" s="55" t="s">
        <v>396</v>
      </c>
      <c r="N84" s="55" t="s">
        <v>396</v>
      </c>
      <c r="O84" s="55" t="s">
        <v>396</v>
      </c>
      <c r="P84" s="55" t="s">
        <v>396</v>
      </c>
      <c r="Q84" s="55" t="s">
        <v>396</v>
      </c>
      <c r="R84" s="55" t="s">
        <v>396</v>
      </c>
    </row>
    <row r="85" spans="1:18" ht="63">
      <c r="A85" s="692"/>
      <c r="B85" s="689"/>
      <c r="C85" s="695"/>
      <c r="D85" s="720"/>
      <c r="E85" s="304" t="s">
        <v>556</v>
      </c>
      <c r="F85" s="298" t="s">
        <v>441</v>
      </c>
      <c r="G85" s="118" t="s">
        <v>559</v>
      </c>
      <c r="H85" s="298" t="s">
        <v>441</v>
      </c>
      <c r="I85" s="55" t="s">
        <v>53</v>
      </c>
      <c r="J85" s="55"/>
      <c r="K85" s="55" t="s">
        <v>396</v>
      </c>
      <c r="L85" s="55"/>
      <c r="M85" s="55"/>
      <c r="N85" s="55"/>
      <c r="O85" s="55"/>
      <c r="P85" s="55"/>
      <c r="Q85" s="55"/>
      <c r="R85" s="55"/>
    </row>
    <row r="86" spans="1:18" ht="63">
      <c r="A86" s="692"/>
      <c r="B86" s="689"/>
      <c r="C86" s="693" t="s">
        <v>78</v>
      </c>
      <c r="D86" s="693" t="s">
        <v>79</v>
      </c>
      <c r="E86" s="118" t="s">
        <v>557</v>
      </c>
      <c r="F86" s="127" t="s">
        <v>442</v>
      </c>
      <c r="G86" s="118" t="s">
        <v>558</v>
      </c>
      <c r="H86" s="298" t="s">
        <v>443</v>
      </c>
      <c r="I86" s="55" t="s">
        <v>53</v>
      </c>
      <c r="J86" s="55" t="s">
        <v>396</v>
      </c>
      <c r="K86" s="55" t="s">
        <v>396</v>
      </c>
      <c r="L86" s="55" t="s">
        <v>396</v>
      </c>
      <c r="M86" s="55" t="s">
        <v>396</v>
      </c>
      <c r="N86" s="55" t="s">
        <v>396</v>
      </c>
      <c r="O86" s="55" t="s">
        <v>396</v>
      </c>
      <c r="P86" s="55" t="s">
        <v>396</v>
      </c>
      <c r="Q86" s="55" t="s">
        <v>396</v>
      </c>
      <c r="R86" s="55" t="s">
        <v>396</v>
      </c>
    </row>
    <row r="87" spans="1:18" ht="63">
      <c r="A87" s="56"/>
      <c r="B87" s="52"/>
      <c r="C87" s="695"/>
      <c r="D87" s="695"/>
      <c r="E87" s="118" t="s">
        <v>560</v>
      </c>
      <c r="F87" s="298" t="s">
        <v>444</v>
      </c>
      <c r="G87" s="118" t="s">
        <v>561</v>
      </c>
      <c r="H87" s="298" t="s">
        <v>444</v>
      </c>
      <c r="I87" s="55" t="s">
        <v>53</v>
      </c>
      <c r="J87" s="55" t="s">
        <v>396</v>
      </c>
      <c r="K87" s="55"/>
      <c r="L87" s="55"/>
      <c r="M87" s="55"/>
      <c r="N87" s="55"/>
      <c r="O87" s="55"/>
      <c r="P87" s="55"/>
      <c r="Q87" s="55"/>
      <c r="R87" s="55"/>
    </row>
    <row r="88" spans="1:18" ht="63" customHeight="1">
      <c r="A88" s="324">
        <v>17</v>
      </c>
      <c r="B88" s="325" t="s">
        <v>80</v>
      </c>
      <c r="C88" s="55" t="s">
        <v>81</v>
      </c>
      <c r="D88" s="132" t="s">
        <v>82</v>
      </c>
      <c r="E88" s="326" t="s">
        <v>563</v>
      </c>
      <c r="F88" s="327" t="s">
        <v>445</v>
      </c>
      <c r="G88" s="118" t="s">
        <v>562</v>
      </c>
      <c r="H88" s="301" t="s">
        <v>445</v>
      </c>
      <c r="I88" s="55" t="s">
        <v>396</v>
      </c>
      <c r="J88" s="55" t="s">
        <v>396</v>
      </c>
      <c r="K88" s="55" t="s">
        <v>396</v>
      </c>
      <c r="L88" s="55" t="s">
        <v>396</v>
      </c>
      <c r="M88" s="55" t="s">
        <v>396</v>
      </c>
      <c r="N88" s="55" t="s">
        <v>396</v>
      </c>
      <c r="O88" s="55" t="s">
        <v>396</v>
      </c>
      <c r="P88" s="55" t="s">
        <v>396</v>
      </c>
      <c r="Q88" s="55" t="s">
        <v>396</v>
      </c>
      <c r="R88" s="55" t="s">
        <v>396</v>
      </c>
    </row>
  </sheetData>
  <mergeCells count="79">
    <mergeCell ref="F81:F82"/>
    <mergeCell ref="F74:F75"/>
    <mergeCell ref="F76:F77"/>
    <mergeCell ref="D81:D82"/>
    <mergeCell ref="C86:C87"/>
    <mergeCell ref="D78:D79"/>
    <mergeCell ref="C81:C82"/>
    <mergeCell ref="D74:D77"/>
    <mergeCell ref="D86:D87"/>
    <mergeCell ref="E81:E82"/>
    <mergeCell ref="E76:E77"/>
    <mergeCell ref="D84:D85"/>
    <mergeCell ref="C84:C85"/>
    <mergeCell ref="C74:C77"/>
    <mergeCell ref="A84:A86"/>
    <mergeCell ref="A81:A82"/>
    <mergeCell ref="B81:B82"/>
    <mergeCell ref="A74:A77"/>
    <mergeCell ref="B84:B86"/>
    <mergeCell ref="A78:A80"/>
    <mergeCell ref="B78:B80"/>
    <mergeCell ref="F34:F35"/>
    <mergeCell ref="E17:E21"/>
    <mergeCell ref="F58:F61"/>
    <mergeCell ref="E62:E65"/>
    <mergeCell ref="E74:E75"/>
    <mergeCell ref="R3:R4"/>
    <mergeCell ref="D3:H3"/>
    <mergeCell ref="I3:I4"/>
    <mergeCell ref="J3:J4"/>
    <mergeCell ref="P3:P4"/>
    <mergeCell ref="O3:O4"/>
    <mergeCell ref="K3:K4"/>
    <mergeCell ref="N3:N4"/>
    <mergeCell ref="L3:L4"/>
    <mergeCell ref="M3:M4"/>
    <mergeCell ref="Q3:Q4"/>
    <mergeCell ref="A1:D1"/>
    <mergeCell ref="A2:D2"/>
    <mergeCell ref="C22:C35"/>
    <mergeCell ref="A13:A69"/>
    <mergeCell ref="B6:B7"/>
    <mergeCell ref="A6:A7"/>
    <mergeCell ref="C36:C54"/>
    <mergeCell ref="D58:D69"/>
    <mergeCell ref="C58:C69"/>
    <mergeCell ref="B8:B12"/>
    <mergeCell ref="D22:D35"/>
    <mergeCell ref="C8:C11"/>
    <mergeCell ref="D8:D11"/>
    <mergeCell ref="F8:F11"/>
    <mergeCell ref="F17:F21"/>
    <mergeCell ref="F66:F69"/>
    <mergeCell ref="E58:E61"/>
    <mergeCell ref="F55:F56"/>
    <mergeCell ref="E41:E54"/>
    <mergeCell ref="E36:E40"/>
    <mergeCell ref="F13:F15"/>
    <mergeCell ref="E13:E15"/>
    <mergeCell ref="F36:F40"/>
    <mergeCell ref="E66:E69"/>
    <mergeCell ref="E55:E56"/>
    <mergeCell ref="E34:E35"/>
    <mergeCell ref="F62:F65"/>
    <mergeCell ref="F41:F54"/>
    <mergeCell ref="F22:F33"/>
    <mergeCell ref="B72:B73"/>
    <mergeCell ref="C78:C79"/>
    <mergeCell ref="A72:A73"/>
    <mergeCell ref="E8:E11"/>
    <mergeCell ref="A8:A12"/>
    <mergeCell ref="D13:D21"/>
    <mergeCell ref="C13:C21"/>
    <mergeCell ref="D55:D57"/>
    <mergeCell ref="D36:D54"/>
    <mergeCell ref="C55:C57"/>
    <mergeCell ref="B13:B69"/>
    <mergeCell ref="E22:E33"/>
    <mergeCell ref="B74:B77"/>
  </mergeCells>
  <pageMargins left="0.39370078740157483" right="0.31496062992125984" top="0.35433070866141736" bottom="0.27559055118110237" header="0.31496062992125984" footer="3.937007874015748E-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23843-6FEC-479D-B710-052356E0D602}">
  <dimension ref="A1:L291"/>
  <sheetViews>
    <sheetView topLeftCell="D268" workbookViewId="0">
      <selection activeCell="F277" sqref="F277"/>
    </sheetView>
  </sheetViews>
  <sheetFormatPr defaultRowHeight="15.75"/>
  <cols>
    <col min="1" max="1" width="5.5" style="59" customWidth="1"/>
    <col min="2" max="2" width="9" style="46"/>
    <col min="3" max="3" width="36.75" style="51" customWidth="1"/>
    <col min="4" max="4" width="9.625" style="59" customWidth="1"/>
    <col min="5" max="5" width="39" style="42" customWidth="1"/>
    <col min="6" max="6" width="22.5" style="59" customWidth="1"/>
    <col min="7" max="7" width="24.25" style="42" bestFit="1" customWidth="1"/>
    <col min="8" max="11" width="9" style="574"/>
    <col min="12" max="256" width="9" style="42"/>
    <col min="257" max="257" width="5.5" style="42" customWidth="1"/>
    <col min="258" max="258" width="9" style="42"/>
    <col min="259" max="259" width="36.75" style="42" customWidth="1"/>
    <col min="260" max="260" width="9.625" style="42" customWidth="1"/>
    <col min="261" max="261" width="39" style="42" customWidth="1"/>
    <col min="262" max="262" width="22.5" style="42" customWidth="1"/>
    <col min="263" max="263" width="24.25" style="42" bestFit="1" customWidth="1"/>
    <col min="264" max="512" width="9" style="42"/>
    <col min="513" max="513" width="5.5" style="42" customWidth="1"/>
    <col min="514" max="514" width="9" style="42"/>
    <col min="515" max="515" width="36.75" style="42" customWidth="1"/>
    <col min="516" max="516" width="9.625" style="42" customWidth="1"/>
    <col min="517" max="517" width="39" style="42" customWidth="1"/>
    <col min="518" max="518" width="22.5" style="42" customWidth="1"/>
    <col min="519" max="519" width="24.25" style="42" bestFit="1" customWidth="1"/>
    <col min="520" max="768" width="9" style="42"/>
    <col min="769" max="769" width="5.5" style="42" customWidth="1"/>
    <col min="770" max="770" width="9" style="42"/>
    <col min="771" max="771" width="36.75" style="42" customWidth="1"/>
    <col min="772" max="772" width="9.625" style="42" customWidth="1"/>
    <col min="773" max="773" width="39" style="42" customWidth="1"/>
    <col min="774" max="774" width="22.5" style="42" customWidth="1"/>
    <col min="775" max="775" width="24.25" style="42" bestFit="1" customWidth="1"/>
    <col min="776" max="1024" width="9" style="42"/>
    <col min="1025" max="1025" width="5.5" style="42" customWidth="1"/>
    <col min="1026" max="1026" width="9" style="42"/>
    <col min="1027" max="1027" width="36.75" style="42" customWidth="1"/>
    <col min="1028" max="1028" width="9.625" style="42" customWidth="1"/>
    <col min="1029" max="1029" width="39" style="42" customWidth="1"/>
    <col min="1030" max="1030" width="22.5" style="42" customWidth="1"/>
    <col min="1031" max="1031" width="24.25" style="42" bestFit="1" customWidth="1"/>
    <col min="1032" max="1280" width="9" style="42"/>
    <col min="1281" max="1281" width="5.5" style="42" customWidth="1"/>
    <col min="1282" max="1282" width="9" style="42"/>
    <col min="1283" max="1283" width="36.75" style="42" customWidth="1"/>
    <col min="1284" max="1284" width="9.625" style="42" customWidth="1"/>
    <col min="1285" max="1285" width="39" style="42" customWidth="1"/>
    <col min="1286" max="1286" width="22.5" style="42" customWidth="1"/>
    <col min="1287" max="1287" width="24.25" style="42" bestFit="1" customWidth="1"/>
    <col min="1288" max="1536" width="9" style="42"/>
    <col min="1537" max="1537" width="5.5" style="42" customWidth="1"/>
    <col min="1538" max="1538" width="9" style="42"/>
    <col min="1539" max="1539" width="36.75" style="42" customWidth="1"/>
    <col min="1540" max="1540" width="9.625" style="42" customWidth="1"/>
    <col min="1541" max="1541" width="39" style="42" customWidth="1"/>
    <col min="1542" max="1542" width="22.5" style="42" customWidth="1"/>
    <col min="1543" max="1543" width="24.25" style="42" bestFit="1" customWidth="1"/>
    <col min="1544" max="1792" width="9" style="42"/>
    <col min="1793" max="1793" width="5.5" style="42" customWidth="1"/>
    <col min="1794" max="1794" width="9" style="42"/>
    <col min="1795" max="1795" width="36.75" style="42" customWidth="1"/>
    <col min="1796" max="1796" width="9.625" style="42" customWidth="1"/>
    <col min="1797" max="1797" width="39" style="42" customWidth="1"/>
    <col min="1798" max="1798" width="22.5" style="42" customWidth="1"/>
    <col min="1799" max="1799" width="24.25" style="42" bestFit="1" customWidth="1"/>
    <col min="1800" max="2048" width="9" style="42"/>
    <col min="2049" max="2049" width="5.5" style="42" customWidth="1"/>
    <col min="2050" max="2050" width="9" style="42"/>
    <col min="2051" max="2051" width="36.75" style="42" customWidth="1"/>
    <col min="2052" max="2052" width="9.625" style="42" customWidth="1"/>
    <col min="2053" max="2053" width="39" style="42" customWidth="1"/>
    <col min="2054" max="2054" width="22.5" style="42" customWidth="1"/>
    <col min="2055" max="2055" width="24.25" style="42" bestFit="1" customWidth="1"/>
    <col min="2056" max="2304" width="9" style="42"/>
    <col min="2305" max="2305" width="5.5" style="42" customWidth="1"/>
    <col min="2306" max="2306" width="9" style="42"/>
    <col min="2307" max="2307" width="36.75" style="42" customWidth="1"/>
    <col min="2308" max="2308" width="9.625" style="42" customWidth="1"/>
    <col min="2309" max="2309" width="39" style="42" customWidth="1"/>
    <col min="2310" max="2310" width="22.5" style="42" customWidth="1"/>
    <col min="2311" max="2311" width="24.25" style="42" bestFit="1" customWidth="1"/>
    <col min="2312" max="2560" width="9" style="42"/>
    <col min="2561" max="2561" width="5.5" style="42" customWidth="1"/>
    <col min="2562" max="2562" width="9" style="42"/>
    <col min="2563" max="2563" width="36.75" style="42" customWidth="1"/>
    <col min="2564" max="2564" width="9.625" style="42" customWidth="1"/>
    <col min="2565" max="2565" width="39" style="42" customWidth="1"/>
    <col min="2566" max="2566" width="22.5" style="42" customWidth="1"/>
    <col min="2567" max="2567" width="24.25" style="42" bestFit="1" customWidth="1"/>
    <col min="2568" max="2816" width="9" style="42"/>
    <col min="2817" max="2817" width="5.5" style="42" customWidth="1"/>
    <col min="2818" max="2818" width="9" style="42"/>
    <col min="2819" max="2819" width="36.75" style="42" customWidth="1"/>
    <col min="2820" max="2820" width="9.625" style="42" customWidth="1"/>
    <col min="2821" max="2821" width="39" style="42" customWidth="1"/>
    <col min="2822" max="2822" width="22.5" style="42" customWidth="1"/>
    <col min="2823" max="2823" width="24.25" style="42" bestFit="1" customWidth="1"/>
    <col min="2824" max="3072" width="9" style="42"/>
    <col min="3073" max="3073" width="5.5" style="42" customWidth="1"/>
    <col min="3074" max="3074" width="9" style="42"/>
    <col min="3075" max="3075" width="36.75" style="42" customWidth="1"/>
    <col min="3076" max="3076" width="9.625" style="42" customWidth="1"/>
    <col min="3077" max="3077" width="39" style="42" customWidth="1"/>
    <col min="3078" max="3078" width="22.5" style="42" customWidth="1"/>
    <col min="3079" max="3079" width="24.25" style="42" bestFit="1" customWidth="1"/>
    <col min="3080" max="3328" width="9" style="42"/>
    <col min="3329" max="3329" width="5.5" style="42" customWidth="1"/>
    <col min="3330" max="3330" width="9" style="42"/>
    <col min="3331" max="3331" width="36.75" style="42" customWidth="1"/>
    <col min="3332" max="3332" width="9.625" style="42" customWidth="1"/>
    <col min="3333" max="3333" width="39" style="42" customWidth="1"/>
    <col min="3334" max="3334" width="22.5" style="42" customWidth="1"/>
    <col min="3335" max="3335" width="24.25" style="42" bestFit="1" customWidth="1"/>
    <col min="3336" max="3584" width="9" style="42"/>
    <col min="3585" max="3585" width="5.5" style="42" customWidth="1"/>
    <col min="3586" max="3586" width="9" style="42"/>
    <col min="3587" max="3587" width="36.75" style="42" customWidth="1"/>
    <col min="3588" max="3588" width="9.625" style="42" customWidth="1"/>
    <col min="3589" max="3589" width="39" style="42" customWidth="1"/>
    <col min="3590" max="3590" width="22.5" style="42" customWidth="1"/>
    <col min="3591" max="3591" width="24.25" style="42" bestFit="1" customWidth="1"/>
    <col min="3592" max="3840" width="9" style="42"/>
    <col min="3841" max="3841" width="5.5" style="42" customWidth="1"/>
    <col min="3842" max="3842" width="9" style="42"/>
    <col min="3843" max="3843" width="36.75" style="42" customWidth="1"/>
    <col min="3844" max="3844" width="9.625" style="42" customWidth="1"/>
    <col min="3845" max="3845" width="39" style="42" customWidth="1"/>
    <col min="3846" max="3846" width="22.5" style="42" customWidth="1"/>
    <col min="3847" max="3847" width="24.25" style="42" bestFit="1" customWidth="1"/>
    <col min="3848" max="4096" width="9" style="42"/>
    <col min="4097" max="4097" width="5.5" style="42" customWidth="1"/>
    <col min="4098" max="4098" width="9" style="42"/>
    <col min="4099" max="4099" width="36.75" style="42" customWidth="1"/>
    <col min="4100" max="4100" width="9.625" style="42" customWidth="1"/>
    <col min="4101" max="4101" width="39" style="42" customWidth="1"/>
    <col min="4102" max="4102" width="22.5" style="42" customWidth="1"/>
    <col min="4103" max="4103" width="24.25" style="42" bestFit="1" customWidth="1"/>
    <col min="4104" max="4352" width="9" style="42"/>
    <col min="4353" max="4353" width="5.5" style="42" customWidth="1"/>
    <col min="4354" max="4354" width="9" style="42"/>
    <col min="4355" max="4355" width="36.75" style="42" customWidth="1"/>
    <col min="4356" max="4356" width="9.625" style="42" customWidth="1"/>
    <col min="4357" max="4357" width="39" style="42" customWidth="1"/>
    <col min="4358" max="4358" width="22.5" style="42" customWidth="1"/>
    <col min="4359" max="4359" width="24.25" style="42" bestFit="1" customWidth="1"/>
    <col min="4360" max="4608" width="9" style="42"/>
    <col min="4609" max="4609" width="5.5" style="42" customWidth="1"/>
    <col min="4610" max="4610" width="9" style="42"/>
    <col min="4611" max="4611" width="36.75" style="42" customWidth="1"/>
    <col min="4612" max="4612" width="9.625" style="42" customWidth="1"/>
    <col min="4613" max="4613" width="39" style="42" customWidth="1"/>
    <col min="4614" max="4614" width="22.5" style="42" customWidth="1"/>
    <col min="4615" max="4615" width="24.25" style="42" bestFit="1" customWidth="1"/>
    <col min="4616" max="4864" width="9" style="42"/>
    <col min="4865" max="4865" width="5.5" style="42" customWidth="1"/>
    <col min="4866" max="4866" width="9" style="42"/>
    <col min="4867" max="4867" width="36.75" style="42" customWidth="1"/>
    <col min="4868" max="4868" width="9.625" style="42" customWidth="1"/>
    <col min="4869" max="4869" width="39" style="42" customWidth="1"/>
    <col min="4870" max="4870" width="22.5" style="42" customWidth="1"/>
    <col min="4871" max="4871" width="24.25" style="42" bestFit="1" customWidth="1"/>
    <col min="4872" max="5120" width="9" style="42"/>
    <col min="5121" max="5121" width="5.5" style="42" customWidth="1"/>
    <col min="5122" max="5122" width="9" style="42"/>
    <col min="5123" max="5123" width="36.75" style="42" customWidth="1"/>
    <col min="5124" max="5124" width="9.625" style="42" customWidth="1"/>
    <col min="5125" max="5125" width="39" style="42" customWidth="1"/>
    <col min="5126" max="5126" width="22.5" style="42" customWidth="1"/>
    <col min="5127" max="5127" width="24.25" style="42" bestFit="1" customWidth="1"/>
    <col min="5128" max="5376" width="9" style="42"/>
    <col min="5377" max="5377" width="5.5" style="42" customWidth="1"/>
    <col min="5378" max="5378" width="9" style="42"/>
    <col min="5379" max="5379" width="36.75" style="42" customWidth="1"/>
    <col min="5380" max="5380" width="9.625" style="42" customWidth="1"/>
    <col min="5381" max="5381" width="39" style="42" customWidth="1"/>
    <col min="5382" max="5382" width="22.5" style="42" customWidth="1"/>
    <col min="5383" max="5383" width="24.25" style="42" bestFit="1" customWidth="1"/>
    <col min="5384" max="5632" width="9" style="42"/>
    <col min="5633" max="5633" width="5.5" style="42" customWidth="1"/>
    <col min="5634" max="5634" width="9" style="42"/>
    <col min="5635" max="5635" width="36.75" style="42" customWidth="1"/>
    <col min="5636" max="5636" width="9.625" style="42" customWidth="1"/>
    <col min="5637" max="5637" width="39" style="42" customWidth="1"/>
    <col min="5638" max="5638" width="22.5" style="42" customWidth="1"/>
    <col min="5639" max="5639" width="24.25" style="42" bestFit="1" customWidth="1"/>
    <col min="5640" max="5888" width="9" style="42"/>
    <col min="5889" max="5889" width="5.5" style="42" customWidth="1"/>
    <col min="5890" max="5890" width="9" style="42"/>
    <col min="5891" max="5891" width="36.75" style="42" customWidth="1"/>
    <col min="5892" max="5892" width="9.625" style="42" customWidth="1"/>
    <col min="5893" max="5893" width="39" style="42" customWidth="1"/>
    <col min="5894" max="5894" width="22.5" style="42" customWidth="1"/>
    <col min="5895" max="5895" width="24.25" style="42" bestFit="1" customWidth="1"/>
    <col min="5896" max="6144" width="9" style="42"/>
    <col min="6145" max="6145" width="5.5" style="42" customWidth="1"/>
    <col min="6146" max="6146" width="9" style="42"/>
    <col min="6147" max="6147" width="36.75" style="42" customWidth="1"/>
    <col min="6148" max="6148" width="9.625" style="42" customWidth="1"/>
    <col min="6149" max="6149" width="39" style="42" customWidth="1"/>
    <col min="6150" max="6150" width="22.5" style="42" customWidth="1"/>
    <col min="6151" max="6151" width="24.25" style="42" bestFit="1" customWidth="1"/>
    <col min="6152" max="6400" width="9" style="42"/>
    <col min="6401" max="6401" width="5.5" style="42" customWidth="1"/>
    <col min="6402" max="6402" width="9" style="42"/>
    <col min="6403" max="6403" width="36.75" style="42" customWidth="1"/>
    <col min="6404" max="6404" width="9.625" style="42" customWidth="1"/>
    <col min="6405" max="6405" width="39" style="42" customWidth="1"/>
    <col min="6406" max="6406" width="22.5" style="42" customWidth="1"/>
    <col min="6407" max="6407" width="24.25" style="42" bestFit="1" customWidth="1"/>
    <col min="6408" max="6656" width="9" style="42"/>
    <col min="6657" max="6657" width="5.5" style="42" customWidth="1"/>
    <col min="6658" max="6658" width="9" style="42"/>
    <col min="6659" max="6659" width="36.75" style="42" customWidth="1"/>
    <col min="6660" max="6660" width="9.625" style="42" customWidth="1"/>
    <col min="6661" max="6661" width="39" style="42" customWidth="1"/>
    <col min="6662" max="6662" width="22.5" style="42" customWidth="1"/>
    <col min="6663" max="6663" width="24.25" style="42" bestFit="1" customWidth="1"/>
    <col min="6664" max="6912" width="9" style="42"/>
    <col min="6913" max="6913" width="5.5" style="42" customWidth="1"/>
    <col min="6914" max="6914" width="9" style="42"/>
    <col min="6915" max="6915" width="36.75" style="42" customWidth="1"/>
    <col min="6916" max="6916" width="9.625" style="42" customWidth="1"/>
    <col min="6917" max="6917" width="39" style="42" customWidth="1"/>
    <col min="6918" max="6918" width="22.5" style="42" customWidth="1"/>
    <col min="6919" max="6919" width="24.25" style="42" bestFit="1" customWidth="1"/>
    <col min="6920" max="7168" width="9" style="42"/>
    <col min="7169" max="7169" width="5.5" style="42" customWidth="1"/>
    <col min="7170" max="7170" width="9" style="42"/>
    <col min="7171" max="7171" width="36.75" style="42" customWidth="1"/>
    <col min="7172" max="7172" width="9.625" style="42" customWidth="1"/>
    <col min="7173" max="7173" width="39" style="42" customWidth="1"/>
    <col min="7174" max="7174" width="22.5" style="42" customWidth="1"/>
    <col min="7175" max="7175" width="24.25" style="42" bestFit="1" customWidth="1"/>
    <col min="7176" max="7424" width="9" style="42"/>
    <col min="7425" max="7425" width="5.5" style="42" customWidth="1"/>
    <col min="7426" max="7426" width="9" style="42"/>
    <col min="7427" max="7427" width="36.75" style="42" customWidth="1"/>
    <col min="7428" max="7428" width="9.625" style="42" customWidth="1"/>
    <col min="7429" max="7429" width="39" style="42" customWidth="1"/>
    <col min="7430" max="7430" width="22.5" style="42" customWidth="1"/>
    <col min="7431" max="7431" width="24.25" style="42" bestFit="1" customWidth="1"/>
    <col min="7432" max="7680" width="9" style="42"/>
    <col min="7681" max="7681" width="5.5" style="42" customWidth="1"/>
    <col min="7682" max="7682" width="9" style="42"/>
    <col min="7683" max="7683" width="36.75" style="42" customWidth="1"/>
    <col min="7684" max="7684" width="9.625" style="42" customWidth="1"/>
    <col min="7685" max="7685" width="39" style="42" customWidth="1"/>
    <col min="7686" max="7686" width="22.5" style="42" customWidth="1"/>
    <col min="7687" max="7687" width="24.25" style="42" bestFit="1" customWidth="1"/>
    <col min="7688" max="7936" width="9" style="42"/>
    <col min="7937" max="7937" width="5.5" style="42" customWidth="1"/>
    <col min="7938" max="7938" width="9" style="42"/>
    <col min="7939" max="7939" width="36.75" style="42" customWidth="1"/>
    <col min="7940" max="7940" width="9.625" style="42" customWidth="1"/>
    <col min="7941" max="7941" width="39" style="42" customWidth="1"/>
    <col min="7942" max="7942" width="22.5" style="42" customWidth="1"/>
    <col min="7943" max="7943" width="24.25" style="42" bestFit="1" customWidth="1"/>
    <col min="7944" max="8192" width="9" style="42"/>
    <col min="8193" max="8193" width="5.5" style="42" customWidth="1"/>
    <col min="8194" max="8194" width="9" style="42"/>
    <col min="8195" max="8195" width="36.75" style="42" customWidth="1"/>
    <col min="8196" max="8196" width="9.625" style="42" customWidth="1"/>
    <col min="8197" max="8197" width="39" style="42" customWidth="1"/>
    <col min="8198" max="8198" width="22.5" style="42" customWidth="1"/>
    <col min="8199" max="8199" width="24.25" style="42" bestFit="1" customWidth="1"/>
    <col min="8200" max="8448" width="9" style="42"/>
    <col min="8449" max="8449" width="5.5" style="42" customWidth="1"/>
    <col min="8450" max="8450" width="9" style="42"/>
    <col min="8451" max="8451" width="36.75" style="42" customWidth="1"/>
    <col min="8452" max="8452" width="9.625" style="42" customWidth="1"/>
    <col min="8453" max="8453" width="39" style="42" customWidth="1"/>
    <col min="8454" max="8454" width="22.5" style="42" customWidth="1"/>
    <col min="8455" max="8455" width="24.25" style="42" bestFit="1" customWidth="1"/>
    <col min="8456" max="8704" width="9" style="42"/>
    <col min="8705" max="8705" width="5.5" style="42" customWidth="1"/>
    <col min="8706" max="8706" width="9" style="42"/>
    <col min="8707" max="8707" width="36.75" style="42" customWidth="1"/>
    <col min="8708" max="8708" width="9.625" style="42" customWidth="1"/>
    <col min="8709" max="8709" width="39" style="42" customWidth="1"/>
    <col min="8710" max="8710" width="22.5" style="42" customWidth="1"/>
    <col min="8711" max="8711" width="24.25" style="42" bestFit="1" customWidth="1"/>
    <col min="8712" max="8960" width="9" style="42"/>
    <col min="8961" max="8961" width="5.5" style="42" customWidth="1"/>
    <col min="8962" max="8962" width="9" style="42"/>
    <col min="8963" max="8963" width="36.75" style="42" customWidth="1"/>
    <col min="8964" max="8964" width="9.625" style="42" customWidth="1"/>
    <col min="8965" max="8965" width="39" style="42" customWidth="1"/>
    <col min="8966" max="8966" width="22.5" style="42" customWidth="1"/>
    <col min="8967" max="8967" width="24.25" style="42" bestFit="1" customWidth="1"/>
    <col min="8968" max="9216" width="9" style="42"/>
    <col min="9217" max="9217" width="5.5" style="42" customWidth="1"/>
    <col min="9218" max="9218" width="9" style="42"/>
    <col min="9219" max="9219" width="36.75" style="42" customWidth="1"/>
    <col min="9220" max="9220" width="9.625" style="42" customWidth="1"/>
    <col min="9221" max="9221" width="39" style="42" customWidth="1"/>
    <col min="9222" max="9222" width="22.5" style="42" customWidth="1"/>
    <col min="9223" max="9223" width="24.25" style="42" bestFit="1" customWidth="1"/>
    <col min="9224" max="9472" width="9" style="42"/>
    <col min="9473" max="9473" width="5.5" style="42" customWidth="1"/>
    <col min="9474" max="9474" width="9" style="42"/>
    <col min="9475" max="9475" width="36.75" style="42" customWidth="1"/>
    <col min="9476" max="9476" width="9.625" style="42" customWidth="1"/>
    <col min="9477" max="9477" width="39" style="42" customWidth="1"/>
    <col min="9478" max="9478" width="22.5" style="42" customWidth="1"/>
    <col min="9479" max="9479" width="24.25" style="42" bestFit="1" customWidth="1"/>
    <col min="9480" max="9728" width="9" style="42"/>
    <col min="9729" max="9729" width="5.5" style="42" customWidth="1"/>
    <col min="9730" max="9730" width="9" style="42"/>
    <col min="9731" max="9731" width="36.75" style="42" customWidth="1"/>
    <col min="9732" max="9732" width="9.625" style="42" customWidth="1"/>
    <col min="9733" max="9733" width="39" style="42" customWidth="1"/>
    <col min="9734" max="9734" width="22.5" style="42" customWidth="1"/>
    <col min="9735" max="9735" width="24.25" style="42" bestFit="1" customWidth="1"/>
    <col min="9736" max="9984" width="9" style="42"/>
    <col min="9985" max="9985" width="5.5" style="42" customWidth="1"/>
    <col min="9986" max="9986" width="9" style="42"/>
    <col min="9987" max="9987" width="36.75" style="42" customWidth="1"/>
    <col min="9988" max="9988" width="9.625" style="42" customWidth="1"/>
    <col min="9989" max="9989" width="39" style="42" customWidth="1"/>
    <col min="9990" max="9990" width="22.5" style="42" customWidth="1"/>
    <col min="9991" max="9991" width="24.25" style="42" bestFit="1" customWidth="1"/>
    <col min="9992" max="10240" width="9" style="42"/>
    <col min="10241" max="10241" width="5.5" style="42" customWidth="1"/>
    <col min="10242" max="10242" width="9" style="42"/>
    <col min="10243" max="10243" width="36.75" style="42" customWidth="1"/>
    <col min="10244" max="10244" width="9.625" style="42" customWidth="1"/>
    <col min="10245" max="10245" width="39" style="42" customWidth="1"/>
    <col min="10246" max="10246" width="22.5" style="42" customWidth="1"/>
    <col min="10247" max="10247" width="24.25" style="42" bestFit="1" customWidth="1"/>
    <col min="10248" max="10496" width="9" style="42"/>
    <col min="10497" max="10497" width="5.5" style="42" customWidth="1"/>
    <col min="10498" max="10498" width="9" style="42"/>
    <col min="10499" max="10499" width="36.75" style="42" customWidth="1"/>
    <col min="10500" max="10500" width="9.625" style="42" customWidth="1"/>
    <col min="10501" max="10501" width="39" style="42" customWidth="1"/>
    <col min="10502" max="10502" width="22.5" style="42" customWidth="1"/>
    <col min="10503" max="10503" width="24.25" style="42" bestFit="1" customWidth="1"/>
    <col min="10504" max="10752" width="9" style="42"/>
    <col min="10753" max="10753" width="5.5" style="42" customWidth="1"/>
    <col min="10754" max="10754" width="9" style="42"/>
    <col min="10755" max="10755" width="36.75" style="42" customWidth="1"/>
    <col min="10756" max="10756" width="9.625" style="42" customWidth="1"/>
    <col min="10757" max="10757" width="39" style="42" customWidth="1"/>
    <col min="10758" max="10758" width="22.5" style="42" customWidth="1"/>
    <col min="10759" max="10759" width="24.25" style="42" bestFit="1" customWidth="1"/>
    <col min="10760" max="11008" width="9" style="42"/>
    <col min="11009" max="11009" width="5.5" style="42" customWidth="1"/>
    <col min="11010" max="11010" width="9" style="42"/>
    <col min="11011" max="11011" width="36.75" style="42" customWidth="1"/>
    <col min="11012" max="11012" width="9.625" style="42" customWidth="1"/>
    <col min="11013" max="11013" width="39" style="42" customWidth="1"/>
    <col min="11014" max="11014" width="22.5" style="42" customWidth="1"/>
    <col min="11015" max="11015" width="24.25" style="42" bestFit="1" customWidth="1"/>
    <col min="11016" max="11264" width="9" style="42"/>
    <col min="11265" max="11265" width="5.5" style="42" customWidth="1"/>
    <col min="11266" max="11266" width="9" style="42"/>
    <col min="11267" max="11267" width="36.75" style="42" customWidth="1"/>
    <col min="11268" max="11268" width="9.625" style="42" customWidth="1"/>
    <col min="11269" max="11269" width="39" style="42" customWidth="1"/>
    <col min="11270" max="11270" width="22.5" style="42" customWidth="1"/>
    <col min="11271" max="11271" width="24.25" style="42" bestFit="1" customWidth="1"/>
    <col min="11272" max="11520" width="9" style="42"/>
    <col min="11521" max="11521" width="5.5" style="42" customWidth="1"/>
    <col min="11522" max="11522" width="9" style="42"/>
    <col min="11523" max="11523" width="36.75" style="42" customWidth="1"/>
    <col min="11524" max="11524" width="9.625" style="42" customWidth="1"/>
    <col min="11525" max="11525" width="39" style="42" customWidth="1"/>
    <col min="11526" max="11526" width="22.5" style="42" customWidth="1"/>
    <col min="11527" max="11527" width="24.25" style="42" bestFit="1" customWidth="1"/>
    <col min="11528" max="11776" width="9" style="42"/>
    <col min="11777" max="11777" width="5.5" style="42" customWidth="1"/>
    <col min="11778" max="11778" width="9" style="42"/>
    <col min="11779" max="11779" width="36.75" style="42" customWidth="1"/>
    <col min="11780" max="11780" width="9.625" style="42" customWidth="1"/>
    <col min="11781" max="11781" width="39" style="42" customWidth="1"/>
    <col min="11782" max="11782" width="22.5" style="42" customWidth="1"/>
    <col min="11783" max="11783" width="24.25" style="42" bestFit="1" customWidth="1"/>
    <col min="11784" max="12032" width="9" style="42"/>
    <col min="12033" max="12033" width="5.5" style="42" customWidth="1"/>
    <col min="12034" max="12034" width="9" style="42"/>
    <col min="12035" max="12035" width="36.75" style="42" customWidth="1"/>
    <col min="12036" max="12036" width="9.625" style="42" customWidth="1"/>
    <col min="12037" max="12037" width="39" style="42" customWidth="1"/>
    <col min="12038" max="12038" width="22.5" style="42" customWidth="1"/>
    <col min="12039" max="12039" width="24.25" style="42" bestFit="1" customWidth="1"/>
    <col min="12040" max="12288" width="9" style="42"/>
    <col min="12289" max="12289" width="5.5" style="42" customWidth="1"/>
    <col min="12290" max="12290" width="9" style="42"/>
    <col min="12291" max="12291" width="36.75" style="42" customWidth="1"/>
    <col min="12292" max="12292" width="9.625" style="42" customWidth="1"/>
    <col min="12293" max="12293" width="39" style="42" customWidth="1"/>
    <col min="12294" max="12294" width="22.5" style="42" customWidth="1"/>
    <col min="12295" max="12295" width="24.25" style="42" bestFit="1" customWidth="1"/>
    <col min="12296" max="12544" width="9" style="42"/>
    <col min="12545" max="12545" width="5.5" style="42" customWidth="1"/>
    <col min="12546" max="12546" width="9" style="42"/>
    <col min="12547" max="12547" width="36.75" style="42" customWidth="1"/>
    <col min="12548" max="12548" width="9.625" style="42" customWidth="1"/>
    <col min="12549" max="12549" width="39" style="42" customWidth="1"/>
    <col min="12550" max="12550" width="22.5" style="42" customWidth="1"/>
    <col min="12551" max="12551" width="24.25" style="42" bestFit="1" customWidth="1"/>
    <col min="12552" max="12800" width="9" style="42"/>
    <col min="12801" max="12801" width="5.5" style="42" customWidth="1"/>
    <col min="12802" max="12802" width="9" style="42"/>
    <col min="12803" max="12803" width="36.75" style="42" customWidth="1"/>
    <col min="12804" max="12804" width="9.625" style="42" customWidth="1"/>
    <col min="12805" max="12805" width="39" style="42" customWidth="1"/>
    <col min="12806" max="12806" width="22.5" style="42" customWidth="1"/>
    <col min="12807" max="12807" width="24.25" style="42" bestFit="1" customWidth="1"/>
    <col min="12808" max="13056" width="9" style="42"/>
    <col min="13057" max="13057" width="5.5" style="42" customWidth="1"/>
    <col min="13058" max="13058" width="9" style="42"/>
    <col min="13059" max="13059" width="36.75" style="42" customWidth="1"/>
    <col min="13060" max="13060" width="9.625" style="42" customWidth="1"/>
    <col min="13061" max="13061" width="39" style="42" customWidth="1"/>
    <col min="13062" max="13062" width="22.5" style="42" customWidth="1"/>
    <col min="13063" max="13063" width="24.25" style="42" bestFit="1" customWidth="1"/>
    <col min="13064" max="13312" width="9" style="42"/>
    <col min="13313" max="13313" width="5.5" style="42" customWidth="1"/>
    <col min="13314" max="13314" width="9" style="42"/>
    <col min="13315" max="13315" width="36.75" style="42" customWidth="1"/>
    <col min="13316" max="13316" width="9.625" style="42" customWidth="1"/>
    <col min="13317" max="13317" width="39" style="42" customWidth="1"/>
    <col min="13318" max="13318" width="22.5" style="42" customWidth="1"/>
    <col min="13319" max="13319" width="24.25" style="42" bestFit="1" customWidth="1"/>
    <col min="13320" max="13568" width="9" style="42"/>
    <col min="13569" max="13569" width="5.5" style="42" customWidth="1"/>
    <col min="13570" max="13570" width="9" style="42"/>
    <col min="13571" max="13571" width="36.75" style="42" customWidth="1"/>
    <col min="13572" max="13572" width="9.625" style="42" customWidth="1"/>
    <col min="13573" max="13573" width="39" style="42" customWidth="1"/>
    <col min="13574" max="13574" width="22.5" style="42" customWidth="1"/>
    <col min="13575" max="13575" width="24.25" style="42" bestFit="1" customWidth="1"/>
    <col min="13576" max="13824" width="9" style="42"/>
    <col min="13825" max="13825" width="5.5" style="42" customWidth="1"/>
    <col min="13826" max="13826" width="9" style="42"/>
    <col min="13827" max="13827" width="36.75" style="42" customWidth="1"/>
    <col min="13828" max="13828" width="9.625" style="42" customWidth="1"/>
    <col min="13829" max="13829" width="39" style="42" customWidth="1"/>
    <col min="13830" max="13830" width="22.5" style="42" customWidth="1"/>
    <col min="13831" max="13831" width="24.25" style="42" bestFit="1" customWidth="1"/>
    <col min="13832" max="14080" width="9" style="42"/>
    <col min="14081" max="14081" width="5.5" style="42" customWidth="1"/>
    <col min="14082" max="14082" width="9" style="42"/>
    <col min="14083" max="14083" width="36.75" style="42" customWidth="1"/>
    <col min="14084" max="14084" width="9.625" style="42" customWidth="1"/>
    <col min="14085" max="14085" width="39" style="42" customWidth="1"/>
    <col min="14086" max="14086" width="22.5" style="42" customWidth="1"/>
    <col min="14087" max="14087" width="24.25" style="42" bestFit="1" customWidth="1"/>
    <col min="14088" max="14336" width="9" style="42"/>
    <col min="14337" max="14337" width="5.5" style="42" customWidth="1"/>
    <col min="14338" max="14338" width="9" style="42"/>
    <col min="14339" max="14339" width="36.75" style="42" customWidth="1"/>
    <col min="14340" max="14340" width="9.625" style="42" customWidth="1"/>
    <col min="14341" max="14341" width="39" style="42" customWidth="1"/>
    <col min="14342" max="14342" width="22.5" style="42" customWidth="1"/>
    <col min="14343" max="14343" width="24.25" style="42" bestFit="1" customWidth="1"/>
    <col min="14344" max="14592" width="9" style="42"/>
    <col min="14593" max="14593" width="5.5" style="42" customWidth="1"/>
    <col min="14594" max="14594" width="9" style="42"/>
    <col min="14595" max="14595" width="36.75" style="42" customWidth="1"/>
    <col min="14596" max="14596" width="9.625" style="42" customWidth="1"/>
    <col min="14597" max="14597" width="39" style="42" customWidth="1"/>
    <col min="14598" max="14598" width="22.5" style="42" customWidth="1"/>
    <col min="14599" max="14599" width="24.25" style="42" bestFit="1" customWidth="1"/>
    <col min="14600" max="14848" width="9" style="42"/>
    <col min="14849" max="14849" width="5.5" style="42" customWidth="1"/>
    <col min="14850" max="14850" width="9" style="42"/>
    <col min="14851" max="14851" width="36.75" style="42" customWidth="1"/>
    <col min="14852" max="14852" width="9.625" style="42" customWidth="1"/>
    <col min="14853" max="14853" width="39" style="42" customWidth="1"/>
    <col min="14854" max="14854" width="22.5" style="42" customWidth="1"/>
    <col min="14855" max="14855" width="24.25" style="42" bestFit="1" customWidth="1"/>
    <col min="14856" max="15104" width="9" style="42"/>
    <col min="15105" max="15105" width="5.5" style="42" customWidth="1"/>
    <col min="15106" max="15106" width="9" style="42"/>
    <col min="15107" max="15107" width="36.75" style="42" customWidth="1"/>
    <col min="15108" max="15108" width="9.625" style="42" customWidth="1"/>
    <col min="15109" max="15109" width="39" style="42" customWidth="1"/>
    <col min="15110" max="15110" width="22.5" style="42" customWidth="1"/>
    <col min="15111" max="15111" width="24.25" style="42" bestFit="1" customWidth="1"/>
    <col min="15112" max="15360" width="9" style="42"/>
    <col min="15361" max="15361" width="5.5" style="42" customWidth="1"/>
    <col min="15362" max="15362" width="9" style="42"/>
    <col min="15363" max="15363" width="36.75" style="42" customWidth="1"/>
    <col min="15364" max="15364" width="9.625" style="42" customWidth="1"/>
    <col min="15365" max="15365" width="39" style="42" customWidth="1"/>
    <col min="15366" max="15366" width="22.5" style="42" customWidth="1"/>
    <col min="15367" max="15367" width="24.25" style="42" bestFit="1" customWidth="1"/>
    <col min="15368" max="15616" width="9" style="42"/>
    <col min="15617" max="15617" width="5.5" style="42" customWidth="1"/>
    <col min="15618" max="15618" width="9" style="42"/>
    <col min="15619" max="15619" width="36.75" style="42" customWidth="1"/>
    <col min="15620" max="15620" width="9.625" style="42" customWidth="1"/>
    <col min="15621" max="15621" width="39" style="42" customWidth="1"/>
    <col min="15622" max="15622" width="22.5" style="42" customWidth="1"/>
    <col min="15623" max="15623" width="24.25" style="42" bestFit="1" customWidth="1"/>
    <col min="15624" max="15872" width="9" style="42"/>
    <col min="15873" max="15873" width="5.5" style="42" customWidth="1"/>
    <col min="15874" max="15874" width="9" style="42"/>
    <col min="15875" max="15875" width="36.75" style="42" customWidth="1"/>
    <col min="15876" max="15876" width="9.625" style="42" customWidth="1"/>
    <col min="15877" max="15877" width="39" style="42" customWidth="1"/>
    <col min="15878" max="15878" width="22.5" style="42" customWidth="1"/>
    <col min="15879" max="15879" width="24.25" style="42" bestFit="1" customWidth="1"/>
    <col min="15880" max="16128" width="9" style="42"/>
    <col min="16129" max="16129" width="5.5" style="42" customWidth="1"/>
    <col min="16130" max="16130" width="9" style="42"/>
    <col min="16131" max="16131" width="36.75" style="42" customWidth="1"/>
    <col min="16132" max="16132" width="9.625" style="42" customWidth="1"/>
    <col min="16133" max="16133" width="39" style="42" customWidth="1"/>
    <col min="16134" max="16134" width="22.5" style="42" customWidth="1"/>
    <col min="16135" max="16135" width="24.25" style="42" bestFit="1" customWidth="1"/>
    <col min="16136" max="16384" width="9" style="42"/>
  </cols>
  <sheetData>
    <row r="1" spans="1:11" ht="31.5" customHeight="1">
      <c r="A1" s="724" t="s">
        <v>657</v>
      </c>
      <c r="B1" s="724"/>
      <c r="C1" s="724"/>
      <c r="D1" s="724"/>
      <c r="E1" s="724"/>
      <c r="F1" s="724"/>
      <c r="G1" s="724"/>
    </row>
    <row r="3" spans="1:11" s="580" customFormat="1" ht="18.75">
      <c r="A3" s="575" t="s">
        <v>658</v>
      </c>
      <c r="B3" s="575" t="s">
        <v>659</v>
      </c>
      <c r="C3" s="575" t="s">
        <v>660</v>
      </c>
      <c r="D3" s="576" t="s">
        <v>661</v>
      </c>
      <c r="E3" s="575" t="s">
        <v>662</v>
      </c>
      <c r="F3" s="577" t="s">
        <v>663</v>
      </c>
      <c r="G3" s="578" t="s">
        <v>664</v>
      </c>
      <c r="H3" s="579"/>
      <c r="I3" s="579"/>
      <c r="J3" s="579"/>
      <c r="K3" s="579"/>
    </row>
    <row r="4" spans="1:11" s="587" customFormat="1" ht="15.75" customHeight="1">
      <c r="A4" s="581"/>
      <c r="B4" s="369" t="s">
        <v>123</v>
      </c>
      <c r="C4" s="582" t="s">
        <v>157</v>
      </c>
      <c r="D4" s="583"/>
      <c r="E4" s="584"/>
      <c r="F4" s="583"/>
      <c r="G4" s="584"/>
      <c r="H4" s="585"/>
      <c r="I4" s="585"/>
      <c r="J4" s="585"/>
      <c r="K4" s="586"/>
    </row>
    <row r="5" spans="1:11" s="587" customFormat="1">
      <c r="A5" s="581"/>
      <c r="B5" s="588" t="s">
        <v>124</v>
      </c>
      <c r="C5" s="589" t="s">
        <v>172</v>
      </c>
      <c r="D5" s="590"/>
      <c r="E5" s="591"/>
      <c r="F5" s="590"/>
      <c r="G5" s="591"/>
      <c r="H5" s="592"/>
      <c r="I5" s="592"/>
      <c r="J5" s="592"/>
      <c r="K5" s="586"/>
    </row>
    <row r="6" spans="1:11" s="587" customFormat="1">
      <c r="A6" s="581"/>
      <c r="B6" s="593" t="s">
        <v>174</v>
      </c>
      <c r="C6" s="594" t="s">
        <v>173</v>
      </c>
      <c r="D6" s="595"/>
      <c r="E6" s="596"/>
      <c r="F6" s="595"/>
      <c r="G6" s="596"/>
      <c r="H6" s="597"/>
      <c r="I6" s="597"/>
      <c r="J6" s="597"/>
      <c r="K6" s="586"/>
    </row>
    <row r="7" spans="1:11" s="606" customFormat="1" ht="47.25">
      <c r="A7" s="598">
        <v>1</v>
      </c>
      <c r="B7" s="599" t="s">
        <v>578</v>
      </c>
      <c r="C7" s="600" t="s">
        <v>427</v>
      </c>
      <c r="D7" s="601" t="s">
        <v>665</v>
      </c>
      <c r="E7" s="602" t="s">
        <v>666</v>
      </c>
      <c r="F7" s="601" t="s">
        <v>667</v>
      </c>
      <c r="G7" s="603" t="s">
        <v>668</v>
      </c>
      <c r="H7" s="604"/>
      <c r="I7" s="604"/>
      <c r="J7" s="604"/>
      <c r="K7" s="605"/>
    </row>
    <row r="8" spans="1:11" s="606" customFormat="1" ht="63">
      <c r="A8" s="598">
        <v>2</v>
      </c>
      <c r="B8" s="599" t="s">
        <v>580</v>
      </c>
      <c r="C8" s="600" t="s">
        <v>413</v>
      </c>
      <c r="D8" s="601" t="s">
        <v>669</v>
      </c>
      <c r="E8" s="600" t="s">
        <v>670</v>
      </c>
      <c r="F8" s="601" t="s">
        <v>671</v>
      </c>
      <c r="G8" s="603" t="s">
        <v>668</v>
      </c>
      <c r="H8" s="604"/>
      <c r="I8" s="604"/>
      <c r="J8" s="604"/>
      <c r="K8" s="605"/>
    </row>
    <row r="9" spans="1:11" s="606" customFormat="1" ht="63">
      <c r="A9" s="598">
        <v>3</v>
      </c>
      <c r="B9" s="599" t="s">
        <v>582</v>
      </c>
      <c r="C9" s="600" t="s">
        <v>147</v>
      </c>
      <c r="D9" s="601" t="s">
        <v>23</v>
      </c>
      <c r="E9" s="600" t="s">
        <v>672</v>
      </c>
      <c r="F9" s="601" t="s">
        <v>673</v>
      </c>
      <c r="G9" s="603" t="s">
        <v>668</v>
      </c>
      <c r="H9" s="604"/>
      <c r="I9" s="604"/>
      <c r="J9" s="604"/>
      <c r="K9" s="605"/>
    </row>
    <row r="10" spans="1:11" s="587" customFormat="1">
      <c r="A10" s="581"/>
      <c r="B10" s="593" t="s">
        <v>177</v>
      </c>
      <c r="C10" s="594" t="s">
        <v>176</v>
      </c>
      <c r="D10" s="593"/>
      <c r="E10" s="594"/>
      <c r="F10" s="593"/>
      <c r="G10" s="594"/>
      <c r="H10" s="597"/>
      <c r="I10" s="597"/>
      <c r="J10" s="597"/>
      <c r="K10" s="586"/>
    </row>
    <row r="11" spans="1:11" s="606" customFormat="1" ht="31.5">
      <c r="A11" s="725">
        <v>4</v>
      </c>
      <c r="B11" s="727" t="s">
        <v>586</v>
      </c>
      <c r="C11" s="729" t="s">
        <v>149</v>
      </c>
      <c r="D11" s="727" t="s">
        <v>105</v>
      </c>
      <c r="E11" s="607" t="s">
        <v>674</v>
      </c>
      <c r="F11" s="608" t="s">
        <v>675</v>
      </c>
      <c r="G11" s="609"/>
      <c r="H11" s="604"/>
      <c r="I11" s="604"/>
      <c r="J11" s="604"/>
      <c r="K11" s="605"/>
    </row>
    <row r="12" spans="1:11" s="606" customFormat="1" ht="41.25" customHeight="1">
      <c r="A12" s="726"/>
      <c r="B12" s="728"/>
      <c r="C12" s="730"/>
      <c r="D12" s="728"/>
      <c r="E12" s="478" t="s">
        <v>676</v>
      </c>
      <c r="F12" s="603" t="s">
        <v>677</v>
      </c>
      <c r="G12" s="603" t="s">
        <v>678</v>
      </c>
      <c r="H12" s="604"/>
      <c r="I12" s="604"/>
      <c r="J12" s="604"/>
      <c r="K12" s="605"/>
    </row>
    <row r="13" spans="1:11" s="587" customFormat="1">
      <c r="A13" s="581"/>
      <c r="B13" s="389" t="s">
        <v>126</v>
      </c>
      <c r="C13" s="610" t="s">
        <v>180</v>
      </c>
      <c r="D13" s="470"/>
      <c r="E13" s="611"/>
      <c r="F13" s="470"/>
      <c r="G13" s="611"/>
      <c r="H13" s="612"/>
      <c r="I13" s="612"/>
      <c r="J13" s="612"/>
      <c r="K13" s="586"/>
    </row>
    <row r="14" spans="1:11" s="587" customFormat="1">
      <c r="A14" s="581"/>
      <c r="B14" s="303" t="s">
        <v>182</v>
      </c>
      <c r="C14" s="613" t="s">
        <v>181</v>
      </c>
      <c r="D14" s="614"/>
      <c r="E14" s="615"/>
      <c r="F14" s="614"/>
      <c r="G14" s="615"/>
      <c r="H14" s="616"/>
      <c r="I14" s="616"/>
      <c r="J14" s="616"/>
      <c r="K14" s="586"/>
    </row>
    <row r="15" spans="1:11" s="606" customFormat="1" ht="31.5">
      <c r="A15" s="725">
        <v>5</v>
      </c>
      <c r="B15" s="732" t="s">
        <v>476</v>
      </c>
      <c r="C15" s="735" t="s">
        <v>347</v>
      </c>
      <c r="D15" s="727" t="s">
        <v>105</v>
      </c>
      <c r="E15" s="521" t="s">
        <v>679</v>
      </c>
      <c r="F15" s="617" t="s">
        <v>680</v>
      </c>
      <c r="G15" s="521"/>
      <c r="H15" s="618"/>
      <c r="I15" s="618"/>
      <c r="J15" s="618"/>
      <c r="K15" s="605"/>
    </row>
    <row r="16" spans="1:11" s="606" customFormat="1" ht="31.5">
      <c r="A16" s="731"/>
      <c r="B16" s="733"/>
      <c r="C16" s="736"/>
      <c r="D16" s="738"/>
      <c r="E16" s="619" t="s">
        <v>681</v>
      </c>
      <c r="F16" s="603" t="s">
        <v>677</v>
      </c>
      <c r="G16" s="521"/>
      <c r="H16" s="618"/>
      <c r="I16" s="618"/>
      <c r="J16" s="618"/>
      <c r="K16" s="605"/>
    </row>
    <row r="17" spans="1:11" s="606" customFormat="1">
      <c r="A17" s="726"/>
      <c r="B17" s="734"/>
      <c r="C17" s="737"/>
      <c r="D17" s="728"/>
      <c r="E17" s="620" t="s">
        <v>682</v>
      </c>
      <c r="F17" s="603" t="s">
        <v>677</v>
      </c>
      <c r="G17" s="621"/>
      <c r="H17" s="605"/>
      <c r="I17" s="605"/>
      <c r="J17" s="605"/>
      <c r="K17" s="605"/>
    </row>
    <row r="18" spans="1:11" s="587" customFormat="1" ht="15.75" customHeight="1">
      <c r="A18" s="622"/>
      <c r="B18" s="593" t="s">
        <v>197</v>
      </c>
      <c r="C18" s="623" t="s">
        <v>198</v>
      </c>
      <c r="D18" s="624"/>
      <c r="E18" s="623"/>
      <c r="F18" s="624"/>
      <c r="G18" s="623"/>
      <c r="H18" s="616"/>
      <c r="I18" s="616"/>
      <c r="J18" s="586"/>
      <c r="K18" s="586"/>
    </row>
    <row r="19" spans="1:11" s="606" customFormat="1" ht="31.5">
      <c r="A19" s="725">
        <v>6</v>
      </c>
      <c r="B19" s="739" t="s">
        <v>479</v>
      </c>
      <c r="C19" s="735" t="s">
        <v>608</v>
      </c>
      <c r="D19" s="727" t="s">
        <v>105</v>
      </c>
      <c r="E19" s="521" t="s">
        <v>679</v>
      </c>
      <c r="F19" s="617" t="s">
        <v>680</v>
      </c>
      <c r="G19" s="625"/>
      <c r="H19" s="618"/>
      <c r="I19" s="618"/>
      <c r="J19" s="605"/>
      <c r="K19" s="605"/>
    </row>
    <row r="20" spans="1:11" s="606" customFormat="1" ht="31.5">
      <c r="A20" s="731"/>
      <c r="B20" s="740"/>
      <c r="C20" s="736"/>
      <c r="D20" s="738"/>
      <c r="E20" s="619" t="s">
        <v>683</v>
      </c>
      <c r="F20" s="603" t="s">
        <v>677</v>
      </c>
      <c r="G20" s="625"/>
      <c r="H20" s="618"/>
      <c r="I20" s="618"/>
      <c r="J20" s="605"/>
      <c r="K20" s="605"/>
    </row>
    <row r="21" spans="1:11" s="606" customFormat="1">
      <c r="A21" s="726"/>
      <c r="B21" s="741"/>
      <c r="C21" s="737"/>
      <c r="D21" s="728"/>
      <c r="E21" s="626" t="s">
        <v>682</v>
      </c>
      <c r="F21" s="603" t="s">
        <v>677</v>
      </c>
      <c r="G21" s="621"/>
      <c r="H21" s="605"/>
      <c r="I21" s="605"/>
      <c r="J21" s="605"/>
      <c r="K21" s="605"/>
    </row>
    <row r="22" spans="1:11" s="606" customFormat="1" ht="31.5">
      <c r="A22" s="742">
        <v>7</v>
      </c>
      <c r="B22" s="745" t="s">
        <v>609</v>
      </c>
      <c r="C22" s="699" t="s">
        <v>612</v>
      </c>
      <c r="D22" s="748" t="s">
        <v>105</v>
      </c>
      <c r="E22" s="627" t="s">
        <v>684</v>
      </c>
      <c r="F22" s="617" t="s">
        <v>680</v>
      </c>
      <c r="G22" s="621"/>
      <c r="H22" s="605"/>
      <c r="I22" s="605"/>
      <c r="J22" s="605"/>
      <c r="K22" s="605"/>
    </row>
    <row r="23" spans="1:11" s="606" customFormat="1" ht="31.5">
      <c r="A23" s="743"/>
      <c r="B23" s="746"/>
      <c r="C23" s="700"/>
      <c r="D23" s="749"/>
      <c r="E23" s="619" t="s">
        <v>681</v>
      </c>
      <c r="F23" s="603" t="s">
        <v>677</v>
      </c>
      <c r="G23" s="621"/>
      <c r="H23" s="605"/>
      <c r="I23" s="605"/>
      <c r="J23" s="605"/>
      <c r="K23" s="605"/>
    </row>
    <row r="24" spans="1:11" s="606" customFormat="1">
      <c r="A24" s="744"/>
      <c r="B24" s="747"/>
      <c r="C24" s="701"/>
      <c r="D24" s="750"/>
      <c r="E24" s="626" t="s">
        <v>685</v>
      </c>
      <c r="F24" s="603" t="s">
        <v>677</v>
      </c>
      <c r="G24" s="621"/>
      <c r="H24" s="605"/>
      <c r="I24" s="605"/>
      <c r="J24" s="605"/>
      <c r="K24" s="605"/>
    </row>
    <row r="25" spans="1:11" s="606" customFormat="1" ht="31.5">
      <c r="A25" s="725">
        <v>8</v>
      </c>
      <c r="B25" s="739" t="s">
        <v>610</v>
      </c>
      <c r="C25" s="739" t="s">
        <v>615</v>
      </c>
      <c r="D25" s="727" t="s">
        <v>105</v>
      </c>
      <c r="E25" s="619" t="s">
        <v>686</v>
      </c>
      <c r="F25" s="617" t="s">
        <v>680</v>
      </c>
      <c r="G25" s="621"/>
      <c r="H25" s="605"/>
      <c r="I25" s="605"/>
      <c r="J25" s="605"/>
      <c r="K25" s="605"/>
    </row>
    <row r="26" spans="1:11" s="606" customFormat="1" ht="31.5">
      <c r="A26" s="731"/>
      <c r="B26" s="740"/>
      <c r="C26" s="740"/>
      <c r="D26" s="738"/>
      <c r="E26" s="619" t="s">
        <v>683</v>
      </c>
      <c r="F26" s="603" t="s">
        <v>677</v>
      </c>
      <c r="G26" s="621"/>
      <c r="H26" s="605"/>
      <c r="I26" s="605"/>
      <c r="J26" s="605"/>
      <c r="K26" s="605"/>
    </row>
    <row r="27" spans="1:11" s="606" customFormat="1">
      <c r="A27" s="726"/>
      <c r="B27" s="741"/>
      <c r="C27" s="741"/>
      <c r="D27" s="728"/>
      <c r="E27" s="626" t="s">
        <v>685</v>
      </c>
      <c r="F27" s="603" t="s">
        <v>677</v>
      </c>
      <c r="G27" s="621"/>
      <c r="H27" s="605"/>
      <c r="I27" s="605"/>
      <c r="J27" s="605"/>
      <c r="K27" s="605"/>
    </row>
    <row r="28" spans="1:11" s="606" customFormat="1" ht="47.25">
      <c r="A28" s="725">
        <v>9</v>
      </c>
      <c r="B28" s="739" t="s">
        <v>611</v>
      </c>
      <c r="C28" s="735" t="s">
        <v>614</v>
      </c>
      <c r="D28" s="727" t="s">
        <v>105</v>
      </c>
      <c r="E28" s="627" t="s">
        <v>687</v>
      </c>
      <c r="F28" s="617" t="s">
        <v>680</v>
      </c>
      <c r="G28" s="621"/>
      <c r="H28" s="605"/>
      <c r="I28" s="605"/>
      <c r="J28" s="605"/>
      <c r="K28" s="605"/>
    </row>
    <row r="29" spans="1:11" s="606" customFormat="1" ht="31.5">
      <c r="A29" s="731"/>
      <c r="B29" s="740"/>
      <c r="C29" s="736"/>
      <c r="D29" s="738"/>
      <c r="E29" s="619" t="s">
        <v>688</v>
      </c>
      <c r="F29" s="603" t="s">
        <v>677</v>
      </c>
      <c r="G29" s="621"/>
      <c r="H29" s="605"/>
      <c r="I29" s="605"/>
      <c r="J29" s="605"/>
      <c r="K29" s="605"/>
    </row>
    <row r="30" spans="1:11" s="606" customFormat="1">
      <c r="A30" s="726"/>
      <c r="B30" s="741"/>
      <c r="C30" s="737"/>
      <c r="D30" s="728"/>
      <c r="E30" s="626" t="s">
        <v>685</v>
      </c>
      <c r="F30" s="603" t="s">
        <v>677</v>
      </c>
      <c r="G30" s="621"/>
      <c r="H30" s="605"/>
      <c r="I30" s="605"/>
      <c r="J30" s="605"/>
      <c r="K30" s="605"/>
    </row>
    <row r="31" spans="1:11" s="606" customFormat="1" ht="37.5" customHeight="1">
      <c r="A31" s="725">
        <v>10</v>
      </c>
      <c r="B31" s="732" t="s">
        <v>480</v>
      </c>
      <c r="C31" s="751" t="s">
        <v>689</v>
      </c>
      <c r="D31" s="727" t="s">
        <v>105</v>
      </c>
      <c r="E31" s="627" t="s">
        <v>690</v>
      </c>
      <c r="F31" s="617" t="s">
        <v>680</v>
      </c>
      <c r="G31" s="621"/>
      <c r="H31" s="605"/>
      <c r="I31" s="605"/>
      <c r="J31" s="605"/>
      <c r="K31" s="605"/>
    </row>
    <row r="32" spans="1:11" s="606" customFormat="1" ht="31.5">
      <c r="A32" s="731"/>
      <c r="B32" s="733"/>
      <c r="C32" s="752"/>
      <c r="D32" s="738"/>
      <c r="E32" s="619" t="s">
        <v>688</v>
      </c>
      <c r="F32" s="603" t="s">
        <v>677</v>
      </c>
      <c r="G32" s="621"/>
      <c r="H32" s="605"/>
      <c r="I32" s="605"/>
      <c r="J32" s="605"/>
      <c r="K32" s="605"/>
    </row>
    <row r="33" spans="1:11" s="606" customFormat="1">
      <c r="A33" s="726"/>
      <c r="B33" s="734"/>
      <c r="C33" s="753"/>
      <c r="D33" s="728"/>
      <c r="E33" s="626" t="s">
        <v>685</v>
      </c>
      <c r="F33" s="603" t="s">
        <v>677</v>
      </c>
      <c r="G33" s="621"/>
      <c r="H33" s="605"/>
      <c r="I33" s="605"/>
      <c r="J33" s="605"/>
      <c r="K33" s="605"/>
    </row>
    <row r="34" spans="1:11" s="587" customFormat="1">
      <c r="A34" s="622"/>
      <c r="B34" s="593" t="s">
        <v>205</v>
      </c>
      <c r="C34" s="613" t="s">
        <v>204</v>
      </c>
      <c r="D34" s="415"/>
      <c r="E34" s="613"/>
      <c r="F34" s="415"/>
      <c r="G34" s="613"/>
      <c r="H34" s="616"/>
      <c r="I34" s="616"/>
      <c r="J34" s="616"/>
      <c r="K34" s="586"/>
    </row>
    <row r="35" spans="1:11" s="606" customFormat="1" ht="39" customHeight="1">
      <c r="A35" s="725">
        <v>11</v>
      </c>
      <c r="B35" s="732" t="s">
        <v>426</v>
      </c>
      <c r="C35" s="735" t="s">
        <v>470</v>
      </c>
      <c r="D35" s="727" t="s">
        <v>105</v>
      </c>
      <c r="E35" s="627" t="s">
        <v>691</v>
      </c>
      <c r="F35" s="617" t="s">
        <v>680</v>
      </c>
      <c r="G35" s="621"/>
      <c r="H35" s="605"/>
      <c r="I35" s="605"/>
      <c r="J35" s="605"/>
      <c r="K35" s="605"/>
    </row>
    <row r="36" spans="1:11" s="606" customFormat="1" ht="35.25" customHeight="1">
      <c r="A36" s="731"/>
      <c r="B36" s="733"/>
      <c r="C36" s="736"/>
      <c r="D36" s="738"/>
      <c r="E36" s="627" t="s">
        <v>692</v>
      </c>
      <c r="F36" s="603" t="s">
        <v>677</v>
      </c>
      <c r="G36" s="621"/>
      <c r="H36" s="605"/>
      <c r="I36" s="605"/>
      <c r="J36" s="605"/>
      <c r="K36" s="605"/>
    </row>
    <row r="37" spans="1:11" s="606" customFormat="1" ht="29.25" customHeight="1">
      <c r="A37" s="726"/>
      <c r="B37" s="734"/>
      <c r="C37" s="737"/>
      <c r="D37" s="728"/>
      <c r="E37" s="626" t="s">
        <v>685</v>
      </c>
      <c r="F37" s="603" t="s">
        <v>677</v>
      </c>
      <c r="G37" s="621"/>
      <c r="H37" s="605"/>
      <c r="I37" s="605"/>
      <c r="J37" s="605"/>
      <c r="K37" s="605"/>
    </row>
    <row r="38" spans="1:11" s="606" customFormat="1" ht="88.5" customHeight="1">
      <c r="A38" s="725">
        <v>12</v>
      </c>
      <c r="B38" s="732" t="s">
        <v>481</v>
      </c>
      <c r="C38" s="735" t="s">
        <v>291</v>
      </c>
      <c r="D38" s="727" t="s">
        <v>105</v>
      </c>
      <c r="E38" s="628" t="s">
        <v>693</v>
      </c>
      <c r="F38" s="617" t="s">
        <v>680</v>
      </c>
      <c r="G38" s="621"/>
      <c r="H38" s="605"/>
      <c r="I38" s="605"/>
      <c r="J38" s="605"/>
      <c r="K38" s="605"/>
    </row>
    <row r="39" spans="1:11" s="606" customFormat="1" ht="51" customHeight="1">
      <c r="A39" s="731"/>
      <c r="B39" s="733"/>
      <c r="C39" s="736"/>
      <c r="D39" s="738"/>
      <c r="E39" s="627" t="s">
        <v>694</v>
      </c>
      <c r="F39" s="603" t="s">
        <v>677</v>
      </c>
      <c r="G39" s="621"/>
      <c r="H39" s="605"/>
      <c r="I39" s="605"/>
      <c r="J39" s="605"/>
      <c r="K39" s="605"/>
    </row>
    <row r="40" spans="1:11" s="606" customFormat="1">
      <c r="A40" s="726"/>
      <c r="B40" s="734"/>
      <c r="C40" s="737"/>
      <c r="D40" s="728"/>
      <c r="E40" s="626" t="s">
        <v>685</v>
      </c>
      <c r="F40" s="603" t="s">
        <v>677</v>
      </c>
      <c r="G40" s="621"/>
      <c r="H40" s="605"/>
      <c r="I40" s="605"/>
      <c r="J40" s="605"/>
      <c r="K40" s="605"/>
    </row>
    <row r="41" spans="1:11" s="606" customFormat="1" ht="94.5">
      <c r="A41" s="725">
        <v>13</v>
      </c>
      <c r="B41" s="732" t="s">
        <v>482</v>
      </c>
      <c r="C41" s="735" t="s">
        <v>334</v>
      </c>
      <c r="D41" s="727" t="s">
        <v>105</v>
      </c>
      <c r="E41" s="627" t="s">
        <v>695</v>
      </c>
      <c r="F41" s="603" t="s">
        <v>677</v>
      </c>
      <c r="G41" s="621"/>
      <c r="H41" s="605"/>
      <c r="I41" s="605"/>
      <c r="J41" s="605"/>
      <c r="K41" s="605"/>
    </row>
    <row r="42" spans="1:11" s="606" customFormat="1" ht="31.5">
      <c r="A42" s="731"/>
      <c r="B42" s="733"/>
      <c r="C42" s="736"/>
      <c r="D42" s="738"/>
      <c r="E42" s="627" t="s">
        <v>696</v>
      </c>
      <c r="F42" s="603" t="s">
        <v>677</v>
      </c>
      <c r="G42" s="621"/>
      <c r="H42" s="605"/>
      <c r="I42" s="605"/>
      <c r="J42" s="605"/>
      <c r="K42" s="605"/>
    </row>
    <row r="43" spans="1:11" s="606" customFormat="1">
      <c r="A43" s="726"/>
      <c r="B43" s="734"/>
      <c r="C43" s="737"/>
      <c r="D43" s="728"/>
      <c r="E43" s="626" t="s">
        <v>685</v>
      </c>
      <c r="F43" s="603" t="s">
        <v>677</v>
      </c>
      <c r="G43" s="621"/>
      <c r="H43" s="605"/>
      <c r="I43" s="605"/>
      <c r="J43" s="605"/>
      <c r="K43" s="605"/>
    </row>
    <row r="44" spans="1:11" s="606" customFormat="1" ht="47.25">
      <c r="A44" s="725">
        <v>14</v>
      </c>
      <c r="B44" s="732" t="s">
        <v>483</v>
      </c>
      <c r="C44" s="735" t="s">
        <v>595</v>
      </c>
      <c r="D44" s="727" t="s">
        <v>105</v>
      </c>
      <c r="E44" s="627" t="s">
        <v>697</v>
      </c>
      <c r="F44" s="617" t="s">
        <v>680</v>
      </c>
      <c r="G44" s="621"/>
      <c r="H44" s="605"/>
      <c r="I44" s="605"/>
      <c r="J44" s="605"/>
      <c r="K44" s="605"/>
    </row>
    <row r="45" spans="1:11" s="606" customFormat="1" ht="31.5">
      <c r="A45" s="731"/>
      <c r="B45" s="733"/>
      <c r="C45" s="736"/>
      <c r="D45" s="738"/>
      <c r="E45" s="619" t="s">
        <v>698</v>
      </c>
      <c r="F45" s="603" t="s">
        <v>677</v>
      </c>
      <c r="G45" s="621"/>
      <c r="H45" s="605"/>
      <c r="I45" s="605"/>
      <c r="J45" s="605"/>
      <c r="K45" s="605"/>
    </row>
    <row r="46" spans="1:11" s="606" customFormat="1">
      <c r="A46" s="726"/>
      <c r="B46" s="734"/>
      <c r="C46" s="737"/>
      <c r="D46" s="728"/>
      <c r="E46" s="626" t="s">
        <v>685</v>
      </c>
      <c r="F46" s="603" t="s">
        <v>677</v>
      </c>
      <c r="G46" s="621"/>
      <c r="H46" s="605"/>
      <c r="I46" s="605"/>
      <c r="J46" s="605"/>
      <c r="K46" s="605"/>
    </row>
    <row r="47" spans="1:11" s="606" customFormat="1" ht="47.25">
      <c r="A47" s="725">
        <v>15</v>
      </c>
      <c r="B47" s="732" t="s">
        <v>484</v>
      </c>
      <c r="C47" s="735" t="s">
        <v>446</v>
      </c>
      <c r="D47" s="727" t="s">
        <v>105</v>
      </c>
      <c r="E47" s="627" t="s">
        <v>699</v>
      </c>
      <c r="F47" s="603" t="s">
        <v>677</v>
      </c>
      <c r="G47" s="621"/>
      <c r="H47" s="605"/>
      <c r="I47" s="605"/>
      <c r="J47" s="605"/>
      <c r="K47" s="605"/>
    </row>
    <row r="48" spans="1:11" s="606" customFormat="1" ht="31.5">
      <c r="A48" s="731"/>
      <c r="B48" s="733"/>
      <c r="C48" s="736"/>
      <c r="D48" s="738"/>
      <c r="E48" s="627" t="s">
        <v>700</v>
      </c>
      <c r="F48" s="603" t="s">
        <v>677</v>
      </c>
      <c r="G48" s="621"/>
      <c r="H48" s="605"/>
      <c r="I48" s="605"/>
      <c r="J48" s="605"/>
      <c r="K48" s="605"/>
    </row>
    <row r="49" spans="1:11" s="606" customFormat="1">
      <c r="A49" s="726"/>
      <c r="B49" s="734"/>
      <c r="C49" s="737"/>
      <c r="D49" s="728"/>
      <c r="E49" s="626" t="s">
        <v>685</v>
      </c>
      <c r="F49" s="603" t="s">
        <v>677</v>
      </c>
      <c r="G49" s="621"/>
      <c r="H49" s="605"/>
      <c r="I49" s="605"/>
      <c r="J49" s="605"/>
      <c r="K49" s="605"/>
    </row>
    <row r="50" spans="1:11" s="606" customFormat="1" ht="47.25">
      <c r="A50" s="725">
        <v>16</v>
      </c>
      <c r="B50" s="732" t="s">
        <v>485</v>
      </c>
      <c r="C50" s="735" t="s">
        <v>448</v>
      </c>
      <c r="D50" s="727" t="s">
        <v>105</v>
      </c>
      <c r="E50" s="627" t="s">
        <v>701</v>
      </c>
      <c r="F50" s="617" t="s">
        <v>680</v>
      </c>
      <c r="G50" s="621"/>
      <c r="H50" s="605"/>
      <c r="I50" s="605"/>
      <c r="J50" s="605"/>
      <c r="K50" s="605"/>
    </row>
    <row r="51" spans="1:11" s="606" customFormat="1" ht="31.5">
      <c r="A51" s="731"/>
      <c r="B51" s="733"/>
      <c r="C51" s="736"/>
      <c r="D51" s="738"/>
      <c r="E51" s="619" t="s">
        <v>698</v>
      </c>
      <c r="F51" s="603" t="s">
        <v>677</v>
      </c>
      <c r="G51" s="621"/>
      <c r="H51" s="605"/>
      <c r="I51" s="605"/>
      <c r="J51" s="605"/>
      <c r="K51" s="605"/>
    </row>
    <row r="52" spans="1:11" s="606" customFormat="1">
      <c r="A52" s="726"/>
      <c r="B52" s="734"/>
      <c r="C52" s="737"/>
      <c r="D52" s="728"/>
      <c r="E52" s="626" t="s">
        <v>685</v>
      </c>
      <c r="F52" s="603" t="s">
        <v>677</v>
      </c>
      <c r="G52" s="621"/>
      <c r="H52" s="605"/>
      <c r="I52" s="605"/>
      <c r="J52" s="605"/>
      <c r="K52" s="605"/>
    </row>
    <row r="53" spans="1:11" s="606" customFormat="1" ht="31.5">
      <c r="A53" s="601">
        <v>17</v>
      </c>
      <c r="B53" s="629" t="s">
        <v>486</v>
      </c>
      <c r="C53" s="521" t="s">
        <v>447</v>
      </c>
      <c r="D53" s="599" t="s">
        <v>105</v>
      </c>
      <c r="E53" s="521" t="s">
        <v>702</v>
      </c>
      <c r="F53" s="617" t="s">
        <v>680</v>
      </c>
      <c r="G53" s="621"/>
      <c r="H53" s="605"/>
      <c r="I53" s="605"/>
      <c r="J53" s="605"/>
      <c r="K53" s="605"/>
    </row>
    <row r="54" spans="1:11" s="606" customFormat="1" ht="47.25">
      <c r="A54" s="725">
        <v>18</v>
      </c>
      <c r="B54" s="732" t="s">
        <v>487</v>
      </c>
      <c r="C54" s="735" t="s">
        <v>449</v>
      </c>
      <c r="D54" s="727" t="s">
        <v>105</v>
      </c>
      <c r="E54" s="627" t="s">
        <v>703</v>
      </c>
      <c r="F54" s="617" t="s">
        <v>680</v>
      </c>
      <c r="G54" s="621"/>
      <c r="H54" s="605"/>
      <c r="I54" s="605"/>
      <c r="J54" s="605"/>
      <c r="K54" s="605"/>
    </row>
    <row r="55" spans="1:11" s="606" customFormat="1" ht="31.5">
      <c r="A55" s="731"/>
      <c r="B55" s="733"/>
      <c r="C55" s="736"/>
      <c r="D55" s="738"/>
      <c r="E55" s="619" t="s">
        <v>681</v>
      </c>
      <c r="F55" s="603" t="s">
        <v>677</v>
      </c>
      <c r="G55" s="621"/>
      <c r="H55" s="605"/>
      <c r="I55" s="605"/>
      <c r="J55" s="605"/>
      <c r="K55" s="605"/>
    </row>
    <row r="56" spans="1:11" s="606" customFormat="1">
      <c r="A56" s="726"/>
      <c r="B56" s="734"/>
      <c r="C56" s="737"/>
      <c r="D56" s="728"/>
      <c r="E56" s="626" t="s">
        <v>685</v>
      </c>
      <c r="F56" s="603" t="s">
        <v>677</v>
      </c>
      <c r="G56" s="621"/>
      <c r="H56" s="605"/>
      <c r="I56" s="605"/>
      <c r="J56" s="605"/>
      <c r="K56" s="605"/>
    </row>
    <row r="57" spans="1:11" s="606" customFormat="1" ht="31.5">
      <c r="A57" s="725">
        <v>19</v>
      </c>
      <c r="B57" s="732" t="s">
        <v>488</v>
      </c>
      <c r="C57" s="735" t="s">
        <v>450</v>
      </c>
      <c r="D57" s="727" t="s">
        <v>105</v>
      </c>
      <c r="E57" s="521" t="s">
        <v>704</v>
      </c>
      <c r="F57" s="617" t="s">
        <v>680</v>
      </c>
      <c r="G57" s="621"/>
      <c r="H57" s="605"/>
      <c r="I57" s="605"/>
      <c r="J57" s="605"/>
      <c r="K57" s="605"/>
    </row>
    <row r="58" spans="1:11" s="606" customFormat="1" ht="31.5">
      <c r="A58" s="731"/>
      <c r="B58" s="733"/>
      <c r="C58" s="736"/>
      <c r="D58" s="738"/>
      <c r="E58" s="619" t="s">
        <v>681</v>
      </c>
      <c r="F58" s="603" t="s">
        <v>677</v>
      </c>
      <c r="G58" s="621"/>
      <c r="H58" s="605"/>
      <c r="I58" s="605"/>
      <c r="J58" s="605"/>
      <c r="K58" s="605"/>
    </row>
    <row r="59" spans="1:11" s="606" customFormat="1">
      <c r="A59" s="726"/>
      <c r="B59" s="734"/>
      <c r="C59" s="737"/>
      <c r="D59" s="728"/>
      <c r="E59" s="626" t="s">
        <v>682</v>
      </c>
      <c r="F59" s="603" t="s">
        <v>677</v>
      </c>
      <c r="G59" s="621"/>
      <c r="H59" s="605"/>
      <c r="I59" s="605"/>
      <c r="J59" s="605"/>
      <c r="K59" s="605"/>
    </row>
    <row r="60" spans="1:11" s="606" customFormat="1" ht="54.75" customHeight="1">
      <c r="A60" s="725">
        <v>20</v>
      </c>
      <c r="B60" s="732" t="s">
        <v>495</v>
      </c>
      <c r="C60" s="735" t="s">
        <v>311</v>
      </c>
      <c r="D60" s="727" t="s">
        <v>105</v>
      </c>
      <c r="E60" s="630" t="s">
        <v>705</v>
      </c>
      <c r="F60" s="603" t="s">
        <v>680</v>
      </c>
      <c r="G60" s="621" t="s">
        <v>706</v>
      </c>
      <c r="H60" s="605"/>
      <c r="I60" s="605"/>
      <c r="J60" s="605"/>
      <c r="K60" s="605"/>
    </row>
    <row r="61" spans="1:11" s="606" customFormat="1" ht="31.5">
      <c r="A61" s="731"/>
      <c r="B61" s="733"/>
      <c r="C61" s="736"/>
      <c r="D61" s="738"/>
      <c r="E61" s="627" t="s">
        <v>707</v>
      </c>
      <c r="F61" s="603" t="s">
        <v>677</v>
      </c>
      <c r="G61" s="621"/>
      <c r="H61" s="605"/>
      <c r="I61" s="605"/>
      <c r="J61" s="605"/>
      <c r="K61" s="605"/>
    </row>
    <row r="62" spans="1:11" s="606" customFormat="1" ht="31.5">
      <c r="A62" s="731"/>
      <c r="B62" s="733"/>
      <c r="C62" s="736"/>
      <c r="D62" s="738"/>
      <c r="E62" s="627" t="s">
        <v>708</v>
      </c>
      <c r="F62" s="603" t="s">
        <v>677</v>
      </c>
      <c r="G62" s="621"/>
      <c r="H62" s="605"/>
      <c r="I62" s="605"/>
      <c r="J62" s="605"/>
      <c r="K62" s="605"/>
    </row>
    <row r="63" spans="1:11" s="606" customFormat="1">
      <c r="A63" s="726"/>
      <c r="B63" s="734"/>
      <c r="C63" s="737"/>
      <c r="D63" s="728"/>
      <c r="E63" s="626" t="s">
        <v>682</v>
      </c>
      <c r="F63" s="603" t="s">
        <v>677</v>
      </c>
      <c r="G63" s="621"/>
      <c r="H63" s="605"/>
      <c r="I63" s="605"/>
      <c r="J63" s="605"/>
      <c r="K63" s="605"/>
    </row>
    <row r="64" spans="1:11" s="606" customFormat="1" ht="83.25" customHeight="1">
      <c r="A64" s="725">
        <v>21</v>
      </c>
      <c r="B64" s="732" t="s">
        <v>496</v>
      </c>
      <c r="C64" s="735" t="s">
        <v>489</v>
      </c>
      <c r="D64" s="727" t="s">
        <v>105</v>
      </c>
      <c r="E64" s="627" t="s">
        <v>709</v>
      </c>
      <c r="F64" s="617" t="s">
        <v>680</v>
      </c>
      <c r="G64" s="621"/>
      <c r="H64" s="605"/>
      <c r="I64" s="605"/>
      <c r="J64" s="605"/>
      <c r="K64" s="605"/>
    </row>
    <row r="65" spans="1:11" s="606" customFormat="1" ht="31.5">
      <c r="A65" s="731"/>
      <c r="B65" s="733"/>
      <c r="C65" s="736"/>
      <c r="D65" s="738"/>
      <c r="E65" s="627" t="s">
        <v>698</v>
      </c>
      <c r="F65" s="603" t="s">
        <v>677</v>
      </c>
      <c r="G65" s="621"/>
      <c r="H65" s="605"/>
      <c r="I65" s="605"/>
      <c r="J65" s="605"/>
      <c r="K65" s="605"/>
    </row>
    <row r="66" spans="1:11" s="606" customFormat="1">
      <c r="A66" s="726"/>
      <c r="B66" s="734"/>
      <c r="C66" s="737"/>
      <c r="D66" s="728"/>
      <c r="E66" s="626" t="s">
        <v>682</v>
      </c>
      <c r="F66" s="603" t="s">
        <v>677</v>
      </c>
      <c r="G66" s="621"/>
      <c r="H66" s="605"/>
      <c r="I66" s="605"/>
      <c r="J66" s="605"/>
      <c r="K66" s="605"/>
    </row>
    <row r="67" spans="1:11" s="606" customFormat="1" ht="54.75" customHeight="1">
      <c r="A67" s="725">
        <v>22</v>
      </c>
      <c r="B67" s="732" t="s">
        <v>497</v>
      </c>
      <c r="C67" s="735" t="s">
        <v>338</v>
      </c>
      <c r="D67" s="727" t="s">
        <v>105</v>
      </c>
      <c r="E67" s="621" t="s">
        <v>710</v>
      </c>
      <c r="F67" s="617" t="s">
        <v>680</v>
      </c>
      <c r="G67" s="621"/>
      <c r="H67" s="605"/>
      <c r="I67" s="605"/>
      <c r="J67" s="605"/>
      <c r="K67" s="605"/>
    </row>
    <row r="68" spans="1:11" s="606" customFormat="1" ht="54.75" customHeight="1">
      <c r="A68" s="726"/>
      <c r="B68" s="734"/>
      <c r="C68" s="737"/>
      <c r="D68" s="728"/>
      <c r="E68" s="627" t="s">
        <v>711</v>
      </c>
      <c r="F68" s="603" t="s">
        <v>677</v>
      </c>
      <c r="G68" s="621"/>
      <c r="H68" s="605"/>
      <c r="I68" s="605"/>
      <c r="J68" s="605"/>
      <c r="K68" s="605"/>
    </row>
    <row r="69" spans="1:11" s="606" customFormat="1" ht="52.5" customHeight="1">
      <c r="A69" s="725">
        <v>23</v>
      </c>
      <c r="B69" s="732" t="s">
        <v>498</v>
      </c>
      <c r="C69" s="735" t="s">
        <v>300</v>
      </c>
      <c r="D69" s="727" t="s">
        <v>105</v>
      </c>
      <c r="E69" s="627" t="s">
        <v>712</v>
      </c>
      <c r="F69" s="603" t="s">
        <v>677</v>
      </c>
      <c r="G69" s="621"/>
      <c r="H69" s="605"/>
      <c r="I69" s="605"/>
      <c r="J69" s="605"/>
      <c r="K69" s="605"/>
    </row>
    <row r="70" spans="1:11" s="606" customFormat="1" ht="31.5">
      <c r="A70" s="726"/>
      <c r="B70" s="734"/>
      <c r="C70" s="737"/>
      <c r="D70" s="728"/>
      <c r="E70" s="627" t="s">
        <v>713</v>
      </c>
      <c r="F70" s="617" t="s">
        <v>680</v>
      </c>
      <c r="G70" s="621"/>
      <c r="H70" s="605"/>
      <c r="I70" s="605"/>
      <c r="J70" s="605"/>
      <c r="K70" s="605"/>
    </row>
    <row r="71" spans="1:11" s="606" customFormat="1" ht="47.25">
      <c r="A71" s="725">
        <v>24</v>
      </c>
      <c r="B71" s="732" t="s">
        <v>499</v>
      </c>
      <c r="C71" s="735" t="s">
        <v>265</v>
      </c>
      <c r="D71" s="727" t="s">
        <v>105</v>
      </c>
      <c r="E71" s="521" t="s">
        <v>714</v>
      </c>
      <c r="F71" s="617" t="s">
        <v>680</v>
      </c>
      <c r="G71" s="621"/>
      <c r="H71" s="605"/>
      <c r="I71" s="605"/>
      <c r="J71" s="605"/>
      <c r="K71" s="605"/>
    </row>
    <row r="72" spans="1:11" s="606" customFormat="1" ht="38.25" customHeight="1">
      <c r="A72" s="731"/>
      <c r="B72" s="733"/>
      <c r="C72" s="736"/>
      <c r="D72" s="738"/>
      <c r="E72" s="627" t="s">
        <v>707</v>
      </c>
      <c r="F72" s="603" t="s">
        <v>677</v>
      </c>
      <c r="G72" s="621"/>
      <c r="H72" s="605"/>
      <c r="I72" s="605"/>
      <c r="J72" s="605"/>
      <c r="K72" s="605"/>
    </row>
    <row r="73" spans="1:11" s="606" customFormat="1" ht="31.5">
      <c r="A73" s="731"/>
      <c r="B73" s="733"/>
      <c r="C73" s="736"/>
      <c r="D73" s="738"/>
      <c r="E73" s="627" t="s">
        <v>698</v>
      </c>
      <c r="F73" s="603" t="s">
        <v>677</v>
      </c>
      <c r="G73" s="621"/>
      <c r="H73" s="605"/>
      <c r="I73" s="605"/>
      <c r="J73" s="605"/>
      <c r="K73" s="605"/>
    </row>
    <row r="74" spans="1:11" s="606" customFormat="1">
      <c r="A74" s="726"/>
      <c r="B74" s="734"/>
      <c r="C74" s="737"/>
      <c r="D74" s="728"/>
      <c r="E74" s="626" t="s">
        <v>682</v>
      </c>
      <c r="F74" s="603" t="s">
        <v>677</v>
      </c>
      <c r="G74" s="621"/>
      <c r="H74" s="605"/>
      <c r="I74" s="605"/>
      <c r="J74" s="605"/>
      <c r="K74" s="605"/>
    </row>
    <row r="75" spans="1:11" s="606" customFormat="1" ht="47.25">
      <c r="A75" s="725">
        <v>25</v>
      </c>
      <c r="B75" s="732" t="s">
        <v>500</v>
      </c>
      <c r="C75" s="735" t="s">
        <v>388</v>
      </c>
      <c r="D75" s="727" t="s">
        <v>105</v>
      </c>
      <c r="E75" s="521" t="s">
        <v>715</v>
      </c>
      <c r="F75" s="617" t="s">
        <v>680</v>
      </c>
      <c r="G75" s="621"/>
      <c r="H75" s="605"/>
      <c r="I75" s="605"/>
      <c r="J75" s="605"/>
      <c r="K75" s="605"/>
    </row>
    <row r="76" spans="1:11" s="606" customFormat="1" ht="31.5">
      <c r="A76" s="731"/>
      <c r="B76" s="733"/>
      <c r="C76" s="736"/>
      <c r="D76" s="738"/>
      <c r="E76" s="619" t="s">
        <v>688</v>
      </c>
      <c r="F76" s="603" t="s">
        <v>677</v>
      </c>
      <c r="G76" s="621"/>
      <c r="H76" s="605"/>
      <c r="I76" s="605"/>
      <c r="J76" s="605"/>
      <c r="K76" s="605"/>
    </row>
    <row r="77" spans="1:11" s="606" customFormat="1">
      <c r="A77" s="726"/>
      <c r="B77" s="734"/>
      <c r="C77" s="737"/>
      <c r="D77" s="728"/>
      <c r="E77" s="626" t="s">
        <v>682</v>
      </c>
      <c r="F77" s="603" t="s">
        <v>677</v>
      </c>
      <c r="G77" s="621"/>
      <c r="H77" s="605"/>
      <c r="I77" s="605"/>
      <c r="J77" s="605"/>
      <c r="K77" s="605"/>
    </row>
    <row r="78" spans="1:11" s="606" customFormat="1" ht="47.25">
      <c r="A78" s="725">
        <v>26</v>
      </c>
      <c r="B78" s="732" t="s">
        <v>501</v>
      </c>
      <c r="C78" s="735" t="s">
        <v>312</v>
      </c>
      <c r="D78" s="727" t="s">
        <v>105</v>
      </c>
      <c r="E78" s="621" t="s">
        <v>716</v>
      </c>
      <c r="F78" s="617" t="s">
        <v>680</v>
      </c>
      <c r="G78" s="621"/>
      <c r="H78" s="605"/>
      <c r="I78" s="605"/>
      <c r="J78" s="605"/>
      <c r="K78" s="605"/>
    </row>
    <row r="79" spans="1:11" s="606" customFormat="1" ht="41.25" customHeight="1">
      <c r="A79" s="726"/>
      <c r="B79" s="734"/>
      <c r="C79" s="737"/>
      <c r="D79" s="728"/>
      <c r="E79" s="621" t="s">
        <v>717</v>
      </c>
      <c r="F79" s="603" t="s">
        <v>677</v>
      </c>
      <c r="G79" s="621"/>
      <c r="H79" s="605"/>
      <c r="I79" s="605"/>
      <c r="J79" s="605"/>
      <c r="K79" s="605"/>
    </row>
    <row r="80" spans="1:11" s="606" customFormat="1" ht="87.75" customHeight="1">
      <c r="A80" s="725">
        <v>27</v>
      </c>
      <c r="B80" s="732" t="s">
        <v>502</v>
      </c>
      <c r="C80" s="735" t="s">
        <v>318</v>
      </c>
      <c r="D80" s="727" t="s">
        <v>105</v>
      </c>
      <c r="E80" s="627" t="s">
        <v>718</v>
      </c>
      <c r="F80" s="617" t="s">
        <v>680</v>
      </c>
      <c r="G80" s="621"/>
      <c r="H80" s="605"/>
      <c r="I80" s="605"/>
      <c r="J80" s="605"/>
      <c r="K80" s="605"/>
    </row>
    <row r="81" spans="1:11" s="606" customFormat="1" ht="78.75">
      <c r="A81" s="731"/>
      <c r="B81" s="733"/>
      <c r="C81" s="736"/>
      <c r="D81" s="738"/>
      <c r="E81" s="626" t="s">
        <v>719</v>
      </c>
      <c r="F81" s="603" t="s">
        <v>677</v>
      </c>
      <c r="G81" s="621"/>
      <c r="H81" s="605"/>
      <c r="I81" s="605"/>
      <c r="J81" s="605"/>
      <c r="K81" s="605"/>
    </row>
    <row r="82" spans="1:11" s="606" customFormat="1" ht="31.5">
      <c r="A82" s="731"/>
      <c r="B82" s="733"/>
      <c r="C82" s="736"/>
      <c r="D82" s="738"/>
      <c r="E82" s="626" t="s">
        <v>720</v>
      </c>
      <c r="F82" s="603" t="s">
        <v>677</v>
      </c>
      <c r="G82" s="621"/>
      <c r="H82" s="605"/>
      <c r="I82" s="605"/>
      <c r="J82" s="605"/>
      <c r="K82" s="605"/>
    </row>
    <row r="83" spans="1:11" s="606" customFormat="1" ht="47.25">
      <c r="A83" s="731"/>
      <c r="B83" s="733"/>
      <c r="C83" s="736"/>
      <c r="D83" s="738"/>
      <c r="E83" s="627" t="s">
        <v>721</v>
      </c>
      <c r="F83" s="603" t="s">
        <v>677</v>
      </c>
      <c r="G83" s="621"/>
      <c r="H83" s="605"/>
      <c r="I83" s="605"/>
      <c r="J83" s="605"/>
      <c r="K83" s="605"/>
    </row>
    <row r="84" spans="1:11" s="606" customFormat="1">
      <c r="A84" s="726"/>
      <c r="B84" s="734"/>
      <c r="C84" s="737"/>
      <c r="D84" s="728"/>
      <c r="E84" s="626" t="s">
        <v>682</v>
      </c>
      <c r="F84" s="603" t="s">
        <v>677</v>
      </c>
      <c r="G84" s="621"/>
      <c r="H84" s="605"/>
      <c r="I84" s="605"/>
      <c r="J84" s="605"/>
      <c r="K84" s="605"/>
    </row>
    <row r="85" spans="1:11" s="606" customFormat="1" ht="63">
      <c r="A85" s="725">
        <v>28</v>
      </c>
      <c r="B85" s="732" t="s">
        <v>503</v>
      </c>
      <c r="C85" s="735" t="s">
        <v>423</v>
      </c>
      <c r="D85" s="727" t="s">
        <v>105</v>
      </c>
      <c r="E85" s="619" t="s">
        <v>722</v>
      </c>
      <c r="F85" s="617" t="s">
        <v>680</v>
      </c>
      <c r="G85" s="631"/>
      <c r="H85" s="605"/>
      <c r="I85" s="605"/>
      <c r="J85" s="605"/>
      <c r="K85" s="605"/>
    </row>
    <row r="86" spans="1:11" s="606" customFormat="1" ht="31.5">
      <c r="A86" s="731"/>
      <c r="B86" s="733"/>
      <c r="C86" s="736"/>
      <c r="D86" s="738"/>
      <c r="E86" s="619" t="s">
        <v>681</v>
      </c>
      <c r="F86" s="603" t="s">
        <v>677</v>
      </c>
      <c r="G86" s="631"/>
      <c r="H86" s="605"/>
      <c r="I86" s="605"/>
      <c r="J86" s="605"/>
      <c r="K86" s="605"/>
    </row>
    <row r="87" spans="1:11" s="606" customFormat="1">
      <c r="A87" s="726"/>
      <c r="B87" s="734"/>
      <c r="C87" s="737"/>
      <c r="D87" s="728"/>
      <c r="E87" s="626" t="s">
        <v>682</v>
      </c>
      <c r="F87" s="603" t="s">
        <v>677</v>
      </c>
      <c r="G87" s="621"/>
      <c r="H87" s="605"/>
      <c r="I87" s="605"/>
      <c r="J87" s="605"/>
      <c r="K87" s="605"/>
    </row>
    <row r="88" spans="1:11" s="606" customFormat="1" ht="31.5">
      <c r="A88" s="725">
        <v>29</v>
      </c>
      <c r="B88" s="732" t="s">
        <v>504</v>
      </c>
      <c r="C88" s="735" t="s">
        <v>329</v>
      </c>
      <c r="D88" s="727" t="s">
        <v>105</v>
      </c>
      <c r="E88" s="627" t="s">
        <v>723</v>
      </c>
      <c r="F88" s="617" t="s">
        <v>680</v>
      </c>
      <c r="G88" s="621"/>
      <c r="H88" s="605"/>
      <c r="I88" s="605"/>
      <c r="J88" s="605"/>
      <c r="K88" s="605"/>
    </row>
    <row r="89" spans="1:11" s="606" customFormat="1" ht="31.5">
      <c r="A89" s="731"/>
      <c r="B89" s="733"/>
      <c r="C89" s="736"/>
      <c r="D89" s="738"/>
      <c r="E89" s="627" t="s">
        <v>707</v>
      </c>
      <c r="F89" s="603" t="s">
        <v>677</v>
      </c>
      <c r="G89" s="621"/>
      <c r="H89" s="605"/>
      <c r="I89" s="605"/>
      <c r="J89" s="605"/>
      <c r="K89" s="605"/>
    </row>
    <row r="90" spans="1:11" s="606" customFormat="1" ht="31.5">
      <c r="A90" s="731"/>
      <c r="B90" s="733"/>
      <c r="C90" s="736"/>
      <c r="D90" s="738"/>
      <c r="E90" s="627" t="s">
        <v>698</v>
      </c>
      <c r="F90" s="603" t="s">
        <v>677</v>
      </c>
      <c r="G90" s="621"/>
      <c r="H90" s="605"/>
      <c r="I90" s="605"/>
      <c r="J90" s="605"/>
      <c r="K90" s="605"/>
    </row>
    <row r="91" spans="1:11" s="606" customFormat="1">
      <c r="A91" s="726"/>
      <c r="B91" s="734"/>
      <c r="C91" s="737"/>
      <c r="D91" s="728"/>
      <c r="E91" s="626" t="s">
        <v>682</v>
      </c>
      <c r="F91" s="603" t="s">
        <v>677</v>
      </c>
      <c r="G91" s="621"/>
      <c r="H91" s="605"/>
      <c r="I91" s="605"/>
      <c r="J91" s="605"/>
      <c r="K91" s="605"/>
    </row>
    <row r="92" spans="1:11" s="606" customFormat="1" ht="31.5">
      <c r="A92" s="725">
        <v>30</v>
      </c>
      <c r="B92" s="732" t="s">
        <v>505</v>
      </c>
      <c r="C92" s="735" t="s">
        <v>451</v>
      </c>
      <c r="D92" s="727" t="s">
        <v>105</v>
      </c>
      <c r="E92" s="621" t="s">
        <v>724</v>
      </c>
      <c r="F92" s="617" t="s">
        <v>680</v>
      </c>
      <c r="G92" s="621"/>
      <c r="H92" s="605"/>
      <c r="I92" s="605"/>
      <c r="J92" s="605"/>
      <c r="K92" s="605"/>
    </row>
    <row r="93" spans="1:11" s="606" customFormat="1" ht="31.5">
      <c r="A93" s="731"/>
      <c r="B93" s="733"/>
      <c r="C93" s="736"/>
      <c r="D93" s="738"/>
      <c r="E93" s="627" t="s">
        <v>707</v>
      </c>
      <c r="F93" s="603" t="s">
        <v>677</v>
      </c>
      <c r="G93" s="621"/>
      <c r="H93" s="605"/>
      <c r="I93" s="605"/>
      <c r="J93" s="605"/>
      <c r="K93" s="605"/>
    </row>
    <row r="94" spans="1:11" s="606" customFormat="1" ht="31.5">
      <c r="A94" s="731"/>
      <c r="B94" s="733"/>
      <c r="C94" s="736"/>
      <c r="D94" s="738"/>
      <c r="E94" s="627" t="s">
        <v>698</v>
      </c>
      <c r="F94" s="603" t="s">
        <v>677</v>
      </c>
      <c r="G94" s="621"/>
      <c r="H94" s="605"/>
      <c r="I94" s="605"/>
      <c r="J94" s="605"/>
      <c r="K94" s="605"/>
    </row>
    <row r="95" spans="1:11" s="606" customFormat="1">
      <c r="A95" s="726"/>
      <c r="B95" s="734"/>
      <c r="C95" s="737"/>
      <c r="D95" s="728"/>
      <c r="E95" s="626" t="s">
        <v>682</v>
      </c>
      <c r="F95" s="603" t="s">
        <v>677</v>
      </c>
      <c r="G95" s="621"/>
      <c r="H95" s="605"/>
      <c r="I95" s="605"/>
      <c r="J95" s="605"/>
      <c r="K95" s="605"/>
    </row>
    <row r="96" spans="1:11" s="606" customFormat="1" ht="72" customHeight="1">
      <c r="A96" s="725">
        <v>31</v>
      </c>
      <c r="B96" s="732" t="s">
        <v>506</v>
      </c>
      <c r="C96" s="735" t="s">
        <v>452</v>
      </c>
      <c r="D96" s="727" t="s">
        <v>105</v>
      </c>
      <c r="E96" s="627" t="s">
        <v>725</v>
      </c>
      <c r="F96" s="617" t="s">
        <v>680</v>
      </c>
      <c r="G96" s="621"/>
      <c r="H96" s="605"/>
      <c r="I96" s="605"/>
      <c r="J96" s="605"/>
      <c r="K96" s="605"/>
    </row>
    <row r="97" spans="1:11" s="606" customFormat="1" ht="47.25">
      <c r="A97" s="731"/>
      <c r="B97" s="733"/>
      <c r="C97" s="736"/>
      <c r="D97" s="738"/>
      <c r="E97" s="627" t="s">
        <v>726</v>
      </c>
      <c r="F97" s="603" t="s">
        <v>677</v>
      </c>
      <c r="G97" s="621"/>
      <c r="H97" s="605"/>
      <c r="I97" s="605"/>
      <c r="J97" s="605"/>
      <c r="K97" s="605"/>
    </row>
    <row r="98" spans="1:11" s="606" customFormat="1" ht="31.5">
      <c r="A98" s="731"/>
      <c r="B98" s="733"/>
      <c r="C98" s="736"/>
      <c r="D98" s="738"/>
      <c r="E98" s="627" t="s">
        <v>727</v>
      </c>
      <c r="F98" s="603" t="s">
        <v>677</v>
      </c>
      <c r="G98" s="621"/>
      <c r="H98" s="605"/>
      <c r="I98" s="605"/>
      <c r="J98" s="605"/>
      <c r="K98" s="605"/>
    </row>
    <row r="99" spans="1:11" s="606" customFormat="1" ht="60.75" customHeight="1">
      <c r="A99" s="731"/>
      <c r="B99" s="733"/>
      <c r="C99" s="736"/>
      <c r="D99" s="738"/>
      <c r="E99" s="627" t="s">
        <v>728</v>
      </c>
      <c r="F99" s="603" t="s">
        <v>677</v>
      </c>
      <c r="G99" s="621"/>
      <c r="H99" s="605"/>
      <c r="I99" s="605"/>
      <c r="J99" s="605"/>
      <c r="K99" s="605"/>
    </row>
    <row r="100" spans="1:11" s="606" customFormat="1">
      <c r="A100" s="726"/>
      <c r="B100" s="734"/>
      <c r="C100" s="737"/>
      <c r="D100" s="728"/>
      <c r="E100" s="626" t="s">
        <v>682</v>
      </c>
      <c r="F100" s="603" t="s">
        <v>677</v>
      </c>
      <c r="G100" s="621"/>
      <c r="H100" s="605"/>
      <c r="I100" s="605"/>
      <c r="J100" s="605"/>
      <c r="K100" s="605"/>
    </row>
    <row r="101" spans="1:11" s="606" customFormat="1" ht="71.25" customHeight="1">
      <c r="A101" s="725">
        <v>32</v>
      </c>
      <c r="B101" s="732" t="s">
        <v>509</v>
      </c>
      <c r="C101" s="735" t="s">
        <v>453</v>
      </c>
      <c r="D101" s="727" t="s">
        <v>105</v>
      </c>
      <c r="E101" s="627" t="s">
        <v>729</v>
      </c>
      <c r="F101" s="603" t="s">
        <v>677</v>
      </c>
      <c r="G101" s="621"/>
      <c r="H101" s="605"/>
      <c r="I101" s="605"/>
      <c r="J101" s="605"/>
      <c r="K101" s="605"/>
    </row>
    <row r="102" spans="1:11" s="606" customFormat="1" ht="63">
      <c r="A102" s="731"/>
      <c r="B102" s="733"/>
      <c r="C102" s="736"/>
      <c r="D102" s="738"/>
      <c r="E102" s="627" t="s">
        <v>730</v>
      </c>
      <c r="F102" s="603" t="s">
        <v>677</v>
      </c>
      <c r="G102" s="621"/>
      <c r="H102" s="605"/>
      <c r="I102" s="605"/>
      <c r="J102" s="605"/>
      <c r="K102" s="605"/>
    </row>
    <row r="103" spans="1:11" s="606" customFormat="1" ht="70.5" customHeight="1">
      <c r="A103" s="731"/>
      <c r="B103" s="733"/>
      <c r="C103" s="736"/>
      <c r="D103" s="738"/>
      <c r="E103" s="619" t="s">
        <v>731</v>
      </c>
      <c r="F103" s="603" t="s">
        <v>677</v>
      </c>
      <c r="G103" s="621"/>
      <c r="H103" s="605"/>
      <c r="I103" s="605"/>
      <c r="J103" s="605"/>
      <c r="K103" s="605"/>
    </row>
    <row r="104" spans="1:11" s="606" customFormat="1" ht="31.5">
      <c r="A104" s="731"/>
      <c r="B104" s="733"/>
      <c r="C104" s="736"/>
      <c r="D104" s="738"/>
      <c r="E104" s="619" t="s">
        <v>732</v>
      </c>
      <c r="F104" s="603" t="s">
        <v>677</v>
      </c>
      <c r="G104" s="621"/>
      <c r="H104" s="605"/>
      <c r="I104" s="605"/>
      <c r="J104" s="605"/>
      <c r="K104" s="605"/>
    </row>
    <row r="105" spans="1:11" s="606" customFormat="1">
      <c r="A105" s="726"/>
      <c r="B105" s="734"/>
      <c r="C105" s="737"/>
      <c r="D105" s="728"/>
      <c r="E105" s="626" t="s">
        <v>682</v>
      </c>
      <c r="F105" s="603" t="s">
        <v>677</v>
      </c>
      <c r="G105" s="621"/>
      <c r="H105" s="605"/>
      <c r="I105" s="605"/>
      <c r="J105" s="605"/>
      <c r="K105" s="605"/>
    </row>
    <row r="106" spans="1:11" s="606" customFormat="1" ht="67.5" customHeight="1">
      <c r="A106" s="725">
        <v>33</v>
      </c>
      <c r="B106" s="732" t="s">
        <v>510</v>
      </c>
      <c r="C106" s="735" t="s">
        <v>490</v>
      </c>
      <c r="D106" s="727" t="s">
        <v>105</v>
      </c>
      <c r="E106" s="627" t="s">
        <v>733</v>
      </c>
      <c r="F106" s="617" t="s">
        <v>680</v>
      </c>
      <c r="G106" s="621"/>
      <c r="H106" s="605"/>
      <c r="I106" s="605"/>
      <c r="J106" s="605"/>
      <c r="K106" s="605"/>
    </row>
    <row r="107" spans="1:11" s="606" customFormat="1">
      <c r="A107" s="731"/>
      <c r="B107" s="733"/>
      <c r="C107" s="736"/>
      <c r="D107" s="738"/>
      <c r="E107" s="627" t="s">
        <v>734</v>
      </c>
      <c r="F107" s="603" t="s">
        <v>677</v>
      </c>
      <c r="G107" s="621"/>
      <c r="H107" s="605"/>
      <c r="I107" s="605"/>
      <c r="J107" s="605"/>
      <c r="K107" s="605"/>
    </row>
    <row r="108" spans="1:11" s="606" customFormat="1" ht="47.25">
      <c r="A108" s="731"/>
      <c r="B108" s="733"/>
      <c r="C108" s="736"/>
      <c r="D108" s="738"/>
      <c r="E108" s="627" t="s">
        <v>735</v>
      </c>
      <c r="F108" s="603" t="s">
        <v>677</v>
      </c>
      <c r="G108" s="621"/>
      <c r="H108" s="605"/>
      <c r="I108" s="605"/>
      <c r="J108" s="605"/>
      <c r="K108" s="605"/>
    </row>
    <row r="109" spans="1:11" s="606" customFormat="1">
      <c r="A109" s="726"/>
      <c r="B109" s="734"/>
      <c r="C109" s="737"/>
      <c r="D109" s="728"/>
      <c r="E109" s="626" t="s">
        <v>682</v>
      </c>
      <c r="F109" s="603" t="s">
        <v>677</v>
      </c>
      <c r="G109" s="621"/>
      <c r="H109" s="605"/>
      <c r="I109" s="605"/>
      <c r="J109" s="605"/>
      <c r="K109" s="605"/>
    </row>
    <row r="110" spans="1:11" s="606" customFormat="1" ht="63" customHeight="1">
      <c r="A110" s="725">
        <v>34</v>
      </c>
      <c r="B110" s="732" t="s">
        <v>512</v>
      </c>
      <c r="C110" s="735" t="s">
        <v>380</v>
      </c>
      <c r="D110" s="727" t="s">
        <v>105</v>
      </c>
      <c r="E110" s="621" t="s">
        <v>736</v>
      </c>
      <c r="F110" s="617" t="s">
        <v>680</v>
      </c>
      <c r="G110" s="621"/>
      <c r="H110" s="605"/>
      <c r="I110" s="605"/>
      <c r="J110" s="605"/>
      <c r="K110" s="605"/>
    </row>
    <row r="111" spans="1:11" s="606" customFormat="1" ht="25.5" customHeight="1">
      <c r="A111" s="726"/>
      <c r="B111" s="734"/>
      <c r="C111" s="737"/>
      <c r="D111" s="728"/>
      <c r="E111" s="626" t="s">
        <v>682</v>
      </c>
      <c r="F111" s="603" t="s">
        <v>677</v>
      </c>
      <c r="G111" s="621"/>
      <c r="H111" s="605"/>
      <c r="I111" s="605"/>
      <c r="J111" s="605"/>
      <c r="K111" s="605"/>
    </row>
    <row r="112" spans="1:11" s="606" customFormat="1" ht="83.25" customHeight="1">
      <c r="A112" s="725">
        <v>35</v>
      </c>
      <c r="B112" s="732" t="s">
        <v>513</v>
      </c>
      <c r="C112" s="735" t="s">
        <v>454</v>
      </c>
      <c r="D112" s="727" t="s">
        <v>105</v>
      </c>
      <c r="E112" s="621" t="s">
        <v>737</v>
      </c>
      <c r="F112" s="617" t="s">
        <v>680</v>
      </c>
      <c r="G112" s="621"/>
      <c r="H112" s="605"/>
      <c r="I112" s="605"/>
      <c r="J112" s="605"/>
      <c r="K112" s="605"/>
    </row>
    <row r="113" spans="1:11" s="606" customFormat="1" ht="31.5">
      <c r="A113" s="731"/>
      <c r="B113" s="733"/>
      <c r="C113" s="736"/>
      <c r="D113" s="738"/>
      <c r="E113" s="621" t="s">
        <v>738</v>
      </c>
      <c r="F113" s="603" t="s">
        <v>677</v>
      </c>
      <c r="G113" s="621"/>
      <c r="H113" s="605"/>
      <c r="I113" s="605"/>
      <c r="J113" s="605"/>
      <c r="K113" s="605"/>
    </row>
    <row r="114" spans="1:11" s="606" customFormat="1">
      <c r="A114" s="726"/>
      <c r="B114" s="734"/>
      <c r="C114" s="737"/>
      <c r="D114" s="728"/>
      <c r="E114" s="626" t="s">
        <v>682</v>
      </c>
      <c r="F114" s="603" t="s">
        <v>677</v>
      </c>
      <c r="G114" s="621"/>
      <c r="H114" s="605"/>
      <c r="I114" s="605"/>
      <c r="J114" s="605"/>
      <c r="K114" s="605"/>
    </row>
    <row r="115" spans="1:11" s="606" customFormat="1" ht="63">
      <c r="A115" s="725">
        <v>36</v>
      </c>
      <c r="B115" s="732" t="s">
        <v>514</v>
      </c>
      <c r="C115" s="735" t="s">
        <v>276</v>
      </c>
      <c r="D115" s="727" t="s">
        <v>105</v>
      </c>
      <c r="E115" s="521" t="s">
        <v>739</v>
      </c>
      <c r="F115" s="617" t="s">
        <v>680</v>
      </c>
      <c r="G115" s="621"/>
      <c r="H115" s="605"/>
      <c r="I115" s="605"/>
      <c r="J115" s="605"/>
      <c r="K115" s="605"/>
    </row>
    <row r="116" spans="1:11" s="606" customFormat="1" ht="31.5">
      <c r="A116" s="731"/>
      <c r="B116" s="733"/>
      <c r="C116" s="736"/>
      <c r="D116" s="738"/>
      <c r="E116" s="621" t="s">
        <v>740</v>
      </c>
      <c r="F116" s="603" t="s">
        <v>677</v>
      </c>
      <c r="G116" s="621"/>
      <c r="H116" s="605"/>
      <c r="I116" s="605"/>
      <c r="J116" s="605"/>
      <c r="K116" s="605"/>
    </row>
    <row r="117" spans="1:11" s="606" customFormat="1">
      <c r="A117" s="726"/>
      <c r="B117" s="734"/>
      <c r="C117" s="737"/>
      <c r="D117" s="728"/>
      <c r="E117" s="626" t="s">
        <v>682</v>
      </c>
      <c r="F117" s="603" t="s">
        <v>677</v>
      </c>
      <c r="G117" s="621"/>
      <c r="H117" s="605"/>
      <c r="I117" s="605"/>
      <c r="J117" s="605"/>
      <c r="K117" s="605"/>
    </row>
    <row r="118" spans="1:11" s="606" customFormat="1" ht="31.5">
      <c r="A118" s="725">
        <v>37</v>
      </c>
      <c r="B118" s="732" t="s">
        <v>515</v>
      </c>
      <c r="C118" s="735" t="s">
        <v>455</v>
      </c>
      <c r="D118" s="727" t="s">
        <v>105</v>
      </c>
      <c r="E118" s="521" t="s">
        <v>741</v>
      </c>
      <c r="F118" s="603" t="s">
        <v>677</v>
      </c>
      <c r="G118" s="621"/>
      <c r="H118" s="605"/>
      <c r="I118" s="605"/>
      <c r="J118" s="605"/>
      <c r="K118" s="605"/>
    </row>
    <row r="119" spans="1:11" s="606" customFormat="1">
      <c r="A119" s="726"/>
      <c r="B119" s="734"/>
      <c r="C119" s="737"/>
      <c r="D119" s="728"/>
      <c r="E119" s="626" t="s">
        <v>685</v>
      </c>
      <c r="F119" s="603" t="s">
        <v>677</v>
      </c>
      <c r="G119" s="621"/>
      <c r="H119" s="605"/>
      <c r="I119" s="605"/>
      <c r="J119" s="605"/>
      <c r="K119" s="605"/>
    </row>
    <row r="120" spans="1:11" s="606" customFormat="1" ht="31.5">
      <c r="A120" s="725">
        <v>38</v>
      </c>
      <c r="B120" s="732" t="s">
        <v>516</v>
      </c>
      <c r="C120" s="735" t="s">
        <v>491</v>
      </c>
      <c r="D120" s="727" t="s">
        <v>105</v>
      </c>
      <c r="E120" s="632" t="s">
        <v>742</v>
      </c>
      <c r="F120" s="617" t="s">
        <v>680</v>
      </c>
      <c r="G120" s="621"/>
      <c r="H120" s="605"/>
      <c r="I120" s="605"/>
      <c r="J120" s="605"/>
      <c r="K120" s="605"/>
    </row>
    <row r="121" spans="1:11" s="606" customFormat="1" ht="31.5">
      <c r="A121" s="731"/>
      <c r="B121" s="733"/>
      <c r="C121" s="736"/>
      <c r="D121" s="738"/>
      <c r="E121" s="632" t="s">
        <v>743</v>
      </c>
      <c r="F121" s="603" t="s">
        <v>677</v>
      </c>
      <c r="G121" s="621"/>
      <c r="H121" s="605"/>
      <c r="I121" s="605"/>
      <c r="J121" s="605"/>
      <c r="K121" s="605"/>
    </row>
    <row r="122" spans="1:11" s="606" customFormat="1" ht="31.5">
      <c r="A122" s="731"/>
      <c r="B122" s="733"/>
      <c r="C122" s="736"/>
      <c r="D122" s="738"/>
      <c r="E122" s="632" t="s">
        <v>744</v>
      </c>
      <c r="F122" s="603" t="s">
        <v>677</v>
      </c>
      <c r="G122" s="621"/>
      <c r="H122" s="605"/>
      <c r="I122" s="605"/>
      <c r="J122" s="605"/>
      <c r="K122" s="605"/>
    </row>
    <row r="123" spans="1:11" s="606" customFormat="1">
      <c r="A123" s="726"/>
      <c r="B123" s="734"/>
      <c r="C123" s="737"/>
      <c r="D123" s="728"/>
      <c r="E123" s="626" t="s">
        <v>685</v>
      </c>
      <c r="F123" s="603" t="s">
        <v>677</v>
      </c>
      <c r="G123" s="621"/>
      <c r="H123" s="605"/>
      <c r="I123" s="605"/>
      <c r="J123" s="605"/>
      <c r="K123" s="605"/>
    </row>
    <row r="124" spans="1:11" s="606" customFormat="1" ht="59.25" customHeight="1">
      <c r="A124" s="725">
        <v>39</v>
      </c>
      <c r="B124" s="732" t="s">
        <v>517</v>
      </c>
      <c r="C124" s="735" t="s">
        <v>456</v>
      </c>
      <c r="D124" s="727" t="s">
        <v>105</v>
      </c>
      <c r="E124" s="627" t="s">
        <v>745</v>
      </c>
      <c r="F124" s="617" t="s">
        <v>680</v>
      </c>
      <c r="G124" s="621"/>
      <c r="H124" s="605"/>
      <c r="I124" s="605"/>
      <c r="J124" s="605"/>
      <c r="K124" s="605"/>
    </row>
    <row r="125" spans="1:11" s="606" customFormat="1" ht="31.5">
      <c r="A125" s="731"/>
      <c r="B125" s="733"/>
      <c r="C125" s="736"/>
      <c r="D125" s="738"/>
      <c r="E125" s="627" t="s">
        <v>746</v>
      </c>
      <c r="F125" s="603" t="s">
        <v>677</v>
      </c>
      <c r="G125" s="621"/>
      <c r="H125" s="605"/>
      <c r="I125" s="605"/>
      <c r="J125" s="605"/>
      <c r="K125" s="605"/>
    </row>
    <row r="126" spans="1:11" s="606" customFormat="1" ht="31.5">
      <c r="A126" s="731"/>
      <c r="B126" s="733"/>
      <c r="C126" s="736"/>
      <c r="D126" s="738"/>
      <c r="E126" s="627" t="s">
        <v>747</v>
      </c>
      <c r="F126" s="603" t="s">
        <v>677</v>
      </c>
      <c r="G126" s="621"/>
      <c r="H126" s="605"/>
      <c r="I126" s="605"/>
      <c r="J126" s="605"/>
      <c r="K126" s="605"/>
    </row>
    <row r="127" spans="1:11" s="606" customFormat="1">
      <c r="A127" s="726"/>
      <c r="B127" s="734"/>
      <c r="C127" s="737"/>
      <c r="D127" s="728"/>
      <c r="E127" s="626" t="s">
        <v>682</v>
      </c>
      <c r="F127" s="603" t="s">
        <v>677</v>
      </c>
      <c r="G127" s="621"/>
      <c r="H127" s="605"/>
      <c r="I127" s="605"/>
      <c r="J127" s="605"/>
      <c r="K127" s="605"/>
    </row>
    <row r="128" spans="1:11" s="606" customFormat="1" ht="55.5" customHeight="1">
      <c r="A128" s="725">
        <v>40</v>
      </c>
      <c r="B128" s="732" t="s">
        <v>518</v>
      </c>
      <c r="C128" s="735" t="s">
        <v>457</v>
      </c>
      <c r="D128" s="727" t="s">
        <v>105</v>
      </c>
      <c r="E128" s="627" t="s">
        <v>745</v>
      </c>
      <c r="F128" s="617" t="s">
        <v>680</v>
      </c>
      <c r="G128" s="621"/>
      <c r="H128" s="605"/>
      <c r="I128" s="605"/>
      <c r="J128" s="605"/>
      <c r="K128" s="605"/>
    </row>
    <row r="129" spans="1:11" s="606" customFormat="1" ht="31.5">
      <c r="A129" s="731"/>
      <c r="B129" s="733"/>
      <c r="C129" s="736"/>
      <c r="D129" s="738"/>
      <c r="E129" s="627" t="s">
        <v>746</v>
      </c>
      <c r="F129" s="603" t="s">
        <v>677</v>
      </c>
      <c r="G129" s="621"/>
      <c r="H129" s="605"/>
      <c r="I129" s="605"/>
      <c r="J129" s="605"/>
      <c r="K129" s="605"/>
    </row>
    <row r="130" spans="1:11" s="606" customFormat="1" ht="31.5">
      <c r="A130" s="731"/>
      <c r="B130" s="733"/>
      <c r="C130" s="736"/>
      <c r="D130" s="738"/>
      <c r="E130" s="627" t="s">
        <v>747</v>
      </c>
      <c r="F130" s="603" t="s">
        <v>677</v>
      </c>
      <c r="G130" s="621"/>
      <c r="H130" s="605"/>
      <c r="I130" s="605"/>
      <c r="J130" s="605"/>
      <c r="K130" s="605"/>
    </row>
    <row r="131" spans="1:11" s="606" customFormat="1">
      <c r="A131" s="726"/>
      <c r="B131" s="734"/>
      <c r="C131" s="737"/>
      <c r="D131" s="728"/>
      <c r="E131" s="626" t="s">
        <v>682</v>
      </c>
      <c r="F131" s="603" t="s">
        <v>677</v>
      </c>
      <c r="G131" s="621"/>
      <c r="H131" s="605"/>
      <c r="I131" s="605"/>
      <c r="J131" s="605"/>
      <c r="K131" s="605"/>
    </row>
    <row r="132" spans="1:11" s="606" customFormat="1" ht="41.25" customHeight="1">
      <c r="A132" s="725">
        <v>41</v>
      </c>
      <c r="B132" s="732" t="s">
        <v>519</v>
      </c>
      <c r="C132" s="735" t="s">
        <v>458</v>
      </c>
      <c r="D132" s="727" t="s">
        <v>105</v>
      </c>
      <c r="E132" s="627" t="s">
        <v>748</v>
      </c>
      <c r="F132" s="617" t="s">
        <v>680</v>
      </c>
      <c r="G132" s="621"/>
      <c r="H132" s="605"/>
      <c r="I132" s="605"/>
      <c r="J132" s="605"/>
      <c r="K132" s="605"/>
    </row>
    <row r="133" spans="1:11" s="606" customFormat="1" ht="31.5">
      <c r="A133" s="731"/>
      <c r="B133" s="733"/>
      <c r="C133" s="736"/>
      <c r="D133" s="738"/>
      <c r="E133" s="627" t="s">
        <v>746</v>
      </c>
      <c r="F133" s="603" t="s">
        <v>677</v>
      </c>
      <c r="G133" s="621"/>
      <c r="H133" s="605"/>
      <c r="I133" s="605"/>
      <c r="J133" s="605"/>
      <c r="K133" s="605"/>
    </row>
    <row r="134" spans="1:11" s="606" customFormat="1" ht="31.5">
      <c r="A134" s="731"/>
      <c r="B134" s="733"/>
      <c r="C134" s="736"/>
      <c r="D134" s="738"/>
      <c r="E134" s="627" t="s">
        <v>747</v>
      </c>
      <c r="F134" s="603" t="s">
        <v>677</v>
      </c>
      <c r="G134" s="621"/>
      <c r="H134" s="605"/>
      <c r="I134" s="605"/>
      <c r="J134" s="605"/>
      <c r="K134" s="605"/>
    </row>
    <row r="135" spans="1:11" s="606" customFormat="1">
      <c r="A135" s="726"/>
      <c r="B135" s="734"/>
      <c r="C135" s="737"/>
      <c r="D135" s="728"/>
      <c r="E135" s="626" t="s">
        <v>682</v>
      </c>
      <c r="F135" s="603" t="s">
        <v>677</v>
      </c>
      <c r="G135" s="621"/>
      <c r="H135" s="605"/>
      <c r="I135" s="605"/>
      <c r="J135" s="605"/>
      <c r="K135" s="605"/>
    </row>
    <row r="136" spans="1:11" s="606" customFormat="1" ht="38.25" customHeight="1">
      <c r="A136" s="725">
        <v>42</v>
      </c>
      <c r="B136" s="732" t="s">
        <v>520</v>
      </c>
      <c r="C136" s="735" t="s">
        <v>459</v>
      </c>
      <c r="D136" s="727" t="s">
        <v>105</v>
      </c>
      <c r="E136" s="627" t="s">
        <v>748</v>
      </c>
      <c r="F136" s="617" t="s">
        <v>680</v>
      </c>
      <c r="G136" s="621"/>
      <c r="H136" s="605"/>
      <c r="I136" s="605"/>
      <c r="J136" s="605"/>
      <c r="K136" s="605"/>
    </row>
    <row r="137" spans="1:11" s="606" customFormat="1" ht="31.5">
      <c r="A137" s="731"/>
      <c r="B137" s="733"/>
      <c r="C137" s="736"/>
      <c r="D137" s="738"/>
      <c r="E137" s="627" t="s">
        <v>746</v>
      </c>
      <c r="F137" s="603" t="s">
        <v>677</v>
      </c>
      <c r="G137" s="621"/>
      <c r="H137" s="605"/>
      <c r="I137" s="605"/>
      <c r="J137" s="605"/>
      <c r="K137" s="605"/>
    </row>
    <row r="138" spans="1:11" s="606" customFormat="1" ht="31.5">
      <c r="A138" s="731"/>
      <c r="B138" s="733"/>
      <c r="C138" s="736"/>
      <c r="D138" s="738"/>
      <c r="E138" s="627" t="s">
        <v>747</v>
      </c>
      <c r="F138" s="603" t="s">
        <v>677</v>
      </c>
      <c r="G138" s="621"/>
      <c r="H138" s="605"/>
      <c r="I138" s="605"/>
      <c r="J138" s="605"/>
      <c r="K138" s="605"/>
    </row>
    <row r="139" spans="1:11" s="606" customFormat="1">
      <c r="A139" s="726"/>
      <c r="B139" s="734"/>
      <c r="C139" s="737"/>
      <c r="D139" s="728"/>
      <c r="E139" s="626" t="s">
        <v>682</v>
      </c>
      <c r="F139" s="603" t="s">
        <v>677</v>
      </c>
      <c r="G139" s="621"/>
      <c r="H139" s="605"/>
      <c r="I139" s="605"/>
      <c r="J139" s="605"/>
      <c r="K139" s="605"/>
    </row>
    <row r="140" spans="1:11" s="606" customFormat="1" ht="41.25" customHeight="1">
      <c r="A140" s="725">
        <v>43</v>
      </c>
      <c r="B140" s="732" t="s">
        <v>521</v>
      </c>
      <c r="C140" s="735" t="s">
        <v>360</v>
      </c>
      <c r="D140" s="727" t="s">
        <v>105</v>
      </c>
      <c r="E140" s="627" t="s">
        <v>749</v>
      </c>
      <c r="F140" s="617" t="s">
        <v>680</v>
      </c>
      <c r="G140" s="621"/>
      <c r="H140" s="605"/>
      <c r="I140" s="605"/>
      <c r="J140" s="605"/>
      <c r="K140" s="605"/>
    </row>
    <row r="141" spans="1:11" s="606" customFormat="1" ht="31.5">
      <c r="A141" s="731"/>
      <c r="B141" s="733"/>
      <c r="C141" s="736"/>
      <c r="D141" s="738"/>
      <c r="E141" s="627" t="s">
        <v>746</v>
      </c>
      <c r="F141" s="603" t="s">
        <v>677</v>
      </c>
      <c r="G141" s="621"/>
      <c r="H141" s="605"/>
      <c r="I141" s="605"/>
      <c r="J141" s="605"/>
      <c r="K141" s="605"/>
    </row>
    <row r="142" spans="1:11" s="606" customFormat="1" ht="31.5">
      <c r="A142" s="731"/>
      <c r="B142" s="733"/>
      <c r="C142" s="736"/>
      <c r="D142" s="738"/>
      <c r="E142" s="627" t="s">
        <v>747</v>
      </c>
      <c r="F142" s="603" t="s">
        <v>677</v>
      </c>
      <c r="G142" s="621"/>
      <c r="H142" s="605"/>
      <c r="I142" s="605"/>
      <c r="J142" s="605"/>
      <c r="K142" s="605"/>
    </row>
    <row r="143" spans="1:11" s="606" customFormat="1">
      <c r="A143" s="726"/>
      <c r="B143" s="734"/>
      <c r="C143" s="737"/>
      <c r="D143" s="728"/>
      <c r="E143" s="626" t="s">
        <v>682</v>
      </c>
      <c r="F143" s="603" t="s">
        <v>677</v>
      </c>
      <c r="G143" s="621"/>
      <c r="H143" s="605"/>
      <c r="I143" s="605"/>
      <c r="J143" s="605"/>
      <c r="K143" s="605"/>
    </row>
    <row r="144" spans="1:11" s="606" customFormat="1" ht="31.5">
      <c r="A144" s="725">
        <v>44</v>
      </c>
      <c r="B144" s="732" t="s">
        <v>522</v>
      </c>
      <c r="C144" s="732" t="s">
        <v>361</v>
      </c>
      <c r="D144" s="727" t="s">
        <v>105</v>
      </c>
      <c r="E144" s="627" t="s">
        <v>749</v>
      </c>
      <c r="F144" s="617" t="s">
        <v>680</v>
      </c>
      <c r="G144" s="621"/>
      <c r="H144" s="605"/>
      <c r="I144" s="605"/>
      <c r="J144" s="605"/>
      <c r="K144" s="605"/>
    </row>
    <row r="145" spans="1:11" s="606" customFormat="1" ht="63">
      <c r="A145" s="731"/>
      <c r="B145" s="733"/>
      <c r="C145" s="733"/>
      <c r="D145" s="738"/>
      <c r="E145" s="621" t="s">
        <v>750</v>
      </c>
      <c r="F145" s="603" t="s">
        <v>677</v>
      </c>
      <c r="G145" s="621"/>
      <c r="H145" s="605"/>
      <c r="I145" s="605"/>
      <c r="J145" s="605"/>
      <c r="K145" s="605"/>
    </row>
    <row r="146" spans="1:11" s="606" customFormat="1" ht="47.25">
      <c r="A146" s="731"/>
      <c r="B146" s="733"/>
      <c r="C146" s="733"/>
      <c r="D146" s="738"/>
      <c r="E146" s="633" t="s">
        <v>751</v>
      </c>
      <c r="F146" s="603" t="s">
        <v>677</v>
      </c>
      <c r="G146" s="621"/>
      <c r="H146" s="605"/>
      <c r="I146" s="605"/>
      <c r="J146" s="605"/>
      <c r="K146" s="605"/>
    </row>
    <row r="147" spans="1:11" s="606" customFormat="1">
      <c r="A147" s="726"/>
      <c r="B147" s="734"/>
      <c r="C147" s="734"/>
      <c r="D147" s="728"/>
      <c r="E147" s="626" t="s">
        <v>682</v>
      </c>
      <c r="F147" s="603" t="s">
        <v>677</v>
      </c>
      <c r="G147" s="621"/>
      <c r="H147" s="605"/>
      <c r="I147" s="605"/>
      <c r="J147" s="605"/>
      <c r="K147" s="605"/>
    </row>
    <row r="148" spans="1:11" s="606" customFormat="1" ht="39.75" customHeight="1">
      <c r="A148" s="725">
        <v>45</v>
      </c>
      <c r="B148" s="732" t="s">
        <v>523</v>
      </c>
      <c r="C148" s="735" t="s">
        <v>382</v>
      </c>
      <c r="D148" s="727" t="s">
        <v>105</v>
      </c>
      <c r="E148" s="627" t="s">
        <v>748</v>
      </c>
      <c r="F148" s="617" t="s">
        <v>680</v>
      </c>
      <c r="G148" s="621"/>
      <c r="H148" s="605"/>
      <c r="I148" s="605"/>
      <c r="J148" s="605"/>
      <c r="K148" s="605"/>
    </row>
    <row r="149" spans="1:11" s="606" customFormat="1" ht="31.5">
      <c r="A149" s="731"/>
      <c r="B149" s="733"/>
      <c r="C149" s="736"/>
      <c r="D149" s="738"/>
      <c r="E149" s="627" t="s">
        <v>746</v>
      </c>
      <c r="F149" s="603" t="s">
        <v>677</v>
      </c>
      <c r="G149" s="621"/>
      <c r="H149" s="605"/>
      <c r="I149" s="605"/>
      <c r="J149" s="605"/>
      <c r="K149" s="605"/>
    </row>
    <row r="150" spans="1:11" s="606" customFormat="1" ht="31.5">
      <c r="A150" s="731"/>
      <c r="B150" s="733"/>
      <c r="C150" s="736"/>
      <c r="D150" s="738"/>
      <c r="E150" s="627" t="s">
        <v>747</v>
      </c>
      <c r="F150" s="603" t="s">
        <v>677</v>
      </c>
      <c r="G150" s="621"/>
      <c r="H150" s="605"/>
      <c r="I150" s="605"/>
      <c r="J150" s="605"/>
      <c r="K150" s="605"/>
    </row>
    <row r="151" spans="1:11" s="606" customFormat="1">
      <c r="A151" s="726"/>
      <c r="B151" s="734"/>
      <c r="C151" s="737"/>
      <c r="D151" s="728"/>
      <c r="E151" s="626" t="s">
        <v>682</v>
      </c>
      <c r="F151" s="603" t="s">
        <v>677</v>
      </c>
      <c r="G151" s="621"/>
      <c r="H151" s="605"/>
      <c r="I151" s="605"/>
      <c r="J151" s="605"/>
      <c r="K151" s="605"/>
    </row>
    <row r="152" spans="1:11" s="606" customFormat="1" ht="54.75" customHeight="1">
      <c r="A152" s="725">
        <v>46</v>
      </c>
      <c r="B152" s="732" t="s">
        <v>524</v>
      </c>
      <c r="C152" s="735" t="s">
        <v>275</v>
      </c>
      <c r="D152" s="727" t="s">
        <v>105</v>
      </c>
      <c r="E152" s="627" t="s">
        <v>752</v>
      </c>
      <c r="F152" s="617" t="s">
        <v>680</v>
      </c>
      <c r="G152" s="621" t="s">
        <v>706</v>
      </c>
      <c r="H152" s="605"/>
      <c r="I152" s="605"/>
      <c r="J152" s="605"/>
      <c r="K152" s="605"/>
    </row>
    <row r="153" spans="1:11" s="606" customFormat="1" ht="31.5">
      <c r="A153" s="731"/>
      <c r="B153" s="733"/>
      <c r="C153" s="736"/>
      <c r="D153" s="738"/>
      <c r="E153" s="627" t="s">
        <v>753</v>
      </c>
      <c r="F153" s="603" t="s">
        <v>677</v>
      </c>
      <c r="G153" s="621"/>
      <c r="H153" s="605"/>
      <c r="I153" s="605"/>
      <c r="J153" s="605"/>
      <c r="K153" s="605"/>
    </row>
    <row r="154" spans="1:11" s="606" customFormat="1">
      <c r="A154" s="726"/>
      <c r="B154" s="734"/>
      <c r="C154" s="737"/>
      <c r="D154" s="728"/>
      <c r="E154" s="626" t="s">
        <v>682</v>
      </c>
      <c r="F154" s="603" t="s">
        <v>677</v>
      </c>
      <c r="G154" s="621"/>
      <c r="H154" s="605"/>
      <c r="I154" s="605"/>
      <c r="J154" s="605"/>
      <c r="K154" s="605"/>
    </row>
    <row r="155" spans="1:11" s="606" customFormat="1" ht="41.25" customHeight="1">
      <c r="A155" s="725">
        <v>47</v>
      </c>
      <c r="B155" s="732" t="s">
        <v>525</v>
      </c>
      <c r="C155" s="735" t="s">
        <v>383</v>
      </c>
      <c r="D155" s="727" t="s">
        <v>105</v>
      </c>
      <c r="E155" s="627" t="s">
        <v>748</v>
      </c>
      <c r="F155" s="617" t="s">
        <v>680</v>
      </c>
      <c r="G155" s="621"/>
      <c r="H155" s="605"/>
      <c r="I155" s="605"/>
      <c r="J155" s="605"/>
      <c r="K155" s="605"/>
    </row>
    <row r="156" spans="1:11" s="606" customFormat="1" ht="31.5">
      <c r="A156" s="731"/>
      <c r="B156" s="733"/>
      <c r="C156" s="736"/>
      <c r="D156" s="738"/>
      <c r="E156" s="627" t="s">
        <v>754</v>
      </c>
      <c r="F156" s="603" t="s">
        <v>677</v>
      </c>
      <c r="G156" s="621"/>
      <c r="H156" s="605"/>
      <c r="I156" s="605"/>
      <c r="J156" s="605"/>
      <c r="K156" s="605"/>
    </row>
    <row r="157" spans="1:11" s="606" customFormat="1" ht="31.5">
      <c r="A157" s="731"/>
      <c r="B157" s="733"/>
      <c r="C157" s="736"/>
      <c r="D157" s="738"/>
      <c r="E157" s="627" t="s">
        <v>747</v>
      </c>
      <c r="F157" s="603" t="s">
        <v>677</v>
      </c>
      <c r="G157" s="621"/>
      <c r="H157" s="605"/>
      <c r="I157" s="605"/>
      <c r="J157" s="605"/>
      <c r="K157" s="605"/>
    </row>
    <row r="158" spans="1:11" s="606" customFormat="1">
      <c r="A158" s="726"/>
      <c r="B158" s="734"/>
      <c r="C158" s="737"/>
      <c r="D158" s="728"/>
      <c r="E158" s="626" t="s">
        <v>682</v>
      </c>
      <c r="F158" s="603" t="s">
        <v>677</v>
      </c>
      <c r="G158" s="621"/>
      <c r="H158" s="605"/>
      <c r="I158" s="605"/>
      <c r="J158" s="605"/>
      <c r="K158" s="605"/>
    </row>
    <row r="159" spans="1:11" s="606" customFormat="1" ht="39.75" customHeight="1">
      <c r="A159" s="725">
        <v>48</v>
      </c>
      <c r="B159" s="732" t="s">
        <v>526</v>
      </c>
      <c r="C159" s="735" t="s">
        <v>387</v>
      </c>
      <c r="D159" s="727" t="s">
        <v>105</v>
      </c>
      <c r="E159" s="627" t="s">
        <v>748</v>
      </c>
      <c r="F159" s="617" t="s">
        <v>680</v>
      </c>
      <c r="G159" s="621"/>
      <c r="H159" s="605"/>
      <c r="I159" s="605"/>
      <c r="J159" s="605"/>
      <c r="K159" s="605"/>
    </row>
    <row r="160" spans="1:11" s="606" customFormat="1" ht="31.5">
      <c r="A160" s="731"/>
      <c r="B160" s="733"/>
      <c r="C160" s="736"/>
      <c r="D160" s="738"/>
      <c r="E160" s="627" t="s">
        <v>754</v>
      </c>
      <c r="F160" s="603" t="s">
        <v>677</v>
      </c>
      <c r="G160" s="621"/>
      <c r="H160" s="605"/>
      <c r="I160" s="605"/>
      <c r="J160" s="605"/>
      <c r="K160" s="605"/>
    </row>
    <row r="161" spans="1:11" s="606" customFormat="1" ht="31.5">
      <c r="A161" s="731"/>
      <c r="B161" s="733"/>
      <c r="C161" s="736"/>
      <c r="D161" s="738"/>
      <c r="E161" s="627" t="s">
        <v>747</v>
      </c>
      <c r="F161" s="603" t="s">
        <v>677</v>
      </c>
      <c r="G161" s="621"/>
      <c r="H161" s="605"/>
      <c r="I161" s="605"/>
      <c r="J161" s="605"/>
      <c r="K161" s="605"/>
    </row>
    <row r="162" spans="1:11" s="606" customFormat="1">
      <c r="A162" s="726"/>
      <c r="B162" s="734"/>
      <c r="C162" s="737"/>
      <c r="D162" s="728"/>
      <c r="E162" s="626" t="s">
        <v>682</v>
      </c>
      <c r="F162" s="603" t="s">
        <v>677</v>
      </c>
      <c r="G162" s="621"/>
      <c r="H162" s="605"/>
      <c r="I162" s="605"/>
      <c r="J162" s="605"/>
      <c r="K162" s="605"/>
    </row>
    <row r="163" spans="1:11" s="606" customFormat="1" ht="42" customHeight="1">
      <c r="A163" s="725">
        <v>49</v>
      </c>
      <c r="B163" s="732" t="s">
        <v>527</v>
      </c>
      <c r="C163" s="754" t="s">
        <v>460</v>
      </c>
      <c r="D163" s="727" t="s">
        <v>105</v>
      </c>
      <c r="E163" s="627" t="s">
        <v>748</v>
      </c>
      <c r="F163" s="617" t="s">
        <v>680</v>
      </c>
      <c r="G163" s="621"/>
      <c r="H163" s="605"/>
      <c r="I163" s="605"/>
      <c r="J163" s="605"/>
      <c r="K163" s="605"/>
    </row>
    <row r="164" spans="1:11" s="606" customFormat="1" ht="31.5">
      <c r="A164" s="731"/>
      <c r="B164" s="733"/>
      <c r="C164" s="755"/>
      <c r="D164" s="738"/>
      <c r="E164" s="627" t="s">
        <v>754</v>
      </c>
      <c r="F164" s="603" t="s">
        <v>677</v>
      </c>
      <c r="G164" s="621"/>
      <c r="H164" s="605"/>
      <c r="I164" s="605"/>
      <c r="J164" s="605"/>
      <c r="K164" s="605"/>
    </row>
    <row r="165" spans="1:11" s="606" customFormat="1" ht="31.5">
      <c r="A165" s="731"/>
      <c r="B165" s="733"/>
      <c r="C165" s="755"/>
      <c r="D165" s="738"/>
      <c r="E165" s="627" t="s">
        <v>747</v>
      </c>
      <c r="F165" s="603" t="s">
        <v>677</v>
      </c>
      <c r="G165" s="621"/>
      <c r="H165" s="605"/>
      <c r="I165" s="605"/>
      <c r="J165" s="605"/>
      <c r="K165" s="605"/>
    </row>
    <row r="166" spans="1:11" s="606" customFormat="1">
      <c r="A166" s="726"/>
      <c r="B166" s="734"/>
      <c r="C166" s="756"/>
      <c r="D166" s="728"/>
      <c r="E166" s="626" t="s">
        <v>682</v>
      </c>
      <c r="F166" s="603" t="s">
        <v>677</v>
      </c>
      <c r="G166" s="621"/>
      <c r="H166" s="605"/>
      <c r="I166" s="605"/>
      <c r="J166" s="605"/>
      <c r="K166" s="605"/>
    </row>
    <row r="167" spans="1:11" s="606" customFormat="1" ht="37.5" customHeight="1">
      <c r="A167" s="725">
        <v>50</v>
      </c>
      <c r="B167" s="732" t="s">
        <v>528</v>
      </c>
      <c r="C167" s="735" t="s">
        <v>461</v>
      </c>
      <c r="D167" s="727" t="s">
        <v>105</v>
      </c>
      <c r="E167" s="627" t="s">
        <v>748</v>
      </c>
      <c r="F167" s="617" t="s">
        <v>680</v>
      </c>
      <c r="G167" s="621"/>
      <c r="H167" s="605"/>
      <c r="I167" s="605"/>
      <c r="J167" s="605"/>
      <c r="K167" s="605"/>
    </row>
    <row r="168" spans="1:11" s="606" customFormat="1" ht="31.5">
      <c r="A168" s="731"/>
      <c r="B168" s="733"/>
      <c r="C168" s="736"/>
      <c r="D168" s="738"/>
      <c r="E168" s="627" t="s">
        <v>754</v>
      </c>
      <c r="F168" s="603" t="s">
        <v>677</v>
      </c>
      <c r="G168" s="621"/>
      <c r="H168" s="605"/>
      <c r="I168" s="605"/>
      <c r="J168" s="605"/>
      <c r="K168" s="605"/>
    </row>
    <row r="169" spans="1:11" s="606" customFormat="1" ht="31.5">
      <c r="A169" s="731"/>
      <c r="B169" s="733"/>
      <c r="C169" s="736"/>
      <c r="D169" s="738"/>
      <c r="E169" s="627" t="s">
        <v>747</v>
      </c>
      <c r="F169" s="603" t="s">
        <v>677</v>
      </c>
      <c r="G169" s="621"/>
      <c r="H169" s="605"/>
      <c r="I169" s="605"/>
      <c r="J169" s="605"/>
      <c r="K169" s="605"/>
    </row>
    <row r="170" spans="1:11" s="606" customFormat="1">
      <c r="A170" s="726"/>
      <c r="B170" s="734"/>
      <c r="C170" s="737"/>
      <c r="D170" s="728"/>
      <c r="E170" s="626" t="s">
        <v>682</v>
      </c>
      <c r="F170" s="603" t="s">
        <v>677</v>
      </c>
      <c r="G170" s="621"/>
      <c r="H170" s="605"/>
      <c r="I170" s="605"/>
      <c r="J170" s="605"/>
      <c r="K170" s="605"/>
    </row>
    <row r="171" spans="1:11" s="606" customFormat="1" ht="42" customHeight="1">
      <c r="A171" s="725">
        <v>51</v>
      </c>
      <c r="B171" s="732" t="s">
        <v>529</v>
      </c>
      <c r="C171" s="735" t="s">
        <v>462</v>
      </c>
      <c r="D171" s="727" t="s">
        <v>105</v>
      </c>
      <c r="E171" s="627" t="s">
        <v>748</v>
      </c>
      <c r="F171" s="617" t="s">
        <v>680</v>
      </c>
      <c r="G171" s="621"/>
      <c r="H171" s="605"/>
      <c r="I171" s="605"/>
      <c r="J171" s="605"/>
      <c r="K171" s="605"/>
    </row>
    <row r="172" spans="1:11" s="606" customFormat="1" ht="31.5">
      <c r="A172" s="731"/>
      <c r="B172" s="733"/>
      <c r="C172" s="736"/>
      <c r="D172" s="738"/>
      <c r="E172" s="627" t="s">
        <v>754</v>
      </c>
      <c r="F172" s="603" t="s">
        <v>677</v>
      </c>
      <c r="G172" s="621"/>
      <c r="H172" s="605"/>
      <c r="I172" s="605"/>
      <c r="J172" s="605"/>
      <c r="K172" s="605"/>
    </row>
    <row r="173" spans="1:11" s="606" customFormat="1" ht="31.5">
      <c r="A173" s="731"/>
      <c r="B173" s="733"/>
      <c r="C173" s="736"/>
      <c r="D173" s="738"/>
      <c r="E173" s="627" t="s">
        <v>747</v>
      </c>
      <c r="F173" s="603" t="s">
        <v>677</v>
      </c>
      <c r="G173" s="621"/>
      <c r="H173" s="605"/>
      <c r="I173" s="605"/>
      <c r="J173" s="605"/>
      <c r="K173" s="605"/>
    </row>
    <row r="174" spans="1:11" s="606" customFormat="1">
      <c r="A174" s="726"/>
      <c r="B174" s="734"/>
      <c r="C174" s="737"/>
      <c r="D174" s="728"/>
      <c r="E174" s="626" t="s">
        <v>682</v>
      </c>
      <c r="F174" s="603" t="s">
        <v>677</v>
      </c>
      <c r="G174" s="621"/>
      <c r="H174" s="605"/>
      <c r="I174" s="605"/>
      <c r="J174" s="605"/>
      <c r="K174" s="605"/>
    </row>
    <row r="175" spans="1:11" s="606" customFormat="1" ht="42" customHeight="1">
      <c r="A175" s="725">
        <v>52</v>
      </c>
      <c r="B175" s="732" t="s">
        <v>530</v>
      </c>
      <c r="C175" s="735" t="s">
        <v>463</v>
      </c>
      <c r="D175" s="727" t="s">
        <v>105</v>
      </c>
      <c r="E175" s="627" t="s">
        <v>748</v>
      </c>
      <c r="F175" s="617" t="s">
        <v>680</v>
      </c>
      <c r="G175" s="621"/>
      <c r="H175" s="605"/>
      <c r="I175" s="605"/>
      <c r="J175" s="605"/>
      <c r="K175" s="605"/>
    </row>
    <row r="176" spans="1:11" s="606" customFormat="1" ht="31.5">
      <c r="A176" s="731"/>
      <c r="B176" s="733"/>
      <c r="C176" s="736"/>
      <c r="D176" s="738"/>
      <c r="E176" s="627" t="s">
        <v>754</v>
      </c>
      <c r="F176" s="603" t="s">
        <v>677</v>
      </c>
      <c r="G176" s="621"/>
      <c r="H176" s="605"/>
      <c r="I176" s="605"/>
      <c r="J176" s="605"/>
      <c r="K176" s="605"/>
    </row>
    <row r="177" spans="1:11" s="606" customFormat="1" ht="31.5">
      <c r="A177" s="731"/>
      <c r="B177" s="733"/>
      <c r="C177" s="736"/>
      <c r="D177" s="738"/>
      <c r="E177" s="627" t="s">
        <v>747</v>
      </c>
      <c r="F177" s="603" t="s">
        <v>677</v>
      </c>
      <c r="G177" s="621"/>
      <c r="H177" s="605"/>
      <c r="I177" s="605"/>
      <c r="J177" s="605"/>
      <c r="K177" s="605"/>
    </row>
    <row r="178" spans="1:11" s="606" customFormat="1">
      <c r="A178" s="726"/>
      <c r="B178" s="734"/>
      <c r="C178" s="737"/>
      <c r="D178" s="728"/>
      <c r="E178" s="626" t="s">
        <v>682</v>
      </c>
      <c r="F178" s="603" t="s">
        <v>677</v>
      </c>
      <c r="G178" s="621"/>
      <c r="H178" s="605"/>
      <c r="I178" s="605"/>
      <c r="J178" s="605"/>
      <c r="K178" s="605"/>
    </row>
    <row r="179" spans="1:11" s="606" customFormat="1" ht="43.5" customHeight="1">
      <c r="A179" s="725">
        <v>53</v>
      </c>
      <c r="B179" s="732" t="s">
        <v>533</v>
      </c>
      <c r="C179" s="735" t="s">
        <v>364</v>
      </c>
      <c r="D179" s="727" t="s">
        <v>105</v>
      </c>
      <c r="E179" s="627" t="s">
        <v>755</v>
      </c>
      <c r="F179" s="617" t="s">
        <v>680</v>
      </c>
      <c r="G179" s="621"/>
      <c r="H179" s="605"/>
      <c r="I179" s="605"/>
      <c r="J179" s="605"/>
      <c r="K179" s="605"/>
    </row>
    <row r="180" spans="1:11" s="606" customFormat="1" ht="35.25" customHeight="1">
      <c r="A180" s="731"/>
      <c r="B180" s="733"/>
      <c r="C180" s="736"/>
      <c r="D180" s="738"/>
      <c r="E180" s="627" t="s">
        <v>756</v>
      </c>
      <c r="F180" s="603" t="s">
        <v>677</v>
      </c>
      <c r="G180" s="621"/>
      <c r="H180" s="605"/>
      <c r="I180" s="605"/>
      <c r="J180" s="605"/>
      <c r="K180" s="605"/>
    </row>
    <row r="181" spans="1:11" s="606" customFormat="1" ht="33" customHeight="1">
      <c r="A181" s="726"/>
      <c r="B181" s="734"/>
      <c r="C181" s="737"/>
      <c r="D181" s="728"/>
      <c r="E181" s="626" t="s">
        <v>682</v>
      </c>
      <c r="F181" s="603" t="s">
        <v>677</v>
      </c>
      <c r="G181" s="621"/>
      <c r="H181" s="605"/>
      <c r="I181" s="605"/>
      <c r="J181" s="605"/>
      <c r="K181" s="605"/>
    </row>
    <row r="182" spans="1:11" s="606" customFormat="1" ht="47.25">
      <c r="A182" s="725">
        <v>54</v>
      </c>
      <c r="B182" s="732" t="s">
        <v>534</v>
      </c>
      <c r="C182" s="735" t="s">
        <v>493</v>
      </c>
      <c r="D182" s="727" t="s">
        <v>105</v>
      </c>
      <c r="E182" s="627" t="s">
        <v>757</v>
      </c>
      <c r="F182" s="617" t="s">
        <v>680</v>
      </c>
      <c r="G182" s="621"/>
      <c r="H182" s="605"/>
      <c r="I182" s="605"/>
      <c r="J182" s="605"/>
      <c r="K182" s="605"/>
    </row>
    <row r="183" spans="1:11" s="606" customFormat="1" ht="41.25" customHeight="1">
      <c r="A183" s="731"/>
      <c r="B183" s="733"/>
      <c r="C183" s="736"/>
      <c r="D183" s="738"/>
      <c r="E183" s="627" t="s">
        <v>758</v>
      </c>
      <c r="F183" s="603" t="s">
        <v>677</v>
      </c>
      <c r="G183" s="621"/>
      <c r="H183" s="605"/>
      <c r="I183" s="605"/>
      <c r="J183" s="605"/>
      <c r="K183" s="605"/>
    </row>
    <row r="184" spans="1:11" s="606" customFormat="1">
      <c r="A184" s="726"/>
      <c r="B184" s="734"/>
      <c r="C184" s="737"/>
      <c r="D184" s="728"/>
      <c r="E184" s="626" t="s">
        <v>682</v>
      </c>
      <c r="F184" s="603" t="s">
        <v>677</v>
      </c>
      <c r="G184" s="621"/>
      <c r="H184" s="605"/>
      <c r="I184" s="605"/>
      <c r="J184" s="605"/>
      <c r="K184" s="605"/>
    </row>
    <row r="185" spans="1:11" s="606" customFormat="1" ht="47.25">
      <c r="A185" s="725">
        <v>55</v>
      </c>
      <c r="B185" s="732" t="s">
        <v>535</v>
      </c>
      <c r="C185" s="735" t="s">
        <v>464</v>
      </c>
      <c r="D185" s="727" t="s">
        <v>105</v>
      </c>
      <c r="E185" s="621" t="s">
        <v>759</v>
      </c>
      <c r="F185" s="634" t="s">
        <v>677</v>
      </c>
      <c r="G185" s="621"/>
      <c r="H185" s="605"/>
      <c r="I185" s="605"/>
      <c r="J185" s="605"/>
      <c r="K185" s="605"/>
    </row>
    <row r="186" spans="1:11" s="606" customFormat="1" ht="31.5">
      <c r="A186" s="731"/>
      <c r="B186" s="733"/>
      <c r="C186" s="736"/>
      <c r="D186" s="738"/>
      <c r="E186" s="627" t="s">
        <v>760</v>
      </c>
      <c r="F186" s="603" t="s">
        <v>677</v>
      </c>
      <c r="G186" s="621"/>
      <c r="H186" s="605"/>
      <c r="I186" s="605"/>
      <c r="J186" s="605"/>
      <c r="K186" s="605"/>
    </row>
    <row r="187" spans="1:11" s="606" customFormat="1" ht="31.5">
      <c r="A187" s="731"/>
      <c r="B187" s="733"/>
      <c r="C187" s="736"/>
      <c r="D187" s="738"/>
      <c r="E187" s="627" t="s">
        <v>761</v>
      </c>
      <c r="F187" s="603" t="s">
        <v>677</v>
      </c>
      <c r="G187" s="621"/>
      <c r="H187" s="605"/>
      <c r="I187" s="605"/>
      <c r="J187" s="605"/>
      <c r="K187" s="605"/>
    </row>
    <row r="188" spans="1:11" s="606" customFormat="1">
      <c r="A188" s="726"/>
      <c r="B188" s="734"/>
      <c r="C188" s="737"/>
      <c r="D188" s="728"/>
      <c r="E188" s="626" t="s">
        <v>682</v>
      </c>
      <c r="F188" s="603" t="s">
        <v>677</v>
      </c>
      <c r="G188" s="621"/>
      <c r="H188" s="605"/>
      <c r="I188" s="605"/>
      <c r="J188" s="605"/>
      <c r="K188" s="605"/>
    </row>
    <row r="189" spans="1:11" s="606" customFormat="1" ht="84" customHeight="1">
      <c r="A189" s="725">
        <v>56</v>
      </c>
      <c r="B189" s="732" t="s">
        <v>536</v>
      </c>
      <c r="C189" s="735" t="s">
        <v>762</v>
      </c>
      <c r="D189" s="727" t="s">
        <v>105</v>
      </c>
      <c r="E189" s="627" t="s">
        <v>763</v>
      </c>
      <c r="F189" s="634" t="s">
        <v>677</v>
      </c>
      <c r="G189" s="621"/>
      <c r="H189" s="605"/>
      <c r="I189" s="605"/>
      <c r="J189" s="605"/>
      <c r="K189" s="605"/>
    </row>
    <row r="190" spans="1:11" s="606" customFormat="1" ht="65.25" customHeight="1">
      <c r="A190" s="731"/>
      <c r="B190" s="733"/>
      <c r="C190" s="736"/>
      <c r="D190" s="738"/>
      <c r="E190" s="627" t="s">
        <v>764</v>
      </c>
      <c r="F190" s="603" t="s">
        <v>677</v>
      </c>
      <c r="G190" s="621"/>
      <c r="H190" s="605"/>
      <c r="I190" s="605"/>
      <c r="J190" s="605"/>
      <c r="K190" s="605"/>
    </row>
    <row r="191" spans="1:11" s="606" customFormat="1" ht="31.5">
      <c r="A191" s="726"/>
      <c r="B191" s="734"/>
      <c r="C191" s="737"/>
      <c r="D191" s="728"/>
      <c r="E191" s="627" t="s">
        <v>765</v>
      </c>
      <c r="F191" s="603" t="s">
        <v>677</v>
      </c>
      <c r="G191" s="621"/>
      <c r="H191" s="605"/>
      <c r="I191" s="605"/>
      <c r="J191" s="605"/>
      <c r="K191" s="605"/>
    </row>
    <row r="192" spans="1:11" s="606" customFormat="1" ht="57.75" customHeight="1">
      <c r="A192" s="725">
        <v>57</v>
      </c>
      <c r="B192" s="732" t="s">
        <v>537</v>
      </c>
      <c r="C192" s="735" t="s">
        <v>393</v>
      </c>
      <c r="D192" s="635" t="s">
        <v>647</v>
      </c>
      <c r="E192" s="627" t="s">
        <v>766</v>
      </c>
      <c r="F192" s="617" t="s">
        <v>767</v>
      </c>
      <c r="G192" s="621"/>
      <c r="H192" s="605"/>
      <c r="I192" s="605"/>
      <c r="J192" s="605"/>
      <c r="K192" s="605"/>
    </row>
    <row r="193" spans="1:11" s="606" customFormat="1" ht="52.5" customHeight="1">
      <c r="A193" s="731"/>
      <c r="B193" s="733"/>
      <c r="C193" s="736"/>
      <c r="D193" s="757" t="s">
        <v>105</v>
      </c>
      <c r="E193" s="627" t="s">
        <v>768</v>
      </c>
      <c r="F193" s="603" t="s">
        <v>677</v>
      </c>
      <c r="G193" s="621"/>
      <c r="H193" s="605"/>
      <c r="I193" s="605"/>
      <c r="J193" s="605"/>
      <c r="K193" s="605"/>
    </row>
    <row r="194" spans="1:11" s="606" customFormat="1" ht="69" customHeight="1">
      <c r="A194" s="731"/>
      <c r="B194" s="733"/>
      <c r="C194" s="736"/>
      <c r="D194" s="758"/>
      <c r="E194" s="627" t="s">
        <v>769</v>
      </c>
      <c r="F194" s="603" t="s">
        <v>677</v>
      </c>
      <c r="G194" s="621"/>
      <c r="H194" s="605"/>
      <c r="I194" s="605"/>
      <c r="J194" s="605"/>
      <c r="K194" s="605"/>
    </row>
    <row r="195" spans="1:11" s="606" customFormat="1" ht="31.5">
      <c r="A195" s="731"/>
      <c r="B195" s="733"/>
      <c r="C195" s="736"/>
      <c r="D195" s="758"/>
      <c r="E195" s="627" t="s">
        <v>770</v>
      </c>
      <c r="F195" s="603" t="s">
        <v>677</v>
      </c>
      <c r="G195" s="621"/>
      <c r="H195" s="605"/>
      <c r="I195" s="605"/>
      <c r="J195" s="605"/>
      <c r="K195" s="605"/>
    </row>
    <row r="196" spans="1:11" s="606" customFormat="1">
      <c r="A196" s="726"/>
      <c r="B196" s="734"/>
      <c r="C196" s="737"/>
      <c r="D196" s="759"/>
      <c r="E196" s="626" t="s">
        <v>682</v>
      </c>
      <c r="F196" s="603" t="s">
        <v>677</v>
      </c>
      <c r="G196" s="621"/>
      <c r="H196" s="605"/>
      <c r="I196" s="605"/>
      <c r="J196" s="605"/>
      <c r="K196" s="605"/>
    </row>
    <row r="197" spans="1:11" s="606" customFormat="1" ht="63" customHeight="1">
      <c r="A197" s="725">
        <v>58</v>
      </c>
      <c r="B197" s="732" t="s">
        <v>538</v>
      </c>
      <c r="C197" s="735" t="s">
        <v>368</v>
      </c>
      <c r="D197" s="636" t="s">
        <v>647</v>
      </c>
      <c r="E197" s="621" t="s">
        <v>771</v>
      </c>
      <c r="F197" s="617" t="s">
        <v>767</v>
      </c>
      <c r="G197" s="621"/>
      <c r="H197" s="605"/>
      <c r="I197" s="605"/>
      <c r="J197" s="605"/>
      <c r="K197" s="605"/>
    </row>
    <row r="198" spans="1:11" s="606" customFormat="1" ht="63" customHeight="1">
      <c r="A198" s="731"/>
      <c r="B198" s="733"/>
      <c r="C198" s="736"/>
      <c r="D198" s="727" t="s">
        <v>105</v>
      </c>
      <c r="E198" s="621" t="s">
        <v>772</v>
      </c>
      <c r="F198" s="634" t="s">
        <v>677</v>
      </c>
      <c r="G198" s="621"/>
      <c r="H198" s="605"/>
      <c r="I198" s="605"/>
      <c r="J198" s="605"/>
      <c r="K198" s="605"/>
    </row>
    <row r="199" spans="1:11" s="606" customFormat="1" ht="31.5">
      <c r="A199" s="731"/>
      <c r="B199" s="733"/>
      <c r="C199" s="736"/>
      <c r="D199" s="738"/>
      <c r="E199" s="627" t="s">
        <v>773</v>
      </c>
      <c r="F199" s="603" t="s">
        <v>677</v>
      </c>
      <c r="G199" s="621"/>
      <c r="H199" s="605"/>
      <c r="I199" s="605"/>
      <c r="J199" s="605"/>
      <c r="K199" s="605"/>
    </row>
    <row r="200" spans="1:11" s="606" customFormat="1">
      <c r="A200" s="726"/>
      <c r="B200" s="734"/>
      <c r="C200" s="737"/>
      <c r="D200" s="728"/>
      <c r="E200" s="626" t="s">
        <v>682</v>
      </c>
      <c r="F200" s="603" t="s">
        <v>677</v>
      </c>
      <c r="G200" s="621"/>
      <c r="H200" s="605"/>
      <c r="I200" s="605"/>
      <c r="J200" s="605"/>
      <c r="K200" s="605"/>
    </row>
    <row r="201" spans="1:11" s="606" customFormat="1" ht="31.5">
      <c r="A201" s="601">
        <v>59</v>
      </c>
      <c r="B201" s="629" t="s">
        <v>539</v>
      </c>
      <c r="C201" s="521" t="s">
        <v>369</v>
      </c>
      <c r="D201" s="599" t="s">
        <v>105</v>
      </c>
      <c r="E201" s="621" t="s">
        <v>774</v>
      </c>
      <c r="F201" s="637" t="s">
        <v>767</v>
      </c>
      <c r="G201" s="621"/>
      <c r="H201" s="605"/>
      <c r="I201" s="605"/>
      <c r="J201" s="605"/>
      <c r="K201" s="605"/>
    </row>
    <row r="202" spans="1:11" s="606" customFormat="1" ht="67.5" customHeight="1">
      <c r="A202" s="725">
        <v>60</v>
      </c>
      <c r="B202" s="732" t="s">
        <v>536</v>
      </c>
      <c r="C202" s="735" t="s">
        <v>618</v>
      </c>
      <c r="D202" s="727" t="s">
        <v>105</v>
      </c>
      <c r="E202" s="627" t="s">
        <v>763</v>
      </c>
      <c r="F202" s="634" t="s">
        <v>677</v>
      </c>
      <c r="G202" s="621"/>
      <c r="H202" s="605"/>
      <c r="I202" s="605"/>
      <c r="J202" s="605"/>
      <c r="K202" s="605"/>
    </row>
    <row r="203" spans="1:11" s="606" customFormat="1" ht="47.25">
      <c r="A203" s="731"/>
      <c r="B203" s="733"/>
      <c r="C203" s="736"/>
      <c r="D203" s="738"/>
      <c r="E203" s="627" t="s">
        <v>764</v>
      </c>
      <c r="F203" s="603" t="s">
        <v>677</v>
      </c>
      <c r="G203" s="621"/>
      <c r="H203" s="605"/>
      <c r="I203" s="605"/>
      <c r="J203" s="605"/>
      <c r="K203" s="605"/>
    </row>
    <row r="204" spans="1:11" s="606" customFormat="1" ht="31.5">
      <c r="A204" s="726"/>
      <c r="B204" s="734"/>
      <c r="C204" s="737"/>
      <c r="D204" s="728"/>
      <c r="E204" s="627" t="s">
        <v>765</v>
      </c>
      <c r="F204" s="603" t="s">
        <v>677</v>
      </c>
      <c r="G204" s="621"/>
      <c r="H204" s="605"/>
      <c r="I204" s="605"/>
      <c r="J204" s="605"/>
      <c r="K204" s="605"/>
    </row>
    <row r="205" spans="1:11" s="606" customFormat="1" ht="50.25" customHeight="1">
      <c r="A205" s="725">
        <v>61</v>
      </c>
      <c r="B205" s="732" t="s">
        <v>537</v>
      </c>
      <c r="C205" s="735" t="s">
        <v>465</v>
      </c>
      <c r="D205" s="635" t="s">
        <v>647</v>
      </c>
      <c r="E205" s="627" t="s">
        <v>766</v>
      </c>
      <c r="F205" s="617" t="s">
        <v>767</v>
      </c>
      <c r="G205" s="621"/>
      <c r="H205" s="605"/>
      <c r="I205" s="605"/>
      <c r="J205" s="605"/>
      <c r="K205" s="605"/>
    </row>
    <row r="206" spans="1:11" s="606" customFormat="1" ht="31.5">
      <c r="A206" s="731"/>
      <c r="B206" s="733"/>
      <c r="C206" s="736"/>
      <c r="D206" s="757" t="s">
        <v>105</v>
      </c>
      <c r="E206" s="627" t="s">
        <v>768</v>
      </c>
      <c r="F206" s="603" t="s">
        <v>677</v>
      </c>
      <c r="G206" s="621"/>
      <c r="H206" s="605"/>
      <c r="I206" s="605"/>
      <c r="J206" s="605"/>
      <c r="K206" s="605"/>
    </row>
    <row r="207" spans="1:11" s="606" customFormat="1" ht="47.25">
      <c r="A207" s="731"/>
      <c r="B207" s="733"/>
      <c r="C207" s="736"/>
      <c r="D207" s="758"/>
      <c r="E207" s="627" t="s">
        <v>769</v>
      </c>
      <c r="F207" s="603" t="s">
        <v>677</v>
      </c>
      <c r="G207" s="621"/>
      <c r="H207" s="605"/>
      <c r="I207" s="605"/>
      <c r="J207" s="605"/>
      <c r="K207" s="605"/>
    </row>
    <row r="208" spans="1:11" s="606" customFormat="1" ht="31.5">
      <c r="A208" s="731"/>
      <c r="B208" s="733"/>
      <c r="C208" s="736"/>
      <c r="D208" s="758"/>
      <c r="E208" s="627" t="s">
        <v>770</v>
      </c>
      <c r="F208" s="603" t="s">
        <v>677</v>
      </c>
      <c r="G208" s="621"/>
      <c r="H208" s="605"/>
      <c r="I208" s="605"/>
      <c r="J208" s="605"/>
      <c r="K208" s="605"/>
    </row>
    <row r="209" spans="1:11" s="606" customFormat="1">
      <c r="A209" s="726"/>
      <c r="B209" s="734"/>
      <c r="C209" s="737"/>
      <c r="D209" s="759"/>
      <c r="E209" s="626" t="s">
        <v>682</v>
      </c>
      <c r="F209" s="603" t="s">
        <v>677</v>
      </c>
      <c r="G209" s="621"/>
      <c r="H209" s="605"/>
      <c r="I209" s="605"/>
      <c r="J209" s="605"/>
      <c r="K209" s="605"/>
    </row>
    <row r="210" spans="1:11" s="606" customFormat="1" ht="47.25" customHeight="1">
      <c r="A210" s="725">
        <v>62</v>
      </c>
      <c r="B210" s="732" t="s">
        <v>538</v>
      </c>
      <c r="C210" s="735" t="s">
        <v>370</v>
      </c>
      <c r="D210" s="636" t="s">
        <v>647</v>
      </c>
      <c r="E210" s="621" t="s">
        <v>771</v>
      </c>
      <c r="F210" s="617" t="s">
        <v>767</v>
      </c>
      <c r="G210" s="621"/>
      <c r="H210" s="605"/>
      <c r="I210" s="605"/>
      <c r="J210" s="605"/>
      <c r="K210" s="605"/>
    </row>
    <row r="211" spans="1:11" s="606" customFormat="1" ht="47.25" customHeight="1">
      <c r="A211" s="731"/>
      <c r="B211" s="733"/>
      <c r="C211" s="736"/>
      <c r="D211" s="727" t="s">
        <v>105</v>
      </c>
      <c r="E211" s="621" t="s">
        <v>772</v>
      </c>
      <c r="F211" s="634" t="s">
        <v>677</v>
      </c>
      <c r="G211" s="621"/>
      <c r="H211" s="605"/>
      <c r="I211" s="605"/>
      <c r="J211" s="605"/>
      <c r="K211" s="605"/>
    </row>
    <row r="212" spans="1:11" s="606" customFormat="1" ht="31.5">
      <c r="A212" s="731"/>
      <c r="B212" s="733"/>
      <c r="C212" s="736"/>
      <c r="D212" s="738"/>
      <c r="E212" s="627" t="s">
        <v>773</v>
      </c>
      <c r="F212" s="603" t="s">
        <v>677</v>
      </c>
      <c r="G212" s="621"/>
      <c r="H212" s="605"/>
      <c r="I212" s="605"/>
      <c r="J212" s="605"/>
      <c r="K212" s="605"/>
    </row>
    <row r="213" spans="1:11" s="606" customFormat="1">
      <c r="A213" s="726"/>
      <c r="B213" s="734"/>
      <c r="C213" s="737"/>
      <c r="D213" s="728"/>
      <c r="E213" s="626" t="s">
        <v>682</v>
      </c>
      <c r="F213" s="603" t="s">
        <v>677</v>
      </c>
      <c r="G213" s="621"/>
      <c r="H213" s="605"/>
      <c r="I213" s="605"/>
      <c r="J213" s="605"/>
      <c r="K213" s="605"/>
    </row>
    <row r="214" spans="1:11" s="606" customFormat="1" ht="31.5">
      <c r="A214" s="601">
        <v>63</v>
      </c>
      <c r="B214" s="629" t="s">
        <v>539</v>
      </c>
      <c r="C214" s="521" t="s">
        <v>373</v>
      </c>
      <c r="D214" s="599" t="s">
        <v>105</v>
      </c>
      <c r="E214" s="621" t="s">
        <v>774</v>
      </c>
      <c r="F214" s="637" t="s">
        <v>767</v>
      </c>
      <c r="G214" s="621"/>
      <c r="H214" s="605"/>
      <c r="I214" s="605"/>
      <c r="J214" s="605"/>
      <c r="K214" s="605"/>
    </row>
    <row r="215" spans="1:11" s="606" customFormat="1" ht="63">
      <c r="A215" s="725">
        <v>64</v>
      </c>
      <c r="B215" s="732" t="s">
        <v>540</v>
      </c>
      <c r="C215" s="735" t="s">
        <v>775</v>
      </c>
      <c r="D215" s="727" t="s">
        <v>105</v>
      </c>
      <c r="E215" s="627" t="s">
        <v>763</v>
      </c>
      <c r="F215" s="634" t="s">
        <v>677</v>
      </c>
      <c r="G215" s="621"/>
      <c r="H215" s="605"/>
      <c r="I215" s="605"/>
      <c r="J215" s="605"/>
      <c r="K215" s="605"/>
    </row>
    <row r="216" spans="1:11" s="606" customFormat="1" ht="47.25">
      <c r="A216" s="731"/>
      <c r="B216" s="733"/>
      <c r="C216" s="736"/>
      <c r="D216" s="738"/>
      <c r="E216" s="627" t="s">
        <v>764</v>
      </c>
      <c r="F216" s="603" t="s">
        <v>677</v>
      </c>
      <c r="G216" s="621"/>
      <c r="H216" s="605"/>
      <c r="I216" s="605"/>
      <c r="J216" s="605"/>
      <c r="K216" s="605"/>
    </row>
    <row r="217" spans="1:11" s="606" customFormat="1" ht="31.5">
      <c r="A217" s="726"/>
      <c r="B217" s="734"/>
      <c r="C217" s="737"/>
      <c r="D217" s="728"/>
      <c r="E217" s="627" t="s">
        <v>765</v>
      </c>
      <c r="F217" s="603" t="s">
        <v>677</v>
      </c>
      <c r="G217" s="621"/>
      <c r="H217" s="605"/>
      <c r="I217" s="605"/>
      <c r="J217" s="605"/>
      <c r="K217" s="605"/>
    </row>
    <row r="218" spans="1:11" s="606" customFormat="1" ht="57" customHeight="1">
      <c r="A218" s="725">
        <v>65</v>
      </c>
      <c r="B218" s="732" t="s">
        <v>541</v>
      </c>
      <c r="C218" s="735" t="s">
        <v>466</v>
      </c>
      <c r="D218" s="635" t="s">
        <v>647</v>
      </c>
      <c r="E218" s="627" t="s">
        <v>766</v>
      </c>
      <c r="F218" s="617" t="s">
        <v>767</v>
      </c>
      <c r="G218" s="621"/>
      <c r="H218" s="605"/>
      <c r="I218" s="605"/>
      <c r="J218" s="605"/>
      <c r="K218" s="605"/>
    </row>
    <row r="219" spans="1:11" s="606" customFormat="1" ht="31.5">
      <c r="A219" s="731"/>
      <c r="B219" s="733"/>
      <c r="C219" s="736"/>
      <c r="D219" s="757" t="s">
        <v>105</v>
      </c>
      <c r="E219" s="627" t="s">
        <v>768</v>
      </c>
      <c r="F219" s="603" t="s">
        <v>677</v>
      </c>
      <c r="G219" s="621"/>
      <c r="H219" s="605"/>
      <c r="I219" s="605"/>
      <c r="J219" s="605"/>
      <c r="K219" s="605"/>
    </row>
    <row r="220" spans="1:11" s="606" customFormat="1" ht="47.25">
      <c r="A220" s="731"/>
      <c r="B220" s="733"/>
      <c r="C220" s="736"/>
      <c r="D220" s="758"/>
      <c r="E220" s="627" t="s">
        <v>769</v>
      </c>
      <c r="F220" s="603" t="s">
        <v>677</v>
      </c>
      <c r="G220" s="621"/>
      <c r="H220" s="605"/>
      <c r="I220" s="605"/>
      <c r="J220" s="605"/>
      <c r="K220" s="605"/>
    </row>
    <row r="221" spans="1:11" s="606" customFormat="1" ht="31.5">
      <c r="A221" s="731"/>
      <c r="B221" s="733"/>
      <c r="C221" s="736"/>
      <c r="D221" s="758"/>
      <c r="E221" s="627" t="s">
        <v>770</v>
      </c>
      <c r="F221" s="603" t="s">
        <v>677</v>
      </c>
      <c r="G221" s="621"/>
      <c r="H221" s="605"/>
      <c r="I221" s="605"/>
      <c r="J221" s="605"/>
      <c r="K221" s="605"/>
    </row>
    <row r="222" spans="1:11" s="606" customFormat="1">
      <c r="A222" s="726"/>
      <c r="B222" s="734"/>
      <c r="C222" s="737"/>
      <c r="D222" s="759"/>
      <c r="E222" s="626" t="s">
        <v>682</v>
      </c>
      <c r="F222" s="603" t="s">
        <v>677</v>
      </c>
      <c r="G222" s="621"/>
      <c r="H222" s="605"/>
      <c r="I222" s="605"/>
      <c r="J222" s="605"/>
      <c r="K222" s="605"/>
    </row>
    <row r="223" spans="1:11" s="606" customFormat="1" ht="48.75" customHeight="1">
      <c r="A223" s="725">
        <v>66</v>
      </c>
      <c r="B223" s="732" t="s">
        <v>542</v>
      </c>
      <c r="C223" s="735" t="s">
        <v>371</v>
      </c>
      <c r="D223" s="636" t="s">
        <v>647</v>
      </c>
      <c r="E223" s="621" t="s">
        <v>771</v>
      </c>
      <c r="F223" s="617" t="s">
        <v>767</v>
      </c>
      <c r="G223" s="621"/>
      <c r="H223" s="605"/>
      <c r="I223" s="605"/>
      <c r="J223" s="605"/>
      <c r="K223" s="605"/>
    </row>
    <row r="224" spans="1:11" s="606" customFormat="1" ht="48.75" customHeight="1">
      <c r="A224" s="731"/>
      <c r="B224" s="733"/>
      <c r="C224" s="736"/>
      <c r="D224" s="727" t="s">
        <v>105</v>
      </c>
      <c r="E224" s="621" t="s">
        <v>772</v>
      </c>
      <c r="F224" s="634" t="s">
        <v>677</v>
      </c>
      <c r="G224" s="621"/>
      <c r="H224" s="605"/>
      <c r="I224" s="605"/>
      <c r="J224" s="605"/>
      <c r="K224" s="605"/>
    </row>
    <row r="225" spans="1:11" s="606" customFormat="1" ht="31.5">
      <c r="A225" s="731"/>
      <c r="B225" s="733"/>
      <c r="C225" s="736"/>
      <c r="D225" s="738"/>
      <c r="E225" s="627" t="s">
        <v>773</v>
      </c>
      <c r="F225" s="603" t="s">
        <v>677</v>
      </c>
      <c r="G225" s="621"/>
      <c r="H225" s="605"/>
      <c r="I225" s="605"/>
      <c r="J225" s="605"/>
      <c r="K225" s="605"/>
    </row>
    <row r="226" spans="1:11" s="606" customFormat="1">
      <c r="A226" s="726"/>
      <c r="B226" s="734"/>
      <c r="C226" s="737"/>
      <c r="D226" s="728"/>
      <c r="E226" s="626" t="s">
        <v>682</v>
      </c>
      <c r="F226" s="603" t="s">
        <v>677</v>
      </c>
      <c r="G226" s="621"/>
      <c r="H226" s="605"/>
      <c r="I226" s="605"/>
      <c r="J226" s="605"/>
      <c r="K226" s="605"/>
    </row>
    <row r="227" spans="1:11" s="606" customFormat="1" ht="31.5">
      <c r="A227" s="601">
        <v>67</v>
      </c>
      <c r="B227" s="629" t="s">
        <v>545</v>
      </c>
      <c r="C227" s="521" t="s">
        <v>372</v>
      </c>
      <c r="D227" s="599" t="s">
        <v>105</v>
      </c>
      <c r="E227" s="621" t="s">
        <v>774</v>
      </c>
      <c r="F227" s="637" t="s">
        <v>767</v>
      </c>
      <c r="G227" s="621"/>
      <c r="H227" s="605"/>
      <c r="I227" s="605"/>
      <c r="J227" s="605"/>
      <c r="K227" s="605"/>
    </row>
    <row r="228" spans="1:11" s="587" customFormat="1">
      <c r="A228" s="622"/>
      <c r="B228" s="593" t="s">
        <v>214</v>
      </c>
      <c r="C228" s="613" t="s">
        <v>215</v>
      </c>
      <c r="D228" s="415"/>
      <c r="E228" s="613"/>
      <c r="F228" s="415"/>
      <c r="G228" s="613"/>
      <c r="H228" s="616"/>
      <c r="I228" s="616"/>
      <c r="J228" s="616"/>
      <c r="K228" s="586"/>
    </row>
    <row r="229" spans="1:11" s="645" customFormat="1" ht="31.5">
      <c r="A229" s="638">
        <v>68</v>
      </c>
      <c r="B229" s="639" t="s">
        <v>573</v>
      </c>
      <c r="C229" s="640" t="s">
        <v>399</v>
      </c>
      <c r="D229" s="641" t="s">
        <v>105</v>
      </c>
      <c r="E229" s="640" t="s">
        <v>776</v>
      </c>
      <c r="F229" s="642" t="s">
        <v>675</v>
      </c>
      <c r="G229" s="643"/>
      <c r="H229" s="644"/>
      <c r="I229" s="644"/>
      <c r="J229" s="644"/>
      <c r="K229" s="644"/>
    </row>
    <row r="230" spans="1:11" s="587" customFormat="1">
      <c r="A230" s="622"/>
      <c r="B230" s="593" t="s">
        <v>218</v>
      </c>
      <c r="C230" s="613" t="s">
        <v>219</v>
      </c>
      <c r="D230" s="415"/>
      <c r="E230" s="613"/>
      <c r="F230" s="415"/>
      <c r="G230" s="613"/>
      <c r="H230" s="616"/>
      <c r="I230" s="616"/>
      <c r="J230" s="616"/>
      <c r="K230" s="586"/>
    </row>
    <row r="231" spans="1:11" s="606" customFormat="1" ht="31.5" customHeight="1">
      <c r="A231" s="725">
        <v>69</v>
      </c>
      <c r="B231" s="739" t="s">
        <v>574</v>
      </c>
      <c r="C231" s="732" t="s">
        <v>167</v>
      </c>
      <c r="D231" s="727" t="s">
        <v>105</v>
      </c>
      <c r="E231" s="521" t="s">
        <v>777</v>
      </c>
      <c r="F231" s="646" t="s">
        <v>675</v>
      </c>
      <c r="G231" s="621"/>
      <c r="H231" s="605"/>
      <c r="I231" s="605"/>
      <c r="J231" s="605"/>
      <c r="K231" s="605"/>
    </row>
    <row r="232" spans="1:11" s="606" customFormat="1">
      <c r="A232" s="726"/>
      <c r="B232" s="741"/>
      <c r="C232" s="734"/>
      <c r="D232" s="728"/>
      <c r="E232" s="521" t="s">
        <v>778</v>
      </c>
      <c r="F232" s="634" t="s">
        <v>677</v>
      </c>
      <c r="G232" s="621"/>
      <c r="H232" s="605"/>
      <c r="I232" s="605"/>
      <c r="J232" s="605"/>
      <c r="K232" s="605"/>
    </row>
    <row r="233" spans="1:11" s="587" customFormat="1">
      <c r="A233" s="622"/>
      <c r="B233" s="593" t="s">
        <v>220</v>
      </c>
      <c r="C233" s="613" t="s">
        <v>221</v>
      </c>
      <c r="D233" s="415"/>
      <c r="E233" s="613"/>
      <c r="F233" s="415"/>
      <c r="G233" s="613"/>
      <c r="H233" s="616"/>
      <c r="I233" s="616"/>
      <c r="J233" s="616"/>
      <c r="K233" s="586"/>
    </row>
    <row r="234" spans="1:11" s="606" customFormat="1">
      <c r="A234" s="725">
        <v>70</v>
      </c>
      <c r="B234" s="732" t="s">
        <v>575</v>
      </c>
      <c r="C234" s="732" t="s">
        <v>167</v>
      </c>
      <c r="D234" s="727" t="s">
        <v>105</v>
      </c>
      <c r="E234" s="521" t="s">
        <v>777</v>
      </c>
      <c r="F234" s="646" t="s">
        <v>675</v>
      </c>
      <c r="G234" s="621"/>
      <c r="H234" s="605"/>
      <c r="I234" s="605"/>
      <c r="J234" s="605"/>
      <c r="K234" s="605"/>
    </row>
    <row r="235" spans="1:11" s="606" customFormat="1">
      <c r="A235" s="726"/>
      <c r="B235" s="734"/>
      <c r="C235" s="734"/>
      <c r="D235" s="728"/>
      <c r="E235" s="521" t="s">
        <v>778</v>
      </c>
      <c r="F235" s="634" t="s">
        <v>677</v>
      </c>
      <c r="G235" s="621"/>
      <c r="H235" s="605"/>
      <c r="I235" s="605"/>
      <c r="J235" s="605"/>
      <c r="K235" s="605"/>
    </row>
    <row r="236" spans="1:11" s="606" customFormat="1" ht="47.25">
      <c r="A236" s="601">
        <v>71</v>
      </c>
      <c r="B236" s="629" t="s">
        <v>576</v>
      </c>
      <c r="C236" s="521" t="s">
        <v>467</v>
      </c>
      <c r="D236" s="599" t="s">
        <v>665</v>
      </c>
      <c r="E236" s="521" t="s">
        <v>779</v>
      </c>
      <c r="F236" s="601" t="s">
        <v>780</v>
      </c>
      <c r="G236" s="621" t="s">
        <v>781</v>
      </c>
      <c r="H236" s="605"/>
      <c r="I236" s="605"/>
      <c r="J236" s="605"/>
      <c r="K236" s="605"/>
    </row>
    <row r="237" spans="1:11" s="587" customFormat="1">
      <c r="A237" s="622"/>
      <c r="B237" s="593" t="s">
        <v>243</v>
      </c>
      <c r="C237" s="613" t="s">
        <v>242</v>
      </c>
      <c r="D237" s="415"/>
      <c r="E237" s="613"/>
      <c r="F237" s="415"/>
      <c r="G237" s="613"/>
      <c r="H237" s="616"/>
      <c r="I237" s="616"/>
      <c r="J237" s="616"/>
      <c r="K237" s="586"/>
    </row>
    <row r="238" spans="1:11" s="606" customFormat="1" ht="38.25" customHeight="1">
      <c r="A238" s="725">
        <v>72</v>
      </c>
      <c r="B238" s="732" t="s">
        <v>566</v>
      </c>
      <c r="C238" s="735" t="s">
        <v>468</v>
      </c>
      <c r="D238" s="727" t="s">
        <v>647</v>
      </c>
      <c r="E238" s="627" t="s">
        <v>782</v>
      </c>
      <c r="F238" s="637" t="s">
        <v>767</v>
      </c>
      <c r="G238" s="621"/>
      <c r="H238" s="605"/>
      <c r="I238" s="605"/>
      <c r="J238" s="605"/>
      <c r="K238" s="605"/>
    </row>
    <row r="239" spans="1:11" s="606" customFormat="1" ht="15.75" customHeight="1">
      <c r="A239" s="731"/>
      <c r="B239" s="733"/>
      <c r="C239" s="736"/>
      <c r="D239" s="728"/>
      <c r="E239" s="627" t="s">
        <v>783</v>
      </c>
      <c r="F239" s="637" t="s">
        <v>767</v>
      </c>
      <c r="G239" s="621"/>
      <c r="H239" s="605"/>
      <c r="I239" s="605"/>
      <c r="J239" s="605"/>
      <c r="K239" s="605"/>
    </row>
    <row r="240" spans="1:11" s="606" customFormat="1" ht="31.5">
      <c r="A240" s="731"/>
      <c r="B240" s="733"/>
      <c r="C240" s="736"/>
      <c r="D240" s="727" t="s">
        <v>105</v>
      </c>
      <c r="E240" s="627" t="s">
        <v>784</v>
      </c>
      <c r="F240" s="603" t="s">
        <v>677</v>
      </c>
      <c r="G240" s="621"/>
      <c r="H240" s="605"/>
      <c r="I240" s="605"/>
      <c r="J240" s="605"/>
      <c r="K240" s="605"/>
    </row>
    <row r="241" spans="1:11" s="606" customFormat="1" ht="47.25">
      <c r="A241" s="731"/>
      <c r="B241" s="733"/>
      <c r="C241" s="736"/>
      <c r="D241" s="738"/>
      <c r="E241" s="627" t="s">
        <v>785</v>
      </c>
      <c r="F241" s="603" t="s">
        <v>677</v>
      </c>
      <c r="G241" s="621"/>
      <c r="H241" s="605"/>
      <c r="I241" s="605"/>
      <c r="J241" s="605"/>
      <c r="K241" s="605"/>
    </row>
    <row r="242" spans="1:11" s="606" customFormat="1">
      <c r="A242" s="726"/>
      <c r="B242" s="734"/>
      <c r="C242" s="737"/>
      <c r="D242" s="728"/>
      <c r="E242" s="626" t="s">
        <v>682</v>
      </c>
      <c r="F242" s="603" t="s">
        <v>677</v>
      </c>
      <c r="G242" s="621"/>
      <c r="H242" s="605"/>
      <c r="I242" s="605"/>
      <c r="J242" s="605"/>
      <c r="K242" s="605"/>
    </row>
    <row r="243" spans="1:11" s="606" customFormat="1" ht="47.25">
      <c r="A243" s="725">
        <v>73</v>
      </c>
      <c r="B243" s="732" t="s">
        <v>567</v>
      </c>
      <c r="C243" s="735" t="s">
        <v>375</v>
      </c>
      <c r="D243" s="727" t="s">
        <v>105</v>
      </c>
      <c r="E243" s="621" t="s">
        <v>786</v>
      </c>
      <c r="F243" s="617" t="s">
        <v>680</v>
      </c>
      <c r="G243" s="621"/>
      <c r="H243" s="605"/>
      <c r="I243" s="605"/>
      <c r="J243" s="605"/>
      <c r="K243" s="605"/>
    </row>
    <row r="244" spans="1:11" s="606" customFormat="1" ht="33.75" customHeight="1">
      <c r="A244" s="731"/>
      <c r="B244" s="733"/>
      <c r="C244" s="736"/>
      <c r="D244" s="738"/>
      <c r="E244" s="621" t="s">
        <v>787</v>
      </c>
      <c r="F244" s="603" t="s">
        <v>677</v>
      </c>
      <c r="G244" s="621"/>
      <c r="H244" s="605"/>
      <c r="I244" s="605"/>
      <c r="J244" s="605"/>
      <c r="K244" s="605"/>
    </row>
    <row r="245" spans="1:11" s="606" customFormat="1" ht="33.75" customHeight="1">
      <c r="A245" s="726"/>
      <c r="B245" s="734"/>
      <c r="C245" s="737"/>
      <c r="D245" s="728"/>
      <c r="E245" s="626" t="s">
        <v>682</v>
      </c>
      <c r="F245" s="603" t="s">
        <v>677</v>
      </c>
      <c r="G245" s="621"/>
      <c r="H245" s="605"/>
      <c r="I245" s="605"/>
      <c r="J245" s="605"/>
      <c r="K245" s="605"/>
    </row>
    <row r="246" spans="1:11" s="606" customFormat="1" ht="63" customHeight="1">
      <c r="A246" s="725">
        <v>74</v>
      </c>
      <c r="B246" s="732" t="s">
        <v>568</v>
      </c>
      <c r="C246" s="735" t="s">
        <v>469</v>
      </c>
      <c r="D246" s="727" t="s">
        <v>647</v>
      </c>
      <c r="E246" s="627" t="s">
        <v>782</v>
      </c>
      <c r="F246" s="637" t="s">
        <v>767</v>
      </c>
      <c r="G246" s="621"/>
      <c r="H246" s="605"/>
      <c r="I246" s="605"/>
      <c r="J246" s="605"/>
      <c r="K246" s="605"/>
    </row>
    <row r="247" spans="1:11" s="606" customFormat="1">
      <c r="A247" s="731"/>
      <c r="B247" s="733"/>
      <c r="C247" s="736"/>
      <c r="D247" s="728"/>
      <c r="E247" s="627" t="s">
        <v>783</v>
      </c>
      <c r="F247" s="637" t="s">
        <v>767</v>
      </c>
      <c r="G247" s="621"/>
      <c r="H247" s="605"/>
      <c r="I247" s="605"/>
      <c r="J247" s="605"/>
      <c r="K247" s="605"/>
    </row>
    <row r="248" spans="1:11" s="606" customFormat="1" ht="31.5">
      <c r="A248" s="731"/>
      <c r="B248" s="733"/>
      <c r="C248" s="736"/>
      <c r="D248" s="727" t="s">
        <v>105</v>
      </c>
      <c r="E248" s="627" t="s">
        <v>784</v>
      </c>
      <c r="F248" s="603" t="s">
        <v>677</v>
      </c>
      <c r="G248" s="621"/>
      <c r="H248" s="605"/>
      <c r="I248" s="605"/>
      <c r="J248" s="605"/>
      <c r="K248" s="605"/>
    </row>
    <row r="249" spans="1:11" s="606" customFormat="1">
      <c r="A249" s="731"/>
      <c r="B249" s="733"/>
      <c r="C249" s="736"/>
      <c r="D249" s="738"/>
      <c r="E249" s="627" t="s">
        <v>788</v>
      </c>
      <c r="F249" s="603" t="s">
        <v>677</v>
      </c>
      <c r="G249" s="621"/>
      <c r="H249" s="605"/>
      <c r="I249" s="605"/>
      <c r="J249" s="605"/>
      <c r="K249" s="605"/>
    </row>
    <row r="250" spans="1:11" s="606" customFormat="1">
      <c r="A250" s="726"/>
      <c r="B250" s="734"/>
      <c r="C250" s="737"/>
      <c r="D250" s="728"/>
      <c r="E250" s="626" t="s">
        <v>682</v>
      </c>
      <c r="F250" s="603" t="s">
        <v>677</v>
      </c>
      <c r="G250" s="621"/>
      <c r="H250" s="605"/>
      <c r="I250" s="605"/>
      <c r="J250" s="605"/>
      <c r="K250" s="605"/>
    </row>
    <row r="251" spans="1:11" s="606" customFormat="1" ht="70.5" customHeight="1">
      <c r="A251" s="725">
        <v>75</v>
      </c>
      <c r="B251" s="732" t="s">
        <v>620</v>
      </c>
      <c r="C251" s="735" t="s">
        <v>376</v>
      </c>
      <c r="D251" s="727" t="s">
        <v>105</v>
      </c>
      <c r="E251" s="621" t="s">
        <v>789</v>
      </c>
      <c r="F251" s="617" t="s">
        <v>680</v>
      </c>
      <c r="G251" s="621"/>
      <c r="H251" s="605"/>
      <c r="I251" s="605"/>
      <c r="J251" s="605"/>
      <c r="K251" s="605"/>
    </row>
    <row r="252" spans="1:11" s="606" customFormat="1" ht="31.5">
      <c r="A252" s="731"/>
      <c r="B252" s="733"/>
      <c r="C252" s="736"/>
      <c r="D252" s="738"/>
      <c r="E252" s="621" t="s">
        <v>787</v>
      </c>
      <c r="F252" s="603" t="s">
        <v>677</v>
      </c>
      <c r="G252" s="621"/>
      <c r="H252" s="605"/>
      <c r="I252" s="605"/>
      <c r="J252" s="605"/>
      <c r="K252" s="605"/>
    </row>
    <row r="253" spans="1:11" s="606" customFormat="1">
      <c r="A253" s="726"/>
      <c r="B253" s="734"/>
      <c r="C253" s="737"/>
      <c r="D253" s="728"/>
      <c r="E253" s="626" t="s">
        <v>682</v>
      </c>
      <c r="F253" s="603" t="s">
        <v>677</v>
      </c>
      <c r="G253" s="621"/>
      <c r="H253" s="605"/>
      <c r="I253" s="605"/>
      <c r="J253" s="605"/>
      <c r="K253" s="605"/>
    </row>
    <row r="254" spans="1:11" s="606" customFormat="1">
      <c r="A254" s="601"/>
      <c r="B254" s="647" t="s">
        <v>226</v>
      </c>
      <c r="C254" s="648" t="s">
        <v>227</v>
      </c>
      <c r="D254" s="649"/>
      <c r="E254" s="648"/>
      <c r="F254" s="649"/>
      <c r="G254" s="648"/>
      <c r="H254" s="618"/>
      <c r="I254" s="618"/>
      <c r="J254" s="618"/>
      <c r="K254" s="605"/>
    </row>
    <row r="255" spans="1:11" s="606" customFormat="1" ht="86.25" customHeight="1">
      <c r="A255" s="601">
        <v>76</v>
      </c>
      <c r="B255" s="601" t="s">
        <v>553</v>
      </c>
      <c r="C255" s="650" t="s">
        <v>407</v>
      </c>
      <c r="D255" s="599" t="s">
        <v>105</v>
      </c>
      <c r="E255" s="307" t="s">
        <v>790</v>
      </c>
      <c r="F255" s="617" t="s">
        <v>677</v>
      </c>
      <c r="G255" s="621"/>
      <c r="H255" s="605"/>
      <c r="I255" s="605"/>
      <c r="J255" s="605"/>
      <c r="K255" s="605"/>
    </row>
    <row r="256" spans="1:11" s="587" customFormat="1" ht="15.75" customHeight="1">
      <c r="A256" s="622"/>
      <c r="B256" s="330" t="s">
        <v>604</v>
      </c>
      <c r="C256" s="553" t="s">
        <v>605</v>
      </c>
      <c r="D256" s="651"/>
      <c r="E256" s="553"/>
      <c r="F256" s="651"/>
      <c r="G256" s="553"/>
      <c r="H256" s="652"/>
      <c r="I256" s="652"/>
      <c r="J256" s="652"/>
      <c r="K256" s="586"/>
    </row>
    <row r="257" spans="1:11" s="587" customFormat="1" ht="47.25">
      <c r="A257" s="622">
        <v>77</v>
      </c>
      <c r="B257" s="653" t="s">
        <v>584</v>
      </c>
      <c r="C257" s="654" t="s">
        <v>791</v>
      </c>
      <c r="D257" s="655" t="s">
        <v>792</v>
      </c>
      <c r="E257" s="478" t="s">
        <v>793</v>
      </c>
      <c r="F257" s="478" t="s">
        <v>677</v>
      </c>
      <c r="G257" s="478" t="s">
        <v>794</v>
      </c>
      <c r="H257" s="652"/>
      <c r="I257" s="652"/>
      <c r="J257" s="652"/>
      <c r="K257" s="586"/>
    </row>
    <row r="258" spans="1:11" ht="31.5">
      <c r="A258" s="767">
        <v>78</v>
      </c>
      <c r="B258" s="770" t="s">
        <v>477</v>
      </c>
      <c r="C258" s="773" t="s">
        <v>429</v>
      </c>
      <c r="D258" s="760" t="s">
        <v>792</v>
      </c>
      <c r="E258" s="307" t="s">
        <v>795</v>
      </c>
      <c r="F258" s="617" t="s">
        <v>680</v>
      </c>
      <c r="G258" s="656"/>
    </row>
    <row r="259" spans="1:11" ht="31.5">
      <c r="A259" s="768"/>
      <c r="B259" s="771"/>
      <c r="C259" s="774"/>
      <c r="D259" s="761"/>
      <c r="E259" s="307" t="s">
        <v>796</v>
      </c>
      <c r="F259" s="617" t="s">
        <v>677</v>
      </c>
      <c r="G259" s="656"/>
    </row>
    <row r="260" spans="1:11" s="587" customFormat="1" ht="31.5">
      <c r="A260" s="769"/>
      <c r="B260" s="772"/>
      <c r="C260" s="775"/>
      <c r="D260" s="762"/>
      <c r="E260" s="657" t="s">
        <v>797</v>
      </c>
      <c r="F260" s="617" t="s">
        <v>677</v>
      </c>
      <c r="G260" s="656"/>
      <c r="H260" s="586"/>
      <c r="I260" s="586"/>
      <c r="J260" s="586"/>
      <c r="K260" s="586"/>
    </row>
    <row r="261" spans="1:11" s="587" customFormat="1" ht="31.5">
      <c r="A261" s="742">
        <v>79</v>
      </c>
      <c r="B261" s="760" t="s">
        <v>478</v>
      </c>
      <c r="C261" s="773" t="s">
        <v>798</v>
      </c>
      <c r="D261" s="776" t="s">
        <v>105</v>
      </c>
      <c r="E261" s="603" t="s">
        <v>799</v>
      </c>
      <c r="F261" s="617" t="s">
        <v>677</v>
      </c>
      <c r="G261" s="608" t="s">
        <v>781</v>
      </c>
      <c r="H261" s="586"/>
      <c r="I261" s="586"/>
      <c r="J261" s="586"/>
      <c r="K261" s="586"/>
    </row>
    <row r="262" spans="1:11" s="587" customFormat="1" ht="31.5">
      <c r="A262" s="743"/>
      <c r="B262" s="761"/>
      <c r="C262" s="774"/>
      <c r="D262" s="777"/>
      <c r="E262" s="603" t="s">
        <v>800</v>
      </c>
      <c r="F262" s="617" t="s">
        <v>677</v>
      </c>
      <c r="G262" s="608"/>
      <c r="H262" s="586"/>
      <c r="I262" s="586"/>
      <c r="J262" s="586"/>
      <c r="K262" s="586"/>
    </row>
    <row r="263" spans="1:11" s="587" customFormat="1" ht="31.5">
      <c r="A263" s="744"/>
      <c r="B263" s="762"/>
      <c r="C263" s="775"/>
      <c r="D263" s="778"/>
      <c r="E263" s="603" t="s">
        <v>801</v>
      </c>
      <c r="F263" s="617" t="s">
        <v>677</v>
      </c>
      <c r="G263" s="608"/>
      <c r="H263" s="586"/>
      <c r="I263" s="586"/>
      <c r="J263" s="586"/>
      <c r="K263" s="586"/>
    </row>
    <row r="264" spans="1:11" s="587" customFormat="1" ht="31.5">
      <c r="A264" s="767">
        <v>84</v>
      </c>
      <c r="B264" s="763" t="s">
        <v>547</v>
      </c>
      <c r="C264" s="773" t="s">
        <v>802</v>
      </c>
      <c r="D264" s="760" t="s">
        <v>792</v>
      </c>
      <c r="E264" s="307" t="s">
        <v>803</v>
      </c>
      <c r="F264" s="617" t="s">
        <v>677</v>
      </c>
      <c r="G264" s="656"/>
      <c r="H264" s="586"/>
      <c r="I264" s="586"/>
      <c r="J264" s="586"/>
      <c r="K264" s="586"/>
    </row>
    <row r="265" spans="1:11" s="587" customFormat="1" ht="31.5">
      <c r="A265" s="768"/>
      <c r="B265" s="781"/>
      <c r="C265" s="774"/>
      <c r="D265" s="761"/>
      <c r="E265" s="307" t="s">
        <v>804</v>
      </c>
      <c r="F265" s="617" t="s">
        <v>805</v>
      </c>
      <c r="G265" s="656"/>
      <c r="H265" s="586"/>
      <c r="I265" s="586"/>
      <c r="J265" s="586"/>
      <c r="K265" s="586"/>
    </row>
    <row r="266" spans="1:11" s="587" customFormat="1" ht="31.5">
      <c r="A266" s="769"/>
      <c r="B266" s="764"/>
      <c r="C266" s="775"/>
      <c r="D266" s="762"/>
      <c r="E266" s="307" t="s">
        <v>806</v>
      </c>
      <c r="F266" s="617" t="s">
        <v>807</v>
      </c>
      <c r="G266" s="656"/>
      <c r="H266" s="586"/>
      <c r="I266" s="586"/>
      <c r="J266" s="586"/>
      <c r="K266" s="586"/>
    </row>
    <row r="267" spans="1:11" s="587" customFormat="1" ht="47.25">
      <c r="A267" s="622">
        <v>87</v>
      </c>
      <c r="B267" s="658" t="s">
        <v>548</v>
      </c>
      <c r="C267" s="659" t="s">
        <v>808</v>
      </c>
      <c r="D267" s="660" t="s">
        <v>792</v>
      </c>
      <c r="E267" s="659" t="s">
        <v>809</v>
      </c>
      <c r="F267" s="659" t="s">
        <v>810</v>
      </c>
      <c r="G267" s="656"/>
      <c r="H267" s="586"/>
      <c r="I267" s="586"/>
      <c r="J267" s="586"/>
      <c r="K267" s="586"/>
    </row>
    <row r="268" spans="1:11" s="587" customFormat="1" ht="31.5">
      <c r="A268" s="54">
        <v>88</v>
      </c>
      <c r="B268" s="430" t="s">
        <v>638</v>
      </c>
      <c r="C268" s="478" t="s">
        <v>637</v>
      </c>
      <c r="D268" s="460" t="s">
        <v>650</v>
      </c>
      <c r="E268" s="661" t="s">
        <v>811</v>
      </c>
      <c r="F268" s="659" t="s">
        <v>675</v>
      </c>
      <c r="G268" s="656"/>
      <c r="H268" s="586"/>
      <c r="I268" s="586"/>
      <c r="J268" s="586"/>
      <c r="K268" s="586"/>
    </row>
    <row r="269" spans="1:11" s="587" customFormat="1" ht="63">
      <c r="A269" s="742">
        <v>89</v>
      </c>
      <c r="B269" s="763" t="s">
        <v>551</v>
      </c>
      <c r="C269" s="765" t="s">
        <v>812</v>
      </c>
      <c r="D269" s="662" t="s">
        <v>813</v>
      </c>
      <c r="E269" s="663" t="s">
        <v>814</v>
      </c>
      <c r="F269" s="617" t="s">
        <v>677</v>
      </c>
      <c r="G269" s="608" t="s">
        <v>781</v>
      </c>
      <c r="H269" s="586"/>
      <c r="I269" s="586"/>
      <c r="J269" s="586"/>
      <c r="K269" s="586"/>
    </row>
    <row r="270" spans="1:11" s="587" customFormat="1" ht="47.25">
      <c r="A270" s="744"/>
      <c r="B270" s="764"/>
      <c r="C270" s="766"/>
      <c r="D270" s="662" t="s">
        <v>105</v>
      </c>
      <c r="E270" s="663" t="s">
        <v>815</v>
      </c>
      <c r="F270" s="617" t="s">
        <v>677</v>
      </c>
      <c r="G270" s="608"/>
      <c r="H270" s="586"/>
      <c r="I270" s="586"/>
      <c r="J270" s="586"/>
      <c r="K270" s="586"/>
    </row>
    <row r="271" spans="1:11" s="587" customFormat="1">
      <c r="A271" s="742">
        <v>90</v>
      </c>
      <c r="B271" s="732" t="s">
        <v>554</v>
      </c>
      <c r="C271" s="779" t="s">
        <v>816</v>
      </c>
      <c r="D271" s="664" t="s">
        <v>817</v>
      </c>
      <c r="E271" s="307" t="s">
        <v>818</v>
      </c>
      <c r="F271" s="617" t="s">
        <v>819</v>
      </c>
      <c r="G271" s="608" t="s">
        <v>820</v>
      </c>
      <c r="H271" s="586"/>
      <c r="I271" s="586"/>
      <c r="J271" s="586"/>
      <c r="K271" s="586"/>
    </row>
    <row r="272" spans="1:11" s="587" customFormat="1" ht="31.5">
      <c r="A272" s="744"/>
      <c r="B272" s="734"/>
      <c r="C272" s="780"/>
      <c r="D272" s="665" t="s">
        <v>105</v>
      </c>
      <c r="E272" s="307" t="s">
        <v>821</v>
      </c>
      <c r="F272" s="617" t="s">
        <v>677</v>
      </c>
      <c r="G272" s="608"/>
      <c r="H272" s="586"/>
      <c r="I272" s="586"/>
      <c r="J272" s="586"/>
      <c r="K272" s="586"/>
    </row>
    <row r="273" spans="1:12" s="587" customFormat="1" ht="31.5">
      <c r="A273" s="622">
        <v>91</v>
      </c>
      <c r="B273" s="430" t="s">
        <v>822</v>
      </c>
      <c r="C273" s="666" t="s">
        <v>823</v>
      </c>
      <c r="D273" s="665" t="s">
        <v>824</v>
      </c>
      <c r="E273" s="307" t="s">
        <v>825</v>
      </c>
      <c r="F273" s="617" t="s">
        <v>675</v>
      </c>
      <c r="G273" s="608" t="s">
        <v>826</v>
      </c>
      <c r="H273" s="586"/>
      <c r="I273" s="586"/>
      <c r="J273" s="586"/>
      <c r="K273" s="586"/>
    </row>
    <row r="274" spans="1:12" s="587" customFormat="1">
      <c r="A274" s="742">
        <v>92</v>
      </c>
      <c r="B274" s="732" t="s">
        <v>558</v>
      </c>
      <c r="C274" s="779" t="s">
        <v>827</v>
      </c>
      <c r="D274" s="665" t="s">
        <v>278</v>
      </c>
      <c r="E274" s="667" t="s">
        <v>828</v>
      </c>
      <c r="F274" s="617" t="s">
        <v>675</v>
      </c>
      <c r="G274" s="608" t="s">
        <v>781</v>
      </c>
      <c r="H274" s="586"/>
      <c r="I274" s="586"/>
      <c r="J274" s="586"/>
      <c r="K274" s="586"/>
    </row>
    <row r="275" spans="1:12" s="587" customFormat="1" ht="31.5">
      <c r="A275" s="744"/>
      <c r="B275" s="734"/>
      <c r="C275" s="780"/>
      <c r="D275" s="664" t="s">
        <v>105</v>
      </c>
      <c r="E275" s="307" t="s">
        <v>829</v>
      </c>
      <c r="F275" s="617" t="s">
        <v>677</v>
      </c>
      <c r="G275" s="608"/>
      <c r="H275" s="586"/>
      <c r="I275" s="586"/>
      <c r="J275" s="586"/>
      <c r="K275" s="586"/>
    </row>
    <row r="276" spans="1:12" s="587" customFormat="1" ht="31.5">
      <c r="A276" s="622">
        <v>93</v>
      </c>
      <c r="B276" s="430" t="s">
        <v>830</v>
      </c>
      <c r="C276" s="666" t="s">
        <v>831</v>
      </c>
      <c r="D276" s="664" t="s">
        <v>824</v>
      </c>
      <c r="E276" s="307" t="s">
        <v>832</v>
      </c>
      <c r="F276" s="617" t="s">
        <v>675</v>
      </c>
      <c r="G276" s="608" t="s">
        <v>826</v>
      </c>
      <c r="H276" s="586"/>
      <c r="I276" s="586"/>
      <c r="J276" s="586"/>
      <c r="K276" s="586"/>
    </row>
    <row r="277" spans="1:12" s="587" customFormat="1" ht="47.25">
      <c r="A277" s="622">
        <v>94</v>
      </c>
      <c r="B277" s="430" t="s">
        <v>562</v>
      </c>
      <c r="C277" s="668" t="s">
        <v>445</v>
      </c>
      <c r="D277" s="664" t="s">
        <v>278</v>
      </c>
      <c r="E277" s="307" t="s">
        <v>861</v>
      </c>
      <c r="F277" s="617"/>
      <c r="G277" s="659"/>
      <c r="H277" s="586"/>
      <c r="I277" s="586"/>
      <c r="J277" s="586"/>
      <c r="K277" s="586"/>
    </row>
    <row r="278" spans="1:12" s="587" customFormat="1" ht="31.5">
      <c r="A278" s="742">
        <v>95</v>
      </c>
      <c r="B278" s="785" t="s">
        <v>833</v>
      </c>
      <c r="C278" s="773" t="s">
        <v>834</v>
      </c>
      <c r="D278" s="760" t="s">
        <v>105</v>
      </c>
      <c r="E278" s="307" t="s">
        <v>835</v>
      </c>
      <c r="F278" s="617" t="s">
        <v>675</v>
      </c>
      <c r="G278" s="659"/>
      <c r="H278" s="586"/>
      <c r="I278" s="586"/>
      <c r="J278" s="586"/>
      <c r="K278" s="586"/>
    </row>
    <row r="279" spans="1:12" s="587" customFormat="1" ht="31.5">
      <c r="A279" s="744"/>
      <c r="B279" s="786"/>
      <c r="C279" s="774"/>
      <c r="D279" s="761"/>
      <c r="E279" s="307" t="s">
        <v>836</v>
      </c>
      <c r="F279" s="617" t="s">
        <v>677</v>
      </c>
      <c r="G279" s="659"/>
      <c r="H279" s="586"/>
      <c r="I279" s="586"/>
      <c r="J279" s="586"/>
      <c r="K279" s="586"/>
    </row>
    <row r="280" spans="1:12" ht="19.5" customHeight="1">
      <c r="A280" s="54"/>
      <c r="B280" s="371" t="s">
        <v>129</v>
      </c>
      <c r="C280" s="787" t="s">
        <v>130</v>
      </c>
      <c r="D280" s="788"/>
      <c r="E280" s="788"/>
      <c r="F280" s="788"/>
      <c r="G280" s="789"/>
      <c r="H280" s="612"/>
      <c r="I280" s="612"/>
      <c r="J280" s="612"/>
      <c r="L280" s="574"/>
    </row>
    <row r="281" spans="1:12" ht="63">
      <c r="A281" s="767">
        <v>96</v>
      </c>
      <c r="B281" s="782" t="s">
        <v>632</v>
      </c>
      <c r="C281" s="763" t="s">
        <v>132</v>
      </c>
      <c r="D281" s="763"/>
      <c r="E281" s="669" t="s">
        <v>837</v>
      </c>
      <c r="F281" s="617" t="s">
        <v>838</v>
      </c>
      <c r="G281" s="61"/>
      <c r="H281" s="586"/>
      <c r="I281" s="586"/>
      <c r="J281" s="586"/>
      <c r="L281" s="574"/>
    </row>
    <row r="282" spans="1:12" ht="47.25">
      <c r="A282" s="768"/>
      <c r="B282" s="783"/>
      <c r="C282" s="781"/>
      <c r="D282" s="781"/>
      <c r="E282" s="661" t="s">
        <v>839</v>
      </c>
      <c r="F282" s="617" t="s">
        <v>840</v>
      </c>
      <c r="G282" s="61"/>
      <c r="H282" s="586"/>
      <c r="I282" s="586"/>
      <c r="J282" s="586"/>
      <c r="L282" s="574"/>
    </row>
    <row r="283" spans="1:12" ht="68.25" customHeight="1">
      <c r="A283" s="768"/>
      <c r="B283" s="783"/>
      <c r="C283" s="781"/>
      <c r="D283" s="781"/>
      <c r="E283" s="661" t="s">
        <v>841</v>
      </c>
      <c r="F283" s="617" t="s">
        <v>842</v>
      </c>
      <c r="G283" s="61"/>
      <c r="H283" s="586"/>
      <c r="I283" s="586"/>
      <c r="J283" s="586"/>
      <c r="L283" s="574"/>
    </row>
    <row r="284" spans="1:12" ht="47.25">
      <c r="A284" s="769"/>
      <c r="B284" s="784"/>
      <c r="C284" s="764"/>
      <c r="D284" s="764"/>
      <c r="E284" s="669" t="s">
        <v>843</v>
      </c>
      <c r="F284" s="617" t="s">
        <v>675</v>
      </c>
      <c r="G284" s="61"/>
      <c r="H284" s="586"/>
      <c r="I284" s="586"/>
      <c r="J284" s="586"/>
      <c r="L284" s="574"/>
    </row>
    <row r="285" spans="1:12">
      <c r="A285" s="767">
        <v>97</v>
      </c>
      <c r="B285" s="782" t="s">
        <v>844</v>
      </c>
      <c r="C285" s="763" t="s">
        <v>134</v>
      </c>
      <c r="D285" s="763"/>
      <c r="E285" s="669" t="s">
        <v>845</v>
      </c>
      <c r="F285" s="617" t="s">
        <v>838</v>
      </c>
      <c r="G285" s="61"/>
      <c r="H285" s="586"/>
      <c r="I285" s="586"/>
      <c r="J285" s="586"/>
      <c r="L285" s="574"/>
    </row>
    <row r="286" spans="1:12" ht="31.5">
      <c r="A286" s="768"/>
      <c r="B286" s="783"/>
      <c r="C286" s="781"/>
      <c r="D286" s="781"/>
      <c r="E286" s="661" t="s">
        <v>846</v>
      </c>
      <c r="F286" s="617" t="s">
        <v>842</v>
      </c>
      <c r="G286" s="61"/>
      <c r="H286" s="586"/>
      <c r="I286" s="586"/>
      <c r="J286" s="586"/>
      <c r="L286" s="574"/>
    </row>
    <row r="287" spans="1:12" ht="31.5">
      <c r="A287" s="769"/>
      <c r="B287" s="784"/>
      <c r="C287" s="764"/>
      <c r="D287" s="764"/>
      <c r="E287" s="661" t="s">
        <v>847</v>
      </c>
      <c r="F287" s="617" t="s">
        <v>675</v>
      </c>
      <c r="G287" s="61"/>
      <c r="H287" s="586"/>
      <c r="I287" s="586"/>
      <c r="J287" s="586"/>
      <c r="L287" s="574"/>
    </row>
    <row r="288" spans="1:12">
      <c r="A288" s="54"/>
      <c r="B288" s="379" t="s">
        <v>53</v>
      </c>
      <c r="C288" s="670" t="s">
        <v>135</v>
      </c>
      <c r="D288" s="671"/>
      <c r="E288" s="670"/>
      <c r="F288" s="671"/>
      <c r="G288" s="670"/>
      <c r="H288" s="652"/>
      <c r="I288" s="652"/>
      <c r="J288" s="652"/>
      <c r="L288" s="574"/>
    </row>
    <row r="289" spans="1:10" ht="31.5">
      <c r="A289" s="54">
        <v>98</v>
      </c>
      <c r="B289" s="660" t="s">
        <v>584</v>
      </c>
      <c r="C289" s="659" t="s">
        <v>848</v>
      </c>
      <c r="D289" s="660"/>
      <c r="E289" s="478" t="s">
        <v>849</v>
      </c>
      <c r="F289" s="626" t="s">
        <v>850</v>
      </c>
      <c r="G289" s="626" t="s">
        <v>851</v>
      </c>
      <c r="H289" s="586"/>
      <c r="I289" s="586"/>
      <c r="J289" s="586"/>
    </row>
    <row r="290" spans="1:10" ht="31.5">
      <c r="A290" s="54">
        <v>99</v>
      </c>
      <c r="B290" s="660" t="s">
        <v>852</v>
      </c>
      <c r="C290" s="659" t="s">
        <v>853</v>
      </c>
      <c r="D290" s="660"/>
      <c r="E290" s="478" t="s">
        <v>854</v>
      </c>
      <c r="F290" s="626" t="s">
        <v>855</v>
      </c>
      <c r="G290" s="626" t="s">
        <v>856</v>
      </c>
    </row>
    <row r="291" spans="1:10" ht="31.5">
      <c r="A291" s="54">
        <v>100</v>
      </c>
      <c r="B291" s="672" t="s">
        <v>857</v>
      </c>
      <c r="C291" s="478" t="s">
        <v>139</v>
      </c>
      <c r="D291" s="460"/>
      <c r="E291" s="637" t="s">
        <v>858</v>
      </c>
      <c r="F291" s="626" t="s">
        <v>859</v>
      </c>
      <c r="G291" s="626" t="s">
        <v>860</v>
      </c>
    </row>
  </sheetData>
  <mergeCells count="301">
    <mergeCell ref="A285:A287"/>
    <mergeCell ref="B285:B287"/>
    <mergeCell ref="C285:C287"/>
    <mergeCell ref="D285:D287"/>
    <mergeCell ref="A278:A279"/>
    <mergeCell ref="B278:B279"/>
    <mergeCell ref="C278:C279"/>
    <mergeCell ref="D278:D279"/>
    <mergeCell ref="C280:G280"/>
    <mergeCell ref="A281:A284"/>
    <mergeCell ref="B281:B284"/>
    <mergeCell ref="C281:C284"/>
    <mergeCell ref="D281:D284"/>
    <mergeCell ref="A271:A272"/>
    <mergeCell ref="B271:B272"/>
    <mergeCell ref="C271:C272"/>
    <mergeCell ref="A274:A275"/>
    <mergeCell ref="B274:B275"/>
    <mergeCell ref="C274:C275"/>
    <mergeCell ref="A264:A266"/>
    <mergeCell ref="B264:B266"/>
    <mergeCell ref="C264:C266"/>
    <mergeCell ref="D264:D266"/>
    <mergeCell ref="A269:A270"/>
    <mergeCell ref="B269:B270"/>
    <mergeCell ref="C269:C270"/>
    <mergeCell ref="A258:A260"/>
    <mergeCell ref="B258:B260"/>
    <mergeCell ref="C258:C260"/>
    <mergeCell ref="D258:D260"/>
    <mergeCell ref="A261:A263"/>
    <mergeCell ref="B261:B263"/>
    <mergeCell ref="C261:C263"/>
    <mergeCell ref="D261:D263"/>
    <mergeCell ref="A246:A250"/>
    <mergeCell ref="B246:B250"/>
    <mergeCell ref="C246:C250"/>
    <mergeCell ref="D246:D247"/>
    <mergeCell ref="D248:D250"/>
    <mergeCell ref="A251:A253"/>
    <mergeCell ref="B251:B253"/>
    <mergeCell ref="C251:C253"/>
    <mergeCell ref="D251:D253"/>
    <mergeCell ref="A238:A242"/>
    <mergeCell ref="B238:B242"/>
    <mergeCell ref="C238:C242"/>
    <mergeCell ref="D238:D239"/>
    <mergeCell ref="D240:D242"/>
    <mergeCell ref="A243:A245"/>
    <mergeCell ref="B243:B245"/>
    <mergeCell ref="C243:C245"/>
    <mergeCell ref="D243:D245"/>
    <mergeCell ref="A231:A232"/>
    <mergeCell ref="B231:B232"/>
    <mergeCell ref="C231:C232"/>
    <mergeCell ref="D231:D232"/>
    <mergeCell ref="A234:A235"/>
    <mergeCell ref="B234:B235"/>
    <mergeCell ref="C234:C235"/>
    <mergeCell ref="D234:D235"/>
    <mergeCell ref="A218:A222"/>
    <mergeCell ref="B218:B222"/>
    <mergeCell ref="C218:C222"/>
    <mergeCell ref="D219:D222"/>
    <mergeCell ref="A223:A226"/>
    <mergeCell ref="B223:B226"/>
    <mergeCell ref="C223:C226"/>
    <mergeCell ref="D224:D226"/>
    <mergeCell ref="A210:A213"/>
    <mergeCell ref="B210:B213"/>
    <mergeCell ref="C210:C213"/>
    <mergeCell ref="D211:D213"/>
    <mergeCell ref="A215:A217"/>
    <mergeCell ref="B215:B217"/>
    <mergeCell ref="C215:C217"/>
    <mergeCell ref="D215:D217"/>
    <mergeCell ref="A202:A204"/>
    <mergeCell ref="B202:B204"/>
    <mergeCell ref="C202:C204"/>
    <mergeCell ref="D202:D204"/>
    <mergeCell ref="A205:A209"/>
    <mergeCell ref="B205:B209"/>
    <mergeCell ref="C205:C209"/>
    <mergeCell ref="D206:D209"/>
    <mergeCell ref="A192:A196"/>
    <mergeCell ref="B192:B196"/>
    <mergeCell ref="C192:C196"/>
    <mergeCell ref="D193:D196"/>
    <mergeCell ref="A197:A200"/>
    <mergeCell ref="B197:B200"/>
    <mergeCell ref="C197:C200"/>
    <mergeCell ref="D198:D200"/>
    <mergeCell ref="A185:A188"/>
    <mergeCell ref="B185:B188"/>
    <mergeCell ref="C185:C188"/>
    <mergeCell ref="D185:D188"/>
    <mergeCell ref="A189:A191"/>
    <mergeCell ref="B189:B191"/>
    <mergeCell ref="C189:C191"/>
    <mergeCell ref="D189:D191"/>
    <mergeCell ref="A179:A181"/>
    <mergeCell ref="B179:B181"/>
    <mergeCell ref="C179:C181"/>
    <mergeCell ref="D179:D181"/>
    <mergeCell ref="A182:A184"/>
    <mergeCell ref="B182:B184"/>
    <mergeCell ref="C182:C184"/>
    <mergeCell ref="D182:D184"/>
    <mergeCell ref="A171:A174"/>
    <mergeCell ref="B171:B174"/>
    <mergeCell ref="C171:C174"/>
    <mergeCell ref="D171:D174"/>
    <mergeCell ref="A175:A178"/>
    <mergeCell ref="B175:B178"/>
    <mergeCell ref="C175:C178"/>
    <mergeCell ref="D175:D178"/>
    <mergeCell ref="A163:A166"/>
    <mergeCell ref="B163:B166"/>
    <mergeCell ref="C163:C166"/>
    <mergeCell ref="D163:D166"/>
    <mergeCell ref="A167:A170"/>
    <mergeCell ref="B167:B170"/>
    <mergeCell ref="C167:C170"/>
    <mergeCell ref="D167:D170"/>
    <mergeCell ref="A155:A158"/>
    <mergeCell ref="B155:B158"/>
    <mergeCell ref="C155:C158"/>
    <mergeCell ref="D155:D158"/>
    <mergeCell ref="A159:A162"/>
    <mergeCell ref="B159:B162"/>
    <mergeCell ref="C159:C162"/>
    <mergeCell ref="D159:D162"/>
    <mergeCell ref="A148:A151"/>
    <mergeCell ref="B148:B151"/>
    <mergeCell ref="C148:C151"/>
    <mergeCell ref="D148:D151"/>
    <mergeCell ref="A152:A154"/>
    <mergeCell ref="B152:B154"/>
    <mergeCell ref="C152:C154"/>
    <mergeCell ref="D152:D154"/>
    <mergeCell ref="A140:A143"/>
    <mergeCell ref="B140:B143"/>
    <mergeCell ref="C140:C143"/>
    <mergeCell ref="D140:D143"/>
    <mergeCell ref="A144:A147"/>
    <mergeCell ref="B144:B147"/>
    <mergeCell ref="C144:C147"/>
    <mergeCell ref="D144:D147"/>
    <mergeCell ref="A132:A135"/>
    <mergeCell ref="B132:B135"/>
    <mergeCell ref="C132:C135"/>
    <mergeCell ref="D132:D135"/>
    <mergeCell ref="A136:A139"/>
    <mergeCell ref="B136:B139"/>
    <mergeCell ref="C136:C139"/>
    <mergeCell ref="D136:D139"/>
    <mergeCell ref="A124:A127"/>
    <mergeCell ref="B124:B127"/>
    <mergeCell ref="C124:C127"/>
    <mergeCell ref="D124:D127"/>
    <mergeCell ref="A128:A131"/>
    <mergeCell ref="B128:B131"/>
    <mergeCell ref="C128:C131"/>
    <mergeCell ref="D128:D131"/>
    <mergeCell ref="A118:A119"/>
    <mergeCell ref="B118:B119"/>
    <mergeCell ref="C118:C119"/>
    <mergeCell ref="D118:D119"/>
    <mergeCell ref="A120:A123"/>
    <mergeCell ref="B120:B123"/>
    <mergeCell ref="C120:C123"/>
    <mergeCell ref="D120:D123"/>
    <mergeCell ref="A112:A114"/>
    <mergeCell ref="B112:B114"/>
    <mergeCell ref="C112:C114"/>
    <mergeCell ref="D112:D114"/>
    <mergeCell ref="A115:A117"/>
    <mergeCell ref="B115:B117"/>
    <mergeCell ref="C115:C117"/>
    <mergeCell ref="D115:D117"/>
    <mergeCell ref="A106:A109"/>
    <mergeCell ref="B106:B109"/>
    <mergeCell ref="C106:C109"/>
    <mergeCell ref="D106:D109"/>
    <mergeCell ref="A110:A111"/>
    <mergeCell ref="B110:B111"/>
    <mergeCell ref="C110:C111"/>
    <mergeCell ref="D110:D111"/>
    <mergeCell ref="A96:A100"/>
    <mergeCell ref="B96:B100"/>
    <mergeCell ref="C96:C100"/>
    <mergeCell ref="D96:D100"/>
    <mergeCell ref="A101:A105"/>
    <mergeCell ref="B101:B105"/>
    <mergeCell ref="C101:C105"/>
    <mergeCell ref="D101:D105"/>
    <mergeCell ref="A88:A91"/>
    <mergeCell ref="B88:B91"/>
    <mergeCell ref="C88:C91"/>
    <mergeCell ref="D88:D91"/>
    <mergeCell ref="A92:A95"/>
    <mergeCell ref="B92:B95"/>
    <mergeCell ref="C92:C95"/>
    <mergeCell ref="D92:D95"/>
    <mergeCell ref="A80:A84"/>
    <mergeCell ref="B80:B84"/>
    <mergeCell ref="C80:C84"/>
    <mergeCell ref="D80:D84"/>
    <mergeCell ref="A85:A87"/>
    <mergeCell ref="B85:B87"/>
    <mergeCell ref="C85:C87"/>
    <mergeCell ref="D85:D87"/>
    <mergeCell ref="A75:A77"/>
    <mergeCell ref="B75:B77"/>
    <mergeCell ref="C75:C77"/>
    <mergeCell ref="D75:D77"/>
    <mergeCell ref="A78:A79"/>
    <mergeCell ref="B78:B79"/>
    <mergeCell ref="C78:C79"/>
    <mergeCell ref="D78:D79"/>
    <mergeCell ref="A69:A70"/>
    <mergeCell ref="B69:B70"/>
    <mergeCell ref="C69:C70"/>
    <mergeCell ref="D69:D70"/>
    <mergeCell ref="A71:A74"/>
    <mergeCell ref="B71:B74"/>
    <mergeCell ref="C71:C74"/>
    <mergeCell ref="D71:D74"/>
    <mergeCell ref="A64:A66"/>
    <mergeCell ref="B64:B66"/>
    <mergeCell ref="C64:C66"/>
    <mergeCell ref="D64:D66"/>
    <mergeCell ref="A67:A68"/>
    <mergeCell ref="B67:B68"/>
    <mergeCell ref="C67:C68"/>
    <mergeCell ref="D67:D68"/>
    <mergeCell ref="A57:A59"/>
    <mergeCell ref="B57:B59"/>
    <mergeCell ref="C57:C59"/>
    <mergeCell ref="D57:D59"/>
    <mergeCell ref="A60:A63"/>
    <mergeCell ref="B60:B63"/>
    <mergeCell ref="C60:C63"/>
    <mergeCell ref="D60:D63"/>
    <mergeCell ref="A50:A52"/>
    <mergeCell ref="B50:B52"/>
    <mergeCell ref="C50:C52"/>
    <mergeCell ref="D50:D52"/>
    <mergeCell ref="A54:A56"/>
    <mergeCell ref="B54:B56"/>
    <mergeCell ref="C54:C56"/>
    <mergeCell ref="D54:D56"/>
    <mergeCell ref="A44:A46"/>
    <mergeCell ref="B44:B46"/>
    <mergeCell ref="C44:C46"/>
    <mergeCell ref="D44:D46"/>
    <mergeCell ref="A47:A49"/>
    <mergeCell ref="B47:B49"/>
    <mergeCell ref="C47:C49"/>
    <mergeCell ref="D47:D49"/>
    <mergeCell ref="A38:A40"/>
    <mergeCell ref="B38:B40"/>
    <mergeCell ref="C38:C40"/>
    <mergeCell ref="D38:D40"/>
    <mergeCell ref="A41:A43"/>
    <mergeCell ref="B41:B43"/>
    <mergeCell ref="C41:C43"/>
    <mergeCell ref="D41:D43"/>
    <mergeCell ref="A31:A33"/>
    <mergeCell ref="B31:B33"/>
    <mergeCell ref="C31:C33"/>
    <mergeCell ref="D31:D33"/>
    <mergeCell ref="A35:A37"/>
    <mergeCell ref="B35:B37"/>
    <mergeCell ref="C35:C37"/>
    <mergeCell ref="D35:D37"/>
    <mergeCell ref="A25:A27"/>
    <mergeCell ref="B25:B27"/>
    <mergeCell ref="C25:C27"/>
    <mergeCell ref="D25:D27"/>
    <mergeCell ref="A28:A30"/>
    <mergeCell ref="B28:B30"/>
    <mergeCell ref="C28:C30"/>
    <mergeCell ref="D28:D30"/>
    <mergeCell ref="A19:A21"/>
    <mergeCell ref="B19:B21"/>
    <mergeCell ref="C19:C21"/>
    <mergeCell ref="D19:D21"/>
    <mergeCell ref="A22:A24"/>
    <mergeCell ref="B22:B24"/>
    <mergeCell ref="C22:C24"/>
    <mergeCell ref="D22:D24"/>
    <mergeCell ref="A1:G1"/>
    <mergeCell ref="A11:A12"/>
    <mergeCell ref="B11:B12"/>
    <mergeCell ref="C11:C12"/>
    <mergeCell ref="D11:D12"/>
    <mergeCell ref="A15:A17"/>
    <mergeCell ref="B15:B17"/>
    <mergeCell ref="C15:C17"/>
    <mergeCell ref="D15:D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X75"/>
  <sheetViews>
    <sheetView zoomScale="70" zoomScaleNormal="70" workbookViewId="0">
      <selection activeCell="A9" sqref="A1:XFD1048576"/>
    </sheetView>
  </sheetViews>
  <sheetFormatPr defaultRowHeight="15.75"/>
  <cols>
    <col min="1" max="4" width="8" style="66" customWidth="1"/>
    <col min="5" max="5" width="6" style="106" customWidth="1"/>
    <col min="6" max="6" width="17.375" style="107" customWidth="1"/>
    <col min="7" max="7" width="8.75" style="107" bestFit="1" customWidth="1"/>
    <col min="8" max="8" width="21.25" style="107" customWidth="1"/>
    <col min="9" max="9" width="8.75" style="107" bestFit="1" customWidth="1"/>
    <col min="10" max="10" width="19.125" style="107" customWidth="1"/>
    <col min="11" max="11" width="8.375" style="66" customWidth="1"/>
    <col min="12" max="12" width="8.375" style="186" customWidth="1"/>
    <col min="13" max="13" width="10.5" style="186" customWidth="1"/>
    <col min="14" max="14" width="7" style="108" customWidth="1"/>
    <col min="15" max="15" width="8" style="108" customWidth="1"/>
    <col min="16" max="16" width="9" style="108" customWidth="1"/>
    <col min="17" max="17" width="11.5" style="108" customWidth="1"/>
    <col min="18" max="18" width="9.25" style="108" customWidth="1"/>
    <col min="19" max="19" width="12" style="108" customWidth="1"/>
    <col min="20" max="20" width="7.5" style="185" customWidth="1"/>
    <col min="21" max="21" width="10" style="185" customWidth="1"/>
    <col min="22" max="22" width="8" style="185" customWidth="1"/>
    <col min="23" max="23" width="9.375" style="185" customWidth="1"/>
    <col min="24" max="24" width="8" style="122" customWidth="1"/>
    <col min="25" max="25" width="13.5" style="122" customWidth="1"/>
    <col min="26" max="26" width="22.875" style="122" customWidth="1"/>
    <col min="27" max="128" width="8" style="122" customWidth="1"/>
    <col min="129" max="256" width="9" style="66"/>
    <col min="257" max="260" width="8" style="66" customWidth="1"/>
    <col min="261" max="261" width="6" style="66" customWidth="1"/>
    <col min="262" max="262" width="17.375" style="66" customWidth="1"/>
    <col min="263" max="263" width="8.75" style="66" bestFit="1" customWidth="1"/>
    <col min="264" max="264" width="21.25" style="66" customWidth="1"/>
    <col min="265" max="265" width="8.75" style="66" bestFit="1" customWidth="1"/>
    <col min="266" max="266" width="19.125" style="66" customWidth="1"/>
    <col min="267" max="268" width="8.375" style="66" customWidth="1"/>
    <col min="269" max="269" width="10.5" style="66" customWidth="1"/>
    <col min="270" max="270" width="7" style="66" customWidth="1"/>
    <col min="271" max="271" width="8" style="66" customWidth="1"/>
    <col min="272" max="272" width="9" style="66" customWidth="1"/>
    <col min="273" max="273" width="13.25" style="66" customWidth="1"/>
    <col min="274" max="274" width="9.25" style="66" customWidth="1"/>
    <col min="275" max="275" width="12" style="66" customWidth="1"/>
    <col min="276" max="276" width="7.5" style="66" customWidth="1"/>
    <col min="277" max="277" width="10" style="66" customWidth="1"/>
    <col min="278" max="278" width="8" style="66" customWidth="1"/>
    <col min="279" max="279" width="9.375" style="66" customWidth="1"/>
    <col min="280" max="280" width="8" style="66" customWidth="1"/>
    <col min="281" max="281" width="13.5" style="66" customWidth="1"/>
    <col min="282" max="282" width="22.875" style="66" customWidth="1"/>
    <col min="283" max="384" width="8" style="66" customWidth="1"/>
    <col min="385" max="512" width="9" style="66"/>
    <col min="513" max="516" width="8" style="66" customWidth="1"/>
    <col min="517" max="517" width="6" style="66" customWidth="1"/>
    <col min="518" max="518" width="17.375" style="66" customWidth="1"/>
    <col min="519" max="519" width="8.75" style="66" bestFit="1" customWidth="1"/>
    <col min="520" max="520" width="21.25" style="66" customWidth="1"/>
    <col min="521" max="521" width="8.75" style="66" bestFit="1" customWidth="1"/>
    <col min="522" max="522" width="19.125" style="66" customWidth="1"/>
    <col min="523" max="524" width="8.375" style="66" customWidth="1"/>
    <col min="525" max="525" width="10.5" style="66" customWidth="1"/>
    <col min="526" max="526" width="7" style="66" customWidth="1"/>
    <col min="527" max="527" width="8" style="66" customWidth="1"/>
    <col min="528" max="528" width="9" style="66" customWidth="1"/>
    <col min="529" max="529" width="13.25" style="66" customWidth="1"/>
    <col min="530" max="530" width="9.25" style="66" customWidth="1"/>
    <col min="531" max="531" width="12" style="66" customWidth="1"/>
    <col min="532" max="532" width="7.5" style="66" customWidth="1"/>
    <col min="533" max="533" width="10" style="66" customWidth="1"/>
    <col min="534" max="534" width="8" style="66" customWidth="1"/>
    <col min="535" max="535" width="9.375" style="66" customWidth="1"/>
    <col min="536" max="536" width="8" style="66" customWidth="1"/>
    <col min="537" max="537" width="13.5" style="66" customWidth="1"/>
    <col min="538" max="538" width="22.875" style="66" customWidth="1"/>
    <col min="539" max="640" width="8" style="66" customWidth="1"/>
    <col min="641" max="768" width="9" style="66"/>
    <col min="769" max="772" width="8" style="66" customWidth="1"/>
    <col min="773" max="773" width="6" style="66" customWidth="1"/>
    <col min="774" max="774" width="17.375" style="66" customWidth="1"/>
    <col min="775" max="775" width="8.75" style="66" bestFit="1" customWidth="1"/>
    <col min="776" max="776" width="21.25" style="66" customWidth="1"/>
    <col min="777" max="777" width="8.75" style="66" bestFit="1" customWidth="1"/>
    <col min="778" max="778" width="19.125" style="66" customWidth="1"/>
    <col min="779" max="780" width="8.375" style="66" customWidth="1"/>
    <col min="781" max="781" width="10.5" style="66" customWidth="1"/>
    <col min="782" max="782" width="7" style="66" customWidth="1"/>
    <col min="783" max="783" width="8" style="66" customWidth="1"/>
    <col min="784" max="784" width="9" style="66" customWidth="1"/>
    <col min="785" max="785" width="13.25" style="66" customWidth="1"/>
    <col min="786" max="786" width="9.25" style="66" customWidth="1"/>
    <col min="787" max="787" width="12" style="66" customWidth="1"/>
    <col min="788" max="788" width="7.5" style="66" customWidth="1"/>
    <col min="789" max="789" width="10" style="66" customWidth="1"/>
    <col min="790" max="790" width="8" style="66" customWidth="1"/>
    <col min="791" max="791" width="9.375" style="66" customWidth="1"/>
    <col min="792" max="792" width="8" style="66" customWidth="1"/>
    <col min="793" max="793" width="13.5" style="66" customWidth="1"/>
    <col min="794" max="794" width="22.875" style="66" customWidth="1"/>
    <col min="795" max="896" width="8" style="66" customWidth="1"/>
    <col min="897" max="1024" width="9" style="66"/>
    <col min="1025" max="1028" width="8" style="66" customWidth="1"/>
    <col min="1029" max="1029" width="6" style="66" customWidth="1"/>
    <col min="1030" max="1030" width="17.375" style="66" customWidth="1"/>
    <col min="1031" max="1031" width="8.75" style="66" bestFit="1" customWidth="1"/>
    <col min="1032" max="1032" width="21.25" style="66" customWidth="1"/>
    <col min="1033" max="1033" width="8.75" style="66" bestFit="1" customWidth="1"/>
    <col min="1034" max="1034" width="19.125" style="66" customWidth="1"/>
    <col min="1035" max="1036" width="8.375" style="66" customWidth="1"/>
    <col min="1037" max="1037" width="10.5" style="66" customWidth="1"/>
    <col min="1038" max="1038" width="7" style="66" customWidth="1"/>
    <col min="1039" max="1039" width="8" style="66" customWidth="1"/>
    <col min="1040" max="1040" width="9" style="66" customWidth="1"/>
    <col min="1041" max="1041" width="13.25" style="66" customWidth="1"/>
    <col min="1042" max="1042" width="9.25" style="66" customWidth="1"/>
    <col min="1043" max="1043" width="12" style="66" customWidth="1"/>
    <col min="1044" max="1044" width="7.5" style="66" customWidth="1"/>
    <col min="1045" max="1045" width="10" style="66" customWidth="1"/>
    <col min="1046" max="1046" width="8" style="66" customWidth="1"/>
    <col min="1047" max="1047" width="9.375" style="66" customWidth="1"/>
    <col min="1048" max="1048" width="8" style="66" customWidth="1"/>
    <col min="1049" max="1049" width="13.5" style="66" customWidth="1"/>
    <col min="1050" max="1050" width="22.875" style="66" customWidth="1"/>
    <col min="1051" max="1152" width="8" style="66" customWidth="1"/>
    <col min="1153" max="1280" width="9" style="66"/>
    <col min="1281" max="1284" width="8" style="66" customWidth="1"/>
    <col min="1285" max="1285" width="6" style="66" customWidth="1"/>
    <col min="1286" max="1286" width="17.375" style="66" customWidth="1"/>
    <col min="1287" max="1287" width="8.75" style="66" bestFit="1" customWidth="1"/>
    <col min="1288" max="1288" width="21.25" style="66" customWidth="1"/>
    <col min="1289" max="1289" width="8.75" style="66" bestFit="1" customWidth="1"/>
    <col min="1290" max="1290" width="19.125" style="66" customWidth="1"/>
    <col min="1291" max="1292" width="8.375" style="66" customWidth="1"/>
    <col min="1293" max="1293" width="10.5" style="66" customWidth="1"/>
    <col min="1294" max="1294" width="7" style="66" customWidth="1"/>
    <col min="1295" max="1295" width="8" style="66" customWidth="1"/>
    <col min="1296" max="1296" width="9" style="66" customWidth="1"/>
    <col min="1297" max="1297" width="13.25" style="66" customWidth="1"/>
    <col min="1298" max="1298" width="9.25" style="66" customWidth="1"/>
    <col min="1299" max="1299" width="12" style="66" customWidth="1"/>
    <col min="1300" max="1300" width="7.5" style="66" customWidth="1"/>
    <col min="1301" max="1301" width="10" style="66" customWidth="1"/>
    <col min="1302" max="1302" width="8" style="66" customWidth="1"/>
    <col min="1303" max="1303" width="9.375" style="66" customWidth="1"/>
    <col min="1304" max="1304" width="8" style="66" customWidth="1"/>
    <col min="1305" max="1305" width="13.5" style="66" customWidth="1"/>
    <col min="1306" max="1306" width="22.875" style="66" customWidth="1"/>
    <col min="1307" max="1408" width="8" style="66" customWidth="1"/>
    <col min="1409" max="1536" width="9" style="66"/>
    <col min="1537" max="1540" width="8" style="66" customWidth="1"/>
    <col min="1541" max="1541" width="6" style="66" customWidth="1"/>
    <col min="1542" max="1542" width="17.375" style="66" customWidth="1"/>
    <col min="1543" max="1543" width="8.75" style="66" bestFit="1" customWidth="1"/>
    <col min="1544" max="1544" width="21.25" style="66" customWidth="1"/>
    <col min="1545" max="1545" width="8.75" style="66" bestFit="1" customWidth="1"/>
    <col min="1546" max="1546" width="19.125" style="66" customWidth="1"/>
    <col min="1547" max="1548" width="8.375" style="66" customWidth="1"/>
    <col min="1549" max="1549" width="10.5" style="66" customWidth="1"/>
    <col min="1550" max="1550" width="7" style="66" customWidth="1"/>
    <col min="1551" max="1551" width="8" style="66" customWidth="1"/>
    <col min="1552" max="1552" width="9" style="66" customWidth="1"/>
    <col min="1553" max="1553" width="13.25" style="66" customWidth="1"/>
    <col min="1554" max="1554" width="9.25" style="66" customWidth="1"/>
    <col min="1555" max="1555" width="12" style="66" customWidth="1"/>
    <col min="1556" max="1556" width="7.5" style="66" customWidth="1"/>
    <col min="1557" max="1557" width="10" style="66" customWidth="1"/>
    <col min="1558" max="1558" width="8" style="66" customWidth="1"/>
    <col min="1559" max="1559" width="9.375" style="66" customWidth="1"/>
    <col min="1560" max="1560" width="8" style="66" customWidth="1"/>
    <col min="1561" max="1561" width="13.5" style="66" customWidth="1"/>
    <col min="1562" max="1562" width="22.875" style="66" customWidth="1"/>
    <col min="1563" max="1664" width="8" style="66" customWidth="1"/>
    <col min="1665" max="1792" width="9" style="66"/>
    <col min="1793" max="1796" width="8" style="66" customWidth="1"/>
    <col min="1797" max="1797" width="6" style="66" customWidth="1"/>
    <col min="1798" max="1798" width="17.375" style="66" customWidth="1"/>
    <col min="1799" max="1799" width="8.75" style="66" bestFit="1" customWidth="1"/>
    <col min="1800" max="1800" width="21.25" style="66" customWidth="1"/>
    <col min="1801" max="1801" width="8.75" style="66" bestFit="1" customWidth="1"/>
    <col min="1802" max="1802" width="19.125" style="66" customWidth="1"/>
    <col min="1803" max="1804" width="8.375" style="66" customWidth="1"/>
    <col min="1805" max="1805" width="10.5" style="66" customWidth="1"/>
    <col min="1806" max="1806" width="7" style="66" customWidth="1"/>
    <col min="1807" max="1807" width="8" style="66" customWidth="1"/>
    <col min="1808" max="1808" width="9" style="66" customWidth="1"/>
    <col min="1809" max="1809" width="13.25" style="66" customWidth="1"/>
    <col min="1810" max="1810" width="9.25" style="66" customWidth="1"/>
    <col min="1811" max="1811" width="12" style="66" customWidth="1"/>
    <col min="1812" max="1812" width="7.5" style="66" customWidth="1"/>
    <col min="1813" max="1813" width="10" style="66" customWidth="1"/>
    <col min="1814" max="1814" width="8" style="66" customWidth="1"/>
    <col min="1815" max="1815" width="9.375" style="66" customWidth="1"/>
    <col min="1816" max="1816" width="8" style="66" customWidth="1"/>
    <col min="1817" max="1817" width="13.5" style="66" customWidth="1"/>
    <col min="1818" max="1818" width="22.875" style="66" customWidth="1"/>
    <col min="1819" max="1920" width="8" style="66" customWidth="1"/>
    <col min="1921" max="2048" width="9" style="66"/>
    <col min="2049" max="2052" width="8" style="66" customWidth="1"/>
    <col min="2053" max="2053" width="6" style="66" customWidth="1"/>
    <col min="2054" max="2054" width="17.375" style="66" customWidth="1"/>
    <col min="2055" max="2055" width="8.75" style="66" bestFit="1" customWidth="1"/>
    <col min="2056" max="2056" width="21.25" style="66" customWidth="1"/>
    <col min="2057" max="2057" width="8.75" style="66" bestFit="1" customWidth="1"/>
    <col min="2058" max="2058" width="19.125" style="66" customWidth="1"/>
    <col min="2059" max="2060" width="8.375" style="66" customWidth="1"/>
    <col min="2061" max="2061" width="10.5" style="66" customWidth="1"/>
    <col min="2062" max="2062" width="7" style="66" customWidth="1"/>
    <col min="2063" max="2063" width="8" style="66" customWidth="1"/>
    <col min="2064" max="2064" width="9" style="66" customWidth="1"/>
    <col min="2065" max="2065" width="13.25" style="66" customWidth="1"/>
    <col min="2066" max="2066" width="9.25" style="66" customWidth="1"/>
    <col min="2067" max="2067" width="12" style="66" customWidth="1"/>
    <col min="2068" max="2068" width="7.5" style="66" customWidth="1"/>
    <col min="2069" max="2069" width="10" style="66" customWidth="1"/>
    <col min="2070" max="2070" width="8" style="66" customWidth="1"/>
    <col min="2071" max="2071" width="9.375" style="66" customWidth="1"/>
    <col min="2072" max="2072" width="8" style="66" customWidth="1"/>
    <col min="2073" max="2073" width="13.5" style="66" customWidth="1"/>
    <col min="2074" max="2074" width="22.875" style="66" customWidth="1"/>
    <col min="2075" max="2176" width="8" style="66" customWidth="1"/>
    <col min="2177" max="2304" width="9" style="66"/>
    <col min="2305" max="2308" width="8" style="66" customWidth="1"/>
    <col min="2309" max="2309" width="6" style="66" customWidth="1"/>
    <col min="2310" max="2310" width="17.375" style="66" customWidth="1"/>
    <col min="2311" max="2311" width="8.75" style="66" bestFit="1" customWidth="1"/>
    <col min="2312" max="2312" width="21.25" style="66" customWidth="1"/>
    <col min="2313" max="2313" width="8.75" style="66" bestFit="1" customWidth="1"/>
    <col min="2314" max="2314" width="19.125" style="66" customWidth="1"/>
    <col min="2315" max="2316" width="8.375" style="66" customWidth="1"/>
    <col min="2317" max="2317" width="10.5" style="66" customWidth="1"/>
    <col min="2318" max="2318" width="7" style="66" customWidth="1"/>
    <col min="2319" max="2319" width="8" style="66" customWidth="1"/>
    <col min="2320" max="2320" width="9" style="66" customWidth="1"/>
    <col min="2321" max="2321" width="13.25" style="66" customWidth="1"/>
    <col min="2322" max="2322" width="9.25" style="66" customWidth="1"/>
    <col min="2323" max="2323" width="12" style="66" customWidth="1"/>
    <col min="2324" max="2324" width="7.5" style="66" customWidth="1"/>
    <col min="2325" max="2325" width="10" style="66" customWidth="1"/>
    <col min="2326" max="2326" width="8" style="66" customWidth="1"/>
    <col min="2327" max="2327" width="9.375" style="66" customWidth="1"/>
    <col min="2328" max="2328" width="8" style="66" customWidth="1"/>
    <col min="2329" max="2329" width="13.5" style="66" customWidth="1"/>
    <col min="2330" max="2330" width="22.875" style="66" customWidth="1"/>
    <col min="2331" max="2432" width="8" style="66" customWidth="1"/>
    <col min="2433" max="2560" width="9" style="66"/>
    <col min="2561" max="2564" width="8" style="66" customWidth="1"/>
    <col min="2565" max="2565" width="6" style="66" customWidth="1"/>
    <col min="2566" max="2566" width="17.375" style="66" customWidth="1"/>
    <col min="2567" max="2567" width="8.75" style="66" bestFit="1" customWidth="1"/>
    <col min="2568" max="2568" width="21.25" style="66" customWidth="1"/>
    <col min="2569" max="2569" width="8.75" style="66" bestFit="1" customWidth="1"/>
    <col min="2570" max="2570" width="19.125" style="66" customWidth="1"/>
    <col min="2571" max="2572" width="8.375" style="66" customWidth="1"/>
    <col min="2573" max="2573" width="10.5" style="66" customWidth="1"/>
    <col min="2574" max="2574" width="7" style="66" customWidth="1"/>
    <col min="2575" max="2575" width="8" style="66" customWidth="1"/>
    <col min="2576" max="2576" width="9" style="66" customWidth="1"/>
    <col min="2577" max="2577" width="13.25" style="66" customWidth="1"/>
    <col min="2578" max="2578" width="9.25" style="66" customWidth="1"/>
    <col min="2579" max="2579" width="12" style="66" customWidth="1"/>
    <col min="2580" max="2580" width="7.5" style="66" customWidth="1"/>
    <col min="2581" max="2581" width="10" style="66" customWidth="1"/>
    <col min="2582" max="2582" width="8" style="66" customWidth="1"/>
    <col min="2583" max="2583" width="9.375" style="66" customWidth="1"/>
    <col min="2584" max="2584" width="8" style="66" customWidth="1"/>
    <col min="2585" max="2585" width="13.5" style="66" customWidth="1"/>
    <col min="2586" max="2586" width="22.875" style="66" customWidth="1"/>
    <col min="2587" max="2688" width="8" style="66" customWidth="1"/>
    <col min="2689" max="2816" width="9" style="66"/>
    <col min="2817" max="2820" width="8" style="66" customWidth="1"/>
    <col min="2821" max="2821" width="6" style="66" customWidth="1"/>
    <col min="2822" max="2822" width="17.375" style="66" customWidth="1"/>
    <col min="2823" max="2823" width="8.75" style="66" bestFit="1" customWidth="1"/>
    <col min="2824" max="2824" width="21.25" style="66" customWidth="1"/>
    <col min="2825" max="2825" width="8.75" style="66" bestFit="1" customWidth="1"/>
    <col min="2826" max="2826" width="19.125" style="66" customWidth="1"/>
    <col min="2827" max="2828" width="8.375" style="66" customWidth="1"/>
    <col min="2829" max="2829" width="10.5" style="66" customWidth="1"/>
    <col min="2830" max="2830" width="7" style="66" customWidth="1"/>
    <col min="2831" max="2831" width="8" style="66" customWidth="1"/>
    <col min="2832" max="2832" width="9" style="66" customWidth="1"/>
    <col min="2833" max="2833" width="13.25" style="66" customWidth="1"/>
    <col min="2834" max="2834" width="9.25" style="66" customWidth="1"/>
    <col min="2835" max="2835" width="12" style="66" customWidth="1"/>
    <col min="2836" max="2836" width="7.5" style="66" customWidth="1"/>
    <col min="2837" max="2837" width="10" style="66" customWidth="1"/>
    <col min="2838" max="2838" width="8" style="66" customWidth="1"/>
    <col min="2839" max="2839" width="9.375" style="66" customWidth="1"/>
    <col min="2840" max="2840" width="8" style="66" customWidth="1"/>
    <col min="2841" max="2841" width="13.5" style="66" customWidth="1"/>
    <col min="2842" max="2842" width="22.875" style="66" customWidth="1"/>
    <col min="2843" max="2944" width="8" style="66" customWidth="1"/>
    <col min="2945" max="3072" width="9" style="66"/>
    <col min="3073" max="3076" width="8" style="66" customWidth="1"/>
    <col min="3077" max="3077" width="6" style="66" customWidth="1"/>
    <col min="3078" max="3078" width="17.375" style="66" customWidth="1"/>
    <col min="3079" max="3079" width="8.75" style="66" bestFit="1" customWidth="1"/>
    <col min="3080" max="3080" width="21.25" style="66" customWidth="1"/>
    <col min="3081" max="3081" width="8.75" style="66" bestFit="1" customWidth="1"/>
    <col min="3082" max="3082" width="19.125" style="66" customWidth="1"/>
    <col min="3083" max="3084" width="8.375" style="66" customWidth="1"/>
    <col min="3085" max="3085" width="10.5" style="66" customWidth="1"/>
    <col min="3086" max="3086" width="7" style="66" customWidth="1"/>
    <col min="3087" max="3087" width="8" style="66" customWidth="1"/>
    <col min="3088" max="3088" width="9" style="66" customWidth="1"/>
    <col min="3089" max="3089" width="13.25" style="66" customWidth="1"/>
    <col min="3090" max="3090" width="9.25" style="66" customWidth="1"/>
    <col min="3091" max="3091" width="12" style="66" customWidth="1"/>
    <col min="3092" max="3092" width="7.5" style="66" customWidth="1"/>
    <col min="3093" max="3093" width="10" style="66" customWidth="1"/>
    <col min="3094" max="3094" width="8" style="66" customWidth="1"/>
    <col min="3095" max="3095" width="9.375" style="66" customWidth="1"/>
    <col min="3096" max="3096" width="8" style="66" customWidth="1"/>
    <col min="3097" max="3097" width="13.5" style="66" customWidth="1"/>
    <col min="3098" max="3098" width="22.875" style="66" customWidth="1"/>
    <col min="3099" max="3200" width="8" style="66" customWidth="1"/>
    <col min="3201" max="3328" width="9" style="66"/>
    <col min="3329" max="3332" width="8" style="66" customWidth="1"/>
    <col min="3333" max="3333" width="6" style="66" customWidth="1"/>
    <col min="3334" max="3334" width="17.375" style="66" customWidth="1"/>
    <col min="3335" max="3335" width="8.75" style="66" bestFit="1" customWidth="1"/>
    <col min="3336" max="3336" width="21.25" style="66" customWidth="1"/>
    <col min="3337" max="3337" width="8.75" style="66" bestFit="1" customWidth="1"/>
    <col min="3338" max="3338" width="19.125" style="66" customWidth="1"/>
    <col min="3339" max="3340" width="8.375" style="66" customWidth="1"/>
    <col min="3341" max="3341" width="10.5" style="66" customWidth="1"/>
    <col min="3342" max="3342" width="7" style="66" customWidth="1"/>
    <col min="3343" max="3343" width="8" style="66" customWidth="1"/>
    <col min="3344" max="3344" width="9" style="66" customWidth="1"/>
    <col min="3345" max="3345" width="13.25" style="66" customWidth="1"/>
    <col min="3346" max="3346" width="9.25" style="66" customWidth="1"/>
    <col min="3347" max="3347" width="12" style="66" customWidth="1"/>
    <col min="3348" max="3348" width="7.5" style="66" customWidth="1"/>
    <col min="3349" max="3349" width="10" style="66" customWidth="1"/>
    <col min="3350" max="3350" width="8" style="66" customWidth="1"/>
    <col min="3351" max="3351" width="9.375" style="66" customWidth="1"/>
    <col min="3352" max="3352" width="8" style="66" customWidth="1"/>
    <col min="3353" max="3353" width="13.5" style="66" customWidth="1"/>
    <col min="3354" max="3354" width="22.875" style="66" customWidth="1"/>
    <col min="3355" max="3456" width="8" style="66" customWidth="1"/>
    <col min="3457" max="3584" width="9" style="66"/>
    <col min="3585" max="3588" width="8" style="66" customWidth="1"/>
    <col min="3589" max="3589" width="6" style="66" customWidth="1"/>
    <col min="3590" max="3590" width="17.375" style="66" customWidth="1"/>
    <col min="3591" max="3591" width="8.75" style="66" bestFit="1" customWidth="1"/>
    <col min="3592" max="3592" width="21.25" style="66" customWidth="1"/>
    <col min="3593" max="3593" width="8.75" style="66" bestFit="1" customWidth="1"/>
    <col min="3594" max="3594" width="19.125" style="66" customWidth="1"/>
    <col min="3595" max="3596" width="8.375" style="66" customWidth="1"/>
    <col min="3597" max="3597" width="10.5" style="66" customWidth="1"/>
    <col min="3598" max="3598" width="7" style="66" customWidth="1"/>
    <col min="3599" max="3599" width="8" style="66" customWidth="1"/>
    <col min="3600" max="3600" width="9" style="66" customWidth="1"/>
    <col min="3601" max="3601" width="13.25" style="66" customWidth="1"/>
    <col min="3602" max="3602" width="9.25" style="66" customWidth="1"/>
    <col min="3603" max="3603" width="12" style="66" customWidth="1"/>
    <col min="3604" max="3604" width="7.5" style="66" customWidth="1"/>
    <col min="3605" max="3605" width="10" style="66" customWidth="1"/>
    <col min="3606" max="3606" width="8" style="66" customWidth="1"/>
    <col min="3607" max="3607" width="9.375" style="66" customWidth="1"/>
    <col min="3608" max="3608" width="8" style="66" customWidth="1"/>
    <col min="3609" max="3609" width="13.5" style="66" customWidth="1"/>
    <col min="3610" max="3610" width="22.875" style="66" customWidth="1"/>
    <col min="3611" max="3712" width="8" style="66" customWidth="1"/>
    <col min="3713" max="3840" width="9" style="66"/>
    <col min="3841" max="3844" width="8" style="66" customWidth="1"/>
    <col min="3845" max="3845" width="6" style="66" customWidth="1"/>
    <col min="3846" max="3846" width="17.375" style="66" customWidth="1"/>
    <col min="3847" max="3847" width="8.75" style="66" bestFit="1" customWidth="1"/>
    <col min="3848" max="3848" width="21.25" style="66" customWidth="1"/>
    <col min="3849" max="3849" width="8.75" style="66" bestFit="1" customWidth="1"/>
    <col min="3850" max="3850" width="19.125" style="66" customWidth="1"/>
    <col min="3851" max="3852" width="8.375" style="66" customWidth="1"/>
    <col min="3853" max="3853" width="10.5" style="66" customWidth="1"/>
    <col min="3854" max="3854" width="7" style="66" customWidth="1"/>
    <col min="3855" max="3855" width="8" style="66" customWidth="1"/>
    <col min="3856" max="3856" width="9" style="66" customWidth="1"/>
    <col min="3857" max="3857" width="13.25" style="66" customWidth="1"/>
    <col min="3858" max="3858" width="9.25" style="66" customWidth="1"/>
    <col min="3859" max="3859" width="12" style="66" customWidth="1"/>
    <col min="3860" max="3860" width="7.5" style="66" customWidth="1"/>
    <col min="3861" max="3861" width="10" style="66" customWidth="1"/>
    <col min="3862" max="3862" width="8" style="66" customWidth="1"/>
    <col min="3863" max="3863" width="9.375" style="66" customWidth="1"/>
    <col min="3864" max="3864" width="8" style="66" customWidth="1"/>
    <col min="3865" max="3865" width="13.5" style="66" customWidth="1"/>
    <col min="3866" max="3866" width="22.875" style="66" customWidth="1"/>
    <col min="3867" max="3968" width="8" style="66" customWidth="1"/>
    <col min="3969" max="4096" width="9" style="66"/>
    <col min="4097" max="4100" width="8" style="66" customWidth="1"/>
    <col min="4101" max="4101" width="6" style="66" customWidth="1"/>
    <col min="4102" max="4102" width="17.375" style="66" customWidth="1"/>
    <col min="4103" max="4103" width="8.75" style="66" bestFit="1" customWidth="1"/>
    <col min="4104" max="4104" width="21.25" style="66" customWidth="1"/>
    <col min="4105" max="4105" width="8.75" style="66" bestFit="1" customWidth="1"/>
    <col min="4106" max="4106" width="19.125" style="66" customWidth="1"/>
    <col min="4107" max="4108" width="8.375" style="66" customWidth="1"/>
    <col min="4109" max="4109" width="10.5" style="66" customWidth="1"/>
    <col min="4110" max="4110" width="7" style="66" customWidth="1"/>
    <col min="4111" max="4111" width="8" style="66" customWidth="1"/>
    <col min="4112" max="4112" width="9" style="66" customWidth="1"/>
    <col min="4113" max="4113" width="13.25" style="66" customWidth="1"/>
    <col min="4114" max="4114" width="9.25" style="66" customWidth="1"/>
    <col min="4115" max="4115" width="12" style="66" customWidth="1"/>
    <col min="4116" max="4116" width="7.5" style="66" customWidth="1"/>
    <col min="4117" max="4117" width="10" style="66" customWidth="1"/>
    <col min="4118" max="4118" width="8" style="66" customWidth="1"/>
    <col min="4119" max="4119" width="9.375" style="66" customWidth="1"/>
    <col min="4120" max="4120" width="8" style="66" customWidth="1"/>
    <col min="4121" max="4121" width="13.5" style="66" customWidth="1"/>
    <col min="4122" max="4122" width="22.875" style="66" customWidth="1"/>
    <col min="4123" max="4224" width="8" style="66" customWidth="1"/>
    <col min="4225" max="4352" width="9" style="66"/>
    <col min="4353" max="4356" width="8" style="66" customWidth="1"/>
    <col min="4357" max="4357" width="6" style="66" customWidth="1"/>
    <col min="4358" max="4358" width="17.375" style="66" customWidth="1"/>
    <col min="4359" max="4359" width="8.75" style="66" bestFit="1" customWidth="1"/>
    <col min="4360" max="4360" width="21.25" style="66" customWidth="1"/>
    <col min="4361" max="4361" width="8.75" style="66" bestFit="1" customWidth="1"/>
    <col min="4362" max="4362" width="19.125" style="66" customWidth="1"/>
    <col min="4363" max="4364" width="8.375" style="66" customWidth="1"/>
    <col min="4365" max="4365" width="10.5" style="66" customWidth="1"/>
    <col min="4366" max="4366" width="7" style="66" customWidth="1"/>
    <col min="4367" max="4367" width="8" style="66" customWidth="1"/>
    <col min="4368" max="4368" width="9" style="66" customWidth="1"/>
    <col min="4369" max="4369" width="13.25" style="66" customWidth="1"/>
    <col min="4370" max="4370" width="9.25" style="66" customWidth="1"/>
    <col min="4371" max="4371" width="12" style="66" customWidth="1"/>
    <col min="4372" max="4372" width="7.5" style="66" customWidth="1"/>
    <col min="4373" max="4373" width="10" style="66" customWidth="1"/>
    <col min="4374" max="4374" width="8" style="66" customWidth="1"/>
    <col min="4375" max="4375" width="9.375" style="66" customWidth="1"/>
    <col min="4376" max="4376" width="8" style="66" customWidth="1"/>
    <col min="4377" max="4377" width="13.5" style="66" customWidth="1"/>
    <col min="4378" max="4378" width="22.875" style="66" customWidth="1"/>
    <col min="4379" max="4480" width="8" style="66" customWidth="1"/>
    <col min="4481" max="4608" width="9" style="66"/>
    <col min="4609" max="4612" width="8" style="66" customWidth="1"/>
    <col min="4613" max="4613" width="6" style="66" customWidth="1"/>
    <col min="4614" max="4614" width="17.375" style="66" customWidth="1"/>
    <col min="4615" max="4615" width="8.75" style="66" bestFit="1" customWidth="1"/>
    <col min="4616" max="4616" width="21.25" style="66" customWidth="1"/>
    <col min="4617" max="4617" width="8.75" style="66" bestFit="1" customWidth="1"/>
    <col min="4618" max="4618" width="19.125" style="66" customWidth="1"/>
    <col min="4619" max="4620" width="8.375" style="66" customWidth="1"/>
    <col min="4621" max="4621" width="10.5" style="66" customWidth="1"/>
    <col min="4622" max="4622" width="7" style="66" customWidth="1"/>
    <col min="4623" max="4623" width="8" style="66" customWidth="1"/>
    <col min="4624" max="4624" width="9" style="66" customWidth="1"/>
    <col min="4625" max="4625" width="13.25" style="66" customWidth="1"/>
    <col min="4626" max="4626" width="9.25" style="66" customWidth="1"/>
    <col min="4627" max="4627" width="12" style="66" customWidth="1"/>
    <col min="4628" max="4628" width="7.5" style="66" customWidth="1"/>
    <col min="4629" max="4629" width="10" style="66" customWidth="1"/>
    <col min="4630" max="4630" width="8" style="66" customWidth="1"/>
    <col min="4631" max="4631" width="9.375" style="66" customWidth="1"/>
    <col min="4632" max="4632" width="8" style="66" customWidth="1"/>
    <col min="4633" max="4633" width="13.5" style="66" customWidth="1"/>
    <col min="4634" max="4634" width="22.875" style="66" customWidth="1"/>
    <col min="4635" max="4736" width="8" style="66" customWidth="1"/>
    <col min="4737" max="4864" width="9" style="66"/>
    <col min="4865" max="4868" width="8" style="66" customWidth="1"/>
    <col min="4869" max="4869" width="6" style="66" customWidth="1"/>
    <col min="4870" max="4870" width="17.375" style="66" customWidth="1"/>
    <col min="4871" max="4871" width="8.75" style="66" bestFit="1" customWidth="1"/>
    <col min="4872" max="4872" width="21.25" style="66" customWidth="1"/>
    <col min="4873" max="4873" width="8.75" style="66" bestFit="1" customWidth="1"/>
    <col min="4874" max="4874" width="19.125" style="66" customWidth="1"/>
    <col min="4875" max="4876" width="8.375" style="66" customWidth="1"/>
    <col min="4877" max="4877" width="10.5" style="66" customWidth="1"/>
    <col min="4878" max="4878" width="7" style="66" customWidth="1"/>
    <col min="4879" max="4879" width="8" style="66" customWidth="1"/>
    <col min="4880" max="4880" width="9" style="66" customWidth="1"/>
    <col min="4881" max="4881" width="13.25" style="66" customWidth="1"/>
    <col min="4882" max="4882" width="9.25" style="66" customWidth="1"/>
    <col min="4883" max="4883" width="12" style="66" customWidth="1"/>
    <col min="4884" max="4884" width="7.5" style="66" customWidth="1"/>
    <col min="4885" max="4885" width="10" style="66" customWidth="1"/>
    <col min="4886" max="4886" width="8" style="66" customWidth="1"/>
    <col min="4887" max="4887" width="9.375" style="66" customWidth="1"/>
    <col min="4888" max="4888" width="8" style="66" customWidth="1"/>
    <col min="4889" max="4889" width="13.5" style="66" customWidth="1"/>
    <col min="4890" max="4890" width="22.875" style="66" customWidth="1"/>
    <col min="4891" max="4992" width="8" style="66" customWidth="1"/>
    <col min="4993" max="5120" width="9" style="66"/>
    <col min="5121" max="5124" width="8" style="66" customWidth="1"/>
    <col min="5125" max="5125" width="6" style="66" customWidth="1"/>
    <col min="5126" max="5126" width="17.375" style="66" customWidth="1"/>
    <col min="5127" max="5127" width="8.75" style="66" bestFit="1" customWidth="1"/>
    <col min="5128" max="5128" width="21.25" style="66" customWidth="1"/>
    <col min="5129" max="5129" width="8.75" style="66" bestFit="1" customWidth="1"/>
    <col min="5130" max="5130" width="19.125" style="66" customWidth="1"/>
    <col min="5131" max="5132" width="8.375" style="66" customWidth="1"/>
    <col min="5133" max="5133" width="10.5" style="66" customWidth="1"/>
    <col min="5134" max="5134" width="7" style="66" customWidth="1"/>
    <col min="5135" max="5135" width="8" style="66" customWidth="1"/>
    <col min="5136" max="5136" width="9" style="66" customWidth="1"/>
    <col min="5137" max="5137" width="13.25" style="66" customWidth="1"/>
    <col min="5138" max="5138" width="9.25" style="66" customWidth="1"/>
    <col min="5139" max="5139" width="12" style="66" customWidth="1"/>
    <col min="5140" max="5140" width="7.5" style="66" customWidth="1"/>
    <col min="5141" max="5141" width="10" style="66" customWidth="1"/>
    <col min="5142" max="5142" width="8" style="66" customWidth="1"/>
    <col min="5143" max="5143" width="9.375" style="66" customWidth="1"/>
    <col min="5144" max="5144" width="8" style="66" customWidth="1"/>
    <col min="5145" max="5145" width="13.5" style="66" customWidth="1"/>
    <col min="5146" max="5146" width="22.875" style="66" customWidth="1"/>
    <col min="5147" max="5248" width="8" style="66" customWidth="1"/>
    <col min="5249" max="5376" width="9" style="66"/>
    <col min="5377" max="5380" width="8" style="66" customWidth="1"/>
    <col min="5381" max="5381" width="6" style="66" customWidth="1"/>
    <col min="5382" max="5382" width="17.375" style="66" customWidth="1"/>
    <col min="5383" max="5383" width="8.75" style="66" bestFit="1" customWidth="1"/>
    <col min="5384" max="5384" width="21.25" style="66" customWidth="1"/>
    <col min="5385" max="5385" width="8.75" style="66" bestFit="1" customWidth="1"/>
    <col min="5386" max="5386" width="19.125" style="66" customWidth="1"/>
    <col min="5387" max="5388" width="8.375" style="66" customWidth="1"/>
    <col min="5389" max="5389" width="10.5" style="66" customWidth="1"/>
    <col min="5390" max="5390" width="7" style="66" customWidth="1"/>
    <col min="5391" max="5391" width="8" style="66" customWidth="1"/>
    <col min="5392" max="5392" width="9" style="66" customWidth="1"/>
    <col min="5393" max="5393" width="13.25" style="66" customWidth="1"/>
    <col min="5394" max="5394" width="9.25" style="66" customWidth="1"/>
    <col min="5395" max="5395" width="12" style="66" customWidth="1"/>
    <col min="5396" max="5396" width="7.5" style="66" customWidth="1"/>
    <col min="5397" max="5397" width="10" style="66" customWidth="1"/>
    <col min="5398" max="5398" width="8" style="66" customWidth="1"/>
    <col min="5399" max="5399" width="9.375" style="66" customWidth="1"/>
    <col min="5400" max="5400" width="8" style="66" customWidth="1"/>
    <col min="5401" max="5401" width="13.5" style="66" customWidth="1"/>
    <col min="5402" max="5402" width="22.875" style="66" customWidth="1"/>
    <col min="5403" max="5504" width="8" style="66" customWidth="1"/>
    <col min="5505" max="5632" width="9" style="66"/>
    <col min="5633" max="5636" width="8" style="66" customWidth="1"/>
    <col min="5637" max="5637" width="6" style="66" customWidth="1"/>
    <col min="5638" max="5638" width="17.375" style="66" customWidth="1"/>
    <col min="5639" max="5639" width="8.75" style="66" bestFit="1" customWidth="1"/>
    <col min="5640" max="5640" width="21.25" style="66" customWidth="1"/>
    <col min="5641" max="5641" width="8.75" style="66" bestFit="1" customWidth="1"/>
    <col min="5642" max="5642" width="19.125" style="66" customWidth="1"/>
    <col min="5643" max="5644" width="8.375" style="66" customWidth="1"/>
    <col min="5645" max="5645" width="10.5" style="66" customWidth="1"/>
    <col min="5646" max="5646" width="7" style="66" customWidth="1"/>
    <col min="5647" max="5647" width="8" style="66" customWidth="1"/>
    <col min="5648" max="5648" width="9" style="66" customWidth="1"/>
    <col min="5649" max="5649" width="13.25" style="66" customWidth="1"/>
    <col min="5650" max="5650" width="9.25" style="66" customWidth="1"/>
    <col min="5651" max="5651" width="12" style="66" customWidth="1"/>
    <col min="5652" max="5652" width="7.5" style="66" customWidth="1"/>
    <col min="5653" max="5653" width="10" style="66" customWidth="1"/>
    <col min="5654" max="5654" width="8" style="66" customWidth="1"/>
    <col min="5655" max="5655" width="9.375" style="66" customWidth="1"/>
    <col min="5656" max="5656" width="8" style="66" customWidth="1"/>
    <col min="5657" max="5657" width="13.5" style="66" customWidth="1"/>
    <col min="5658" max="5658" width="22.875" style="66" customWidth="1"/>
    <col min="5659" max="5760" width="8" style="66" customWidth="1"/>
    <col min="5761" max="5888" width="9" style="66"/>
    <col min="5889" max="5892" width="8" style="66" customWidth="1"/>
    <col min="5893" max="5893" width="6" style="66" customWidth="1"/>
    <col min="5894" max="5894" width="17.375" style="66" customWidth="1"/>
    <col min="5895" max="5895" width="8.75" style="66" bestFit="1" customWidth="1"/>
    <col min="5896" max="5896" width="21.25" style="66" customWidth="1"/>
    <col min="5897" max="5897" width="8.75" style="66" bestFit="1" customWidth="1"/>
    <col min="5898" max="5898" width="19.125" style="66" customWidth="1"/>
    <col min="5899" max="5900" width="8.375" style="66" customWidth="1"/>
    <col min="5901" max="5901" width="10.5" style="66" customWidth="1"/>
    <col min="5902" max="5902" width="7" style="66" customWidth="1"/>
    <col min="5903" max="5903" width="8" style="66" customWidth="1"/>
    <col min="5904" max="5904" width="9" style="66" customWidth="1"/>
    <col min="5905" max="5905" width="13.25" style="66" customWidth="1"/>
    <col min="5906" max="5906" width="9.25" style="66" customWidth="1"/>
    <col min="5907" max="5907" width="12" style="66" customWidth="1"/>
    <col min="5908" max="5908" width="7.5" style="66" customWidth="1"/>
    <col min="5909" max="5909" width="10" style="66" customWidth="1"/>
    <col min="5910" max="5910" width="8" style="66" customWidth="1"/>
    <col min="5911" max="5911" width="9.375" style="66" customWidth="1"/>
    <col min="5912" max="5912" width="8" style="66" customWidth="1"/>
    <col min="5913" max="5913" width="13.5" style="66" customWidth="1"/>
    <col min="5914" max="5914" width="22.875" style="66" customWidth="1"/>
    <col min="5915" max="6016" width="8" style="66" customWidth="1"/>
    <col min="6017" max="6144" width="9" style="66"/>
    <col min="6145" max="6148" width="8" style="66" customWidth="1"/>
    <col min="6149" max="6149" width="6" style="66" customWidth="1"/>
    <col min="6150" max="6150" width="17.375" style="66" customWidth="1"/>
    <col min="6151" max="6151" width="8.75" style="66" bestFit="1" customWidth="1"/>
    <col min="6152" max="6152" width="21.25" style="66" customWidth="1"/>
    <col min="6153" max="6153" width="8.75" style="66" bestFit="1" customWidth="1"/>
    <col min="6154" max="6154" width="19.125" style="66" customWidth="1"/>
    <col min="6155" max="6156" width="8.375" style="66" customWidth="1"/>
    <col min="6157" max="6157" width="10.5" style="66" customWidth="1"/>
    <col min="6158" max="6158" width="7" style="66" customWidth="1"/>
    <col min="6159" max="6159" width="8" style="66" customWidth="1"/>
    <col min="6160" max="6160" width="9" style="66" customWidth="1"/>
    <col min="6161" max="6161" width="13.25" style="66" customWidth="1"/>
    <col min="6162" max="6162" width="9.25" style="66" customWidth="1"/>
    <col min="6163" max="6163" width="12" style="66" customWidth="1"/>
    <col min="6164" max="6164" width="7.5" style="66" customWidth="1"/>
    <col min="6165" max="6165" width="10" style="66" customWidth="1"/>
    <col min="6166" max="6166" width="8" style="66" customWidth="1"/>
    <col min="6167" max="6167" width="9.375" style="66" customWidth="1"/>
    <col min="6168" max="6168" width="8" style="66" customWidth="1"/>
    <col min="6169" max="6169" width="13.5" style="66" customWidth="1"/>
    <col min="6170" max="6170" width="22.875" style="66" customWidth="1"/>
    <col min="6171" max="6272" width="8" style="66" customWidth="1"/>
    <col min="6273" max="6400" width="9" style="66"/>
    <col min="6401" max="6404" width="8" style="66" customWidth="1"/>
    <col min="6405" max="6405" width="6" style="66" customWidth="1"/>
    <col min="6406" max="6406" width="17.375" style="66" customWidth="1"/>
    <col min="6407" max="6407" width="8.75" style="66" bestFit="1" customWidth="1"/>
    <col min="6408" max="6408" width="21.25" style="66" customWidth="1"/>
    <col min="6409" max="6409" width="8.75" style="66" bestFit="1" customWidth="1"/>
    <col min="6410" max="6410" width="19.125" style="66" customWidth="1"/>
    <col min="6411" max="6412" width="8.375" style="66" customWidth="1"/>
    <col min="6413" max="6413" width="10.5" style="66" customWidth="1"/>
    <col min="6414" max="6414" width="7" style="66" customWidth="1"/>
    <col min="6415" max="6415" width="8" style="66" customWidth="1"/>
    <col min="6416" max="6416" width="9" style="66" customWidth="1"/>
    <col min="6417" max="6417" width="13.25" style="66" customWidth="1"/>
    <col min="6418" max="6418" width="9.25" style="66" customWidth="1"/>
    <col min="6419" max="6419" width="12" style="66" customWidth="1"/>
    <col min="6420" max="6420" width="7.5" style="66" customWidth="1"/>
    <col min="6421" max="6421" width="10" style="66" customWidth="1"/>
    <col min="6422" max="6422" width="8" style="66" customWidth="1"/>
    <col min="6423" max="6423" width="9.375" style="66" customWidth="1"/>
    <col min="6424" max="6424" width="8" style="66" customWidth="1"/>
    <col min="6425" max="6425" width="13.5" style="66" customWidth="1"/>
    <col min="6426" max="6426" width="22.875" style="66" customWidth="1"/>
    <col min="6427" max="6528" width="8" style="66" customWidth="1"/>
    <col min="6529" max="6656" width="9" style="66"/>
    <col min="6657" max="6660" width="8" style="66" customWidth="1"/>
    <col min="6661" max="6661" width="6" style="66" customWidth="1"/>
    <col min="6662" max="6662" width="17.375" style="66" customWidth="1"/>
    <col min="6663" max="6663" width="8.75" style="66" bestFit="1" customWidth="1"/>
    <col min="6664" max="6664" width="21.25" style="66" customWidth="1"/>
    <col min="6665" max="6665" width="8.75" style="66" bestFit="1" customWidth="1"/>
    <col min="6666" max="6666" width="19.125" style="66" customWidth="1"/>
    <col min="6667" max="6668" width="8.375" style="66" customWidth="1"/>
    <col min="6669" max="6669" width="10.5" style="66" customWidth="1"/>
    <col min="6670" max="6670" width="7" style="66" customWidth="1"/>
    <col min="6671" max="6671" width="8" style="66" customWidth="1"/>
    <col min="6672" max="6672" width="9" style="66" customWidth="1"/>
    <col min="6673" max="6673" width="13.25" style="66" customWidth="1"/>
    <col min="6674" max="6674" width="9.25" style="66" customWidth="1"/>
    <col min="6675" max="6675" width="12" style="66" customWidth="1"/>
    <col min="6676" max="6676" width="7.5" style="66" customWidth="1"/>
    <col min="6677" max="6677" width="10" style="66" customWidth="1"/>
    <col min="6678" max="6678" width="8" style="66" customWidth="1"/>
    <col min="6679" max="6679" width="9.375" style="66" customWidth="1"/>
    <col min="6680" max="6680" width="8" style="66" customWidth="1"/>
    <col min="6681" max="6681" width="13.5" style="66" customWidth="1"/>
    <col min="6682" max="6682" width="22.875" style="66" customWidth="1"/>
    <col min="6683" max="6784" width="8" style="66" customWidth="1"/>
    <col min="6785" max="6912" width="9" style="66"/>
    <col min="6913" max="6916" width="8" style="66" customWidth="1"/>
    <col min="6917" max="6917" width="6" style="66" customWidth="1"/>
    <col min="6918" max="6918" width="17.375" style="66" customWidth="1"/>
    <col min="6919" max="6919" width="8.75" style="66" bestFit="1" customWidth="1"/>
    <col min="6920" max="6920" width="21.25" style="66" customWidth="1"/>
    <col min="6921" max="6921" width="8.75" style="66" bestFit="1" customWidth="1"/>
    <col min="6922" max="6922" width="19.125" style="66" customWidth="1"/>
    <col min="6923" max="6924" width="8.375" style="66" customWidth="1"/>
    <col min="6925" max="6925" width="10.5" style="66" customWidth="1"/>
    <col min="6926" max="6926" width="7" style="66" customWidth="1"/>
    <col min="6927" max="6927" width="8" style="66" customWidth="1"/>
    <col min="6928" max="6928" width="9" style="66" customWidth="1"/>
    <col min="6929" max="6929" width="13.25" style="66" customWidth="1"/>
    <col min="6930" max="6930" width="9.25" style="66" customWidth="1"/>
    <col min="6931" max="6931" width="12" style="66" customWidth="1"/>
    <col min="6932" max="6932" width="7.5" style="66" customWidth="1"/>
    <col min="6933" max="6933" width="10" style="66" customWidth="1"/>
    <col min="6934" max="6934" width="8" style="66" customWidth="1"/>
    <col min="6935" max="6935" width="9.375" style="66" customWidth="1"/>
    <col min="6936" max="6936" width="8" style="66" customWidth="1"/>
    <col min="6937" max="6937" width="13.5" style="66" customWidth="1"/>
    <col min="6938" max="6938" width="22.875" style="66" customWidth="1"/>
    <col min="6939" max="7040" width="8" style="66" customWidth="1"/>
    <col min="7041" max="7168" width="9" style="66"/>
    <col min="7169" max="7172" width="8" style="66" customWidth="1"/>
    <col min="7173" max="7173" width="6" style="66" customWidth="1"/>
    <col min="7174" max="7174" width="17.375" style="66" customWidth="1"/>
    <col min="7175" max="7175" width="8.75" style="66" bestFit="1" customWidth="1"/>
    <col min="7176" max="7176" width="21.25" style="66" customWidth="1"/>
    <col min="7177" max="7177" width="8.75" style="66" bestFit="1" customWidth="1"/>
    <col min="7178" max="7178" width="19.125" style="66" customWidth="1"/>
    <col min="7179" max="7180" width="8.375" style="66" customWidth="1"/>
    <col min="7181" max="7181" width="10.5" style="66" customWidth="1"/>
    <col min="7182" max="7182" width="7" style="66" customWidth="1"/>
    <col min="7183" max="7183" width="8" style="66" customWidth="1"/>
    <col min="7184" max="7184" width="9" style="66" customWidth="1"/>
    <col min="7185" max="7185" width="13.25" style="66" customWidth="1"/>
    <col min="7186" max="7186" width="9.25" style="66" customWidth="1"/>
    <col min="7187" max="7187" width="12" style="66" customWidth="1"/>
    <col min="7188" max="7188" width="7.5" style="66" customWidth="1"/>
    <col min="7189" max="7189" width="10" style="66" customWidth="1"/>
    <col min="7190" max="7190" width="8" style="66" customWidth="1"/>
    <col min="7191" max="7191" width="9.375" style="66" customWidth="1"/>
    <col min="7192" max="7192" width="8" style="66" customWidth="1"/>
    <col min="7193" max="7193" width="13.5" style="66" customWidth="1"/>
    <col min="7194" max="7194" width="22.875" style="66" customWidth="1"/>
    <col min="7195" max="7296" width="8" style="66" customWidth="1"/>
    <col min="7297" max="7424" width="9" style="66"/>
    <col min="7425" max="7428" width="8" style="66" customWidth="1"/>
    <col min="7429" max="7429" width="6" style="66" customWidth="1"/>
    <col min="7430" max="7430" width="17.375" style="66" customWidth="1"/>
    <col min="7431" max="7431" width="8.75" style="66" bestFit="1" customWidth="1"/>
    <col min="7432" max="7432" width="21.25" style="66" customWidth="1"/>
    <col min="7433" max="7433" width="8.75" style="66" bestFit="1" customWidth="1"/>
    <col min="7434" max="7434" width="19.125" style="66" customWidth="1"/>
    <col min="7435" max="7436" width="8.375" style="66" customWidth="1"/>
    <col min="7437" max="7437" width="10.5" style="66" customWidth="1"/>
    <col min="7438" max="7438" width="7" style="66" customWidth="1"/>
    <col min="7439" max="7439" width="8" style="66" customWidth="1"/>
    <col min="7440" max="7440" width="9" style="66" customWidth="1"/>
    <col min="7441" max="7441" width="13.25" style="66" customWidth="1"/>
    <col min="7442" max="7442" width="9.25" style="66" customWidth="1"/>
    <col min="7443" max="7443" width="12" style="66" customWidth="1"/>
    <col min="7444" max="7444" width="7.5" style="66" customWidth="1"/>
    <col min="7445" max="7445" width="10" style="66" customWidth="1"/>
    <col min="7446" max="7446" width="8" style="66" customWidth="1"/>
    <col min="7447" max="7447" width="9.375" style="66" customWidth="1"/>
    <col min="7448" max="7448" width="8" style="66" customWidth="1"/>
    <col min="7449" max="7449" width="13.5" style="66" customWidth="1"/>
    <col min="7450" max="7450" width="22.875" style="66" customWidth="1"/>
    <col min="7451" max="7552" width="8" style="66" customWidth="1"/>
    <col min="7553" max="7680" width="9" style="66"/>
    <col min="7681" max="7684" width="8" style="66" customWidth="1"/>
    <col min="7685" max="7685" width="6" style="66" customWidth="1"/>
    <col min="7686" max="7686" width="17.375" style="66" customWidth="1"/>
    <col min="7687" max="7687" width="8.75" style="66" bestFit="1" customWidth="1"/>
    <col min="7688" max="7688" width="21.25" style="66" customWidth="1"/>
    <col min="7689" max="7689" width="8.75" style="66" bestFit="1" customWidth="1"/>
    <col min="7690" max="7690" width="19.125" style="66" customWidth="1"/>
    <col min="7691" max="7692" width="8.375" style="66" customWidth="1"/>
    <col min="7693" max="7693" width="10.5" style="66" customWidth="1"/>
    <col min="7694" max="7694" width="7" style="66" customWidth="1"/>
    <col min="7695" max="7695" width="8" style="66" customWidth="1"/>
    <col min="7696" max="7696" width="9" style="66" customWidth="1"/>
    <col min="7697" max="7697" width="13.25" style="66" customWidth="1"/>
    <col min="7698" max="7698" width="9.25" style="66" customWidth="1"/>
    <col min="7699" max="7699" width="12" style="66" customWidth="1"/>
    <col min="7700" max="7700" width="7.5" style="66" customWidth="1"/>
    <col min="7701" max="7701" width="10" style="66" customWidth="1"/>
    <col min="7702" max="7702" width="8" style="66" customWidth="1"/>
    <col min="7703" max="7703" width="9.375" style="66" customWidth="1"/>
    <col min="7704" max="7704" width="8" style="66" customWidth="1"/>
    <col min="7705" max="7705" width="13.5" style="66" customWidth="1"/>
    <col min="7706" max="7706" width="22.875" style="66" customWidth="1"/>
    <col min="7707" max="7808" width="8" style="66" customWidth="1"/>
    <col min="7809" max="7936" width="9" style="66"/>
    <col min="7937" max="7940" width="8" style="66" customWidth="1"/>
    <col min="7941" max="7941" width="6" style="66" customWidth="1"/>
    <col min="7942" max="7942" width="17.375" style="66" customWidth="1"/>
    <col min="7943" max="7943" width="8.75" style="66" bestFit="1" customWidth="1"/>
    <col min="7944" max="7944" width="21.25" style="66" customWidth="1"/>
    <col min="7945" max="7945" width="8.75" style="66" bestFit="1" customWidth="1"/>
    <col min="7946" max="7946" width="19.125" style="66" customWidth="1"/>
    <col min="7947" max="7948" width="8.375" style="66" customWidth="1"/>
    <col min="7949" max="7949" width="10.5" style="66" customWidth="1"/>
    <col min="7950" max="7950" width="7" style="66" customWidth="1"/>
    <col min="7951" max="7951" width="8" style="66" customWidth="1"/>
    <col min="7952" max="7952" width="9" style="66" customWidth="1"/>
    <col min="7953" max="7953" width="13.25" style="66" customWidth="1"/>
    <col min="7954" max="7954" width="9.25" style="66" customWidth="1"/>
    <col min="7955" max="7955" width="12" style="66" customWidth="1"/>
    <col min="7956" max="7956" width="7.5" style="66" customWidth="1"/>
    <col min="7957" max="7957" width="10" style="66" customWidth="1"/>
    <col min="7958" max="7958" width="8" style="66" customWidth="1"/>
    <col min="7959" max="7959" width="9.375" style="66" customWidth="1"/>
    <col min="7960" max="7960" width="8" style="66" customWidth="1"/>
    <col min="7961" max="7961" width="13.5" style="66" customWidth="1"/>
    <col min="7962" max="7962" width="22.875" style="66" customWidth="1"/>
    <col min="7963" max="8064" width="8" style="66" customWidth="1"/>
    <col min="8065" max="8192" width="9" style="66"/>
    <col min="8193" max="8196" width="8" style="66" customWidth="1"/>
    <col min="8197" max="8197" width="6" style="66" customWidth="1"/>
    <col min="8198" max="8198" width="17.375" style="66" customWidth="1"/>
    <col min="8199" max="8199" width="8.75" style="66" bestFit="1" customWidth="1"/>
    <col min="8200" max="8200" width="21.25" style="66" customWidth="1"/>
    <col min="8201" max="8201" width="8.75" style="66" bestFit="1" customWidth="1"/>
    <col min="8202" max="8202" width="19.125" style="66" customWidth="1"/>
    <col min="8203" max="8204" width="8.375" style="66" customWidth="1"/>
    <col min="8205" max="8205" width="10.5" style="66" customWidth="1"/>
    <col min="8206" max="8206" width="7" style="66" customWidth="1"/>
    <col min="8207" max="8207" width="8" style="66" customWidth="1"/>
    <col min="8208" max="8208" width="9" style="66" customWidth="1"/>
    <col min="8209" max="8209" width="13.25" style="66" customWidth="1"/>
    <col min="8210" max="8210" width="9.25" style="66" customWidth="1"/>
    <col min="8211" max="8211" width="12" style="66" customWidth="1"/>
    <col min="8212" max="8212" width="7.5" style="66" customWidth="1"/>
    <col min="8213" max="8213" width="10" style="66" customWidth="1"/>
    <col min="8214" max="8214" width="8" style="66" customWidth="1"/>
    <col min="8215" max="8215" width="9.375" style="66" customWidth="1"/>
    <col min="8216" max="8216" width="8" style="66" customWidth="1"/>
    <col min="8217" max="8217" width="13.5" style="66" customWidth="1"/>
    <col min="8218" max="8218" width="22.875" style="66" customWidth="1"/>
    <col min="8219" max="8320" width="8" style="66" customWidth="1"/>
    <col min="8321" max="8448" width="9" style="66"/>
    <col min="8449" max="8452" width="8" style="66" customWidth="1"/>
    <col min="8453" max="8453" width="6" style="66" customWidth="1"/>
    <col min="8454" max="8454" width="17.375" style="66" customWidth="1"/>
    <col min="8455" max="8455" width="8.75" style="66" bestFit="1" customWidth="1"/>
    <col min="8456" max="8456" width="21.25" style="66" customWidth="1"/>
    <col min="8457" max="8457" width="8.75" style="66" bestFit="1" customWidth="1"/>
    <col min="8458" max="8458" width="19.125" style="66" customWidth="1"/>
    <col min="8459" max="8460" width="8.375" style="66" customWidth="1"/>
    <col min="8461" max="8461" width="10.5" style="66" customWidth="1"/>
    <col min="8462" max="8462" width="7" style="66" customWidth="1"/>
    <col min="8463" max="8463" width="8" style="66" customWidth="1"/>
    <col min="8464" max="8464" width="9" style="66" customWidth="1"/>
    <col min="8465" max="8465" width="13.25" style="66" customWidth="1"/>
    <col min="8466" max="8466" width="9.25" style="66" customWidth="1"/>
    <col min="8467" max="8467" width="12" style="66" customWidth="1"/>
    <col min="8468" max="8468" width="7.5" style="66" customWidth="1"/>
    <col min="8469" max="8469" width="10" style="66" customWidth="1"/>
    <col min="8470" max="8470" width="8" style="66" customWidth="1"/>
    <col min="8471" max="8471" width="9.375" style="66" customWidth="1"/>
    <col min="8472" max="8472" width="8" style="66" customWidth="1"/>
    <col min="8473" max="8473" width="13.5" style="66" customWidth="1"/>
    <col min="8474" max="8474" width="22.875" style="66" customWidth="1"/>
    <col min="8475" max="8576" width="8" style="66" customWidth="1"/>
    <col min="8577" max="8704" width="9" style="66"/>
    <col min="8705" max="8708" width="8" style="66" customWidth="1"/>
    <col min="8709" max="8709" width="6" style="66" customWidth="1"/>
    <col min="8710" max="8710" width="17.375" style="66" customWidth="1"/>
    <col min="8711" max="8711" width="8.75" style="66" bestFit="1" customWidth="1"/>
    <col min="8712" max="8712" width="21.25" style="66" customWidth="1"/>
    <col min="8713" max="8713" width="8.75" style="66" bestFit="1" customWidth="1"/>
    <col min="8714" max="8714" width="19.125" style="66" customWidth="1"/>
    <col min="8715" max="8716" width="8.375" style="66" customWidth="1"/>
    <col min="8717" max="8717" width="10.5" style="66" customWidth="1"/>
    <col min="8718" max="8718" width="7" style="66" customWidth="1"/>
    <col min="8719" max="8719" width="8" style="66" customWidth="1"/>
    <col min="8720" max="8720" width="9" style="66" customWidth="1"/>
    <col min="8721" max="8721" width="13.25" style="66" customWidth="1"/>
    <col min="8722" max="8722" width="9.25" style="66" customWidth="1"/>
    <col min="8723" max="8723" width="12" style="66" customWidth="1"/>
    <col min="8724" max="8724" width="7.5" style="66" customWidth="1"/>
    <col min="8725" max="8725" width="10" style="66" customWidth="1"/>
    <col min="8726" max="8726" width="8" style="66" customWidth="1"/>
    <col min="8727" max="8727" width="9.375" style="66" customWidth="1"/>
    <col min="8728" max="8728" width="8" style="66" customWidth="1"/>
    <col min="8729" max="8729" width="13.5" style="66" customWidth="1"/>
    <col min="8730" max="8730" width="22.875" style="66" customWidth="1"/>
    <col min="8731" max="8832" width="8" style="66" customWidth="1"/>
    <col min="8833" max="8960" width="9" style="66"/>
    <col min="8961" max="8964" width="8" style="66" customWidth="1"/>
    <col min="8965" max="8965" width="6" style="66" customWidth="1"/>
    <col min="8966" max="8966" width="17.375" style="66" customWidth="1"/>
    <col min="8967" max="8967" width="8.75" style="66" bestFit="1" customWidth="1"/>
    <col min="8968" max="8968" width="21.25" style="66" customWidth="1"/>
    <col min="8969" max="8969" width="8.75" style="66" bestFit="1" customWidth="1"/>
    <col min="8970" max="8970" width="19.125" style="66" customWidth="1"/>
    <col min="8971" max="8972" width="8.375" style="66" customWidth="1"/>
    <col min="8973" max="8973" width="10.5" style="66" customWidth="1"/>
    <col min="8974" max="8974" width="7" style="66" customWidth="1"/>
    <col min="8975" max="8975" width="8" style="66" customWidth="1"/>
    <col min="8976" max="8976" width="9" style="66" customWidth="1"/>
    <col min="8977" max="8977" width="13.25" style="66" customWidth="1"/>
    <col min="8978" max="8978" width="9.25" style="66" customWidth="1"/>
    <col min="8979" max="8979" width="12" style="66" customWidth="1"/>
    <col min="8980" max="8980" width="7.5" style="66" customWidth="1"/>
    <col min="8981" max="8981" width="10" style="66" customWidth="1"/>
    <col min="8982" max="8982" width="8" style="66" customWidth="1"/>
    <col min="8983" max="8983" width="9.375" style="66" customWidth="1"/>
    <col min="8984" max="8984" width="8" style="66" customWidth="1"/>
    <col min="8985" max="8985" width="13.5" style="66" customWidth="1"/>
    <col min="8986" max="8986" width="22.875" style="66" customWidth="1"/>
    <col min="8987" max="9088" width="8" style="66" customWidth="1"/>
    <col min="9089" max="9216" width="9" style="66"/>
    <col min="9217" max="9220" width="8" style="66" customWidth="1"/>
    <col min="9221" max="9221" width="6" style="66" customWidth="1"/>
    <col min="9222" max="9222" width="17.375" style="66" customWidth="1"/>
    <col min="9223" max="9223" width="8.75" style="66" bestFit="1" customWidth="1"/>
    <col min="9224" max="9224" width="21.25" style="66" customWidth="1"/>
    <col min="9225" max="9225" width="8.75" style="66" bestFit="1" customWidth="1"/>
    <col min="9226" max="9226" width="19.125" style="66" customWidth="1"/>
    <col min="9227" max="9228" width="8.375" style="66" customWidth="1"/>
    <col min="9229" max="9229" width="10.5" style="66" customWidth="1"/>
    <col min="9230" max="9230" width="7" style="66" customWidth="1"/>
    <col min="9231" max="9231" width="8" style="66" customWidth="1"/>
    <col min="9232" max="9232" width="9" style="66" customWidth="1"/>
    <col min="9233" max="9233" width="13.25" style="66" customWidth="1"/>
    <col min="9234" max="9234" width="9.25" style="66" customWidth="1"/>
    <col min="9235" max="9235" width="12" style="66" customWidth="1"/>
    <col min="9236" max="9236" width="7.5" style="66" customWidth="1"/>
    <col min="9237" max="9237" width="10" style="66" customWidth="1"/>
    <col min="9238" max="9238" width="8" style="66" customWidth="1"/>
    <col min="9239" max="9239" width="9.375" style="66" customWidth="1"/>
    <col min="9240" max="9240" width="8" style="66" customWidth="1"/>
    <col min="9241" max="9241" width="13.5" style="66" customWidth="1"/>
    <col min="9242" max="9242" width="22.875" style="66" customWidth="1"/>
    <col min="9243" max="9344" width="8" style="66" customWidth="1"/>
    <col min="9345" max="9472" width="9" style="66"/>
    <col min="9473" max="9476" width="8" style="66" customWidth="1"/>
    <col min="9477" max="9477" width="6" style="66" customWidth="1"/>
    <col min="9478" max="9478" width="17.375" style="66" customWidth="1"/>
    <col min="9479" max="9479" width="8.75" style="66" bestFit="1" customWidth="1"/>
    <col min="9480" max="9480" width="21.25" style="66" customWidth="1"/>
    <col min="9481" max="9481" width="8.75" style="66" bestFit="1" customWidth="1"/>
    <col min="9482" max="9482" width="19.125" style="66" customWidth="1"/>
    <col min="9483" max="9484" width="8.375" style="66" customWidth="1"/>
    <col min="9485" max="9485" width="10.5" style="66" customWidth="1"/>
    <col min="9486" max="9486" width="7" style="66" customWidth="1"/>
    <col min="9487" max="9487" width="8" style="66" customWidth="1"/>
    <col min="9488" max="9488" width="9" style="66" customWidth="1"/>
    <col min="9489" max="9489" width="13.25" style="66" customWidth="1"/>
    <col min="9490" max="9490" width="9.25" style="66" customWidth="1"/>
    <col min="9491" max="9491" width="12" style="66" customWidth="1"/>
    <col min="9492" max="9492" width="7.5" style="66" customWidth="1"/>
    <col min="9493" max="9493" width="10" style="66" customWidth="1"/>
    <col min="9494" max="9494" width="8" style="66" customWidth="1"/>
    <col min="9495" max="9495" width="9.375" style="66" customWidth="1"/>
    <col min="9496" max="9496" width="8" style="66" customWidth="1"/>
    <col min="9497" max="9497" width="13.5" style="66" customWidth="1"/>
    <col min="9498" max="9498" width="22.875" style="66" customWidth="1"/>
    <col min="9499" max="9600" width="8" style="66" customWidth="1"/>
    <col min="9601" max="9728" width="9" style="66"/>
    <col min="9729" max="9732" width="8" style="66" customWidth="1"/>
    <col min="9733" max="9733" width="6" style="66" customWidth="1"/>
    <col min="9734" max="9734" width="17.375" style="66" customWidth="1"/>
    <col min="9735" max="9735" width="8.75" style="66" bestFit="1" customWidth="1"/>
    <col min="9736" max="9736" width="21.25" style="66" customWidth="1"/>
    <col min="9737" max="9737" width="8.75" style="66" bestFit="1" customWidth="1"/>
    <col min="9738" max="9738" width="19.125" style="66" customWidth="1"/>
    <col min="9739" max="9740" width="8.375" style="66" customWidth="1"/>
    <col min="9741" max="9741" width="10.5" style="66" customWidth="1"/>
    <col min="9742" max="9742" width="7" style="66" customWidth="1"/>
    <col min="9743" max="9743" width="8" style="66" customWidth="1"/>
    <col min="9744" max="9744" width="9" style="66" customWidth="1"/>
    <col min="9745" max="9745" width="13.25" style="66" customWidth="1"/>
    <col min="9746" max="9746" width="9.25" style="66" customWidth="1"/>
    <col min="9747" max="9747" width="12" style="66" customWidth="1"/>
    <col min="9748" max="9748" width="7.5" style="66" customWidth="1"/>
    <col min="9749" max="9749" width="10" style="66" customWidth="1"/>
    <col min="9750" max="9750" width="8" style="66" customWidth="1"/>
    <col min="9751" max="9751" width="9.375" style="66" customWidth="1"/>
    <col min="9752" max="9752" width="8" style="66" customWidth="1"/>
    <col min="9753" max="9753" width="13.5" style="66" customWidth="1"/>
    <col min="9754" max="9754" width="22.875" style="66" customWidth="1"/>
    <col min="9755" max="9856" width="8" style="66" customWidth="1"/>
    <col min="9857" max="9984" width="9" style="66"/>
    <col min="9985" max="9988" width="8" style="66" customWidth="1"/>
    <col min="9989" max="9989" width="6" style="66" customWidth="1"/>
    <col min="9990" max="9990" width="17.375" style="66" customWidth="1"/>
    <col min="9991" max="9991" width="8.75" style="66" bestFit="1" customWidth="1"/>
    <col min="9992" max="9992" width="21.25" style="66" customWidth="1"/>
    <col min="9993" max="9993" width="8.75" style="66" bestFit="1" customWidth="1"/>
    <col min="9994" max="9994" width="19.125" style="66" customWidth="1"/>
    <col min="9995" max="9996" width="8.375" style="66" customWidth="1"/>
    <col min="9997" max="9997" width="10.5" style="66" customWidth="1"/>
    <col min="9998" max="9998" width="7" style="66" customWidth="1"/>
    <col min="9999" max="9999" width="8" style="66" customWidth="1"/>
    <col min="10000" max="10000" width="9" style="66" customWidth="1"/>
    <col min="10001" max="10001" width="13.25" style="66" customWidth="1"/>
    <col min="10002" max="10002" width="9.25" style="66" customWidth="1"/>
    <col min="10003" max="10003" width="12" style="66" customWidth="1"/>
    <col min="10004" max="10004" width="7.5" style="66" customWidth="1"/>
    <col min="10005" max="10005" width="10" style="66" customWidth="1"/>
    <col min="10006" max="10006" width="8" style="66" customWidth="1"/>
    <col min="10007" max="10007" width="9.375" style="66" customWidth="1"/>
    <col min="10008" max="10008" width="8" style="66" customWidth="1"/>
    <col min="10009" max="10009" width="13.5" style="66" customWidth="1"/>
    <col min="10010" max="10010" width="22.875" style="66" customWidth="1"/>
    <col min="10011" max="10112" width="8" style="66" customWidth="1"/>
    <col min="10113" max="10240" width="9" style="66"/>
    <col min="10241" max="10244" width="8" style="66" customWidth="1"/>
    <col min="10245" max="10245" width="6" style="66" customWidth="1"/>
    <col min="10246" max="10246" width="17.375" style="66" customWidth="1"/>
    <col min="10247" max="10247" width="8.75" style="66" bestFit="1" customWidth="1"/>
    <col min="10248" max="10248" width="21.25" style="66" customWidth="1"/>
    <col min="10249" max="10249" width="8.75" style="66" bestFit="1" customWidth="1"/>
    <col min="10250" max="10250" width="19.125" style="66" customWidth="1"/>
    <col min="10251" max="10252" width="8.375" style="66" customWidth="1"/>
    <col min="10253" max="10253" width="10.5" style="66" customWidth="1"/>
    <col min="10254" max="10254" width="7" style="66" customWidth="1"/>
    <col min="10255" max="10255" width="8" style="66" customWidth="1"/>
    <col min="10256" max="10256" width="9" style="66" customWidth="1"/>
    <col min="10257" max="10257" width="13.25" style="66" customWidth="1"/>
    <col min="10258" max="10258" width="9.25" style="66" customWidth="1"/>
    <col min="10259" max="10259" width="12" style="66" customWidth="1"/>
    <col min="10260" max="10260" width="7.5" style="66" customWidth="1"/>
    <col min="10261" max="10261" width="10" style="66" customWidth="1"/>
    <col min="10262" max="10262" width="8" style="66" customWidth="1"/>
    <col min="10263" max="10263" width="9.375" style="66" customWidth="1"/>
    <col min="10264" max="10264" width="8" style="66" customWidth="1"/>
    <col min="10265" max="10265" width="13.5" style="66" customWidth="1"/>
    <col min="10266" max="10266" width="22.875" style="66" customWidth="1"/>
    <col min="10267" max="10368" width="8" style="66" customWidth="1"/>
    <col min="10369" max="10496" width="9" style="66"/>
    <col min="10497" max="10500" width="8" style="66" customWidth="1"/>
    <col min="10501" max="10501" width="6" style="66" customWidth="1"/>
    <col min="10502" max="10502" width="17.375" style="66" customWidth="1"/>
    <col min="10503" max="10503" width="8.75" style="66" bestFit="1" customWidth="1"/>
    <col min="10504" max="10504" width="21.25" style="66" customWidth="1"/>
    <col min="10505" max="10505" width="8.75" style="66" bestFit="1" customWidth="1"/>
    <col min="10506" max="10506" width="19.125" style="66" customWidth="1"/>
    <col min="10507" max="10508" width="8.375" style="66" customWidth="1"/>
    <col min="10509" max="10509" width="10.5" style="66" customWidth="1"/>
    <col min="10510" max="10510" width="7" style="66" customWidth="1"/>
    <col min="10511" max="10511" width="8" style="66" customWidth="1"/>
    <col min="10512" max="10512" width="9" style="66" customWidth="1"/>
    <col min="10513" max="10513" width="13.25" style="66" customWidth="1"/>
    <col min="10514" max="10514" width="9.25" style="66" customWidth="1"/>
    <col min="10515" max="10515" width="12" style="66" customWidth="1"/>
    <col min="10516" max="10516" width="7.5" style="66" customWidth="1"/>
    <col min="10517" max="10517" width="10" style="66" customWidth="1"/>
    <col min="10518" max="10518" width="8" style="66" customWidth="1"/>
    <col min="10519" max="10519" width="9.375" style="66" customWidth="1"/>
    <col min="10520" max="10520" width="8" style="66" customWidth="1"/>
    <col min="10521" max="10521" width="13.5" style="66" customWidth="1"/>
    <col min="10522" max="10522" width="22.875" style="66" customWidth="1"/>
    <col min="10523" max="10624" width="8" style="66" customWidth="1"/>
    <col min="10625" max="10752" width="9" style="66"/>
    <col min="10753" max="10756" width="8" style="66" customWidth="1"/>
    <col min="10757" max="10757" width="6" style="66" customWidth="1"/>
    <col min="10758" max="10758" width="17.375" style="66" customWidth="1"/>
    <col min="10759" max="10759" width="8.75" style="66" bestFit="1" customWidth="1"/>
    <col min="10760" max="10760" width="21.25" style="66" customWidth="1"/>
    <col min="10761" max="10761" width="8.75" style="66" bestFit="1" customWidth="1"/>
    <col min="10762" max="10762" width="19.125" style="66" customWidth="1"/>
    <col min="10763" max="10764" width="8.375" style="66" customWidth="1"/>
    <col min="10765" max="10765" width="10.5" style="66" customWidth="1"/>
    <col min="10766" max="10766" width="7" style="66" customWidth="1"/>
    <col min="10767" max="10767" width="8" style="66" customWidth="1"/>
    <col min="10768" max="10768" width="9" style="66" customWidth="1"/>
    <col min="10769" max="10769" width="13.25" style="66" customWidth="1"/>
    <col min="10770" max="10770" width="9.25" style="66" customWidth="1"/>
    <col min="10771" max="10771" width="12" style="66" customWidth="1"/>
    <col min="10772" max="10772" width="7.5" style="66" customWidth="1"/>
    <col min="10773" max="10773" width="10" style="66" customWidth="1"/>
    <col min="10774" max="10774" width="8" style="66" customWidth="1"/>
    <col min="10775" max="10775" width="9.375" style="66" customWidth="1"/>
    <col min="10776" max="10776" width="8" style="66" customWidth="1"/>
    <col min="10777" max="10777" width="13.5" style="66" customWidth="1"/>
    <col min="10778" max="10778" width="22.875" style="66" customWidth="1"/>
    <col min="10779" max="10880" width="8" style="66" customWidth="1"/>
    <col min="10881" max="11008" width="9" style="66"/>
    <col min="11009" max="11012" width="8" style="66" customWidth="1"/>
    <col min="11013" max="11013" width="6" style="66" customWidth="1"/>
    <col min="11014" max="11014" width="17.375" style="66" customWidth="1"/>
    <col min="11015" max="11015" width="8.75" style="66" bestFit="1" customWidth="1"/>
    <col min="11016" max="11016" width="21.25" style="66" customWidth="1"/>
    <col min="11017" max="11017" width="8.75" style="66" bestFit="1" customWidth="1"/>
    <col min="11018" max="11018" width="19.125" style="66" customWidth="1"/>
    <col min="11019" max="11020" width="8.375" style="66" customWidth="1"/>
    <col min="11021" max="11021" width="10.5" style="66" customWidth="1"/>
    <col min="11022" max="11022" width="7" style="66" customWidth="1"/>
    <col min="11023" max="11023" width="8" style="66" customWidth="1"/>
    <col min="11024" max="11024" width="9" style="66" customWidth="1"/>
    <col min="11025" max="11025" width="13.25" style="66" customWidth="1"/>
    <col min="11026" max="11026" width="9.25" style="66" customWidth="1"/>
    <col min="11027" max="11027" width="12" style="66" customWidth="1"/>
    <col min="11028" max="11028" width="7.5" style="66" customWidth="1"/>
    <col min="11029" max="11029" width="10" style="66" customWidth="1"/>
    <col min="11030" max="11030" width="8" style="66" customWidth="1"/>
    <col min="11031" max="11031" width="9.375" style="66" customWidth="1"/>
    <col min="11032" max="11032" width="8" style="66" customWidth="1"/>
    <col min="11033" max="11033" width="13.5" style="66" customWidth="1"/>
    <col min="11034" max="11034" width="22.875" style="66" customWidth="1"/>
    <col min="11035" max="11136" width="8" style="66" customWidth="1"/>
    <col min="11137" max="11264" width="9" style="66"/>
    <col min="11265" max="11268" width="8" style="66" customWidth="1"/>
    <col min="11269" max="11269" width="6" style="66" customWidth="1"/>
    <col min="11270" max="11270" width="17.375" style="66" customWidth="1"/>
    <col min="11271" max="11271" width="8.75" style="66" bestFit="1" customWidth="1"/>
    <col min="11272" max="11272" width="21.25" style="66" customWidth="1"/>
    <col min="11273" max="11273" width="8.75" style="66" bestFit="1" customWidth="1"/>
    <col min="11274" max="11274" width="19.125" style="66" customWidth="1"/>
    <col min="11275" max="11276" width="8.375" style="66" customWidth="1"/>
    <col min="11277" max="11277" width="10.5" style="66" customWidth="1"/>
    <col min="11278" max="11278" width="7" style="66" customWidth="1"/>
    <col min="11279" max="11279" width="8" style="66" customWidth="1"/>
    <col min="11280" max="11280" width="9" style="66" customWidth="1"/>
    <col min="11281" max="11281" width="13.25" style="66" customWidth="1"/>
    <col min="11282" max="11282" width="9.25" style="66" customWidth="1"/>
    <col min="11283" max="11283" width="12" style="66" customWidth="1"/>
    <col min="11284" max="11284" width="7.5" style="66" customWidth="1"/>
    <col min="11285" max="11285" width="10" style="66" customWidth="1"/>
    <col min="11286" max="11286" width="8" style="66" customWidth="1"/>
    <col min="11287" max="11287" width="9.375" style="66" customWidth="1"/>
    <col min="11288" max="11288" width="8" style="66" customWidth="1"/>
    <col min="11289" max="11289" width="13.5" style="66" customWidth="1"/>
    <col min="11290" max="11290" width="22.875" style="66" customWidth="1"/>
    <col min="11291" max="11392" width="8" style="66" customWidth="1"/>
    <col min="11393" max="11520" width="9" style="66"/>
    <col min="11521" max="11524" width="8" style="66" customWidth="1"/>
    <col min="11525" max="11525" width="6" style="66" customWidth="1"/>
    <col min="11526" max="11526" width="17.375" style="66" customWidth="1"/>
    <col min="11527" max="11527" width="8.75" style="66" bestFit="1" customWidth="1"/>
    <col min="11528" max="11528" width="21.25" style="66" customWidth="1"/>
    <col min="11529" max="11529" width="8.75" style="66" bestFit="1" customWidth="1"/>
    <col min="11530" max="11530" width="19.125" style="66" customWidth="1"/>
    <col min="11531" max="11532" width="8.375" style="66" customWidth="1"/>
    <col min="11533" max="11533" width="10.5" style="66" customWidth="1"/>
    <col min="11534" max="11534" width="7" style="66" customWidth="1"/>
    <col min="11535" max="11535" width="8" style="66" customWidth="1"/>
    <col min="11536" max="11536" width="9" style="66" customWidth="1"/>
    <col min="11537" max="11537" width="13.25" style="66" customWidth="1"/>
    <col min="11538" max="11538" width="9.25" style="66" customWidth="1"/>
    <col min="11539" max="11539" width="12" style="66" customWidth="1"/>
    <col min="11540" max="11540" width="7.5" style="66" customWidth="1"/>
    <col min="11541" max="11541" width="10" style="66" customWidth="1"/>
    <col min="11542" max="11542" width="8" style="66" customWidth="1"/>
    <col min="11543" max="11543" width="9.375" style="66" customWidth="1"/>
    <col min="11544" max="11544" width="8" style="66" customWidth="1"/>
    <col min="11545" max="11545" width="13.5" style="66" customWidth="1"/>
    <col min="11546" max="11546" width="22.875" style="66" customWidth="1"/>
    <col min="11547" max="11648" width="8" style="66" customWidth="1"/>
    <col min="11649" max="11776" width="9" style="66"/>
    <col min="11777" max="11780" width="8" style="66" customWidth="1"/>
    <col min="11781" max="11781" width="6" style="66" customWidth="1"/>
    <col min="11782" max="11782" width="17.375" style="66" customWidth="1"/>
    <col min="11783" max="11783" width="8.75" style="66" bestFit="1" customWidth="1"/>
    <col min="11784" max="11784" width="21.25" style="66" customWidth="1"/>
    <col min="11785" max="11785" width="8.75" style="66" bestFit="1" customWidth="1"/>
    <col min="11786" max="11786" width="19.125" style="66" customWidth="1"/>
    <col min="11787" max="11788" width="8.375" style="66" customWidth="1"/>
    <col min="11789" max="11789" width="10.5" style="66" customWidth="1"/>
    <col min="11790" max="11790" width="7" style="66" customWidth="1"/>
    <col min="11791" max="11791" width="8" style="66" customWidth="1"/>
    <col min="11792" max="11792" width="9" style="66" customWidth="1"/>
    <col min="11793" max="11793" width="13.25" style="66" customWidth="1"/>
    <col min="11794" max="11794" width="9.25" style="66" customWidth="1"/>
    <col min="11795" max="11795" width="12" style="66" customWidth="1"/>
    <col min="11796" max="11796" width="7.5" style="66" customWidth="1"/>
    <col min="11797" max="11797" width="10" style="66" customWidth="1"/>
    <col min="11798" max="11798" width="8" style="66" customWidth="1"/>
    <col min="11799" max="11799" width="9.375" style="66" customWidth="1"/>
    <col min="11800" max="11800" width="8" style="66" customWidth="1"/>
    <col min="11801" max="11801" width="13.5" style="66" customWidth="1"/>
    <col min="11802" max="11802" width="22.875" style="66" customWidth="1"/>
    <col min="11803" max="11904" width="8" style="66" customWidth="1"/>
    <col min="11905" max="12032" width="9" style="66"/>
    <col min="12033" max="12036" width="8" style="66" customWidth="1"/>
    <col min="12037" max="12037" width="6" style="66" customWidth="1"/>
    <col min="12038" max="12038" width="17.375" style="66" customWidth="1"/>
    <col min="12039" max="12039" width="8.75" style="66" bestFit="1" customWidth="1"/>
    <col min="12040" max="12040" width="21.25" style="66" customWidth="1"/>
    <col min="12041" max="12041" width="8.75" style="66" bestFit="1" customWidth="1"/>
    <col min="12042" max="12042" width="19.125" style="66" customWidth="1"/>
    <col min="12043" max="12044" width="8.375" style="66" customWidth="1"/>
    <col min="12045" max="12045" width="10.5" style="66" customWidth="1"/>
    <col min="12046" max="12046" width="7" style="66" customWidth="1"/>
    <col min="12047" max="12047" width="8" style="66" customWidth="1"/>
    <col min="12048" max="12048" width="9" style="66" customWidth="1"/>
    <col min="12049" max="12049" width="13.25" style="66" customWidth="1"/>
    <col min="12050" max="12050" width="9.25" style="66" customWidth="1"/>
    <col min="12051" max="12051" width="12" style="66" customWidth="1"/>
    <col min="12052" max="12052" width="7.5" style="66" customWidth="1"/>
    <col min="12053" max="12053" width="10" style="66" customWidth="1"/>
    <col min="12054" max="12054" width="8" style="66" customWidth="1"/>
    <col min="12055" max="12055" width="9.375" style="66" customWidth="1"/>
    <col min="12056" max="12056" width="8" style="66" customWidth="1"/>
    <col min="12057" max="12057" width="13.5" style="66" customWidth="1"/>
    <col min="12058" max="12058" width="22.875" style="66" customWidth="1"/>
    <col min="12059" max="12160" width="8" style="66" customWidth="1"/>
    <col min="12161" max="12288" width="9" style="66"/>
    <col min="12289" max="12292" width="8" style="66" customWidth="1"/>
    <col min="12293" max="12293" width="6" style="66" customWidth="1"/>
    <col min="12294" max="12294" width="17.375" style="66" customWidth="1"/>
    <col min="12295" max="12295" width="8.75" style="66" bestFit="1" customWidth="1"/>
    <col min="12296" max="12296" width="21.25" style="66" customWidth="1"/>
    <col min="12297" max="12297" width="8.75" style="66" bestFit="1" customWidth="1"/>
    <col min="12298" max="12298" width="19.125" style="66" customWidth="1"/>
    <col min="12299" max="12300" width="8.375" style="66" customWidth="1"/>
    <col min="12301" max="12301" width="10.5" style="66" customWidth="1"/>
    <col min="12302" max="12302" width="7" style="66" customWidth="1"/>
    <col min="12303" max="12303" width="8" style="66" customWidth="1"/>
    <col min="12304" max="12304" width="9" style="66" customWidth="1"/>
    <col min="12305" max="12305" width="13.25" style="66" customWidth="1"/>
    <col min="12306" max="12306" width="9.25" style="66" customWidth="1"/>
    <col min="12307" max="12307" width="12" style="66" customWidth="1"/>
    <col min="12308" max="12308" width="7.5" style="66" customWidth="1"/>
    <col min="12309" max="12309" width="10" style="66" customWidth="1"/>
    <col min="12310" max="12310" width="8" style="66" customWidth="1"/>
    <col min="12311" max="12311" width="9.375" style="66" customWidth="1"/>
    <col min="12312" max="12312" width="8" style="66" customWidth="1"/>
    <col min="12313" max="12313" width="13.5" style="66" customWidth="1"/>
    <col min="12314" max="12314" width="22.875" style="66" customWidth="1"/>
    <col min="12315" max="12416" width="8" style="66" customWidth="1"/>
    <col min="12417" max="12544" width="9" style="66"/>
    <col min="12545" max="12548" width="8" style="66" customWidth="1"/>
    <col min="12549" max="12549" width="6" style="66" customWidth="1"/>
    <col min="12550" max="12550" width="17.375" style="66" customWidth="1"/>
    <col min="12551" max="12551" width="8.75" style="66" bestFit="1" customWidth="1"/>
    <col min="12552" max="12552" width="21.25" style="66" customWidth="1"/>
    <col min="12553" max="12553" width="8.75" style="66" bestFit="1" customWidth="1"/>
    <col min="12554" max="12554" width="19.125" style="66" customWidth="1"/>
    <col min="12555" max="12556" width="8.375" style="66" customWidth="1"/>
    <col min="12557" max="12557" width="10.5" style="66" customWidth="1"/>
    <col min="12558" max="12558" width="7" style="66" customWidth="1"/>
    <col min="12559" max="12559" width="8" style="66" customWidth="1"/>
    <col min="12560" max="12560" width="9" style="66" customWidth="1"/>
    <col min="12561" max="12561" width="13.25" style="66" customWidth="1"/>
    <col min="12562" max="12562" width="9.25" style="66" customWidth="1"/>
    <col min="12563" max="12563" width="12" style="66" customWidth="1"/>
    <col min="12564" max="12564" width="7.5" style="66" customWidth="1"/>
    <col min="12565" max="12565" width="10" style="66" customWidth="1"/>
    <col min="12566" max="12566" width="8" style="66" customWidth="1"/>
    <col min="12567" max="12567" width="9.375" style="66" customWidth="1"/>
    <col min="12568" max="12568" width="8" style="66" customWidth="1"/>
    <col min="12569" max="12569" width="13.5" style="66" customWidth="1"/>
    <col min="12570" max="12570" width="22.875" style="66" customWidth="1"/>
    <col min="12571" max="12672" width="8" style="66" customWidth="1"/>
    <col min="12673" max="12800" width="9" style="66"/>
    <col min="12801" max="12804" width="8" style="66" customWidth="1"/>
    <col min="12805" max="12805" width="6" style="66" customWidth="1"/>
    <col min="12806" max="12806" width="17.375" style="66" customWidth="1"/>
    <col min="12807" max="12807" width="8.75" style="66" bestFit="1" customWidth="1"/>
    <col min="12808" max="12808" width="21.25" style="66" customWidth="1"/>
    <col min="12809" max="12809" width="8.75" style="66" bestFit="1" customWidth="1"/>
    <col min="12810" max="12810" width="19.125" style="66" customWidth="1"/>
    <col min="12811" max="12812" width="8.375" style="66" customWidth="1"/>
    <col min="12813" max="12813" width="10.5" style="66" customWidth="1"/>
    <col min="12814" max="12814" width="7" style="66" customWidth="1"/>
    <col min="12815" max="12815" width="8" style="66" customWidth="1"/>
    <col min="12816" max="12816" width="9" style="66" customWidth="1"/>
    <col min="12817" max="12817" width="13.25" style="66" customWidth="1"/>
    <col min="12818" max="12818" width="9.25" style="66" customWidth="1"/>
    <col min="12819" max="12819" width="12" style="66" customWidth="1"/>
    <col min="12820" max="12820" width="7.5" style="66" customWidth="1"/>
    <col min="12821" max="12821" width="10" style="66" customWidth="1"/>
    <col min="12822" max="12822" width="8" style="66" customWidth="1"/>
    <col min="12823" max="12823" width="9.375" style="66" customWidth="1"/>
    <col min="12824" max="12824" width="8" style="66" customWidth="1"/>
    <col min="12825" max="12825" width="13.5" style="66" customWidth="1"/>
    <col min="12826" max="12826" width="22.875" style="66" customWidth="1"/>
    <col min="12827" max="12928" width="8" style="66" customWidth="1"/>
    <col min="12929" max="13056" width="9" style="66"/>
    <col min="13057" max="13060" width="8" style="66" customWidth="1"/>
    <col min="13061" max="13061" width="6" style="66" customWidth="1"/>
    <col min="13062" max="13062" width="17.375" style="66" customWidth="1"/>
    <col min="13063" max="13063" width="8.75" style="66" bestFit="1" customWidth="1"/>
    <col min="13064" max="13064" width="21.25" style="66" customWidth="1"/>
    <col min="13065" max="13065" width="8.75" style="66" bestFit="1" customWidth="1"/>
    <col min="13066" max="13066" width="19.125" style="66" customWidth="1"/>
    <col min="13067" max="13068" width="8.375" style="66" customWidth="1"/>
    <col min="13069" max="13069" width="10.5" style="66" customWidth="1"/>
    <col min="13070" max="13070" width="7" style="66" customWidth="1"/>
    <col min="13071" max="13071" width="8" style="66" customWidth="1"/>
    <col min="13072" max="13072" width="9" style="66" customWidth="1"/>
    <col min="13073" max="13073" width="13.25" style="66" customWidth="1"/>
    <col min="13074" max="13074" width="9.25" style="66" customWidth="1"/>
    <col min="13075" max="13075" width="12" style="66" customWidth="1"/>
    <col min="13076" max="13076" width="7.5" style="66" customWidth="1"/>
    <col min="13077" max="13077" width="10" style="66" customWidth="1"/>
    <col min="13078" max="13078" width="8" style="66" customWidth="1"/>
    <col min="13079" max="13079" width="9.375" style="66" customWidth="1"/>
    <col min="13080" max="13080" width="8" style="66" customWidth="1"/>
    <col min="13081" max="13081" width="13.5" style="66" customWidth="1"/>
    <col min="13082" max="13082" width="22.875" style="66" customWidth="1"/>
    <col min="13083" max="13184" width="8" style="66" customWidth="1"/>
    <col min="13185" max="13312" width="9" style="66"/>
    <col min="13313" max="13316" width="8" style="66" customWidth="1"/>
    <col min="13317" max="13317" width="6" style="66" customWidth="1"/>
    <col min="13318" max="13318" width="17.375" style="66" customWidth="1"/>
    <col min="13319" max="13319" width="8.75" style="66" bestFit="1" customWidth="1"/>
    <col min="13320" max="13320" width="21.25" style="66" customWidth="1"/>
    <col min="13321" max="13321" width="8.75" style="66" bestFit="1" customWidth="1"/>
    <col min="13322" max="13322" width="19.125" style="66" customWidth="1"/>
    <col min="13323" max="13324" width="8.375" style="66" customWidth="1"/>
    <col min="13325" max="13325" width="10.5" style="66" customWidth="1"/>
    <col min="13326" max="13326" width="7" style="66" customWidth="1"/>
    <col min="13327" max="13327" width="8" style="66" customWidth="1"/>
    <col min="13328" max="13328" width="9" style="66" customWidth="1"/>
    <col min="13329" max="13329" width="13.25" style="66" customWidth="1"/>
    <col min="13330" max="13330" width="9.25" style="66" customWidth="1"/>
    <col min="13331" max="13331" width="12" style="66" customWidth="1"/>
    <col min="13332" max="13332" width="7.5" style="66" customWidth="1"/>
    <col min="13333" max="13333" width="10" style="66" customWidth="1"/>
    <col min="13334" max="13334" width="8" style="66" customWidth="1"/>
    <col min="13335" max="13335" width="9.375" style="66" customWidth="1"/>
    <col min="13336" max="13336" width="8" style="66" customWidth="1"/>
    <col min="13337" max="13337" width="13.5" style="66" customWidth="1"/>
    <col min="13338" max="13338" width="22.875" style="66" customWidth="1"/>
    <col min="13339" max="13440" width="8" style="66" customWidth="1"/>
    <col min="13441" max="13568" width="9" style="66"/>
    <col min="13569" max="13572" width="8" style="66" customWidth="1"/>
    <col min="13573" max="13573" width="6" style="66" customWidth="1"/>
    <col min="13574" max="13574" width="17.375" style="66" customWidth="1"/>
    <col min="13575" max="13575" width="8.75" style="66" bestFit="1" customWidth="1"/>
    <col min="13576" max="13576" width="21.25" style="66" customWidth="1"/>
    <col min="13577" max="13577" width="8.75" style="66" bestFit="1" customWidth="1"/>
    <col min="13578" max="13578" width="19.125" style="66" customWidth="1"/>
    <col min="13579" max="13580" width="8.375" style="66" customWidth="1"/>
    <col min="13581" max="13581" width="10.5" style="66" customWidth="1"/>
    <col min="13582" max="13582" width="7" style="66" customWidth="1"/>
    <col min="13583" max="13583" width="8" style="66" customWidth="1"/>
    <col min="13584" max="13584" width="9" style="66" customWidth="1"/>
    <col min="13585" max="13585" width="13.25" style="66" customWidth="1"/>
    <col min="13586" max="13586" width="9.25" style="66" customWidth="1"/>
    <col min="13587" max="13587" width="12" style="66" customWidth="1"/>
    <col min="13588" max="13588" width="7.5" style="66" customWidth="1"/>
    <col min="13589" max="13589" width="10" style="66" customWidth="1"/>
    <col min="13590" max="13590" width="8" style="66" customWidth="1"/>
    <col min="13591" max="13591" width="9.375" style="66" customWidth="1"/>
    <col min="13592" max="13592" width="8" style="66" customWidth="1"/>
    <col min="13593" max="13593" width="13.5" style="66" customWidth="1"/>
    <col min="13594" max="13594" width="22.875" style="66" customWidth="1"/>
    <col min="13595" max="13696" width="8" style="66" customWidth="1"/>
    <col min="13697" max="13824" width="9" style="66"/>
    <col min="13825" max="13828" width="8" style="66" customWidth="1"/>
    <col min="13829" max="13829" width="6" style="66" customWidth="1"/>
    <col min="13830" max="13830" width="17.375" style="66" customWidth="1"/>
    <col min="13831" max="13831" width="8.75" style="66" bestFit="1" customWidth="1"/>
    <col min="13832" max="13832" width="21.25" style="66" customWidth="1"/>
    <col min="13833" max="13833" width="8.75" style="66" bestFit="1" customWidth="1"/>
    <col min="13834" max="13834" width="19.125" style="66" customWidth="1"/>
    <col min="13835" max="13836" width="8.375" style="66" customWidth="1"/>
    <col min="13837" max="13837" width="10.5" style="66" customWidth="1"/>
    <col min="13838" max="13838" width="7" style="66" customWidth="1"/>
    <col min="13839" max="13839" width="8" style="66" customWidth="1"/>
    <col min="13840" max="13840" width="9" style="66" customWidth="1"/>
    <col min="13841" max="13841" width="13.25" style="66" customWidth="1"/>
    <col min="13842" max="13842" width="9.25" style="66" customWidth="1"/>
    <col min="13843" max="13843" width="12" style="66" customWidth="1"/>
    <col min="13844" max="13844" width="7.5" style="66" customWidth="1"/>
    <col min="13845" max="13845" width="10" style="66" customWidth="1"/>
    <col min="13846" max="13846" width="8" style="66" customWidth="1"/>
    <col min="13847" max="13847" width="9.375" style="66" customWidth="1"/>
    <col min="13848" max="13848" width="8" style="66" customWidth="1"/>
    <col min="13849" max="13849" width="13.5" style="66" customWidth="1"/>
    <col min="13850" max="13850" width="22.875" style="66" customWidth="1"/>
    <col min="13851" max="13952" width="8" style="66" customWidth="1"/>
    <col min="13953" max="14080" width="9" style="66"/>
    <col min="14081" max="14084" width="8" style="66" customWidth="1"/>
    <col min="14085" max="14085" width="6" style="66" customWidth="1"/>
    <col min="14086" max="14086" width="17.375" style="66" customWidth="1"/>
    <col min="14087" max="14087" width="8.75" style="66" bestFit="1" customWidth="1"/>
    <col min="14088" max="14088" width="21.25" style="66" customWidth="1"/>
    <col min="14089" max="14089" width="8.75" style="66" bestFit="1" customWidth="1"/>
    <col min="14090" max="14090" width="19.125" style="66" customWidth="1"/>
    <col min="14091" max="14092" width="8.375" style="66" customWidth="1"/>
    <col min="14093" max="14093" width="10.5" style="66" customWidth="1"/>
    <col min="14094" max="14094" width="7" style="66" customWidth="1"/>
    <col min="14095" max="14095" width="8" style="66" customWidth="1"/>
    <col min="14096" max="14096" width="9" style="66" customWidth="1"/>
    <col min="14097" max="14097" width="13.25" style="66" customWidth="1"/>
    <col min="14098" max="14098" width="9.25" style="66" customWidth="1"/>
    <col min="14099" max="14099" width="12" style="66" customWidth="1"/>
    <col min="14100" max="14100" width="7.5" style="66" customWidth="1"/>
    <col min="14101" max="14101" width="10" style="66" customWidth="1"/>
    <col min="14102" max="14102" width="8" style="66" customWidth="1"/>
    <col min="14103" max="14103" width="9.375" style="66" customWidth="1"/>
    <col min="14104" max="14104" width="8" style="66" customWidth="1"/>
    <col min="14105" max="14105" width="13.5" style="66" customWidth="1"/>
    <col min="14106" max="14106" width="22.875" style="66" customWidth="1"/>
    <col min="14107" max="14208" width="8" style="66" customWidth="1"/>
    <col min="14209" max="14336" width="9" style="66"/>
    <col min="14337" max="14340" width="8" style="66" customWidth="1"/>
    <col min="14341" max="14341" width="6" style="66" customWidth="1"/>
    <col min="14342" max="14342" width="17.375" style="66" customWidth="1"/>
    <col min="14343" max="14343" width="8.75" style="66" bestFit="1" customWidth="1"/>
    <col min="14344" max="14344" width="21.25" style="66" customWidth="1"/>
    <col min="14345" max="14345" width="8.75" style="66" bestFit="1" customWidth="1"/>
    <col min="14346" max="14346" width="19.125" style="66" customWidth="1"/>
    <col min="14347" max="14348" width="8.375" style="66" customWidth="1"/>
    <col min="14349" max="14349" width="10.5" style="66" customWidth="1"/>
    <col min="14350" max="14350" width="7" style="66" customWidth="1"/>
    <col min="14351" max="14351" width="8" style="66" customWidth="1"/>
    <col min="14352" max="14352" width="9" style="66" customWidth="1"/>
    <col min="14353" max="14353" width="13.25" style="66" customWidth="1"/>
    <col min="14354" max="14354" width="9.25" style="66" customWidth="1"/>
    <col min="14355" max="14355" width="12" style="66" customWidth="1"/>
    <col min="14356" max="14356" width="7.5" style="66" customWidth="1"/>
    <col min="14357" max="14357" width="10" style="66" customWidth="1"/>
    <col min="14358" max="14358" width="8" style="66" customWidth="1"/>
    <col min="14359" max="14359" width="9.375" style="66" customWidth="1"/>
    <col min="14360" max="14360" width="8" style="66" customWidth="1"/>
    <col min="14361" max="14361" width="13.5" style="66" customWidth="1"/>
    <col min="14362" max="14362" width="22.875" style="66" customWidth="1"/>
    <col min="14363" max="14464" width="8" style="66" customWidth="1"/>
    <col min="14465" max="14592" width="9" style="66"/>
    <col min="14593" max="14596" width="8" style="66" customWidth="1"/>
    <col min="14597" max="14597" width="6" style="66" customWidth="1"/>
    <col min="14598" max="14598" width="17.375" style="66" customWidth="1"/>
    <col min="14599" max="14599" width="8.75" style="66" bestFit="1" customWidth="1"/>
    <col min="14600" max="14600" width="21.25" style="66" customWidth="1"/>
    <col min="14601" max="14601" width="8.75" style="66" bestFit="1" customWidth="1"/>
    <col min="14602" max="14602" width="19.125" style="66" customWidth="1"/>
    <col min="14603" max="14604" width="8.375" style="66" customWidth="1"/>
    <col min="14605" max="14605" width="10.5" style="66" customWidth="1"/>
    <col min="14606" max="14606" width="7" style="66" customWidth="1"/>
    <col min="14607" max="14607" width="8" style="66" customWidth="1"/>
    <col min="14608" max="14608" width="9" style="66" customWidth="1"/>
    <col min="14609" max="14609" width="13.25" style="66" customWidth="1"/>
    <col min="14610" max="14610" width="9.25" style="66" customWidth="1"/>
    <col min="14611" max="14611" width="12" style="66" customWidth="1"/>
    <col min="14612" max="14612" width="7.5" style="66" customWidth="1"/>
    <col min="14613" max="14613" width="10" style="66" customWidth="1"/>
    <col min="14614" max="14614" width="8" style="66" customWidth="1"/>
    <col min="14615" max="14615" width="9.375" style="66" customWidth="1"/>
    <col min="14616" max="14616" width="8" style="66" customWidth="1"/>
    <col min="14617" max="14617" width="13.5" style="66" customWidth="1"/>
    <col min="14618" max="14618" width="22.875" style="66" customWidth="1"/>
    <col min="14619" max="14720" width="8" style="66" customWidth="1"/>
    <col min="14721" max="14848" width="9" style="66"/>
    <col min="14849" max="14852" width="8" style="66" customWidth="1"/>
    <col min="14853" max="14853" width="6" style="66" customWidth="1"/>
    <col min="14854" max="14854" width="17.375" style="66" customWidth="1"/>
    <col min="14855" max="14855" width="8.75" style="66" bestFit="1" customWidth="1"/>
    <col min="14856" max="14856" width="21.25" style="66" customWidth="1"/>
    <col min="14857" max="14857" width="8.75" style="66" bestFit="1" customWidth="1"/>
    <col min="14858" max="14858" width="19.125" style="66" customWidth="1"/>
    <col min="14859" max="14860" width="8.375" style="66" customWidth="1"/>
    <col min="14861" max="14861" width="10.5" style="66" customWidth="1"/>
    <col min="14862" max="14862" width="7" style="66" customWidth="1"/>
    <col min="14863" max="14863" width="8" style="66" customWidth="1"/>
    <col min="14864" max="14864" width="9" style="66" customWidth="1"/>
    <col min="14865" max="14865" width="13.25" style="66" customWidth="1"/>
    <col min="14866" max="14866" width="9.25" style="66" customWidth="1"/>
    <col min="14867" max="14867" width="12" style="66" customWidth="1"/>
    <col min="14868" max="14868" width="7.5" style="66" customWidth="1"/>
    <col min="14869" max="14869" width="10" style="66" customWidth="1"/>
    <col min="14870" max="14870" width="8" style="66" customWidth="1"/>
    <col min="14871" max="14871" width="9.375" style="66" customWidth="1"/>
    <col min="14872" max="14872" width="8" style="66" customWidth="1"/>
    <col min="14873" max="14873" width="13.5" style="66" customWidth="1"/>
    <col min="14874" max="14874" width="22.875" style="66" customWidth="1"/>
    <col min="14875" max="14976" width="8" style="66" customWidth="1"/>
    <col min="14977" max="15104" width="9" style="66"/>
    <col min="15105" max="15108" width="8" style="66" customWidth="1"/>
    <col min="15109" max="15109" width="6" style="66" customWidth="1"/>
    <col min="15110" max="15110" width="17.375" style="66" customWidth="1"/>
    <col min="15111" max="15111" width="8.75" style="66" bestFit="1" customWidth="1"/>
    <col min="15112" max="15112" width="21.25" style="66" customWidth="1"/>
    <col min="15113" max="15113" width="8.75" style="66" bestFit="1" customWidth="1"/>
    <col min="15114" max="15114" width="19.125" style="66" customWidth="1"/>
    <col min="15115" max="15116" width="8.375" style="66" customWidth="1"/>
    <col min="15117" max="15117" width="10.5" style="66" customWidth="1"/>
    <col min="15118" max="15118" width="7" style="66" customWidth="1"/>
    <col min="15119" max="15119" width="8" style="66" customWidth="1"/>
    <col min="15120" max="15120" width="9" style="66" customWidth="1"/>
    <col min="15121" max="15121" width="13.25" style="66" customWidth="1"/>
    <col min="15122" max="15122" width="9.25" style="66" customWidth="1"/>
    <col min="15123" max="15123" width="12" style="66" customWidth="1"/>
    <col min="15124" max="15124" width="7.5" style="66" customWidth="1"/>
    <col min="15125" max="15125" width="10" style="66" customWidth="1"/>
    <col min="15126" max="15126" width="8" style="66" customWidth="1"/>
    <col min="15127" max="15127" width="9.375" style="66" customWidth="1"/>
    <col min="15128" max="15128" width="8" style="66" customWidth="1"/>
    <col min="15129" max="15129" width="13.5" style="66" customWidth="1"/>
    <col min="15130" max="15130" width="22.875" style="66" customWidth="1"/>
    <col min="15131" max="15232" width="8" style="66" customWidth="1"/>
    <col min="15233" max="15360" width="9" style="66"/>
    <col min="15361" max="15364" width="8" style="66" customWidth="1"/>
    <col min="15365" max="15365" width="6" style="66" customWidth="1"/>
    <col min="15366" max="15366" width="17.375" style="66" customWidth="1"/>
    <col min="15367" max="15367" width="8.75" style="66" bestFit="1" customWidth="1"/>
    <col min="15368" max="15368" width="21.25" style="66" customWidth="1"/>
    <col min="15369" max="15369" width="8.75" style="66" bestFit="1" customWidth="1"/>
    <col min="15370" max="15370" width="19.125" style="66" customWidth="1"/>
    <col min="15371" max="15372" width="8.375" style="66" customWidth="1"/>
    <col min="15373" max="15373" width="10.5" style="66" customWidth="1"/>
    <col min="15374" max="15374" width="7" style="66" customWidth="1"/>
    <col min="15375" max="15375" width="8" style="66" customWidth="1"/>
    <col min="15376" max="15376" width="9" style="66" customWidth="1"/>
    <col min="15377" max="15377" width="13.25" style="66" customWidth="1"/>
    <col min="15378" max="15378" width="9.25" style="66" customWidth="1"/>
    <col min="15379" max="15379" width="12" style="66" customWidth="1"/>
    <col min="15380" max="15380" width="7.5" style="66" customWidth="1"/>
    <col min="15381" max="15381" width="10" style="66" customWidth="1"/>
    <col min="15382" max="15382" width="8" style="66" customWidth="1"/>
    <col min="15383" max="15383" width="9.375" style="66" customWidth="1"/>
    <col min="15384" max="15384" width="8" style="66" customWidth="1"/>
    <col min="15385" max="15385" width="13.5" style="66" customWidth="1"/>
    <col min="15386" max="15386" width="22.875" style="66" customWidth="1"/>
    <col min="15387" max="15488" width="8" style="66" customWidth="1"/>
    <col min="15489" max="15616" width="9" style="66"/>
    <col min="15617" max="15620" width="8" style="66" customWidth="1"/>
    <col min="15621" max="15621" width="6" style="66" customWidth="1"/>
    <col min="15622" max="15622" width="17.375" style="66" customWidth="1"/>
    <col min="15623" max="15623" width="8.75" style="66" bestFit="1" customWidth="1"/>
    <col min="15624" max="15624" width="21.25" style="66" customWidth="1"/>
    <col min="15625" max="15625" width="8.75" style="66" bestFit="1" customWidth="1"/>
    <col min="15626" max="15626" width="19.125" style="66" customWidth="1"/>
    <col min="15627" max="15628" width="8.375" style="66" customWidth="1"/>
    <col min="15629" max="15629" width="10.5" style="66" customWidth="1"/>
    <col min="15630" max="15630" width="7" style="66" customWidth="1"/>
    <col min="15631" max="15631" width="8" style="66" customWidth="1"/>
    <col min="15632" max="15632" width="9" style="66" customWidth="1"/>
    <col min="15633" max="15633" width="13.25" style="66" customWidth="1"/>
    <col min="15634" max="15634" width="9.25" style="66" customWidth="1"/>
    <col min="15635" max="15635" width="12" style="66" customWidth="1"/>
    <col min="15636" max="15636" width="7.5" style="66" customWidth="1"/>
    <col min="15637" max="15637" width="10" style="66" customWidth="1"/>
    <col min="15638" max="15638" width="8" style="66" customWidth="1"/>
    <col min="15639" max="15639" width="9.375" style="66" customWidth="1"/>
    <col min="15640" max="15640" width="8" style="66" customWidth="1"/>
    <col min="15641" max="15641" width="13.5" style="66" customWidth="1"/>
    <col min="15642" max="15642" width="22.875" style="66" customWidth="1"/>
    <col min="15643" max="15744" width="8" style="66" customWidth="1"/>
    <col min="15745" max="15872" width="9" style="66"/>
    <col min="15873" max="15876" width="8" style="66" customWidth="1"/>
    <col min="15877" max="15877" width="6" style="66" customWidth="1"/>
    <col min="15878" max="15878" width="17.375" style="66" customWidth="1"/>
    <col min="15879" max="15879" width="8.75" style="66" bestFit="1" customWidth="1"/>
    <col min="15880" max="15880" width="21.25" style="66" customWidth="1"/>
    <col min="15881" max="15881" width="8.75" style="66" bestFit="1" customWidth="1"/>
    <col min="15882" max="15882" width="19.125" style="66" customWidth="1"/>
    <col min="15883" max="15884" width="8.375" style="66" customWidth="1"/>
    <col min="15885" max="15885" width="10.5" style="66" customWidth="1"/>
    <col min="15886" max="15886" width="7" style="66" customWidth="1"/>
    <col min="15887" max="15887" width="8" style="66" customWidth="1"/>
    <col min="15888" max="15888" width="9" style="66" customWidth="1"/>
    <col min="15889" max="15889" width="13.25" style="66" customWidth="1"/>
    <col min="15890" max="15890" width="9.25" style="66" customWidth="1"/>
    <col min="15891" max="15891" width="12" style="66" customWidth="1"/>
    <col min="15892" max="15892" width="7.5" style="66" customWidth="1"/>
    <col min="15893" max="15893" width="10" style="66" customWidth="1"/>
    <col min="15894" max="15894" width="8" style="66" customWidth="1"/>
    <col min="15895" max="15895" width="9.375" style="66" customWidth="1"/>
    <col min="15896" max="15896" width="8" style="66" customWidth="1"/>
    <col min="15897" max="15897" width="13.5" style="66" customWidth="1"/>
    <col min="15898" max="15898" width="22.875" style="66" customWidth="1"/>
    <col min="15899" max="16000" width="8" style="66" customWidth="1"/>
    <col min="16001" max="16128" width="9" style="66"/>
    <col min="16129" max="16132" width="8" style="66" customWidth="1"/>
    <col min="16133" max="16133" width="6" style="66" customWidth="1"/>
    <col min="16134" max="16134" width="17.375" style="66" customWidth="1"/>
    <col min="16135" max="16135" width="8.75" style="66" bestFit="1" customWidth="1"/>
    <col min="16136" max="16136" width="21.25" style="66" customWidth="1"/>
    <col min="16137" max="16137" width="8.75" style="66" bestFit="1" customWidth="1"/>
    <col min="16138" max="16138" width="19.125" style="66" customWidth="1"/>
    <col min="16139" max="16140" width="8.375" style="66" customWidth="1"/>
    <col min="16141" max="16141" width="10.5" style="66" customWidth="1"/>
    <col min="16142" max="16142" width="7" style="66" customWidth="1"/>
    <col min="16143" max="16143" width="8" style="66" customWidth="1"/>
    <col min="16144" max="16144" width="9" style="66" customWidth="1"/>
    <col min="16145" max="16145" width="13.25" style="66" customWidth="1"/>
    <col min="16146" max="16146" width="9.25" style="66" customWidth="1"/>
    <col min="16147" max="16147" width="12" style="66" customWidth="1"/>
    <col min="16148" max="16148" width="7.5" style="66" customWidth="1"/>
    <col min="16149" max="16149" width="10" style="66" customWidth="1"/>
    <col min="16150" max="16150" width="8" style="66" customWidth="1"/>
    <col min="16151" max="16151" width="9.375" style="66" customWidth="1"/>
    <col min="16152" max="16152" width="8" style="66" customWidth="1"/>
    <col min="16153" max="16153" width="13.5" style="66" customWidth="1"/>
    <col min="16154" max="16154" width="22.875" style="66" customWidth="1"/>
    <col min="16155" max="16256" width="8" style="66" customWidth="1"/>
    <col min="16257" max="16384" width="9" style="66"/>
  </cols>
  <sheetData>
    <row r="1" spans="1:128" ht="44.45" customHeight="1">
      <c r="A1" s="819" t="s">
        <v>158</v>
      </c>
      <c r="B1" s="819"/>
      <c r="C1" s="819"/>
      <c r="D1" s="819"/>
      <c r="E1" s="819"/>
      <c r="F1" s="819"/>
      <c r="G1" s="444"/>
      <c r="H1" s="65" t="s">
        <v>144</v>
      </c>
      <c r="I1" s="820" t="s">
        <v>109</v>
      </c>
      <c r="J1" s="820"/>
      <c r="K1" s="820"/>
      <c r="L1" s="820"/>
      <c r="M1" s="820"/>
      <c r="N1" s="820"/>
      <c r="O1" s="820"/>
      <c r="P1" s="820"/>
      <c r="Q1" s="820"/>
      <c r="R1" s="820"/>
      <c r="S1" s="821" t="s">
        <v>110</v>
      </c>
      <c r="T1" s="821"/>
      <c r="U1" s="821"/>
      <c r="V1" s="821"/>
      <c r="W1" s="821"/>
    </row>
    <row r="2" spans="1:128" ht="36" customHeight="1">
      <c r="A2" s="819"/>
      <c r="B2" s="819"/>
      <c r="C2" s="819"/>
      <c r="D2" s="819"/>
      <c r="E2" s="819"/>
      <c r="F2" s="819"/>
      <c r="G2" s="444"/>
      <c r="H2" s="65" t="s">
        <v>111</v>
      </c>
      <c r="I2" s="820" t="s">
        <v>339</v>
      </c>
      <c r="J2" s="820"/>
      <c r="K2" s="820"/>
      <c r="L2" s="820"/>
      <c r="M2" s="822" t="s">
        <v>107</v>
      </c>
      <c r="N2" s="822"/>
      <c r="O2" s="822"/>
      <c r="P2" s="822"/>
      <c r="Q2" s="822"/>
      <c r="R2" s="822"/>
      <c r="S2" s="821" t="s">
        <v>163</v>
      </c>
      <c r="T2" s="821"/>
      <c r="U2" s="821"/>
      <c r="V2" s="821"/>
      <c r="W2" s="821"/>
    </row>
    <row r="3" spans="1:128" s="67" customFormat="1" ht="34.5" customHeight="1">
      <c r="A3" s="808" t="s">
        <v>639</v>
      </c>
      <c r="B3" s="808" t="s">
        <v>640</v>
      </c>
      <c r="C3" s="808" t="s">
        <v>641</v>
      </c>
      <c r="D3" s="808" t="s">
        <v>642</v>
      </c>
      <c r="E3" s="818" t="s">
        <v>112</v>
      </c>
      <c r="F3" s="818"/>
      <c r="G3" s="147"/>
      <c r="H3" s="434" t="s">
        <v>113</v>
      </c>
      <c r="I3" s="818" t="s">
        <v>114</v>
      </c>
      <c r="J3" s="818"/>
      <c r="K3" s="818" t="s">
        <v>115</v>
      </c>
      <c r="L3" s="818"/>
      <c r="M3" s="818" t="s">
        <v>116</v>
      </c>
      <c r="N3" s="818" t="s">
        <v>643</v>
      </c>
      <c r="O3" s="818" t="s">
        <v>591</v>
      </c>
      <c r="P3" s="818" t="s">
        <v>117</v>
      </c>
      <c r="Q3" s="818"/>
      <c r="R3" s="818"/>
      <c r="S3" s="818"/>
      <c r="T3" s="818"/>
      <c r="U3" s="818"/>
      <c r="V3" s="818"/>
      <c r="W3" s="818"/>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row>
    <row r="4" spans="1:128" s="68" customFormat="1" ht="27.6" customHeight="1">
      <c r="A4" s="808"/>
      <c r="B4" s="808"/>
      <c r="C4" s="808"/>
      <c r="D4" s="808"/>
      <c r="E4" s="808" t="s">
        <v>159</v>
      </c>
      <c r="F4" s="818" t="s">
        <v>161</v>
      </c>
      <c r="G4" s="808" t="s">
        <v>160</v>
      </c>
      <c r="H4" s="818" t="s">
        <v>161</v>
      </c>
      <c r="I4" s="808" t="s">
        <v>162</v>
      </c>
      <c r="J4" s="818" t="s">
        <v>161</v>
      </c>
      <c r="K4" s="818" t="s">
        <v>104</v>
      </c>
      <c r="L4" s="818" t="s">
        <v>118</v>
      </c>
      <c r="M4" s="818"/>
      <c r="N4" s="818"/>
      <c r="O4" s="818"/>
      <c r="P4" s="818"/>
      <c r="Q4" s="818"/>
      <c r="R4" s="818"/>
      <c r="S4" s="818"/>
      <c r="T4" s="818"/>
      <c r="U4" s="818"/>
      <c r="V4" s="818"/>
      <c r="W4" s="818"/>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c r="DH4" s="123"/>
      <c r="DI4" s="123"/>
      <c r="DJ4" s="123"/>
      <c r="DK4" s="123"/>
      <c r="DL4" s="123"/>
      <c r="DM4" s="123"/>
      <c r="DN4" s="123"/>
      <c r="DO4" s="123"/>
      <c r="DP4" s="123"/>
      <c r="DQ4" s="123"/>
      <c r="DR4" s="123"/>
      <c r="DS4" s="123"/>
      <c r="DT4" s="123"/>
      <c r="DU4" s="123"/>
      <c r="DV4" s="123"/>
      <c r="DW4" s="123"/>
      <c r="DX4" s="123"/>
    </row>
    <row r="5" spans="1:128" s="67" customFormat="1" ht="27.6" customHeight="1">
      <c r="A5" s="808"/>
      <c r="B5" s="808"/>
      <c r="C5" s="808"/>
      <c r="D5" s="808"/>
      <c r="E5" s="808"/>
      <c r="F5" s="818"/>
      <c r="G5" s="808"/>
      <c r="H5" s="818"/>
      <c r="I5" s="808"/>
      <c r="J5" s="818"/>
      <c r="K5" s="818"/>
      <c r="L5" s="818"/>
      <c r="M5" s="818"/>
      <c r="N5" s="818"/>
      <c r="O5" s="818"/>
      <c r="P5" s="818" t="s">
        <v>119</v>
      </c>
      <c r="Q5" s="818"/>
      <c r="R5" s="818"/>
      <c r="S5" s="818"/>
      <c r="T5" s="818" t="s">
        <v>319</v>
      </c>
      <c r="U5" s="818"/>
      <c r="V5" s="818"/>
      <c r="W5" s="818"/>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2"/>
      <c r="BE5" s="122"/>
      <c r="BF5" s="122"/>
      <c r="BG5" s="122"/>
      <c r="BH5" s="122"/>
      <c r="BI5" s="122"/>
      <c r="BJ5" s="122"/>
      <c r="BK5" s="122"/>
      <c r="BL5" s="122"/>
      <c r="BM5" s="122"/>
      <c r="BN5" s="122"/>
      <c r="BO5" s="122"/>
      <c r="BP5" s="122"/>
      <c r="BQ5" s="122"/>
      <c r="BR5" s="122"/>
      <c r="BS5" s="122"/>
      <c r="BT5" s="122"/>
      <c r="BU5" s="122"/>
      <c r="BV5" s="122"/>
      <c r="BW5" s="122"/>
      <c r="BX5" s="122"/>
      <c r="BY5" s="122"/>
      <c r="BZ5" s="122"/>
      <c r="CA5" s="122"/>
      <c r="CB5" s="122"/>
      <c r="CC5" s="122"/>
      <c r="CD5" s="122"/>
      <c r="CE5" s="122"/>
      <c r="CF5" s="122"/>
      <c r="CG5" s="122"/>
      <c r="CH5" s="122"/>
      <c r="CI5" s="122"/>
      <c r="CJ5" s="122"/>
      <c r="CK5" s="122"/>
      <c r="CL5" s="122"/>
      <c r="CM5" s="122"/>
      <c r="CN5" s="122"/>
      <c r="CO5" s="122"/>
      <c r="CP5" s="122"/>
      <c r="CQ5" s="122"/>
      <c r="CR5" s="122"/>
      <c r="CS5" s="122"/>
      <c r="CT5" s="122"/>
      <c r="CU5" s="122"/>
      <c r="CV5" s="122"/>
      <c r="CW5" s="122"/>
      <c r="CX5" s="122"/>
      <c r="CY5" s="122"/>
      <c r="CZ5" s="122"/>
      <c r="DA5" s="122"/>
      <c r="DB5" s="122"/>
      <c r="DC5" s="122"/>
      <c r="DD5" s="122"/>
      <c r="DE5" s="122"/>
      <c r="DF5" s="122"/>
      <c r="DG5" s="122"/>
      <c r="DH5" s="122"/>
      <c r="DI5" s="122"/>
      <c r="DJ5" s="122"/>
      <c r="DK5" s="122"/>
      <c r="DL5" s="122"/>
      <c r="DM5" s="122"/>
      <c r="DN5" s="122"/>
      <c r="DO5" s="122"/>
      <c r="DP5" s="122"/>
      <c r="DQ5" s="122"/>
      <c r="DR5" s="122"/>
      <c r="DS5" s="122"/>
      <c r="DT5" s="122"/>
      <c r="DU5" s="122"/>
      <c r="DV5" s="122"/>
      <c r="DW5" s="122"/>
      <c r="DX5" s="122"/>
    </row>
    <row r="6" spans="1:128" s="67" customFormat="1" ht="38.25" customHeight="1">
      <c r="A6" s="808"/>
      <c r="B6" s="808"/>
      <c r="C6" s="808"/>
      <c r="D6" s="808"/>
      <c r="E6" s="808"/>
      <c r="F6" s="818"/>
      <c r="G6" s="808"/>
      <c r="H6" s="818"/>
      <c r="I6" s="808"/>
      <c r="J6" s="818"/>
      <c r="K6" s="818"/>
      <c r="L6" s="818"/>
      <c r="M6" s="818"/>
      <c r="N6" s="818"/>
      <c r="O6" s="818"/>
      <c r="P6" s="434" t="s">
        <v>120</v>
      </c>
      <c r="Q6" s="434" t="s">
        <v>428</v>
      </c>
      <c r="R6" s="434" t="s">
        <v>121</v>
      </c>
      <c r="S6" s="434" t="s">
        <v>122</v>
      </c>
      <c r="T6" s="434" t="s">
        <v>120</v>
      </c>
      <c r="U6" s="434" t="s">
        <v>428</v>
      </c>
      <c r="V6" s="434" t="s">
        <v>121</v>
      </c>
      <c r="W6" s="434" t="s">
        <v>122</v>
      </c>
      <c r="X6" s="122"/>
      <c r="Y6" s="122"/>
      <c r="Z6" s="122"/>
      <c r="AA6" s="122"/>
      <c r="AB6" s="122"/>
      <c r="AC6" s="122"/>
      <c r="AD6" s="122"/>
      <c r="AE6" s="122"/>
      <c r="AF6" s="122"/>
      <c r="AG6" s="122"/>
      <c r="AH6" s="122"/>
      <c r="AI6" s="122"/>
      <c r="AJ6" s="122"/>
      <c r="AK6" s="122"/>
      <c r="AL6" s="122"/>
      <c r="AM6" s="122"/>
      <c r="AN6" s="122"/>
      <c r="AO6" s="122"/>
      <c r="AP6" s="122"/>
      <c r="AQ6" s="122"/>
      <c r="AR6" s="122"/>
      <c r="AS6" s="122"/>
      <c r="AT6" s="122"/>
      <c r="AU6" s="122"/>
      <c r="AV6" s="122"/>
      <c r="AW6" s="122"/>
      <c r="AX6" s="122"/>
      <c r="AY6" s="122"/>
      <c r="AZ6" s="122"/>
      <c r="BA6" s="122"/>
      <c r="BB6" s="122"/>
      <c r="BC6" s="122"/>
      <c r="BD6" s="122"/>
      <c r="BE6" s="122"/>
      <c r="BF6" s="122"/>
      <c r="BG6" s="122"/>
      <c r="BH6" s="122"/>
      <c r="BI6" s="122"/>
      <c r="BJ6" s="122"/>
      <c r="BK6" s="122"/>
      <c r="BL6" s="122"/>
      <c r="BM6" s="122"/>
      <c r="BN6" s="122"/>
      <c r="BO6" s="122"/>
      <c r="BP6" s="122"/>
      <c r="BQ6" s="122"/>
      <c r="BR6" s="122"/>
      <c r="BS6" s="122"/>
      <c r="BT6" s="122"/>
      <c r="BU6" s="122"/>
      <c r="BV6" s="122"/>
      <c r="BW6" s="122"/>
      <c r="BX6" s="122"/>
      <c r="BY6" s="122"/>
      <c r="BZ6" s="122"/>
      <c r="CA6" s="122"/>
      <c r="CB6" s="122"/>
      <c r="CC6" s="122"/>
      <c r="CD6" s="122"/>
      <c r="CE6" s="122"/>
      <c r="CF6" s="122"/>
      <c r="CG6" s="122"/>
      <c r="CH6" s="122"/>
      <c r="CI6" s="122"/>
      <c r="CJ6" s="122"/>
      <c r="CK6" s="122"/>
      <c r="CL6" s="122"/>
      <c r="CM6" s="122"/>
      <c r="CN6" s="122"/>
      <c r="CO6" s="122"/>
      <c r="CP6" s="122"/>
      <c r="CQ6" s="122"/>
      <c r="CR6" s="122"/>
      <c r="CS6" s="122"/>
      <c r="CT6" s="122"/>
      <c r="CU6" s="122"/>
      <c r="CV6" s="122"/>
      <c r="CW6" s="122"/>
      <c r="CX6" s="122"/>
      <c r="CY6" s="122"/>
      <c r="CZ6" s="122"/>
      <c r="DA6" s="122"/>
      <c r="DB6" s="122"/>
      <c r="DC6" s="122"/>
      <c r="DD6" s="122"/>
      <c r="DE6" s="122"/>
      <c r="DF6" s="122"/>
      <c r="DG6" s="122"/>
      <c r="DH6" s="122"/>
      <c r="DI6" s="122"/>
      <c r="DJ6" s="122"/>
      <c r="DK6" s="122"/>
      <c r="DL6" s="122"/>
      <c r="DM6" s="122"/>
      <c r="DN6" s="122"/>
      <c r="DO6" s="122"/>
      <c r="DP6" s="122"/>
      <c r="DQ6" s="122"/>
      <c r="DR6" s="122"/>
      <c r="DS6" s="122"/>
      <c r="DT6" s="122"/>
      <c r="DU6" s="122"/>
      <c r="DV6" s="122"/>
      <c r="DW6" s="122"/>
      <c r="DX6" s="122"/>
    </row>
    <row r="7" spans="1:128" s="70" customFormat="1">
      <c r="A7" s="153">
        <v>1</v>
      </c>
      <c r="B7" s="153">
        <v>2</v>
      </c>
      <c r="C7" s="153">
        <v>3</v>
      </c>
      <c r="D7" s="153">
        <v>4</v>
      </c>
      <c r="E7" s="153">
        <v>5</v>
      </c>
      <c r="F7" s="153">
        <v>6</v>
      </c>
      <c r="G7" s="153">
        <v>7</v>
      </c>
      <c r="H7" s="153">
        <v>8</v>
      </c>
      <c r="I7" s="153">
        <v>9</v>
      </c>
      <c r="J7" s="153">
        <v>10</v>
      </c>
      <c r="K7" s="153">
        <v>11</v>
      </c>
      <c r="L7" s="153">
        <v>12</v>
      </c>
      <c r="M7" s="153">
        <v>13</v>
      </c>
      <c r="N7" s="153">
        <v>14</v>
      </c>
      <c r="O7" s="153">
        <v>15</v>
      </c>
      <c r="P7" s="153">
        <v>16</v>
      </c>
      <c r="Q7" s="153">
        <v>17</v>
      </c>
      <c r="R7" s="153">
        <v>18</v>
      </c>
      <c r="S7" s="153">
        <v>19</v>
      </c>
      <c r="T7" s="153">
        <v>20</v>
      </c>
      <c r="U7" s="153">
        <v>21</v>
      </c>
      <c r="V7" s="153">
        <v>22</v>
      </c>
      <c r="W7" s="153">
        <v>23</v>
      </c>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3"/>
      <c r="CB7" s="123"/>
      <c r="CC7" s="123"/>
      <c r="CD7" s="123"/>
      <c r="CE7" s="123"/>
      <c r="CF7" s="123"/>
      <c r="CG7" s="123"/>
      <c r="CH7" s="123"/>
      <c r="CI7" s="123"/>
      <c r="CJ7" s="123"/>
      <c r="CK7" s="123"/>
      <c r="CL7" s="123"/>
      <c r="CM7" s="123"/>
      <c r="CN7" s="123"/>
      <c r="CO7" s="123"/>
      <c r="CP7" s="123"/>
      <c r="CQ7" s="123"/>
      <c r="CR7" s="123"/>
      <c r="CS7" s="123"/>
      <c r="CT7" s="123"/>
      <c r="CU7" s="123"/>
      <c r="CV7" s="123"/>
      <c r="CW7" s="123"/>
      <c r="CX7" s="123"/>
      <c r="CY7" s="123"/>
      <c r="CZ7" s="123"/>
      <c r="DA7" s="123"/>
      <c r="DB7" s="123"/>
      <c r="DC7" s="123"/>
      <c r="DD7" s="123"/>
      <c r="DE7" s="123"/>
      <c r="DF7" s="123"/>
      <c r="DG7" s="123"/>
      <c r="DH7" s="123"/>
      <c r="DI7" s="123"/>
      <c r="DJ7" s="123"/>
      <c r="DK7" s="123"/>
      <c r="DL7" s="123"/>
      <c r="DM7" s="123"/>
      <c r="DN7" s="123"/>
      <c r="DO7" s="123"/>
      <c r="DP7" s="123"/>
      <c r="DQ7" s="123"/>
      <c r="DR7" s="123"/>
      <c r="DS7" s="123"/>
      <c r="DT7" s="123"/>
      <c r="DU7" s="123"/>
      <c r="DV7" s="123"/>
      <c r="DW7" s="123"/>
      <c r="DX7" s="123"/>
    </row>
    <row r="8" spans="1:128" s="311" customFormat="1" ht="47.25">
      <c r="A8" s="54" t="s">
        <v>596</v>
      </c>
      <c r="B8" s="54" t="s">
        <v>597</v>
      </c>
      <c r="C8" s="54" t="s">
        <v>598</v>
      </c>
      <c r="D8" s="54" t="s">
        <v>600</v>
      </c>
      <c r="E8" s="54"/>
      <c r="F8" s="308"/>
      <c r="G8" s="309"/>
      <c r="H8" s="308"/>
      <c r="I8" s="434"/>
      <c r="J8" s="308"/>
      <c r="K8" s="310" t="s">
        <v>21</v>
      </c>
      <c r="L8" s="434" t="s">
        <v>187</v>
      </c>
      <c r="M8" s="310" t="s">
        <v>599</v>
      </c>
      <c r="N8" s="434" t="s">
        <v>644</v>
      </c>
      <c r="O8" s="507" t="s">
        <v>645</v>
      </c>
      <c r="P8" s="434" t="s">
        <v>601</v>
      </c>
      <c r="Q8" s="434" t="s">
        <v>602</v>
      </c>
      <c r="R8" s="434" t="s">
        <v>592</v>
      </c>
      <c r="S8" s="434" t="s">
        <v>603</v>
      </c>
      <c r="T8" s="434" t="s">
        <v>601</v>
      </c>
      <c r="U8" s="434" t="s">
        <v>602</v>
      </c>
      <c r="V8" s="434" t="s">
        <v>592</v>
      </c>
      <c r="W8" s="434" t="s">
        <v>603</v>
      </c>
    </row>
    <row r="9" spans="1:128" ht="23.45" customHeight="1">
      <c r="A9" s="812">
        <v>0.85</v>
      </c>
      <c r="B9" s="445"/>
      <c r="C9" s="445"/>
      <c r="D9" s="445"/>
      <c r="E9" s="369" t="s">
        <v>123</v>
      </c>
      <c r="F9" s="794" t="s">
        <v>157</v>
      </c>
      <c r="G9" s="794"/>
      <c r="H9" s="794"/>
      <c r="I9" s="794"/>
      <c r="J9" s="794"/>
      <c r="K9" s="794"/>
      <c r="L9" s="794"/>
      <c r="M9" s="794"/>
      <c r="N9" s="380"/>
      <c r="O9" s="380"/>
      <c r="P9" s="371"/>
      <c r="Q9" s="371"/>
      <c r="R9" s="371"/>
      <c r="S9" s="371"/>
      <c r="T9" s="440"/>
      <c r="U9" s="440"/>
      <c r="V9" s="440"/>
      <c r="W9" s="440"/>
    </row>
    <row r="10" spans="1:128" s="78" customFormat="1" ht="24.6" customHeight="1">
      <c r="A10" s="812"/>
      <c r="B10" s="813">
        <v>0.1</v>
      </c>
      <c r="C10" s="446"/>
      <c r="D10" s="446"/>
      <c r="E10" s="236" t="s">
        <v>124</v>
      </c>
      <c r="F10" s="237" t="s">
        <v>172</v>
      </c>
      <c r="G10" s="237"/>
      <c r="H10" s="237"/>
      <c r="I10" s="237"/>
      <c r="J10" s="237"/>
      <c r="K10" s="237"/>
      <c r="L10" s="237"/>
      <c r="M10" s="237"/>
      <c r="N10" s="238"/>
      <c r="O10" s="238"/>
      <c r="P10" s="76"/>
      <c r="Q10" s="76"/>
      <c r="R10" s="76"/>
      <c r="S10" s="76"/>
      <c r="T10" s="76"/>
      <c r="U10" s="76"/>
      <c r="V10" s="77"/>
      <c r="W10" s="77"/>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c r="BN10" s="122"/>
      <c r="BO10" s="122"/>
      <c r="BP10" s="122"/>
      <c r="BQ10" s="122"/>
      <c r="BR10" s="122"/>
      <c r="BS10" s="122"/>
      <c r="BT10" s="122"/>
      <c r="BU10" s="122"/>
      <c r="BV10" s="122"/>
      <c r="BW10" s="122"/>
      <c r="BX10" s="122"/>
      <c r="BY10" s="122"/>
      <c r="BZ10" s="122"/>
      <c r="CA10" s="122"/>
      <c r="CB10" s="122"/>
      <c r="CC10" s="122"/>
      <c r="CD10" s="122"/>
      <c r="CE10" s="122"/>
      <c r="CF10" s="122"/>
      <c r="CG10" s="122"/>
      <c r="CH10" s="122"/>
      <c r="CI10" s="122"/>
      <c r="CJ10" s="122"/>
      <c r="CK10" s="122"/>
      <c r="CL10" s="122"/>
      <c r="CM10" s="122"/>
      <c r="CN10" s="122"/>
      <c r="CO10" s="122"/>
      <c r="CP10" s="122"/>
      <c r="CQ10" s="122"/>
      <c r="CR10" s="122"/>
      <c r="CS10" s="122"/>
      <c r="CT10" s="122"/>
      <c r="CU10" s="122"/>
      <c r="CV10" s="122"/>
      <c r="CW10" s="122"/>
      <c r="CX10" s="122"/>
      <c r="CY10" s="122"/>
      <c r="CZ10" s="122"/>
      <c r="DA10" s="122"/>
      <c r="DB10" s="122"/>
      <c r="DC10" s="122"/>
      <c r="DD10" s="122"/>
      <c r="DE10" s="122"/>
      <c r="DF10" s="122"/>
      <c r="DG10" s="122"/>
      <c r="DH10" s="122"/>
      <c r="DI10" s="122"/>
      <c r="DJ10" s="122"/>
      <c r="DK10" s="122"/>
      <c r="DL10" s="122"/>
      <c r="DM10" s="122"/>
      <c r="DN10" s="122"/>
      <c r="DO10" s="122"/>
      <c r="DP10" s="122"/>
      <c r="DQ10" s="122"/>
      <c r="DR10" s="122"/>
      <c r="DS10" s="122"/>
      <c r="DT10" s="122"/>
      <c r="DU10" s="122"/>
      <c r="DV10" s="122"/>
      <c r="DW10" s="122"/>
      <c r="DX10" s="122"/>
    </row>
    <row r="11" spans="1:128" s="80" customFormat="1" ht="21" customHeight="1">
      <c r="A11" s="812"/>
      <c r="B11" s="813"/>
      <c r="C11" s="447"/>
      <c r="D11" s="447"/>
      <c r="E11" s="138" t="s">
        <v>174</v>
      </c>
      <c r="F11" s="137" t="s">
        <v>173</v>
      </c>
      <c r="G11" s="137"/>
      <c r="H11" s="137"/>
      <c r="I11" s="137"/>
      <c r="J11" s="137"/>
      <c r="K11" s="137"/>
      <c r="L11" s="137"/>
      <c r="M11" s="137"/>
      <c r="N11" s="190"/>
      <c r="O11" s="190"/>
      <c r="P11" s="79"/>
      <c r="Q11" s="79"/>
      <c r="R11" s="79"/>
      <c r="S11" s="79"/>
      <c r="T11" s="79"/>
      <c r="U11" s="79"/>
      <c r="V11" s="437"/>
      <c r="W11" s="437"/>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c r="BG11" s="122"/>
      <c r="BH11" s="122"/>
      <c r="BI11" s="122"/>
      <c r="BJ11" s="122"/>
      <c r="BK11" s="122"/>
      <c r="BL11" s="122"/>
      <c r="BM11" s="122"/>
      <c r="BN11" s="122"/>
      <c r="BO11" s="122"/>
      <c r="BP11" s="122"/>
      <c r="BQ11" s="122"/>
      <c r="BR11" s="122"/>
      <c r="BS11" s="122"/>
      <c r="BT11" s="122"/>
      <c r="BU11" s="122"/>
      <c r="BV11" s="122"/>
      <c r="BW11" s="122"/>
      <c r="BX11" s="122"/>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122"/>
      <c r="DD11" s="122"/>
      <c r="DE11" s="122"/>
      <c r="DF11" s="122"/>
      <c r="DG11" s="122"/>
      <c r="DH11" s="122"/>
      <c r="DI11" s="122"/>
      <c r="DJ11" s="122"/>
      <c r="DK11" s="122"/>
      <c r="DL11" s="122"/>
      <c r="DM11" s="122"/>
      <c r="DN11" s="122"/>
      <c r="DO11" s="122"/>
      <c r="DP11" s="122"/>
      <c r="DQ11" s="122"/>
      <c r="DR11" s="122"/>
      <c r="DS11" s="122"/>
      <c r="DT11" s="122"/>
      <c r="DU11" s="122"/>
      <c r="DV11" s="122"/>
      <c r="DW11" s="122"/>
      <c r="DX11" s="122"/>
    </row>
    <row r="12" spans="1:128" s="119" customFormat="1" ht="62.25" customHeight="1">
      <c r="A12" s="812"/>
      <c r="B12" s="813"/>
      <c r="C12" s="814">
        <v>1</v>
      </c>
      <c r="D12" s="555">
        <v>0</v>
      </c>
      <c r="E12" s="83" t="s">
        <v>4</v>
      </c>
      <c r="F12" s="498" t="s">
        <v>0</v>
      </c>
      <c r="G12" s="499" t="s">
        <v>577</v>
      </c>
      <c r="H12" s="498" t="s">
        <v>41</v>
      </c>
      <c r="I12" s="499" t="s">
        <v>578</v>
      </c>
      <c r="J12" s="498" t="s">
        <v>427</v>
      </c>
      <c r="K12" s="500" t="s">
        <v>23</v>
      </c>
      <c r="L12" s="420">
        <v>4730</v>
      </c>
      <c r="M12" s="499" t="s">
        <v>24</v>
      </c>
      <c r="N12" s="168">
        <v>1</v>
      </c>
      <c r="O12" s="312">
        <v>0</v>
      </c>
      <c r="P12" s="420">
        <v>4730</v>
      </c>
      <c r="Q12" s="421">
        <v>0</v>
      </c>
      <c r="R12" s="422">
        <v>100</v>
      </c>
      <c r="S12" s="449">
        <v>0</v>
      </c>
      <c r="T12" s="423">
        <v>4730</v>
      </c>
      <c r="U12" s="421">
        <v>0</v>
      </c>
      <c r="V12" s="118">
        <v>100</v>
      </c>
      <c r="W12" s="135">
        <v>0</v>
      </c>
    </row>
    <row r="13" spans="1:128" s="119" customFormat="1" ht="53.25" customHeight="1">
      <c r="A13" s="812"/>
      <c r="B13" s="813"/>
      <c r="C13" s="814"/>
      <c r="D13" s="555">
        <v>0</v>
      </c>
      <c r="E13" s="83" t="s">
        <v>6</v>
      </c>
      <c r="F13" s="498" t="s">
        <v>1</v>
      </c>
      <c r="G13" s="499" t="s">
        <v>579</v>
      </c>
      <c r="H13" s="498" t="s">
        <v>36</v>
      </c>
      <c r="I13" s="499" t="s">
        <v>580</v>
      </c>
      <c r="J13" s="501" t="s">
        <v>413</v>
      </c>
      <c r="K13" s="500" t="s">
        <v>34</v>
      </c>
      <c r="L13" s="499">
        <v>478.09</v>
      </c>
      <c r="M13" s="499" t="s">
        <v>24</v>
      </c>
      <c r="N13" s="168">
        <v>1</v>
      </c>
      <c r="O13" s="312">
        <v>0</v>
      </c>
      <c r="P13" s="118">
        <v>478.09</v>
      </c>
      <c r="Q13" s="422">
        <v>0</v>
      </c>
      <c r="R13" s="416">
        <v>100</v>
      </c>
      <c r="S13" s="449">
        <v>0</v>
      </c>
      <c r="T13" s="118">
        <v>478.09</v>
      </c>
      <c r="U13" s="422">
        <v>0</v>
      </c>
      <c r="V13" s="118">
        <v>100</v>
      </c>
      <c r="W13" s="135">
        <v>0</v>
      </c>
    </row>
    <row r="14" spans="1:128" s="119" customFormat="1" ht="86.25" customHeight="1">
      <c r="A14" s="812"/>
      <c r="B14" s="813"/>
      <c r="C14" s="814"/>
      <c r="D14" s="555">
        <v>1</v>
      </c>
      <c r="E14" s="83" t="s">
        <v>7</v>
      </c>
      <c r="F14" s="498" t="s">
        <v>37</v>
      </c>
      <c r="G14" s="499" t="s">
        <v>581</v>
      </c>
      <c r="H14" s="498" t="s">
        <v>411</v>
      </c>
      <c r="I14" s="499" t="s">
        <v>582</v>
      </c>
      <c r="J14" s="498" t="s">
        <v>147</v>
      </c>
      <c r="K14" s="502" t="s">
        <v>23</v>
      </c>
      <c r="L14" s="420">
        <v>7000</v>
      </c>
      <c r="M14" s="499" t="s">
        <v>27</v>
      </c>
      <c r="N14" s="168">
        <v>1</v>
      </c>
      <c r="O14" s="312">
        <v>8.5000000000000006E-2</v>
      </c>
      <c r="P14" s="419">
        <v>7000</v>
      </c>
      <c r="Q14" s="421">
        <v>0</v>
      </c>
      <c r="R14" s="422">
        <v>100</v>
      </c>
      <c r="S14" s="449">
        <v>8.5</v>
      </c>
      <c r="T14" s="419">
        <v>7000</v>
      </c>
      <c r="U14" s="421">
        <v>0</v>
      </c>
      <c r="V14" s="118">
        <v>100</v>
      </c>
      <c r="W14" s="135">
        <v>8.5</v>
      </c>
    </row>
    <row r="15" spans="1:128" ht="33.75" customHeight="1">
      <c r="A15" s="812"/>
      <c r="B15" s="813"/>
      <c r="C15" s="450"/>
      <c r="D15" s="450"/>
      <c r="E15" s="138" t="s">
        <v>177</v>
      </c>
      <c r="F15" s="815" t="s">
        <v>176</v>
      </c>
      <c r="G15" s="815"/>
      <c r="H15" s="815"/>
      <c r="I15" s="815"/>
      <c r="J15" s="815"/>
      <c r="K15" s="815"/>
      <c r="L15" s="815"/>
      <c r="M15" s="815"/>
      <c r="N15" s="190"/>
      <c r="O15" s="190"/>
      <c r="P15" s="79"/>
      <c r="Q15" s="79"/>
      <c r="R15" s="191"/>
      <c r="S15" s="192"/>
      <c r="T15" s="79"/>
      <c r="U15" s="79"/>
      <c r="V15" s="191"/>
      <c r="W15" s="192"/>
    </row>
    <row r="16" spans="1:128" s="122" customFormat="1" ht="61.5" customHeight="1">
      <c r="A16" s="812"/>
      <c r="B16" s="813"/>
      <c r="C16" s="451">
        <v>0</v>
      </c>
      <c r="D16" s="561">
        <v>1</v>
      </c>
      <c r="E16" s="452" t="s">
        <v>2</v>
      </c>
      <c r="F16" s="503" t="s">
        <v>3</v>
      </c>
      <c r="G16" s="504" t="s">
        <v>585</v>
      </c>
      <c r="H16" s="503" t="s">
        <v>149</v>
      </c>
      <c r="I16" s="504" t="s">
        <v>586</v>
      </c>
      <c r="J16" s="503" t="s">
        <v>149</v>
      </c>
      <c r="K16" s="453" t="s">
        <v>105</v>
      </c>
      <c r="L16" s="454">
        <v>0</v>
      </c>
      <c r="M16" s="416" t="s">
        <v>106</v>
      </c>
      <c r="N16" s="455">
        <v>1</v>
      </c>
      <c r="O16" s="456">
        <v>0</v>
      </c>
      <c r="P16" s="504">
        <v>0</v>
      </c>
      <c r="Q16" s="452">
        <v>10</v>
      </c>
      <c r="R16" s="416">
        <v>100</v>
      </c>
      <c r="S16" s="449">
        <v>0</v>
      </c>
      <c r="T16" s="504">
        <v>0</v>
      </c>
      <c r="U16" s="452">
        <v>10</v>
      </c>
      <c r="V16" s="416">
        <v>100</v>
      </c>
      <c r="W16" s="449">
        <v>0</v>
      </c>
    </row>
    <row r="17" spans="1:128" ht="20.25" customHeight="1">
      <c r="A17" s="812"/>
      <c r="B17" s="450"/>
      <c r="C17" s="450"/>
      <c r="D17" s="450"/>
      <c r="E17" s="76" t="s">
        <v>126</v>
      </c>
      <c r="F17" s="816" t="s">
        <v>180</v>
      </c>
      <c r="G17" s="816"/>
      <c r="H17" s="816"/>
      <c r="I17" s="816"/>
      <c r="J17" s="816"/>
      <c r="K17" s="816"/>
      <c r="L17" s="816"/>
      <c r="M17" s="816"/>
      <c r="N17" s="165"/>
      <c r="O17" s="165"/>
      <c r="P17" s="174"/>
      <c r="Q17" s="174"/>
      <c r="R17" s="174"/>
      <c r="S17" s="175"/>
      <c r="T17" s="174"/>
      <c r="U17" s="174"/>
      <c r="V17" s="174"/>
      <c r="W17" s="175"/>
    </row>
    <row r="18" spans="1:128" ht="20.25" customHeight="1">
      <c r="A18" s="812"/>
      <c r="B18" s="809">
        <v>0.77</v>
      </c>
      <c r="C18" s="450"/>
      <c r="D18" s="450"/>
      <c r="E18" s="79" t="s">
        <v>182</v>
      </c>
      <c r="F18" s="801" t="s">
        <v>181</v>
      </c>
      <c r="G18" s="801"/>
      <c r="H18" s="801"/>
      <c r="I18" s="801"/>
      <c r="J18" s="801"/>
      <c r="K18" s="801"/>
      <c r="L18" s="801"/>
      <c r="M18" s="801"/>
      <c r="N18" s="142"/>
      <c r="O18" s="142"/>
      <c r="P18" s="193"/>
      <c r="Q18" s="193"/>
      <c r="R18" s="193"/>
      <c r="S18" s="194"/>
      <c r="T18" s="193"/>
      <c r="U18" s="193"/>
      <c r="V18" s="193"/>
      <c r="W18" s="194"/>
    </row>
    <row r="19" spans="1:128" s="68" customFormat="1" ht="87" customHeight="1">
      <c r="A19" s="812"/>
      <c r="B19" s="809"/>
      <c r="C19" s="451">
        <v>0</v>
      </c>
      <c r="D19" s="561">
        <v>1</v>
      </c>
      <c r="E19" s="457" t="s">
        <v>51</v>
      </c>
      <c r="F19" s="327" t="s">
        <v>52</v>
      </c>
      <c r="G19" s="452" t="s">
        <v>471</v>
      </c>
      <c r="H19" s="327" t="s">
        <v>340</v>
      </c>
      <c r="I19" s="452" t="s">
        <v>476</v>
      </c>
      <c r="J19" s="327" t="s">
        <v>434</v>
      </c>
      <c r="K19" s="453" t="s">
        <v>105</v>
      </c>
      <c r="L19" s="458">
        <v>0</v>
      </c>
      <c r="M19" s="416" t="s">
        <v>106</v>
      </c>
      <c r="N19" s="455">
        <v>1</v>
      </c>
      <c r="O19" s="456">
        <v>0</v>
      </c>
      <c r="P19" s="504">
        <v>0</v>
      </c>
      <c r="Q19" s="452">
        <v>10</v>
      </c>
      <c r="R19" s="416">
        <v>100</v>
      </c>
      <c r="S19" s="449">
        <v>0</v>
      </c>
      <c r="T19" s="504">
        <v>0</v>
      </c>
      <c r="U19" s="452">
        <v>10</v>
      </c>
      <c r="V19" s="416">
        <v>100</v>
      </c>
      <c r="W19" s="449">
        <v>0</v>
      </c>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3"/>
      <c r="BB19" s="123"/>
      <c r="BC19" s="123"/>
      <c r="BD19" s="123"/>
      <c r="BE19" s="123"/>
      <c r="BF19" s="123"/>
      <c r="BG19" s="123"/>
      <c r="BH19" s="123"/>
      <c r="BI19" s="123"/>
      <c r="BJ19" s="123"/>
      <c r="BK19" s="123"/>
      <c r="BL19" s="123"/>
      <c r="BM19" s="123"/>
      <c r="BN19" s="123"/>
      <c r="BO19" s="123"/>
      <c r="BP19" s="123"/>
      <c r="BQ19" s="123"/>
      <c r="BR19" s="123"/>
      <c r="BS19" s="123"/>
      <c r="BT19" s="123"/>
      <c r="BU19" s="123"/>
      <c r="BV19" s="123"/>
      <c r="BW19" s="123"/>
      <c r="BX19" s="123"/>
      <c r="BY19" s="123"/>
      <c r="BZ19" s="123"/>
      <c r="CA19" s="123"/>
      <c r="CB19" s="123"/>
      <c r="CC19" s="123"/>
      <c r="CD19" s="123"/>
      <c r="CE19" s="123"/>
      <c r="CF19" s="123"/>
      <c r="CG19" s="123"/>
      <c r="CH19" s="123"/>
      <c r="CI19" s="123"/>
      <c r="CJ19" s="123"/>
      <c r="CK19" s="123"/>
      <c r="CL19" s="123"/>
      <c r="CM19" s="123"/>
      <c r="CN19" s="123"/>
      <c r="CO19" s="123"/>
      <c r="CP19" s="123"/>
      <c r="CQ19" s="123"/>
      <c r="CR19" s="123"/>
      <c r="CS19" s="123"/>
      <c r="CT19" s="123"/>
      <c r="CU19" s="123"/>
      <c r="CV19" s="123"/>
      <c r="CW19" s="123"/>
      <c r="CX19" s="123"/>
      <c r="CY19" s="123"/>
      <c r="CZ19" s="123"/>
      <c r="DA19" s="123"/>
      <c r="DB19" s="123"/>
      <c r="DC19" s="123"/>
      <c r="DD19" s="123"/>
      <c r="DE19" s="123"/>
      <c r="DF19" s="123"/>
      <c r="DG19" s="123"/>
      <c r="DH19" s="123"/>
      <c r="DI19" s="123"/>
      <c r="DJ19" s="123"/>
      <c r="DK19" s="123"/>
      <c r="DL19" s="123"/>
      <c r="DM19" s="123"/>
      <c r="DN19" s="123"/>
      <c r="DO19" s="123"/>
      <c r="DP19" s="123"/>
      <c r="DQ19" s="123"/>
      <c r="DR19" s="123"/>
      <c r="DS19" s="123"/>
      <c r="DT19" s="123"/>
      <c r="DU19" s="123"/>
      <c r="DV19" s="123"/>
      <c r="DW19" s="123"/>
      <c r="DX19" s="123"/>
    </row>
    <row r="20" spans="1:128" s="67" customFormat="1" ht="30.75" customHeight="1">
      <c r="A20" s="812"/>
      <c r="B20" s="809"/>
      <c r="C20" s="459"/>
      <c r="D20" s="459"/>
      <c r="E20" s="138" t="s">
        <v>197</v>
      </c>
      <c r="F20" s="801" t="s">
        <v>198</v>
      </c>
      <c r="G20" s="801"/>
      <c r="H20" s="801"/>
      <c r="I20" s="801"/>
      <c r="J20" s="801"/>
      <c r="K20" s="801"/>
      <c r="L20" s="801"/>
      <c r="M20" s="801"/>
      <c r="N20" s="190"/>
      <c r="O20" s="190"/>
      <c r="P20" s="193"/>
      <c r="Q20" s="193"/>
      <c r="R20" s="191"/>
      <c r="S20" s="192"/>
      <c r="T20" s="193"/>
      <c r="U20" s="193"/>
      <c r="V20" s="303"/>
      <c r="W20" s="192"/>
      <c r="X20" s="122"/>
      <c r="Y20" s="122"/>
      <c r="Z20" s="122"/>
      <c r="AA20" s="122"/>
      <c r="AB20" s="122"/>
      <c r="AC20" s="122"/>
      <c r="AD20" s="122"/>
      <c r="AE20" s="122"/>
      <c r="AF20" s="122"/>
      <c r="AG20" s="122"/>
      <c r="AH20" s="122"/>
      <c r="AI20" s="122"/>
      <c r="AJ20" s="122"/>
      <c r="AK20" s="122"/>
      <c r="AL20" s="122"/>
      <c r="AM20" s="122"/>
      <c r="AN20" s="122"/>
      <c r="AO20" s="122"/>
      <c r="AP20" s="122"/>
      <c r="AQ20" s="122"/>
      <c r="AR20" s="122"/>
      <c r="AS20" s="122"/>
      <c r="AT20" s="122"/>
      <c r="AU20" s="122"/>
      <c r="AV20" s="122"/>
      <c r="AW20" s="122"/>
      <c r="AX20" s="122"/>
      <c r="AY20" s="122"/>
      <c r="AZ20" s="122"/>
      <c r="BA20" s="122"/>
      <c r="BB20" s="122"/>
      <c r="BC20" s="122"/>
      <c r="BD20" s="122"/>
      <c r="BE20" s="122"/>
      <c r="BF20" s="122"/>
      <c r="BG20" s="122"/>
      <c r="BH20" s="122"/>
      <c r="BI20" s="122"/>
      <c r="BJ20" s="122"/>
      <c r="BK20" s="122"/>
      <c r="BL20" s="122"/>
      <c r="BM20" s="122"/>
      <c r="BN20" s="122"/>
      <c r="BO20" s="122"/>
      <c r="BP20" s="122"/>
      <c r="BQ20" s="122"/>
      <c r="BR20" s="122"/>
      <c r="BS20" s="122"/>
      <c r="BT20" s="122"/>
      <c r="BU20" s="122"/>
      <c r="BV20" s="122"/>
      <c r="BW20" s="122"/>
      <c r="BX20" s="122"/>
      <c r="BY20" s="122"/>
      <c r="BZ20" s="122"/>
      <c r="CA20" s="122"/>
      <c r="CB20" s="122"/>
      <c r="CC20" s="122"/>
      <c r="CD20" s="122"/>
      <c r="CE20" s="122"/>
      <c r="CF20" s="122"/>
      <c r="CG20" s="122"/>
      <c r="CH20" s="122"/>
      <c r="CI20" s="122"/>
      <c r="CJ20" s="122"/>
      <c r="CK20" s="122"/>
      <c r="CL20" s="122"/>
      <c r="CM20" s="122"/>
      <c r="CN20" s="122"/>
      <c r="CO20" s="122"/>
      <c r="CP20" s="122"/>
      <c r="CQ20" s="122"/>
      <c r="CR20" s="122"/>
      <c r="CS20" s="122"/>
      <c r="CT20" s="122"/>
      <c r="CU20" s="122"/>
      <c r="CV20" s="122"/>
      <c r="CW20" s="122"/>
      <c r="CX20" s="122"/>
      <c r="CY20" s="122"/>
      <c r="CZ20" s="122"/>
      <c r="DA20" s="122"/>
      <c r="DB20" s="122"/>
      <c r="DC20" s="122"/>
      <c r="DD20" s="122"/>
      <c r="DE20" s="122"/>
      <c r="DF20" s="122"/>
      <c r="DG20" s="122"/>
      <c r="DH20" s="122"/>
      <c r="DI20" s="122"/>
      <c r="DJ20" s="122"/>
      <c r="DK20" s="122"/>
      <c r="DL20" s="122"/>
      <c r="DM20" s="122"/>
      <c r="DN20" s="122"/>
      <c r="DO20" s="122"/>
      <c r="DP20" s="122"/>
      <c r="DQ20" s="122"/>
      <c r="DR20" s="122"/>
      <c r="DS20" s="122"/>
      <c r="DT20" s="122"/>
      <c r="DU20" s="122"/>
      <c r="DV20" s="122"/>
      <c r="DW20" s="122"/>
      <c r="DX20" s="122"/>
    </row>
    <row r="21" spans="1:128" s="300" customFormat="1" ht="126" customHeight="1">
      <c r="A21" s="812"/>
      <c r="B21" s="809"/>
      <c r="C21" s="810">
        <v>0.1</v>
      </c>
      <c r="D21" s="561">
        <v>1</v>
      </c>
      <c r="E21" s="434" t="s">
        <v>84</v>
      </c>
      <c r="F21" s="58" t="s">
        <v>85</v>
      </c>
      <c r="G21" s="436" t="s">
        <v>474</v>
      </c>
      <c r="H21" s="58" t="s">
        <v>622</v>
      </c>
      <c r="I21" s="436" t="s">
        <v>479</v>
      </c>
      <c r="J21" s="58" t="s">
        <v>433</v>
      </c>
      <c r="K21" s="460" t="s">
        <v>646</v>
      </c>
      <c r="L21" s="179">
        <v>0</v>
      </c>
      <c r="M21" s="461" t="s">
        <v>106</v>
      </c>
      <c r="N21" s="139">
        <v>1</v>
      </c>
      <c r="O21" s="312">
        <v>6.5450000000000008E-2</v>
      </c>
      <c r="P21" s="499">
        <v>0</v>
      </c>
      <c r="Q21" s="83">
        <v>10</v>
      </c>
      <c r="R21" s="118">
        <v>100</v>
      </c>
      <c r="S21" s="135">
        <v>6.5450000000000008</v>
      </c>
      <c r="T21" s="499">
        <v>0</v>
      </c>
      <c r="U21" s="83">
        <v>10</v>
      </c>
      <c r="V21" s="118">
        <v>100</v>
      </c>
      <c r="W21" s="135">
        <v>6.5450000000000008</v>
      </c>
      <c r="X21" s="299"/>
      <c r="Y21" s="299"/>
      <c r="Z21" s="299"/>
      <c r="AA21" s="299"/>
      <c r="AB21" s="299"/>
      <c r="AC21" s="299"/>
      <c r="AD21" s="299"/>
      <c r="AE21" s="299"/>
      <c r="AF21" s="299"/>
      <c r="AG21" s="299"/>
      <c r="AH21" s="299"/>
      <c r="AI21" s="299"/>
      <c r="AJ21" s="299"/>
      <c r="AK21" s="299"/>
      <c r="AL21" s="299"/>
      <c r="AM21" s="299"/>
      <c r="AN21" s="299"/>
      <c r="AO21" s="299"/>
      <c r="AP21" s="299"/>
      <c r="AQ21" s="299"/>
      <c r="AR21" s="299"/>
      <c r="AS21" s="299"/>
      <c r="AT21" s="299"/>
      <c r="AU21" s="299"/>
      <c r="AV21" s="299"/>
      <c r="AW21" s="299"/>
      <c r="AX21" s="299"/>
      <c r="AY21" s="299"/>
      <c r="AZ21" s="299"/>
      <c r="BA21" s="299"/>
      <c r="BB21" s="299"/>
      <c r="BC21" s="299"/>
      <c r="BD21" s="299"/>
      <c r="BE21" s="299"/>
      <c r="BF21" s="299"/>
      <c r="BG21" s="299"/>
      <c r="BH21" s="299"/>
      <c r="BI21" s="299"/>
      <c r="BJ21" s="299"/>
      <c r="BK21" s="299"/>
      <c r="BL21" s="299"/>
      <c r="BM21" s="299"/>
      <c r="BN21" s="299"/>
      <c r="BO21" s="299"/>
      <c r="BP21" s="299"/>
      <c r="BQ21" s="299"/>
      <c r="BR21" s="299"/>
      <c r="BS21" s="299"/>
      <c r="BT21" s="299"/>
      <c r="BU21" s="299"/>
      <c r="BV21" s="299"/>
      <c r="BW21" s="299"/>
      <c r="BX21" s="299"/>
      <c r="BY21" s="299"/>
      <c r="BZ21" s="299"/>
      <c r="CA21" s="299"/>
      <c r="CB21" s="299"/>
      <c r="CC21" s="299"/>
      <c r="CD21" s="299"/>
      <c r="CE21" s="299"/>
      <c r="CF21" s="299"/>
      <c r="CG21" s="299"/>
      <c r="CH21" s="299"/>
      <c r="CI21" s="299"/>
      <c r="CJ21" s="299"/>
      <c r="CK21" s="299"/>
      <c r="CL21" s="299"/>
      <c r="CM21" s="299"/>
      <c r="CN21" s="299"/>
      <c r="CO21" s="299"/>
      <c r="CP21" s="299"/>
      <c r="CQ21" s="299"/>
      <c r="CR21" s="299"/>
      <c r="CS21" s="299"/>
      <c r="CT21" s="299"/>
      <c r="CU21" s="299"/>
      <c r="CV21" s="299"/>
      <c r="CW21" s="299"/>
      <c r="CX21" s="299"/>
      <c r="CY21" s="299"/>
      <c r="CZ21" s="299"/>
      <c r="DA21" s="299"/>
      <c r="DB21" s="299"/>
      <c r="DC21" s="299"/>
      <c r="DD21" s="299"/>
      <c r="DE21" s="299"/>
      <c r="DF21" s="299"/>
      <c r="DG21" s="299"/>
      <c r="DH21" s="299"/>
      <c r="DI21" s="299"/>
      <c r="DJ21" s="299"/>
      <c r="DK21" s="299"/>
      <c r="DL21" s="299"/>
      <c r="DM21" s="299"/>
      <c r="DN21" s="299"/>
      <c r="DO21" s="299"/>
      <c r="DP21" s="299"/>
      <c r="DQ21" s="299"/>
      <c r="DR21" s="299"/>
      <c r="DS21" s="299"/>
      <c r="DT21" s="299"/>
      <c r="DU21" s="299"/>
      <c r="DV21" s="299"/>
      <c r="DW21" s="299"/>
      <c r="DX21" s="299"/>
    </row>
    <row r="22" spans="1:128" s="67" customFormat="1" ht="123" customHeight="1">
      <c r="A22" s="812"/>
      <c r="B22" s="809"/>
      <c r="C22" s="810"/>
      <c r="D22" s="561">
        <v>0</v>
      </c>
      <c r="E22" s="457" t="s">
        <v>86</v>
      </c>
      <c r="F22" s="462" t="s">
        <v>87</v>
      </c>
      <c r="G22" s="452" t="s">
        <v>475</v>
      </c>
      <c r="H22" s="462" t="s">
        <v>623</v>
      </c>
      <c r="I22" s="452" t="s">
        <v>480</v>
      </c>
      <c r="J22" s="462" t="s">
        <v>414</v>
      </c>
      <c r="K22" s="463" t="s">
        <v>647</v>
      </c>
      <c r="L22" s="458">
        <v>0</v>
      </c>
      <c r="M22" s="416" t="s">
        <v>106</v>
      </c>
      <c r="N22" s="455">
        <v>1</v>
      </c>
      <c r="O22" s="312">
        <v>0</v>
      </c>
      <c r="P22" s="504">
        <v>0</v>
      </c>
      <c r="Q22" s="452">
        <v>10</v>
      </c>
      <c r="R22" s="416">
        <v>100</v>
      </c>
      <c r="S22" s="449">
        <v>0</v>
      </c>
      <c r="T22" s="504">
        <v>0</v>
      </c>
      <c r="U22" s="452">
        <v>10</v>
      </c>
      <c r="V22" s="416">
        <v>100</v>
      </c>
      <c r="W22" s="449">
        <v>0</v>
      </c>
      <c r="X22" s="122"/>
      <c r="Y22" s="122"/>
      <c r="Z22" s="122"/>
      <c r="AA22" s="122"/>
      <c r="AB22" s="122"/>
      <c r="AC22" s="122"/>
      <c r="AD22" s="122"/>
      <c r="AE22" s="122"/>
      <c r="AF22" s="122"/>
      <c r="AG22" s="122"/>
      <c r="AH22" s="122"/>
      <c r="AI22" s="122"/>
      <c r="AJ22" s="122"/>
      <c r="AK22" s="122"/>
      <c r="AL22" s="122"/>
      <c r="AM22" s="122"/>
      <c r="AN22" s="122"/>
      <c r="AO22" s="122"/>
      <c r="AP22" s="122"/>
      <c r="AQ22" s="122"/>
      <c r="AR22" s="122"/>
      <c r="AS22" s="122"/>
      <c r="AT22" s="122"/>
      <c r="AU22" s="122"/>
      <c r="AV22" s="122"/>
      <c r="AW22" s="122"/>
      <c r="AX22" s="122"/>
      <c r="AY22" s="122"/>
      <c r="AZ22" s="122"/>
      <c r="BA22" s="122"/>
      <c r="BB22" s="122"/>
      <c r="BC22" s="122"/>
      <c r="BD22" s="122"/>
      <c r="BE22" s="122"/>
      <c r="BF22" s="122"/>
      <c r="BG22" s="122"/>
      <c r="BH22" s="122"/>
      <c r="BI22" s="122"/>
      <c r="BJ22" s="122"/>
      <c r="BK22" s="122"/>
      <c r="BL22" s="122"/>
      <c r="BM22" s="122"/>
      <c r="BN22" s="122"/>
      <c r="BO22" s="122"/>
      <c r="BP22" s="122"/>
      <c r="BQ22" s="122"/>
      <c r="BR22" s="122"/>
      <c r="BS22" s="122"/>
      <c r="BT22" s="122"/>
      <c r="BU22" s="122"/>
      <c r="BV22" s="122"/>
      <c r="BW22" s="122"/>
      <c r="BX22" s="122"/>
      <c r="BY22" s="122"/>
      <c r="BZ22" s="122"/>
      <c r="CA22" s="122"/>
      <c r="CB22" s="122"/>
      <c r="CC22" s="122"/>
      <c r="CD22" s="122"/>
      <c r="CE22" s="122"/>
      <c r="CF22" s="122"/>
      <c r="CG22" s="122"/>
      <c r="CH22" s="122"/>
      <c r="CI22" s="122"/>
      <c r="CJ22" s="122"/>
      <c r="CK22" s="122"/>
      <c r="CL22" s="122"/>
      <c r="CM22" s="122"/>
      <c r="CN22" s="122"/>
      <c r="CO22" s="122"/>
      <c r="CP22" s="122"/>
      <c r="CQ22" s="122"/>
      <c r="CR22" s="122"/>
      <c r="CS22" s="122"/>
      <c r="CT22" s="122"/>
      <c r="CU22" s="122"/>
      <c r="CV22" s="122"/>
      <c r="CW22" s="122"/>
      <c r="CX22" s="122"/>
      <c r="CY22" s="122"/>
      <c r="CZ22" s="122"/>
      <c r="DA22" s="122"/>
      <c r="DB22" s="122"/>
      <c r="DC22" s="122"/>
      <c r="DD22" s="122"/>
      <c r="DE22" s="122"/>
      <c r="DF22" s="122"/>
      <c r="DG22" s="122"/>
      <c r="DH22" s="122"/>
      <c r="DI22" s="122"/>
      <c r="DJ22" s="122"/>
      <c r="DK22" s="122"/>
      <c r="DL22" s="122"/>
      <c r="DM22" s="122"/>
      <c r="DN22" s="122"/>
      <c r="DO22" s="122"/>
      <c r="DP22" s="122"/>
      <c r="DQ22" s="122"/>
      <c r="DR22" s="122"/>
      <c r="DS22" s="122"/>
      <c r="DT22" s="122"/>
      <c r="DU22" s="122"/>
      <c r="DV22" s="122"/>
      <c r="DW22" s="122"/>
      <c r="DX22" s="122"/>
    </row>
    <row r="23" spans="1:128" s="67" customFormat="1" ht="35.25" customHeight="1">
      <c r="A23" s="812"/>
      <c r="B23" s="809"/>
      <c r="C23" s="459"/>
      <c r="D23" s="459"/>
      <c r="E23" s="138" t="s">
        <v>205</v>
      </c>
      <c r="F23" s="801" t="s">
        <v>204</v>
      </c>
      <c r="G23" s="801"/>
      <c r="H23" s="801"/>
      <c r="I23" s="801"/>
      <c r="J23" s="801"/>
      <c r="K23" s="801"/>
      <c r="L23" s="801"/>
      <c r="M23" s="801"/>
      <c r="N23" s="190"/>
      <c r="O23" s="190"/>
      <c r="P23" s="193"/>
      <c r="Q23" s="193"/>
      <c r="R23" s="191"/>
      <c r="S23" s="192"/>
      <c r="T23" s="193"/>
      <c r="U23" s="193"/>
      <c r="V23" s="191"/>
      <c r="W23" s="192"/>
      <c r="X23" s="122"/>
      <c r="Y23" s="122"/>
      <c r="Z23" s="122"/>
      <c r="AA23" s="122"/>
      <c r="AB23" s="122"/>
      <c r="AC23" s="122"/>
      <c r="AD23" s="122"/>
      <c r="AE23" s="122"/>
      <c r="AF23" s="122"/>
      <c r="AG23" s="122"/>
      <c r="AH23" s="122"/>
      <c r="AI23" s="122"/>
      <c r="AJ23" s="122"/>
      <c r="AK23" s="122"/>
      <c r="AL23" s="122"/>
      <c r="AM23" s="122"/>
      <c r="AN23" s="122"/>
      <c r="AO23" s="122"/>
      <c r="AP23" s="122"/>
      <c r="AQ23" s="122"/>
      <c r="AR23" s="122"/>
      <c r="AS23" s="122"/>
      <c r="AT23" s="122"/>
      <c r="AU23" s="122"/>
      <c r="AV23" s="122"/>
      <c r="AW23" s="122"/>
      <c r="AX23" s="122"/>
      <c r="AY23" s="122"/>
      <c r="AZ23" s="122"/>
      <c r="BA23" s="122"/>
      <c r="BB23" s="122"/>
      <c r="BC23" s="122"/>
      <c r="BD23" s="122"/>
      <c r="BE23" s="122"/>
      <c r="BF23" s="122"/>
      <c r="BG23" s="122"/>
      <c r="BH23" s="122"/>
      <c r="BI23" s="122"/>
      <c r="BJ23" s="122"/>
      <c r="BK23" s="122"/>
      <c r="BL23" s="122"/>
      <c r="BM23" s="122"/>
      <c r="BN23" s="122"/>
      <c r="BO23" s="122"/>
      <c r="BP23" s="122"/>
      <c r="BQ23" s="122"/>
      <c r="BR23" s="122"/>
      <c r="BS23" s="122"/>
      <c r="BT23" s="122"/>
      <c r="BU23" s="122"/>
      <c r="BV23" s="122"/>
      <c r="BW23" s="122"/>
      <c r="BX23" s="122"/>
      <c r="BY23" s="122"/>
      <c r="BZ23" s="122"/>
      <c r="CA23" s="122"/>
      <c r="CB23" s="122"/>
      <c r="CC23" s="122"/>
      <c r="CD23" s="122"/>
      <c r="CE23" s="122"/>
      <c r="CF23" s="122"/>
      <c r="CG23" s="122"/>
      <c r="CH23" s="122"/>
      <c r="CI23" s="122"/>
      <c r="CJ23" s="122"/>
      <c r="CK23" s="122"/>
      <c r="CL23" s="122"/>
      <c r="CM23" s="122"/>
      <c r="CN23" s="122"/>
      <c r="CO23" s="122"/>
      <c r="CP23" s="122"/>
      <c r="CQ23" s="122"/>
      <c r="CR23" s="122"/>
      <c r="CS23" s="122"/>
      <c r="CT23" s="122"/>
      <c r="CU23" s="122"/>
      <c r="CV23" s="122"/>
      <c r="CW23" s="122"/>
      <c r="CX23" s="122"/>
      <c r="CY23" s="122"/>
      <c r="CZ23" s="122"/>
      <c r="DA23" s="122"/>
      <c r="DB23" s="122"/>
      <c r="DC23" s="122"/>
      <c r="DD23" s="122"/>
      <c r="DE23" s="122"/>
      <c r="DF23" s="122"/>
      <c r="DG23" s="122"/>
      <c r="DH23" s="122"/>
      <c r="DI23" s="122"/>
      <c r="DJ23" s="122"/>
      <c r="DK23" s="122"/>
      <c r="DL23" s="122"/>
      <c r="DM23" s="122"/>
      <c r="DN23" s="122"/>
      <c r="DO23" s="122"/>
      <c r="DP23" s="122"/>
      <c r="DQ23" s="122"/>
      <c r="DR23" s="122"/>
      <c r="DS23" s="122"/>
      <c r="DT23" s="122"/>
      <c r="DU23" s="122"/>
      <c r="DV23" s="122"/>
      <c r="DW23" s="122"/>
      <c r="DX23" s="122"/>
    </row>
    <row r="24" spans="1:128" s="67" customFormat="1" ht="78.75">
      <c r="A24" s="812"/>
      <c r="B24" s="809"/>
      <c r="C24" s="810">
        <v>0.67</v>
      </c>
      <c r="D24" s="561">
        <v>0.05</v>
      </c>
      <c r="E24" s="795" t="s">
        <v>88</v>
      </c>
      <c r="F24" s="804" t="s">
        <v>89</v>
      </c>
      <c r="G24" s="436" t="s">
        <v>424</v>
      </c>
      <c r="H24" s="58" t="s">
        <v>354</v>
      </c>
      <c r="I24" s="436" t="s">
        <v>426</v>
      </c>
      <c r="J24" s="58" t="s">
        <v>378</v>
      </c>
      <c r="K24" s="86" t="s">
        <v>105</v>
      </c>
      <c r="L24" s="179">
        <v>0</v>
      </c>
      <c r="M24" s="464" t="s">
        <v>106</v>
      </c>
      <c r="N24" s="139">
        <v>1</v>
      </c>
      <c r="O24" s="312">
        <v>2.1925750000000001E-2</v>
      </c>
      <c r="P24" s="499">
        <v>0</v>
      </c>
      <c r="Q24" s="83">
        <v>10</v>
      </c>
      <c r="R24" s="118">
        <v>100</v>
      </c>
      <c r="S24" s="135">
        <v>2.1925750000000002</v>
      </c>
      <c r="T24" s="499">
        <v>0</v>
      </c>
      <c r="U24" s="83">
        <v>10</v>
      </c>
      <c r="V24" s="118">
        <v>100</v>
      </c>
      <c r="W24" s="135">
        <v>2.1925750000000002</v>
      </c>
      <c r="X24" s="122"/>
      <c r="Y24" s="122"/>
      <c r="Z24" s="122"/>
      <c r="AA24" s="122"/>
      <c r="AB24" s="122"/>
      <c r="AC24" s="122"/>
      <c r="AD24" s="122"/>
      <c r="AE24" s="122"/>
      <c r="AF24" s="122"/>
      <c r="AG24" s="122"/>
      <c r="AH24" s="122"/>
      <c r="AI24" s="122"/>
      <c r="AJ24" s="122"/>
      <c r="AK24" s="122"/>
      <c r="AL24" s="122"/>
      <c r="AM24" s="122"/>
      <c r="AN24" s="122"/>
      <c r="AO24" s="122"/>
      <c r="AP24" s="122"/>
      <c r="AQ24" s="122"/>
      <c r="AR24" s="122"/>
      <c r="AS24" s="122"/>
      <c r="AT24" s="122"/>
      <c r="AU24" s="122"/>
      <c r="AV24" s="122"/>
      <c r="AW24" s="122"/>
      <c r="AX24" s="122"/>
      <c r="AY24" s="122"/>
      <c r="AZ24" s="122"/>
      <c r="BA24" s="122"/>
      <c r="BB24" s="122"/>
      <c r="BC24" s="122"/>
      <c r="BD24" s="122"/>
      <c r="BE24" s="122"/>
      <c r="BF24" s="122"/>
      <c r="BG24" s="122"/>
      <c r="BH24" s="122"/>
      <c r="BI24" s="122"/>
      <c r="BJ24" s="122"/>
      <c r="BK24" s="122"/>
      <c r="BL24" s="122"/>
      <c r="BM24" s="122"/>
      <c r="BN24" s="122"/>
      <c r="BO24" s="122"/>
      <c r="BP24" s="122"/>
      <c r="BQ24" s="122"/>
      <c r="BR24" s="122"/>
      <c r="BS24" s="122"/>
      <c r="BT24" s="122"/>
      <c r="BU24" s="122"/>
      <c r="BV24" s="122"/>
      <c r="BW24" s="122"/>
      <c r="BX24" s="122"/>
      <c r="BY24" s="122"/>
      <c r="BZ24" s="122"/>
      <c r="CA24" s="122"/>
      <c r="CB24" s="122"/>
      <c r="CC24" s="122"/>
      <c r="CD24" s="122"/>
      <c r="CE24" s="122"/>
      <c r="CF24" s="122"/>
      <c r="CG24" s="122"/>
      <c r="CH24" s="122"/>
      <c r="CI24" s="122"/>
      <c r="CJ24" s="122"/>
      <c r="CK24" s="122"/>
      <c r="CL24" s="122"/>
      <c r="CM24" s="122"/>
      <c r="CN24" s="122"/>
      <c r="CO24" s="122"/>
      <c r="CP24" s="122"/>
      <c r="CQ24" s="122"/>
      <c r="CR24" s="122"/>
      <c r="CS24" s="122"/>
      <c r="CT24" s="122"/>
      <c r="CU24" s="122"/>
      <c r="CV24" s="122"/>
      <c r="CW24" s="122"/>
      <c r="CX24" s="122"/>
      <c r="CY24" s="122"/>
      <c r="CZ24" s="122"/>
      <c r="DA24" s="122"/>
      <c r="DB24" s="122"/>
      <c r="DC24" s="122"/>
      <c r="DD24" s="122"/>
      <c r="DE24" s="122"/>
      <c r="DF24" s="122"/>
      <c r="DG24" s="122"/>
      <c r="DH24" s="122"/>
      <c r="DI24" s="122"/>
      <c r="DJ24" s="122"/>
      <c r="DK24" s="122"/>
      <c r="DL24" s="122"/>
      <c r="DM24" s="122"/>
      <c r="DN24" s="122"/>
      <c r="DO24" s="122"/>
      <c r="DP24" s="122"/>
      <c r="DQ24" s="122"/>
      <c r="DR24" s="122"/>
      <c r="DS24" s="122"/>
      <c r="DT24" s="122"/>
      <c r="DU24" s="122"/>
      <c r="DV24" s="122"/>
      <c r="DW24" s="122"/>
      <c r="DX24" s="122"/>
    </row>
    <row r="25" spans="1:128" s="67" customFormat="1" ht="83.25" customHeight="1">
      <c r="A25" s="812"/>
      <c r="B25" s="809"/>
      <c r="C25" s="810"/>
      <c r="D25" s="561">
        <v>0</v>
      </c>
      <c r="E25" s="795"/>
      <c r="F25" s="804"/>
      <c r="G25" s="452" t="s">
        <v>425</v>
      </c>
      <c r="H25" s="462" t="s">
        <v>355</v>
      </c>
      <c r="I25" s="452" t="s">
        <v>483</v>
      </c>
      <c r="J25" s="462" t="s">
        <v>415</v>
      </c>
      <c r="K25" s="453" t="s">
        <v>105</v>
      </c>
      <c r="L25" s="458">
        <v>0</v>
      </c>
      <c r="M25" s="416" t="s">
        <v>106</v>
      </c>
      <c r="N25" s="455">
        <v>1</v>
      </c>
      <c r="O25" s="312">
        <v>0</v>
      </c>
      <c r="P25" s="504">
        <v>0</v>
      </c>
      <c r="Q25" s="452">
        <v>10</v>
      </c>
      <c r="R25" s="416">
        <v>100</v>
      </c>
      <c r="S25" s="449">
        <v>0</v>
      </c>
      <c r="T25" s="504">
        <v>0</v>
      </c>
      <c r="U25" s="452">
        <v>10</v>
      </c>
      <c r="V25" s="118">
        <v>100</v>
      </c>
      <c r="W25" s="449">
        <v>0</v>
      </c>
      <c r="X25" s="122"/>
      <c r="Y25" s="122"/>
      <c r="Z25" s="122"/>
      <c r="AA25" s="122"/>
      <c r="AB25" s="122"/>
      <c r="AC25" s="122"/>
      <c r="AD25" s="122"/>
      <c r="AE25" s="122"/>
      <c r="AF25" s="122"/>
      <c r="AG25" s="122"/>
      <c r="AH25" s="122"/>
      <c r="AI25" s="122"/>
      <c r="AJ25" s="122"/>
      <c r="AK25" s="122"/>
      <c r="AL25" s="122"/>
      <c r="AM25" s="122"/>
      <c r="AN25" s="122"/>
      <c r="AO25" s="122"/>
      <c r="AP25" s="122"/>
      <c r="AQ25" s="122"/>
      <c r="AR25" s="122"/>
      <c r="AS25" s="122"/>
      <c r="AT25" s="122"/>
      <c r="AU25" s="122"/>
      <c r="AV25" s="122"/>
      <c r="AW25" s="122"/>
      <c r="AX25" s="122"/>
      <c r="AY25" s="122"/>
      <c r="AZ25" s="122"/>
      <c r="BA25" s="122"/>
      <c r="BB25" s="122"/>
      <c r="BC25" s="122"/>
      <c r="BD25" s="122"/>
      <c r="BE25" s="122"/>
      <c r="BF25" s="122"/>
      <c r="BG25" s="122"/>
      <c r="BH25" s="122"/>
      <c r="BI25" s="122"/>
      <c r="BJ25" s="122"/>
      <c r="BK25" s="122"/>
      <c r="BL25" s="122"/>
      <c r="BM25" s="122"/>
      <c r="BN25" s="122"/>
      <c r="BO25" s="122"/>
      <c r="BP25" s="122"/>
      <c r="BQ25" s="122"/>
      <c r="BR25" s="122"/>
      <c r="BS25" s="122"/>
      <c r="BT25" s="122"/>
      <c r="BU25" s="122"/>
      <c r="BV25" s="122"/>
      <c r="BW25" s="122"/>
      <c r="BX25" s="122"/>
      <c r="BY25" s="122"/>
      <c r="BZ25" s="122"/>
      <c r="CA25" s="122"/>
      <c r="CB25" s="122"/>
      <c r="CC25" s="122"/>
      <c r="CD25" s="122"/>
      <c r="CE25" s="122"/>
      <c r="CF25" s="122"/>
      <c r="CG25" s="122"/>
      <c r="CH25" s="122"/>
      <c r="CI25" s="122"/>
      <c r="CJ25" s="122"/>
      <c r="CK25" s="122"/>
      <c r="CL25" s="122"/>
      <c r="CM25" s="122"/>
      <c r="CN25" s="122"/>
      <c r="CO25" s="122"/>
      <c r="CP25" s="122"/>
      <c r="CQ25" s="122"/>
      <c r="CR25" s="122"/>
      <c r="CS25" s="122"/>
      <c r="CT25" s="122"/>
      <c r="CU25" s="122"/>
      <c r="CV25" s="122"/>
      <c r="CW25" s="122"/>
      <c r="CX25" s="122"/>
      <c r="CY25" s="122"/>
      <c r="CZ25" s="122"/>
      <c r="DA25" s="122"/>
      <c r="DB25" s="122"/>
      <c r="DC25" s="122"/>
      <c r="DD25" s="122"/>
      <c r="DE25" s="122"/>
      <c r="DF25" s="122"/>
      <c r="DG25" s="122"/>
      <c r="DH25" s="122"/>
      <c r="DI25" s="122"/>
      <c r="DJ25" s="122"/>
      <c r="DK25" s="122"/>
      <c r="DL25" s="122"/>
      <c r="DM25" s="122"/>
      <c r="DN25" s="122"/>
      <c r="DO25" s="122"/>
      <c r="DP25" s="122"/>
      <c r="DQ25" s="122"/>
      <c r="DR25" s="122"/>
      <c r="DS25" s="122"/>
      <c r="DT25" s="122"/>
      <c r="DU25" s="122"/>
      <c r="DV25" s="122"/>
      <c r="DW25" s="122"/>
      <c r="DX25" s="122"/>
    </row>
    <row r="26" spans="1:128" s="67" customFormat="1" ht="101.25" customHeight="1">
      <c r="A26" s="812"/>
      <c r="B26" s="809"/>
      <c r="C26" s="810"/>
      <c r="D26" s="561">
        <v>0.2</v>
      </c>
      <c r="E26" s="795" t="s">
        <v>90</v>
      </c>
      <c r="F26" s="811" t="s">
        <v>91</v>
      </c>
      <c r="G26" s="436" t="s">
        <v>507</v>
      </c>
      <c r="H26" s="58" t="s">
        <v>356</v>
      </c>
      <c r="I26" s="436" t="s">
        <v>495</v>
      </c>
      <c r="J26" s="58" t="s">
        <v>379</v>
      </c>
      <c r="K26" s="86" t="s">
        <v>105</v>
      </c>
      <c r="L26" s="179">
        <v>0</v>
      </c>
      <c r="M26" s="464" t="s">
        <v>106</v>
      </c>
      <c r="N26" s="139">
        <v>1</v>
      </c>
      <c r="O26" s="312">
        <v>8.7703000000000003E-2</v>
      </c>
      <c r="P26" s="499">
        <v>0</v>
      </c>
      <c r="Q26" s="83">
        <v>10</v>
      </c>
      <c r="R26" s="118">
        <v>100</v>
      </c>
      <c r="S26" s="135">
        <v>8.7703000000000007</v>
      </c>
      <c r="T26" s="499">
        <v>0</v>
      </c>
      <c r="U26" s="83">
        <v>10</v>
      </c>
      <c r="V26" s="118">
        <v>100</v>
      </c>
      <c r="W26" s="135">
        <v>8.7703000000000007</v>
      </c>
      <c r="X26" s="122"/>
      <c r="Y26" s="122"/>
      <c r="Z26" s="122"/>
      <c r="AA26" s="122"/>
      <c r="AB26" s="122"/>
      <c r="AC26" s="122"/>
      <c r="AD26" s="122"/>
      <c r="AE26" s="122"/>
      <c r="AF26" s="122"/>
      <c r="AG26" s="122"/>
      <c r="AH26" s="122"/>
      <c r="AI26" s="122"/>
      <c r="AJ26" s="122"/>
      <c r="AK26" s="122"/>
      <c r="AL26" s="122"/>
      <c r="AM26" s="122"/>
      <c r="AN26" s="122"/>
      <c r="AO26" s="122"/>
      <c r="AP26" s="122"/>
      <c r="AQ26" s="122"/>
      <c r="AR26" s="122"/>
      <c r="AS26" s="122"/>
      <c r="AT26" s="122"/>
      <c r="AU26" s="122"/>
      <c r="AV26" s="122"/>
      <c r="AW26" s="122"/>
      <c r="AX26" s="122"/>
      <c r="AY26" s="122"/>
      <c r="AZ26" s="122"/>
      <c r="BA26" s="122"/>
      <c r="BB26" s="122"/>
      <c r="BC26" s="122"/>
      <c r="BD26" s="122"/>
      <c r="BE26" s="122"/>
      <c r="BF26" s="122"/>
      <c r="BG26" s="122"/>
      <c r="BH26" s="122"/>
      <c r="BI26" s="122"/>
      <c r="BJ26" s="122"/>
      <c r="BK26" s="122"/>
      <c r="BL26" s="122"/>
      <c r="BM26" s="122"/>
      <c r="BN26" s="122"/>
      <c r="BO26" s="122"/>
      <c r="BP26" s="122"/>
      <c r="BQ26" s="122"/>
      <c r="BR26" s="122"/>
      <c r="BS26" s="122"/>
      <c r="BT26" s="122"/>
      <c r="BU26" s="122"/>
      <c r="BV26" s="122"/>
      <c r="BW26" s="122"/>
      <c r="BX26" s="122"/>
      <c r="BY26" s="122"/>
      <c r="BZ26" s="122"/>
      <c r="CA26" s="122"/>
      <c r="CB26" s="122"/>
      <c r="CC26" s="122"/>
      <c r="CD26" s="122"/>
      <c r="CE26" s="122"/>
      <c r="CF26" s="122"/>
      <c r="CG26" s="122"/>
      <c r="CH26" s="122"/>
      <c r="CI26" s="122"/>
      <c r="CJ26" s="122"/>
      <c r="CK26" s="122"/>
      <c r="CL26" s="122"/>
      <c r="CM26" s="122"/>
      <c r="CN26" s="122"/>
      <c r="CO26" s="122"/>
      <c r="CP26" s="122"/>
      <c r="CQ26" s="122"/>
      <c r="CR26" s="122"/>
      <c r="CS26" s="122"/>
      <c r="CT26" s="122"/>
      <c r="CU26" s="122"/>
      <c r="CV26" s="122"/>
      <c r="CW26" s="122"/>
      <c r="CX26" s="122"/>
      <c r="CY26" s="122"/>
      <c r="CZ26" s="122"/>
      <c r="DA26" s="122"/>
      <c r="DB26" s="122"/>
      <c r="DC26" s="122"/>
      <c r="DD26" s="122"/>
      <c r="DE26" s="122"/>
      <c r="DF26" s="122"/>
      <c r="DG26" s="122"/>
      <c r="DH26" s="122"/>
      <c r="DI26" s="122"/>
      <c r="DJ26" s="122"/>
      <c r="DK26" s="122"/>
      <c r="DL26" s="122"/>
      <c r="DM26" s="122"/>
      <c r="DN26" s="122"/>
      <c r="DO26" s="122"/>
      <c r="DP26" s="122"/>
      <c r="DQ26" s="122"/>
      <c r="DR26" s="122"/>
      <c r="DS26" s="122"/>
      <c r="DT26" s="122"/>
      <c r="DU26" s="122"/>
      <c r="DV26" s="122"/>
      <c r="DW26" s="122"/>
      <c r="DX26" s="122"/>
    </row>
    <row r="27" spans="1:128" s="67" customFormat="1" ht="126" customHeight="1">
      <c r="A27" s="812"/>
      <c r="B27" s="809"/>
      <c r="C27" s="810"/>
      <c r="D27" s="561">
        <v>0.1</v>
      </c>
      <c r="E27" s="795"/>
      <c r="F27" s="811"/>
      <c r="G27" s="436" t="s">
        <v>508</v>
      </c>
      <c r="H27" s="58" t="s">
        <v>357</v>
      </c>
      <c r="I27" s="436" t="s">
        <v>509</v>
      </c>
      <c r="J27" s="58" t="s">
        <v>435</v>
      </c>
      <c r="K27" s="86" t="s">
        <v>105</v>
      </c>
      <c r="L27" s="179">
        <v>0</v>
      </c>
      <c r="M27" s="464" t="s">
        <v>106</v>
      </c>
      <c r="N27" s="139">
        <v>1</v>
      </c>
      <c r="O27" s="312">
        <v>4.3851500000000002E-2</v>
      </c>
      <c r="P27" s="499">
        <v>0</v>
      </c>
      <c r="Q27" s="83">
        <v>10</v>
      </c>
      <c r="R27" s="118">
        <v>100</v>
      </c>
      <c r="S27" s="135">
        <v>4.3851500000000003</v>
      </c>
      <c r="T27" s="499">
        <v>0</v>
      </c>
      <c r="U27" s="83">
        <v>10</v>
      </c>
      <c r="V27" s="118">
        <v>100</v>
      </c>
      <c r="W27" s="135">
        <v>4.3851500000000003</v>
      </c>
      <c r="X27" s="122"/>
      <c r="Y27" s="122"/>
      <c r="Z27" s="122"/>
      <c r="AA27" s="122"/>
      <c r="AB27" s="122"/>
      <c r="AC27" s="122"/>
      <c r="AD27" s="122"/>
      <c r="AE27" s="122"/>
      <c r="AF27" s="122"/>
      <c r="AG27" s="122"/>
      <c r="AH27" s="122"/>
      <c r="AI27" s="122"/>
      <c r="AJ27" s="122"/>
      <c r="AK27" s="122"/>
      <c r="AL27" s="122"/>
      <c r="AM27" s="122"/>
      <c r="AN27" s="122"/>
      <c r="AO27" s="122"/>
      <c r="AP27" s="122"/>
      <c r="AQ27" s="122"/>
      <c r="AR27" s="122"/>
      <c r="AS27" s="122"/>
      <c r="AT27" s="122"/>
      <c r="AU27" s="122"/>
      <c r="AV27" s="122"/>
      <c r="AW27" s="122"/>
      <c r="AX27" s="122"/>
      <c r="AY27" s="122"/>
      <c r="AZ27" s="122"/>
      <c r="BA27" s="122"/>
      <c r="BB27" s="122"/>
      <c r="BC27" s="122"/>
      <c r="BD27" s="122"/>
      <c r="BE27" s="122"/>
      <c r="BF27" s="122"/>
      <c r="BG27" s="122"/>
      <c r="BH27" s="122"/>
      <c r="BI27" s="122"/>
      <c r="BJ27" s="122"/>
      <c r="BK27" s="122"/>
      <c r="BL27" s="122"/>
      <c r="BM27" s="122"/>
      <c r="BN27" s="122"/>
      <c r="BO27" s="122"/>
      <c r="BP27" s="122"/>
      <c r="BQ27" s="122"/>
      <c r="BR27" s="122"/>
      <c r="BS27" s="122"/>
      <c r="BT27" s="122"/>
      <c r="BU27" s="122"/>
      <c r="BV27" s="122"/>
      <c r="BW27" s="122"/>
      <c r="BX27" s="122"/>
      <c r="BY27" s="122"/>
      <c r="BZ27" s="122"/>
      <c r="CA27" s="122"/>
      <c r="CB27" s="122"/>
      <c r="CC27" s="122"/>
      <c r="CD27" s="122"/>
      <c r="CE27" s="122"/>
      <c r="CF27" s="122"/>
      <c r="CG27" s="122"/>
      <c r="CH27" s="122"/>
      <c r="CI27" s="122"/>
      <c r="CJ27" s="122"/>
      <c r="CK27" s="122"/>
      <c r="CL27" s="122"/>
      <c r="CM27" s="122"/>
      <c r="CN27" s="122"/>
      <c r="CO27" s="122"/>
      <c r="CP27" s="122"/>
      <c r="CQ27" s="122"/>
      <c r="CR27" s="122"/>
      <c r="CS27" s="122"/>
      <c r="CT27" s="122"/>
      <c r="CU27" s="122"/>
      <c r="CV27" s="122"/>
      <c r="CW27" s="122"/>
      <c r="CX27" s="122"/>
      <c r="CY27" s="122"/>
      <c r="CZ27" s="122"/>
      <c r="DA27" s="122"/>
      <c r="DB27" s="122"/>
      <c r="DC27" s="122"/>
      <c r="DD27" s="122"/>
      <c r="DE27" s="122"/>
      <c r="DF27" s="122"/>
      <c r="DG27" s="122"/>
      <c r="DH27" s="122"/>
      <c r="DI27" s="122"/>
      <c r="DJ27" s="122"/>
      <c r="DK27" s="122"/>
      <c r="DL27" s="122"/>
      <c r="DM27" s="122"/>
      <c r="DN27" s="122"/>
      <c r="DO27" s="122"/>
      <c r="DP27" s="122"/>
      <c r="DQ27" s="122"/>
      <c r="DR27" s="122"/>
      <c r="DS27" s="122"/>
      <c r="DT27" s="122"/>
      <c r="DU27" s="122"/>
      <c r="DV27" s="122"/>
      <c r="DW27" s="122"/>
      <c r="DX27" s="122"/>
    </row>
    <row r="28" spans="1:128" s="67" customFormat="1" ht="69.599999999999994" customHeight="1">
      <c r="A28" s="812"/>
      <c r="B28" s="809"/>
      <c r="C28" s="810"/>
      <c r="D28" s="561">
        <v>0.2</v>
      </c>
      <c r="E28" s="795" t="s">
        <v>92</v>
      </c>
      <c r="F28" s="800" t="s">
        <v>412</v>
      </c>
      <c r="G28" s="436" t="s">
        <v>511</v>
      </c>
      <c r="H28" s="58" t="s">
        <v>358</v>
      </c>
      <c r="I28" s="436" t="s">
        <v>512</v>
      </c>
      <c r="J28" s="58" t="s">
        <v>341</v>
      </c>
      <c r="K28" s="86" t="s">
        <v>105</v>
      </c>
      <c r="L28" s="179">
        <v>0</v>
      </c>
      <c r="M28" s="464" t="s">
        <v>106</v>
      </c>
      <c r="N28" s="139">
        <v>1</v>
      </c>
      <c r="O28" s="312">
        <v>8.7703000000000003E-2</v>
      </c>
      <c r="P28" s="499">
        <v>0</v>
      </c>
      <c r="Q28" s="83">
        <v>10</v>
      </c>
      <c r="R28" s="118">
        <v>100</v>
      </c>
      <c r="S28" s="135">
        <v>8.7703000000000007</v>
      </c>
      <c r="T28" s="499">
        <v>0</v>
      </c>
      <c r="U28" s="83">
        <v>10</v>
      </c>
      <c r="V28" s="118">
        <v>100</v>
      </c>
      <c r="W28" s="135">
        <v>8.7703000000000007</v>
      </c>
      <c r="X28" s="122"/>
      <c r="Y28" s="122"/>
      <c r="Z28" s="122"/>
      <c r="AA28" s="122"/>
      <c r="AB28" s="122"/>
      <c r="AC28" s="122"/>
      <c r="AD28" s="122"/>
      <c r="AE28" s="122"/>
      <c r="AF28" s="122"/>
      <c r="AG28" s="122"/>
      <c r="AH28" s="122"/>
      <c r="AI28" s="122"/>
      <c r="AJ28" s="122"/>
      <c r="AK28" s="122"/>
      <c r="AL28" s="122"/>
      <c r="AM28" s="122"/>
      <c r="AN28" s="122"/>
      <c r="AO28" s="122"/>
      <c r="AP28" s="122"/>
      <c r="AQ28" s="122"/>
      <c r="AR28" s="122"/>
      <c r="AS28" s="122"/>
      <c r="AT28" s="122"/>
      <c r="AU28" s="122"/>
      <c r="AV28" s="122"/>
      <c r="AW28" s="122"/>
      <c r="AX28" s="122"/>
      <c r="AY28" s="122"/>
      <c r="AZ28" s="122"/>
      <c r="BA28" s="122"/>
      <c r="BB28" s="122"/>
      <c r="BC28" s="122"/>
      <c r="BD28" s="122"/>
      <c r="BE28" s="122"/>
      <c r="BF28" s="122"/>
      <c r="BG28" s="122"/>
      <c r="BH28" s="122"/>
      <c r="BI28" s="122"/>
      <c r="BJ28" s="122"/>
      <c r="BK28" s="122"/>
      <c r="BL28" s="122"/>
      <c r="BM28" s="122"/>
      <c r="BN28" s="122"/>
      <c r="BO28" s="122"/>
      <c r="BP28" s="122"/>
      <c r="BQ28" s="122"/>
      <c r="BR28" s="122"/>
      <c r="BS28" s="122"/>
      <c r="BT28" s="122"/>
      <c r="BU28" s="122"/>
      <c r="BV28" s="122"/>
      <c r="BW28" s="122"/>
      <c r="BX28" s="122"/>
      <c r="BY28" s="122"/>
      <c r="BZ28" s="122"/>
      <c r="CA28" s="122"/>
      <c r="CB28" s="122"/>
      <c r="CC28" s="122"/>
      <c r="CD28" s="122"/>
      <c r="CE28" s="122"/>
      <c r="CF28" s="122"/>
      <c r="CG28" s="122"/>
      <c r="CH28" s="122"/>
      <c r="CI28" s="122"/>
      <c r="CJ28" s="122"/>
      <c r="CK28" s="122"/>
      <c r="CL28" s="122"/>
      <c r="CM28" s="122"/>
      <c r="CN28" s="122"/>
      <c r="CO28" s="122"/>
      <c r="CP28" s="122"/>
      <c r="CQ28" s="122"/>
      <c r="CR28" s="122"/>
      <c r="CS28" s="122"/>
      <c r="CT28" s="122"/>
      <c r="CU28" s="122"/>
      <c r="CV28" s="122"/>
      <c r="CW28" s="122"/>
      <c r="CX28" s="122"/>
      <c r="CY28" s="122"/>
      <c r="CZ28" s="122"/>
      <c r="DA28" s="122"/>
      <c r="DB28" s="122"/>
      <c r="DC28" s="122"/>
      <c r="DD28" s="122"/>
      <c r="DE28" s="122"/>
      <c r="DF28" s="122"/>
      <c r="DG28" s="122"/>
      <c r="DH28" s="122"/>
      <c r="DI28" s="122"/>
      <c r="DJ28" s="122"/>
      <c r="DK28" s="122"/>
      <c r="DL28" s="122"/>
      <c r="DM28" s="122"/>
      <c r="DN28" s="122"/>
      <c r="DO28" s="122"/>
      <c r="DP28" s="122"/>
      <c r="DQ28" s="122"/>
      <c r="DR28" s="122"/>
      <c r="DS28" s="122"/>
      <c r="DT28" s="122"/>
      <c r="DU28" s="122"/>
      <c r="DV28" s="122"/>
      <c r="DW28" s="122"/>
      <c r="DX28" s="122"/>
    </row>
    <row r="29" spans="1:128" s="67" customFormat="1" ht="69.599999999999994" customHeight="1">
      <c r="A29" s="812"/>
      <c r="B29" s="809"/>
      <c r="C29" s="810"/>
      <c r="D29" s="561">
        <v>0.1</v>
      </c>
      <c r="E29" s="795"/>
      <c r="F29" s="800"/>
      <c r="G29" s="436" t="s">
        <v>589</v>
      </c>
      <c r="H29" s="58" t="s">
        <v>492</v>
      </c>
      <c r="I29" s="436" t="s">
        <v>517</v>
      </c>
      <c r="J29" s="58" t="s">
        <v>648</v>
      </c>
      <c r="K29" s="86" t="s">
        <v>105</v>
      </c>
      <c r="L29" s="179">
        <v>0</v>
      </c>
      <c r="M29" s="464" t="s">
        <v>106</v>
      </c>
      <c r="N29" s="139">
        <v>1</v>
      </c>
      <c r="O29" s="312">
        <v>4.3851500000000002E-2</v>
      </c>
      <c r="P29" s="499">
        <v>0</v>
      </c>
      <c r="Q29" s="83">
        <v>10</v>
      </c>
      <c r="R29" s="118">
        <v>100</v>
      </c>
      <c r="S29" s="135">
        <v>4.3851500000000003</v>
      </c>
      <c r="T29" s="499">
        <v>0</v>
      </c>
      <c r="U29" s="83">
        <v>10</v>
      </c>
      <c r="V29" s="118">
        <v>100</v>
      </c>
      <c r="W29" s="135">
        <v>4.3851500000000003</v>
      </c>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122"/>
      <c r="BB29" s="122"/>
      <c r="BC29" s="122"/>
      <c r="BD29" s="122"/>
      <c r="BE29" s="122"/>
      <c r="BF29" s="122"/>
      <c r="BG29" s="122"/>
      <c r="BH29" s="122"/>
      <c r="BI29" s="122"/>
      <c r="BJ29" s="122"/>
      <c r="BK29" s="122"/>
      <c r="BL29" s="122"/>
      <c r="BM29" s="122"/>
      <c r="BN29" s="122"/>
      <c r="BO29" s="122"/>
      <c r="BP29" s="122"/>
      <c r="BQ29" s="122"/>
      <c r="BR29" s="122"/>
      <c r="BS29" s="122"/>
      <c r="BT29" s="122"/>
      <c r="BU29" s="122"/>
      <c r="BV29" s="122"/>
      <c r="BW29" s="122"/>
      <c r="BX29" s="122"/>
      <c r="BY29" s="122"/>
      <c r="BZ29" s="122"/>
      <c r="CA29" s="122"/>
      <c r="CB29" s="122"/>
      <c r="CC29" s="122"/>
      <c r="CD29" s="122"/>
      <c r="CE29" s="122"/>
      <c r="CF29" s="122"/>
      <c r="CG29" s="122"/>
      <c r="CH29" s="122"/>
      <c r="CI29" s="122"/>
      <c r="CJ29" s="122"/>
      <c r="CK29" s="122"/>
      <c r="CL29" s="122"/>
      <c r="CM29" s="122"/>
      <c r="CN29" s="122"/>
      <c r="CO29" s="122"/>
      <c r="CP29" s="122"/>
      <c r="CQ29" s="122"/>
      <c r="CR29" s="122"/>
      <c r="CS29" s="122"/>
      <c r="CT29" s="122"/>
      <c r="CU29" s="122"/>
      <c r="CV29" s="122"/>
      <c r="CW29" s="122"/>
      <c r="CX29" s="122"/>
      <c r="CY29" s="122"/>
      <c r="CZ29" s="122"/>
      <c r="DA29" s="122"/>
      <c r="DB29" s="122"/>
      <c r="DC29" s="122"/>
      <c r="DD29" s="122"/>
      <c r="DE29" s="122"/>
      <c r="DF29" s="122"/>
      <c r="DG29" s="122"/>
      <c r="DH29" s="122"/>
      <c r="DI29" s="122"/>
      <c r="DJ29" s="122"/>
      <c r="DK29" s="122"/>
      <c r="DL29" s="122"/>
      <c r="DM29" s="122"/>
      <c r="DN29" s="122"/>
      <c r="DO29" s="122"/>
      <c r="DP29" s="122"/>
      <c r="DQ29" s="122"/>
      <c r="DR29" s="122"/>
      <c r="DS29" s="122"/>
      <c r="DT29" s="122"/>
      <c r="DU29" s="122"/>
      <c r="DV29" s="122"/>
      <c r="DW29" s="122"/>
      <c r="DX29" s="122"/>
    </row>
    <row r="30" spans="1:128" s="67" customFormat="1" ht="120" customHeight="1">
      <c r="A30" s="812"/>
      <c r="B30" s="809"/>
      <c r="C30" s="810"/>
      <c r="D30" s="561">
        <v>0.1</v>
      </c>
      <c r="E30" s="795" t="s">
        <v>93</v>
      </c>
      <c r="F30" s="811" t="s">
        <v>94</v>
      </c>
      <c r="G30" s="436" t="s">
        <v>531</v>
      </c>
      <c r="H30" s="58" t="s">
        <v>362</v>
      </c>
      <c r="I30" s="436" t="s">
        <v>533</v>
      </c>
      <c r="J30" s="58" t="s">
        <v>436</v>
      </c>
      <c r="K30" s="86" t="s">
        <v>105</v>
      </c>
      <c r="L30" s="179">
        <v>0</v>
      </c>
      <c r="M30" s="464" t="s">
        <v>106</v>
      </c>
      <c r="N30" s="139">
        <v>1</v>
      </c>
      <c r="O30" s="312">
        <v>4.3851500000000002E-2</v>
      </c>
      <c r="P30" s="499">
        <v>0</v>
      </c>
      <c r="Q30" s="83">
        <v>10</v>
      </c>
      <c r="R30" s="118">
        <v>100</v>
      </c>
      <c r="S30" s="135">
        <v>4.3851500000000003</v>
      </c>
      <c r="T30" s="499">
        <v>0</v>
      </c>
      <c r="U30" s="83">
        <v>10</v>
      </c>
      <c r="V30" s="118">
        <v>100</v>
      </c>
      <c r="W30" s="135">
        <v>4.3851500000000003</v>
      </c>
      <c r="X30" s="122"/>
      <c r="Y30" s="122"/>
      <c r="Z30" s="122"/>
      <c r="AA30" s="122"/>
      <c r="AB30" s="122"/>
      <c r="AC30" s="122"/>
      <c r="AD30" s="122"/>
      <c r="AE30" s="122"/>
      <c r="AF30" s="122"/>
      <c r="AG30" s="122"/>
      <c r="AH30" s="122"/>
      <c r="AI30" s="122"/>
      <c r="AJ30" s="122"/>
      <c r="AK30" s="122"/>
      <c r="AL30" s="122"/>
      <c r="AM30" s="122"/>
      <c r="AN30" s="122"/>
      <c r="AO30" s="122"/>
      <c r="AP30" s="122"/>
      <c r="AQ30" s="122"/>
      <c r="AR30" s="122"/>
      <c r="AS30" s="122"/>
      <c r="AT30" s="122"/>
      <c r="AU30" s="122"/>
      <c r="AV30" s="122"/>
      <c r="AW30" s="122"/>
      <c r="AX30" s="122"/>
      <c r="AY30" s="122"/>
      <c r="AZ30" s="122"/>
      <c r="BA30" s="122"/>
      <c r="BB30" s="122"/>
      <c r="BC30" s="122"/>
      <c r="BD30" s="122"/>
      <c r="BE30" s="122"/>
      <c r="BF30" s="122"/>
      <c r="BG30" s="122"/>
      <c r="BH30" s="122"/>
      <c r="BI30" s="122"/>
      <c r="BJ30" s="122"/>
      <c r="BK30" s="122"/>
      <c r="BL30" s="122"/>
      <c r="BM30" s="122"/>
      <c r="BN30" s="122"/>
      <c r="BO30" s="122"/>
      <c r="BP30" s="122"/>
      <c r="BQ30" s="122"/>
      <c r="BR30" s="122"/>
      <c r="BS30" s="122"/>
      <c r="BT30" s="122"/>
      <c r="BU30" s="122"/>
      <c r="BV30" s="122"/>
      <c r="BW30" s="122"/>
      <c r="BX30" s="122"/>
      <c r="BY30" s="122"/>
      <c r="BZ30" s="122"/>
      <c r="CA30" s="122"/>
      <c r="CB30" s="122"/>
      <c r="CC30" s="122"/>
      <c r="CD30" s="122"/>
      <c r="CE30" s="122"/>
      <c r="CF30" s="122"/>
      <c r="CG30" s="122"/>
      <c r="CH30" s="122"/>
      <c r="CI30" s="122"/>
      <c r="CJ30" s="122"/>
      <c r="CK30" s="122"/>
      <c r="CL30" s="122"/>
      <c r="CM30" s="122"/>
      <c r="CN30" s="122"/>
      <c r="CO30" s="122"/>
      <c r="CP30" s="122"/>
      <c r="CQ30" s="122"/>
      <c r="CR30" s="122"/>
      <c r="CS30" s="122"/>
      <c r="CT30" s="122"/>
      <c r="CU30" s="122"/>
      <c r="CV30" s="122"/>
      <c r="CW30" s="122"/>
      <c r="CX30" s="122"/>
      <c r="CY30" s="122"/>
      <c r="CZ30" s="122"/>
      <c r="DA30" s="122"/>
      <c r="DB30" s="122"/>
      <c r="DC30" s="122"/>
      <c r="DD30" s="122"/>
      <c r="DE30" s="122"/>
      <c r="DF30" s="122"/>
      <c r="DG30" s="122"/>
      <c r="DH30" s="122"/>
      <c r="DI30" s="122"/>
      <c r="DJ30" s="122"/>
      <c r="DK30" s="122"/>
      <c r="DL30" s="122"/>
      <c r="DM30" s="122"/>
      <c r="DN30" s="122"/>
      <c r="DO30" s="122"/>
      <c r="DP30" s="122"/>
      <c r="DQ30" s="122"/>
      <c r="DR30" s="122"/>
      <c r="DS30" s="122"/>
      <c r="DT30" s="122"/>
      <c r="DU30" s="122"/>
      <c r="DV30" s="122"/>
      <c r="DW30" s="122"/>
      <c r="DX30" s="122"/>
    </row>
    <row r="31" spans="1:128" s="67" customFormat="1" ht="78.75">
      <c r="A31" s="812"/>
      <c r="B31" s="809"/>
      <c r="C31" s="810"/>
      <c r="D31" s="561">
        <v>0.05</v>
      </c>
      <c r="E31" s="795"/>
      <c r="F31" s="811"/>
      <c r="G31" s="436" t="s">
        <v>532</v>
      </c>
      <c r="H31" s="58" t="s">
        <v>363</v>
      </c>
      <c r="I31" s="436" t="s">
        <v>535</v>
      </c>
      <c r="J31" s="58" t="s">
        <v>416</v>
      </c>
      <c r="K31" s="86" t="s">
        <v>105</v>
      </c>
      <c r="L31" s="179">
        <v>0</v>
      </c>
      <c r="M31" s="464" t="s">
        <v>106</v>
      </c>
      <c r="N31" s="139">
        <v>1</v>
      </c>
      <c r="O31" s="312">
        <v>2.1925750000000001E-2</v>
      </c>
      <c r="P31" s="499">
        <v>0</v>
      </c>
      <c r="Q31" s="83">
        <v>10</v>
      </c>
      <c r="R31" s="118">
        <v>100</v>
      </c>
      <c r="S31" s="135">
        <v>2.1925750000000002</v>
      </c>
      <c r="T31" s="499">
        <v>0</v>
      </c>
      <c r="U31" s="83">
        <v>10</v>
      </c>
      <c r="V31" s="118">
        <v>100</v>
      </c>
      <c r="W31" s="135">
        <v>2.1925750000000002</v>
      </c>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2"/>
      <c r="BD31" s="122"/>
      <c r="BE31" s="122"/>
      <c r="BF31" s="122"/>
      <c r="BG31" s="122"/>
      <c r="BH31" s="122"/>
      <c r="BI31" s="122"/>
      <c r="BJ31" s="122"/>
      <c r="BK31" s="122"/>
      <c r="BL31" s="122"/>
      <c r="BM31" s="122"/>
      <c r="BN31" s="122"/>
      <c r="BO31" s="122"/>
      <c r="BP31" s="122"/>
      <c r="BQ31" s="122"/>
      <c r="BR31" s="122"/>
      <c r="BS31" s="122"/>
      <c r="BT31" s="122"/>
      <c r="BU31" s="122"/>
      <c r="BV31" s="122"/>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122"/>
      <c r="DD31" s="122"/>
      <c r="DE31" s="122"/>
      <c r="DF31" s="122"/>
      <c r="DG31" s="122"/>
      <c r="DH31" s="122"/>
      <c r="DI31" s="122"/>
      <c r="DJ31" s="122"/>
      <c r="DK31" s="122"/>
      <c r="DL31" s="122"/>
      <c r="DM31" s="122"/>
      <c r="DN31" s="122"/>
      <c r="DO31" s="122"/>
      <c r="DP31" s="122"/>
      <c r="DQ31" s="122"/>
      <c r="DR31" s="122"/>
      <c r="DS31" s="122"/>
      <c r="DT31" s="122"/>
      <c r="DU31" s="122"/>
      <c r="DV31" s="122"/>
      <c r="DW31" s="122"/>
      <c r="DX31" s="122"/>
    </row>
    <row r="32" spans="1:128" s="67" customFormat="1" ht="83.25" customHeight="1">
      <c r="A32" s="812"/>
      <c r="B32" s="809"/>
      <c r="C32" s="810"/>
      <c r="D32" s="561">
        <v>0.1</v>
      </c>
      <c r="E32" s="795" t="s">
        <v>95</v>
      </c>
      <c r="F32" s="811" t="s">
        <v>96</v>
      </c>
      <c r="G32" s="436" t="s">
        <v>590</v>
      </c>
      <c r="H32" s="58" t="s">
        <v>365</v>
      </c>
      <c r="I32" s="436" t="s">
        <v>536</v>
      </c>
      <c r="J32" s="58" t="s">
        <v>649</v>
      </c>
      <c r="K32" s="460" t="s">
        <v>647</v>
      </c>
      <c r="L32" s="179">
        <v>0</v>
      </c>
      <c r="M32" s="464" t="s">
        <v>106</v>
      </c>
      <c r="N32" s="139">
        <v>1</v>
      </c>
      <c r="O32" s="312">
        <v>4.3851500000000002E-2</v>
      </c>
      <c r="P32" s="499">
        <v>0</v>
      </c>
      <c r="Q32" s="83">
        <v>10</v>
      </c>
      <c r="R32" s="118">
        <v>100</v>
      </c>
      <c r="S32" s="135">
        <v>4.3851500000000003</v>
      </c>
      <c r="T32" s="499">
        <v>0</v>
      </c>
      <c r="U32" s="83">
        <v>10</v>
      </c>
      <c r="V32" s="118">
        <v>100</v>
      </c>
      <c r="W32" s="135">
        <v>4.3851500000000003</v>
      </c>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2"/>
      <c r="BF32" s="122"/>
      <c r="BG32" s="122"/>
      <c r="BH32" s="122"/>
      <c r="BI32" s="122"/>
      <c r="BJ32" s="122"/>
      <c r="BK32" s="122"/>
      <c r="BL32" s="122"/>
      <c r="BM32" s="122"/>
      <c r="BN32" s="122"/>
      <c r="BO32" s="122"/>
      <c r="BP32" s="122"/>
      <c r="BQ32" s="122"/>
      <c r="BR32" s="122"/>
      <c r="BS32" s="122"/>
      <c r="BT32" s="122"/>
      <c r="BU32" s="122"/>
      <c r="BV32" s="122"/>
      <c r="BW32" s="122"/>
      <c r="BX32" s="122"/>
      <c r="BY32" s="122"/>
      <c r="BZ32" s="122"/>
      <c r="CA32" s="122"/>
      <c r="CB32" s="122"/>
      <c r="CC32" s="122"/>
      <c r="CD32" s="122"/>
      <c r="CE32" s="122"/>
      <c r="CF32" s="122"/>
      <c r="CG32" s="122"/>
      <c r="CH32" s="122"/>
      <c r="CI32" s="122"/>
      <c r="CJ32" s="122"/>
      <c r="CK32" s="122"/>
      <c r="CL32" s="122"/>
      <c r="CM32" s="122"/>
      <c r="CN32" s="122"/>
      <c r="CO32" s="122"/>
      <c r="CP32" s="122"/>
      <c r="CQ32" s="122"/>
      <c r="CR32" s="122"/>
      <c r="CS32" s="122"/>
      <c r="CT32" s="122"/>
      <c r="CU32" s="122"/>
      <c r="CV32" s="122"/>
      <c r="CW32" s="122"/>
      <c r="CX32" s="122"/>
      <c r="CY32" s="122"/>
      <c r="CZ32" s="122"/>
      <c r="DA32" s="122"/>
      <c r="DB32" s="122"/>
      <c r="DC32" s="122"/>
      <c r="DD32" s="122"/>
      <c r="DE32" s="122"/>
      <c r="DF32" s="122"/>
      <c r="DG32" s="122"/>
      <c r="DH32" s="122"/>
      <c r="DI32" s="122"/>
      <c r="DJ32" s="122"/>
      <c r="DK32" s="122"/>
      <c r="DL32" s="122"/>
      <c r="DM32" s="122"/>
      <c r="DN32" s="122"/>
      <c r="DO32" s="122"/>
      <c r="DP32" s="122"/>
      <c r="DQ32" s="122"/>
      <c r="DR32" s="122"/>
      <c r="DS32" s="122"/>
      <c r="DT32" s="122"/>
      <c r="DU32" s="122"/>
      <c r="DV32" s="122"/>
      <c r="DW32" s="122"/>
      <c r="DX32" s="122"/>
    </row>
    <row r="33" spans="1:128" s="67" customFormat="1" ht="63">
      <c r="A33" s="812"/>
      <c r="B33" s="809"/>
      <c r="C33" s="810"/>
      <c r="D33" s="561">
        <v>0.1</v>
      </c>
      <c r="E33" s="795"/>
      <c r="F33" s="811"/>
      <c r="G33" s="436" t="s">
        <v>543</v>
      </c>
      <c r="H33" s="58" t="s">
        <v>366</v>
      </c>
      <c r="I33" s="436" t="s">
        <v>587</v>
      </c>
      <c r="J33" s="58" t="s">
        <v>417</v>
      </c>
      <c r="K33" s="460" t="s">
        <v>647</v>
      </c>
      <c r="L33" s="179">
        <v>0</v>
      </c>
      <c r="M33" s="464" t="s">
        <v>106</v>
      </c>
      <c r="N33" s="139">
        <v>1</v>
      </c>
      <c r="O33" s="312">
        <v>4.3851500000000002E-2</v>
      </c>
      <c r="P33" s="499">
        <v>0</v>
      </c>
      <c r="Q33" s="83">
        <v>10</v>
      </c>
      <c r="R33" s="118">
        <v>100</v>
      </c>
      <c r="S33" s="135">
        <v>4.3851500000000003</v>
      </c>
      <c r="T33" s="499">
        <v>0</v>
      </c>
      <c r="U33" s="83">
        <v>10</v>
      </c>
      <c r="V33" s="118">
        <v>100</v>
      </c>
      <c r="W33" s="135">
        <v>4.3851500000000003</v>
      </c>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2"/>
      <c r="BB33" s="122"/>
      <c r="BC33" s="122"/>
      <c r="BD33" s="122"/>
      <c r="BE33" s="122"/>
      <c r="BF33" s="122"/>
      <c r="BG33" s="122"/>
      <c r="BH33" s="122"/>
      <c r="BI33" s="122"/>
      <c r="BJ33" s="122"/>
      <c r="BK33" s="122"/>
      <c r="BL33" s="122"/>
      <c r="BM33" s="122"/>
      <c r="BN33" s="122"/>
      <c r="BO33" s="122"/>
      <c r="BP33" s="122"/>
      <c r="BQ33" s="122"/>
      <c r="BR33" s="122"/>
      <c r="BS33" s="122"/>
      <c r="BT33" s="122"/>
      <c r="BU33" s="122"/>
      <c r="BV33" s="122"/>
      <c r="BW33" s="122"/>
      <c r="BX33" s="122"/>
      <c r="BY33" s="122"/>
      <c r="BZ33" s="122"/>
      <c r="CA33" s="122"/>
      <c r="CB33" s="122"/>
      <c r="CC33" s="122"/>
      <c r="CD33" s="122"/>
      <c r="CE33" s="122"/>
      <c r="CF33" s="122"/>
      <c r="CG33" s="122"/>
      <c r="CH33" s="122"/>
      <c r="CI33" s="122"/>
      <c r="CJ33" s="122"/>
      <c r="CK33" s="122"/>
      <c r="CL33" s="122"/>
      <c r="CM33" s="122"/>
      <c r="CN33" s="122"/>
      <c r="CO33" s="122"/>
      <c r="CP33" s="122"/>
      <c r="CQ33" s="122"/>
      <c r="CR33" s="122"/>
      <c r="CS33" s="122"/>
      <c r="CT33" s="122"/>
      <c r="CU33" s="122"/>
      <c r="CV33" s="122"/>
      <c r="CW33" s="122"/>
      <c r="CX33" s="122"/>
      <c r="CY33" s="122"/>
      <c r="CZ33" s="122"/>
      <c r="DA33" s="122"/>
      <c r="DB33" s="122"/>
      <c r="DC33" s="122"/>
      <c r="DD33" s="122"/>
      <c r="DE33" s="122"/>
      <c r="DF33" s="122"/>
      <c r="DG33" s="122"/>
      <c r="DH33" s="122"/>
      <c r="DI33" s="122"/>
      <c r="DJ33" s="122"/>
      <c r="DK33" s="122"/>
      <c r="DL33" s="122"/>
      <c r="DM33" s="122"/>
      <c r="DN33" s="122"/>
      <c r="DO33" s="122"/>
      <c r="DP33" s="122"/>
      <c r="DQ33" s="122"/>
      <c r="DR33" s="122"/>
      <c r="DS33" s="122"/>
      <c r="DT33" s="122"/>
      <c r="DU33" s="122"/>
      <c r="DV33" s="122"/>
      <c r="DW33" s="122"/>
      <c r="DX33" s="122"/>
    </row>
    <row r="34" spans="1:128" s="67" customFormat="1" ht="75.75" customHeight="1">
      <c r="A34" s="812"/>
      <c r="B34" s="809"/>
      <c r="C34" s="810"/>
      <c r="D34" s="561">
        <v>0</v>
      </c>
      <c r="E34" s="795"/>
      <c r="F34" s="811"/>
      <c r="G34" s="452" t="s">
        <v>544</v>
      </c>
      <c r="H34" s="462" t="s">
        <v>367</v>
      </c>
      <c r="I34" s="452" t="s">
        <v>540</v>
      </c>
      <c r="J34" s="462" t="s">
        <v>437</v>
      </c>
      <c r="K34" s="460" t="s">
        <v>647</v>
      </c>
      <c r="L34" s="458">
        <v>0</v>
      </c>
      <c r="M34" s="416" t="s">
        <v>106</v>
      </c>
      <c r="N34" s="455">
        <v>0</v>
      </c>
      <c r="O34" s="312">
        <v>0</v>
      </c>
      <c r="P34" s="504">
        <v>0</v>
      </c>
      <c r="Q34" s="452">
        <v>10</v>
      </c>
      <c r="R34" s="416">
        <v>100</v>
      </c>
      <c r="S34" s="449">
        <v>0</v>
      </c>
      <c r="T34" s="504">
        <v>0</v>
      </c>
      <c r="U34" s="452">
        <v>10</v>
      </c>
      <c r="V34" s="118">
        <v>100</v>
      </c>
      <c r="W34" s="449">
        <v>0</v>
      </c>
      <c r="X34" s="122"/>
      <c r="Y34" s="122"/>
      <c r="Z34" s="122"/>
      <c r="AA34" s="122"/>
      <c r="AB34" s="122"/>
      <c r="AC34" s="122"/>
      <c r="AD34" s="122"/>
      <c r="AE34" s="122"/>
      <c r="AF34" s="122"/>
      <c r="AG34" s="122"/>
      <c r="AH34" s="122"/>
      <c r="AI34" s="122"/>
      <c r="AJ34" s="122"/>
      <c r="AK34" s="122"/>
      <c r="AL34" s="122"/>
      <c r="AM34" s="122"/>
      <c r="AN34" s="122"/>
      <c r="AO34" s="122"/>
      <c r="AP34" s="122"/>
      <c r="AQ34" s="122"/>
      <c r="AR34" s="122"/>
      <c r="AS34" s="122"/>
      <c r="AT34" s="122"/>
      <c r="AU34" s="122"/>
      <c r="AV34" s="122"/>
      <c r="AW34" s="122"/>
      <c r="AX34" s="122"/>
      <c r="AY34" s="122"/>
      <c r="AZ34" s="122"/>
      <c r="BA34" s="122"/>
      <c r="BB34" s="122"/>
      <c r="BC34" s="122"/>
      <c r="BD34" s="122"/>
      <c r="BE34" s="122"/>
      <c r="BF34" s="122"/>
      <c r="BG34" s="122"/>
      <c r="BH34" s="122"/>
      <c r="BI34" s="122"/>
      <c r="BJ34" s="122"/>
      <c r="BK34" s="122"/>
      <c r="BL34" s="122"/>
      <c r="BM34" s="122"/>
      <c r="BN34" s="122"/>
      <c r="BO34" s="122"/>
      <c r="BP34" s="122"/>
      <c r="BQ34" s="122"/>
      <c r="BR34" s="122"/>
      <c r="BS34" s="122"/>
      <c r="BT34" s="122"/>
      <c r="BU34" s="122"/>
      <c r="BV34" s="122"/>
      <c r="BW34" s="122"/>
      <c r="BX34" s="122"/>
      <c r="BY34" s="122"/>
      <c r="BZ34" s="122"/>
      <c r="CA34" s="122"/>
      <c r="CB34" s="122"/>
      <c r="CC34" s="122"/>
      <c r="CD34" s="122"/>
      <c r="CE34" s="122"/>
      <c r="CF34" s="122"/>
      <c r="CG34" s="122"/>
      <c r="CH34" s="122"/>
      <c r="CI34" s="122"/>
      <c r="CJ34" s="122"/>
      <c r="CK34" s="122"/>
      <c r="CL34" s="122"/>
      <c r="CM34" s="122"/>
      <c r="CN34" s="122"/>
      <c r="CO34" s="122"/>
      <c r="CP34" s="122"/>
      <c r="CQ34" s="122"/>
      <c r="CR34" s="122"/>
      <c r="CS34" s="122"/>
      <c r="CT34" s="122"/>
      <c r="CU34" s="122"/>
      <c r="CV34" s="122"/>
      <c r="CW34" s="122"/>
      <c r="CX34" s="122"/>
      <c r="CY34" s="122"/>
      <c r="CZ34" s="122"/>
      <c r="DA34" s="122"/>
      <c r="DB34" s="122"/>
      <c r="DC34" s="122"/>
      <c r="DD34" s="122"/>
      <c r="DE34" s="122"/>
      <c r="DF34" s="122"/>
      <c r="DG34" s="122"/>
      <c r="DH34" s="122"/>
      <c r="DI34" s="122"/>
      <c r="DJ34" s="122"/>
      <c r="DK34" s="122"/>
      <c r="DL34" s="122"/>
      <c r="DM34" s="122"/>
      <c r="DN34" s="122"/>
      <c r="DO34" s="122"/>
      <c r="DP34" s="122"/>
      <c r="DQ34" s="122"/>
      <c r="DR34" s="122"/>
      <c r="DS34" s="122"/>
      <c r="DT34" s="122"/>
      <c r="DU34" s="122"/>
      <c r="DV34" s="122"/>
      <c r="DW34" s="122"/>
      <c r="DX34" s="122"/>
    </row>
    <row r="35" spans="1:128" s="67" customFormat="1" ht="28.5" customHeight="1">
      <c r="A35" s="812"/>
      <c r="B35" s="809"/>
      <c r="C35" s="459"/>
      <c r="D35" s="459"/>
      <c r="E35" s="138" t="s">
        <v>214</v>
      </c>
      <c r="F35" s="801" t="s">
        <v>215</v>
      </c>
      <c r="G35" s="801"/>
      <c r="H35" s="801"/>
      <c r="I35" s="801"/>
      <c r="J35" s="801"/>
      <c r="K35" s="801"/>
      <c r="L35" s="801"/>
      <c r="M35" s="801"/>
      <c r="N35" s="190"/>
      <c r="O35" s="190"/>
      <c r="P35" s="193"/>
      <c r="Q35" s="193"/>
      <c r="R35" s="191"/>
      <c r="S35" s="192"/>
      <c r="T35" s="193"/>
      <c r="U35" s="193"/>
      <c r="V35" s="191"/>
      <c r="W35" s="192"/>
      <c r="X35" s="122"/>
      <c r="Y35" s="122"/>
      <c r="Z35" s="122"/>
      <c r="AA35" s="122"/>
      <c r="AB35" s="122"/>
      <c r="AC35" s="122"/>
      <c r="AD35" s="122"/>
      <c r="AE35" s="122"/>
      <c r="AF35" s="122"/>
      <c r="AG35" s="122"/>
      <c r="AH35" s="122"/>
      <c r="AI35" s="122"/>
      <c r="AJ35" s="122"/>
      <c r="AK35" s="122"/>
      <c r="AL35" s="122"/>
      <c r="AM35" s="122"/>
      <c r="AN35" s="122"/>
      <c r="AO35" s="122"/>
      <c r="AP35" s="122"/>
      <c r="AQ35" s="122"/>
      <c r="AR35" s="122"/>
      <c r="AS35" s="122"/>
      <c r="AT35" s="122"/>
      <c r="AU35" s="122"/>
      <c r="AV35" s="122"/>
      <c r="AW35" s="122"/>
      <c r="AX35" s="122"/>
      <c r="AY35" s="122"/>
      <c r="AZ35" s="122"/>
      <c r="BA35" s="122"/>
      <c r="BB35" s="122"/>
      <c r="BC35" s="122"/>
      <c r="BD35" s="122"/>
      <c r="BE35" s="122"/>
      <c r="BF35" s="122"/>
      <c r="BG35" s="122"/>
      <c r="BH35" s="122"/>
      <c r="BI35" s="122"/>
      <c r="BJ35" s="122"/>
      <c r="BK35" s="122"/>
      <c r="BL35" s="122"/>
      <c r="BM35" s="122"/>
      <c r="BN35" s="122"/>
      <c r="BO35" s="122"/>
      <c r="BP35" s="122"/>
      <c r="BQ35" s="122"/>
      <c r="BR35" s="122"/>
      <c r="BS35" s="122"/>
      <c r="BT35" s="122"/>
      <c r="BU35" s="122"/>
      <c r="BV35" s="122"/>
      <c r="BW35" s="122"/>
      <c r="BX35" s="122"/>
      <c r="BY35" s="122"/>
      <c r="BZ35" s="122"/>
      <c r="CA35" s="122"/>
      <c r="CB35" s="122"/>
      <c r="CC35" s="122"/>
      <c r="CD35" s="122"/>
      <c r="CE35" s="122"/>
      <c r="CF35" s="122"/>
      <c r="CG35" s="122"/>
      <c r="CH35" s="122"/>
      <c r="CI35" s="122"/>
      <c r="CJ35" s="122"/>
      <c r="CK35" s="122"/>
      <c r="CL35" s="122"/>
      <c r="CM35" s="122"/>
      <c r="CN35" s="122"/>
      <c r="CO35" s="122"/>
      <c r="CP35" s="122"/>
      <c r="CQ35" s="122"/>
      <c r="CR35" s="122"/>
      <c r="CS35" s="122"/>
      <c r="CT35" s="122"/>
      <c r="CU35" s="122"/>
      <c r="CV35" s="122"/>
      <c r="CW35" s="122"/>
      <c r="CX35" s="122"/>
      <c r="CY35" s="122"/>
      <c r="CZ35" s="122"/>
      <c r="DA35" s="122"/>
      <c r="DB35" s="122"/>
      <c r="DC35" s="122"/>
      <c r="DD35" s="122"/>
      <c r="DE35" s="122"/>
      <c r="DF35" s="122"/>
      <c r="DG35" s="122"/>
      <c r="DH35" s="122"/>
      <c r="DI35" s="122"/>
      <c r="DJ35" s="122"/>
      <c r="DK35" s="122"/>
      <c r="DL35" s="122"/>
      <c r="DM35" s="122"/>
      <c r="DN35" s="122"/>
      <c r="DO35" s="122"/>
      <c r="DP35" s="122"/>
      <c r="DQ35" s="122"/>
      <c r="DR35" s="122"/>
      <c r="DS35" s="122"/>
      <c r="DT35" s="122"/>
      <c r="DU35" s="122"/>
      <c r="DV35" s="122"/>
      <c r="DW35" s="122"/>
      <c r="DX35" s="122"/>
    </row>
    <row r="36" spans="1:128" s="67" customFormat="1" ht="82.5" customHeight="1">
      <c r="A36" s="812"/>
      <c r="B36" s="809"/>
      <c r="C36" s="451">
        <v>0</v>
      </c>
      <c r="D36" s="561">
        <v>1</v>
      </c>
      <c r="E36" s="441" t="s">
        <v>97</v>
      </c>
      <c r="F36" s="58" t="s">
        <v>98</v>
      </c>
      <c r="G36" s="452" t="s">
        <v>569</v>
      </c>
      <c r="H36" s="439" t="s">
        <v>259</v>
      </c>
      <c r="I36" s="452" t="s">
        <v>573</v>
      </c>
      <c r="J36" s="439" t="s">
        <v>625</v>
      </c>
      <c r="K36" s="453" t="s">
        <v>105</v>
      </c>
      <c r="L36" s="458">
        <v>0</v>
      </c>
      <c r="M36" s="416" t="s">
        <v>106</v>
      </c>
      <c r="N36" s="455">
        <v>1</v>
      </c>
      <c r="O36" s="312">
        <v>0</v>
      </c>
      <c r="P36" s="504">
        <v>0</v>
      </c>
      <c r="Q36" s="452">
        <v>10</v>
      </c>
      <c r="R36" s="416">
        <v>100</v>
      </c>
      <c r="S36" s="449">
        <v>0</v>
      </c>
      <c r="T36" s="504">
        <v>0</v>
      </c>
      <c r="U36" s="452">
        <v>10</v>
      </c>
      <c r="V36" s="416">
        <v>100</v>
      </c>
      <c r="W36" s="449">
        <v>0</v>
      </c>
      <c r="X36" s="122"/>
      <c r="Y36" s="122"/>
      <c r="Z36" s="122"/>
      <c r="AA36" s="122"/>
      <c r="AB36" s="122"/>
      <c r="AC36" s="122"/>
      <c r="AD36" s="122"/>
      <c r="AE36" s="122"/>
      <c r="AF36" s="122"/>
      <c r="AG36" s="122"/>
      <c r="AH36" s="122"/>
      <c r="AI36" s="122"/>
      <c r="AJ36" s="122"/>
      <c r="AK36" s="122"/>
      <c r="AL36" s="122"/>
      <c r="AM36" s="122"/>
      <c r="AN36" s="122"/>
      <c r="AO36" s="122"/>
      <c r="AP36" s="122"/>
      <c r="AQ36" s="122"/>
      <c r="AR36" s="122"/>
      <c r="AS36" s="122"/>
      <c r="AT36" s="122"/>
      <c r="AU36" s="122"/>
      <c r="AV36" s="122"/>
      <c r="AW36" s="122"/>
      <c r="AX36" s="122"/>
      <c r="AY36" s="122"/>
      <c r="AZ36" s="122"/>
      <c r="BA36" s="122"/>
      <c r="BB36" s="122"/>
      <c r="BC36" s="122"/>
      <c r="BD36" s="122"/>
      <c r="BE36" s="122"/>
      <c r="BF36" s="122"/>
      <c r="BG36" s="122"/>
      <c r="BH36" s="122"/>
      <c r="BI36" s="122"/>
      <c r="BJ36" s="122"/>
      <c r="BK36" s="122"/>
      <c r="BL36" s="122"/>
      <c r="BM36" s="122"/>
      <c r="BN36" s="122"/>
      <c r="BO36" s="122"/>
      <c r="BP36" s="122"/>
      <c r="BQ36" s="122"/>
      <c r="BR36" s="122"/>
      <c r="BS36" s="122"/>
      <c r="BT36" s="122"/>
      <c r="BU36" s="122"/>
      <c r="BV36" s="12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122"/>
      <c r="DD36" s="122"/>
      <c r="DE36" s="122"/>
      <c r="DF36" s="122"/>
      <c r="DG36" s="122"/>
      <c r="DH36" s="122"/>
      <c r="DI36" s="122"/>
      <c r="DJ36" s="122"/>
      <c r="DK36" s="122"/>
      <c r="DL36" s="122"/>
      <c r="DM36" s="122"/>
      <c r="DN36" s="122"/>
      <c r="DO36" s="122"/>
      <c r="DP36" s="122"/>
      <c r="DQ36" s="122"/>
      <c r="DR36" s="122"/>
      <c r="DS36" s="122"/>
      <c r="DT36" s="122"/>
      <c r="DU36" s="122"/>
      <c r="DV36" s="122"/>
      <c r="DW36" s="122"/>
      <c r="DX36" s="122"/>
    </row>
    <row r="37" spans="1:128" s="67" customFormat="1" ht="29.25" customHeight="1">
      <c r="A37" s="812"/>
      <c r="B37" s="809"/>
      <c r="C37" s="459"/>
      <c r="D37" s="459"/>
      <c r="E37" s="138" t="s">
        <v>218</v>
      </c>
      <c r="F37" s="801" t="s">
        <v>219</v>
      </c>
      <c r="G37" s="801"/>
      <c r="H37" s="801"/>
      <c r="I37" s="801"/>
      <c r="J37" s="801"/>
      <c r="K37" s="801"/>
      <c r="L37" s="801"/>
      <c r="M37" s="801"/>
      <c r="N37" s="190"/>
      <c r="O37" s="343"/>
      <c r="P37" s="193"/>
      <c r="Q37" s="193"/>
      <c r="R37" s="79"/>
      <c r="S37" s="192"/>
      <c r="T37" s="193"/>
      <c r="U37" s="193"/>
      <c r="V37" s="79"/>
      <c r="W37" s="192"/>
      <c r="X37" s="122"/>
      <c r="Y37" s="122"/>
      <c r="Z37" s="122"/>
      <c r="AA37" s="122"/>
      <c r="AB37" s="122"/>
      <c r="AC37" s="122"/>
      <c r="AD37" s="122"/>
      <c r="AE37" s="122"/>
      <c r="AF37" s="122"/>
      <c r="AG37" s="122"/>
      <c r="AH37" s="122"/>
      <c r="AI37" s="122"/>
      <c r="AJ37" s="122"/>
      <c r="AK37" s="122"/>
      <c r="AL37" s="122"/>
      <c r="AM37" s="122"/>
      <c r="AN37" s="122"/>
      <c r="AO37" s="122"/>
      <c r="AP37" s="122"/>
      <c r="AQ37" s="122"/>
      <c r="AR37" s="122"/>
      <c r="AS37" s="122"/>
      <c r="AT37" s="122"/>
      <c r="AU37" s="122"/>
      <c r="AV37" s="122"/>
      <c r="AW37" s="122"/>
      <c r="AX37" s="122"/>
      <c r="AY37" s="122"/>
      <c r="AZ37" s="122"/>
      <c r="BA37" s="122"/>
      <c r="BB37" s="122"/>
      <c r="BC37" s="122"/>
      <c r="BD37" s="122"/>
      <c r="BE37" s="122"/>
      <c r="BF37" s="122"/>
      <c r="BG37" s="122"/>
      <c r="BH37" s="122"/>
      <c r="BI37" s="122"/>
      <c r="BJ37" s="122"/>
      <c r="BK37" s="122"/>
      <c r="BL37" s="122"/>
      <c r="BM37" s="122"/>
      <c r="BN37" s="122"/>
      <c r="BO37" s="122"/>
      <c r="BP37" s="122"/>
      <c r="BQ37" s="122"/>
      <c r="BR37" s="122"/>
      <c r="BS37" s="122"/>
      <c r="BT37" s="122"/>
      <c r="BU37" s="122"/>
      <c r="BV37" s="12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122"/>
      <c r="DD37" s="122"/>
      <c r="DE37" s="122"/>
      <c r="DF37" s="122"/>
      <c r="DG37" s="122"/>
      <c r="DH37" s="122"/>
      <c r="DI37" s="122"/>
      <c r="DJ37" s="122"/>
      <c r="DK37" s="122"/>
      <c r="DL37" s="122"/>
      <c r="DM37" s="122"/>
      <c r="DN37" s="122"/>
      <c r="DO37" s="122"/>
      <c r="DP37" s="122"/>
      <c r="DQ37" s="122"/>
      <c r="DR37" s="122"/>
      <c r="DS37" s="122"/>
      <c r="DT37" s="122"/>
      <c r="DU37" s="122"/>
      <c r="DV37" s="122"/>
      <c r="DW37" s="122"/>
      <c r="DX37" s="122"/>
    </row>
    <row r="38" spans="1:128" s="67" customFormat="1" ht="47.25">
      <c r="A38" s="812"/>
      <c r="B38" s="809"/>
      <c r="C38" s="451">
        <v>0.02</v>
      </c>
      <c r="D38" s="561">
        <v>1</v>
      </c>
      <c r="E38" s="441" t="s">
        <v>99</v>
      </c>
      <c r="F38" s="58" t="s">
        <v>167</v>
      </c>
      <c r="G38" s="441" t="s">
        <v>570</v>
      </c>
      <c r="H38" s="435" t="s">
        <v>274</v>
      </c>
      <c r="I38" s="441" t="s">
        <v>574</v>
      </c>
      <c r="J38" s="435" t="s">
        <v>296</v>
      </c>
      <c r="K38" s="86" t="s">
        <v>105</v>
      </c>
      <c r="L38" s="179">
        <v>0</v>
      </c>
      <c r="M38" s="464" t="s">
        <v>106</v>
      </c>
      <c r="N38" s="139">
        <v>1</v>
      </c>
      <c r="O38" s="312">
        <v>1.3090000000000001E-2</v>
      </c>
      <c r="P38" s="499">
        <v>0</v>
      </c>
      <c r="Q38" s="83">
        <v>10</v>
      </c>
      <c r="R38" s="118">
        <v>100</v>
      </c>
      <c r="S38" s="135">
        <v>1.3090000000000002</v>
      </c>
      <c r="T38" s="499">
        <v>0</v>
      </c>
      <c r="U38" s="83">
        <v>10</v>
      </c>
      <c r="V38" s="118">
        <v>100</v>
      </c>
      <c r="W38" s="135">
        <v>1.3090000000000002</v>
      </c>
      <c r="X38" s="122"/>
      <c r="Y38" s="122"/>
      <c r="Z38" s="122"/>
      <c r="AA38" s="122"/>
      <c r="AB38" s="122"/>
      <c r="AC38" s="122"/>
      <c r="AD38" s="122"/>
      <c r="AE38" s="122"/>
      <c r="AF38" s="122"/>
      <c r="AG38" s="122"/>
      <c r="AH38" s="122"/>
      <c r="AI38" s="122"/>
      <c r="AJ38" s="122"/>
      <c r="AK38" s="122"/>
      <c r="AL38" s="122"/>
      <c r="AM38" s="122"/>
      <c r="AN38" s="122"/>
      <c r="AO38" s="122"/>
      <c r="AP38" s="122"/>
      <c r="AQ38" s="122"/>
      <c r="AR38" s="122"/>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c r="CZ38" s="122"/>
      <c r="DA38" s="122"/>
      <c r="DB38" s="122"/>
      <c r="DC38" s="122"/>
      <c r="DD38" s="122"/>
      <c r="DE38" s="122"/>
      <c r="DF38" s="122"/>
      <c r="DG38" s="122"/>
      <c r="DH38" s="122"/>
      <c r="DI38" s="122"/>
      <c r="DJ38" s="122"/>
      <c r="DK38" s="122"/>
      <c r="DL38" s="122"/>
      <c r="DM38" s="122"/>
      <c r="DN38" s="122"/>
      <c r="DO38" s="122"/>
      <c r="DP38" s="122"/>
      <c r="DQ38" s="122"/>
      <c r="DR38" s="122"/>
      <c r="DS38" s="122"/>
      <c r="DT38" s="122"/>
      <c r="DU38" s="122"/>
      <c r="DV38" s="122"/>
      <c r="DW38" s="122"/>
      <c r="DX38" s="122"/>
    </row>
    <row r="39" spans="1:128" s="67" customFormat="1" ht="30.75" customHeight="1">
      <c r="A39" s="812"/>
      <c r="B39" s="809"/>
      <c r="C39" s="459"/>
      <c r="D39" s="459"/>
      <c r="E39" s="138" t="s">
        <v>220</v>
      </c>
      <c r="F39" s="801" t="s">
        <v>221</v>
      </c>
      <c r="G39" s="801"/>
      <c r="H39" s="801"/>
      <c r="I39" s="801"/>
      <c r="J39" s="801"/>
      <c r="K39" s="801"/>
      <c r="L39" s="801"/>
      <c r="M39" s="801"/>
      <c r="N39" s="190"/>
      <c r="O39" s="343"/>
      <c r="P39" s="193"/>
      <c r="Q39" s="193"/>
      <c r="R39" s="191"/>
      <c r="S39" s="192"/>
      <c r="T39" s="193"/>
      <c r="U39" s="193"/>
      <c r="V39" s="191"/>
      <c r="W39" s="192"/>
      <c r="X39" s="122"/>
      <c r="Y39" s="122"/>
      <c r="Z39" s="122"/>
      <c r="AA39" s="122"/>
      <c r="AB39" s="122"/>
      <c r="AC39" s="122"/>
      <c r="AD39" s="122"/>
      <c r="AE39" s="122"/>
      <c r="AF39" s="122"/>
      <c r="AG39" s="122"/>
      <c r="AH39" s="122"/>
      <c r="AI39" s="122"/>
      <c r="AJ39" s="122"/>
      <c r="AK39" s="122"/>
      <c r="AL39" s="122"/>
      <c r="AM39" s="122"/>
      <c r="AN39" s="122"/>
      <c r="AO39" s="122"/>
      <c r="AP39" s="122"/>
      <c r="AQ39" s="122"/>
      <c r="AR39" s="122"/>
      <c r="AS39" s="122"/>
      <c r="AT39" s="122"/>
      <c r="AU39" s="122"/>
      <c r="AV39" s="122"/>
      <c r="AW39" s="122"/>
      <c r="AX39" s="122"/>
      <c r="AY39" s="122"/>
      <c r="AZ39" s="122"/>
      <c r="BA39" s="122"/>
      <c r="BB39" s="122"/>
      <c r="BC39" s="122"/>
      <c r="BD39" s="122"/>
      <c r="BE39" s="122"/>
      <c r="BF39" s="122"/>
      <c r="BG39" s="122"/>
      <c r="BH39" s="122"/>
      <c r="BI39" s="122"/>
      <c r="BJ39" s="122"/>
      <c r="BK39" s="122"/>
      <c r="BL39" s="122"/>
      <c r="BM39" s="122"/>
      <c r="BN39" s="122"/>
      <c r="BO39" s="122"/>
      <c r="BP39" s="122"/>
      <c r="BQ39" s="122"/>
      <c r="BR39" s="122"/>
      <c r="BS39" s="122"/>
      <c r="BT39" s="122"/>
      <c r="BU39" s="122"/>
      <c r="BV39" s="122"/>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c r="CZ39" s="122"/>
      <c r="DA39" s="122"/>
      <c r="DB39" s="122"/>
      <c r="DC39" s="122"/>
      <c r="DD39" s="122"/>
      <c r="DE39" s="122"/>
      <c r="DF39" s="122"/>
      <c r="DG39" s="122"/>
      <c r="DH39" s="122"/>
      <c r="DI39" s="122"/>
      <c r="DJ39" s="122"/>
      <c r="DK39" s="122"/>
      <c r="DL39" s="122"/>
      <c r="DM39" s="122"/>
      <c r="DN39" s="122"/>
      <c r="DO39" s="122"/>
      <c r="DP39" s="122"/>
      <c r="DQ39" s="122"/>
      <c r="DR39" s="122"/>
      <c r="DS39" s="122"/>
      <c r="DT39" s="122"/>
      <c r="DU39" s="122"/>
      <c r="DV39" s="122"/>
      <c r="DW39" s="122"/>
      <c r="DX39" s="122"/>
    </row>
    <row r="40" spans="1:128" s="67" customFormat="1" ht="57" customHeight="1">
      <c r="A40" s="812"/>
      <c r="B40" s="809"/>
      <c r="C40" s="810">
        <v>0.06</v>
      </c>
      <c r="D40" s="561">
        <v>0.2</v>
      </c>
      <c r="E40" s="441" t="s">
        <v>100</v>
      </c>
      <c r="F40" s="129" t="s">
        <v>167</v>
      </c>
      <c r="G40" s="441" t="s">
        <v>571</v>
      </c>
      <c r="H40" s="129" t="s">
        <v>274</v>
      </c>
      <c r="I40" s="441" t="s">
        <v>575</v>
      </c>
      <c r="J40" s="435" t="s">
        <v>296</v>
      </c>
      <c r="K40" s="86" t="s">
        <v>105</v>
      </c>
      <c r="L40" s="179">
        <v>0</v>
      </c>
      <c r="M40" s="464" t="s">
        <v>106</v>
      </c>
      <c r="N40" s="139">
        <v>1</v>
      </c>
      <c r="O40" s="312">
        <v>7.8539999999999999E-3</v>
      </c>
      <c r="P40" s="499">
        <v>0</v>
      </c>
      <c r="Q40" s="83">
        <v>10</v>
      </c>
      <c r="R40" s="118">
        <v>100</v>
      </c>
      <c r="S40" s="135">
        <v>0.78539999999999999</v>
      </c>
      <c r="T40" s="499">
        <v>0</v>
      </c>
      <c r="U40" s="83">
        <v>10</v>
      </c>
      <c r="V40" s="118">
        <v>100</v>
      </c>
      <c r="W40" s="135">
        <v>0.78539999999999999</v>
      </c>
      <c r="X40" s="122"/>
      <c r="Y40" s="122"/>
      <c r="Z40" s="122"/>
      <c r="AA40" s="122"/>
      <c r="AB40" s="122"/>
      <c r="AC40" s="122"/>
      <c r="AD40" s="122"/>
      <c r="AE40" s="122"/>
      <c r="AF40" s="122"/>
      <c r="AG40" s="122"/>
      <c r="AH40" s="122"/>
      <c r="AI40" s="122"/>
      <c r="AJ40" s="122"/>
      <c r="AK40" s="122"/>
      <c r="AL40" s="122"/>
      <c r="AM40" s="122"/>
      <c r="AN40" s="122"/>
      <c r="AO40" s="122"/>
      <c r="AP40" s="122"/>
      <c r="AQ40" s="122"/>
      <c r="AR40" s="122"/>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122"/>
      <c r="DD40" s="122"/>
      <c r="DE40" s="122"/>
      <c r="DF40" s="122"/>
      <c r="DG40" s="122"/>
      <c r="DH40" s="122"/>
      <c r="DI40" s="122"/>
      <c r="DJ40" s="122"/>
      <c r="DK40" s="122"/>
      <c r="DL40" s="122"/>
      <c r="DM40" s="122"/>
      <c r="DN40" s="122"/>
      <c r="DO40" s="122"/>
      <c r="DP40" s="122"/>
      <c r="DQ40" s="122"/>
      <c r="DR40" s="122"/>
      <c r="DS40" s="122"/>
      <c r="DT40" s="122"/>
      <c r="DU40" s="122"/>
      <c r="DV40" s="122"/>
      <c r="DW40" s="122"/>
      <c r="DX40" s="122"/>
    </row>
    <row r="41" spans="1:128" s="67" customFormat="1" ht="92.25" customHeight="1">
      <c r="A41" s="812"/>
      <c r="B41" s="809"/>
      <c r="C41" s="810"/>
      <c r="D41" s="561">
        <v>0.8</v>
      </c>
      <c r="E41" s="441" t="s">
        <v>108</v>
      </c>
      <c r="F41" s="129" t="s">
        <v>168</v>
      </c>
      <c r="G41" s="441" t="s">
        <v>572</v>
      </c>
      <c r="H41" s="129" t="s">
        <v>374</v>
      </c>
      <c r="I41" s="441" t="s">
        <v>576</v>
      </c>
      <c r="J41" s="129" t="s">
        <v>418</v>
      </c>
      <c r="K41" s="86" t="s">
        <v>607</v>
      </c>
      <c r="L41" s="465">
        <v>5000</v>
      </c>
      <c r="M41" s="466" t="s">
        <v>106</v>
      </c>
      <c r="N41" s="139">
        <v>1</v>
      </c>
      <c r="O41" s="312">
        <v>3.1415999999999999E-2</v>
      </c>
      <c r="P41" s="420">
        <v>5000</v>
      </c>
      <c r="Q41" s="83">
        <v>10</v>
      </c>
      <c r="R41" s="467">
        <v>100</v>
      </c>
      <c r="S41" s="135">
        <v>3.1415999999999999</v>
      </c>
      <c r="T41" s="367">
        <v>5000</v>
      </c>
      <c r="U41" s="83">
        <v>10</v>
      </c>
      <c r="V41" s="118">
        <v>100</v>
      </c>
      <c r="W41" s="135">
        <v>3.1415999999999999</v>
      </c>
      <c r="X41" s="122"/>
      <c r="Y41" s="122"/>
      <c r="Z41" s="122"/>
      <c r="AA41" s="122"/>
      <c r="AB41" s="122"/>
      <c r="AC41" s="122"/>
      <c r="AD41" s="122"/>
      <c r="AE41" s="122"/>
      <c r="AF41" s="122"/>
      <c r="AG41" s="122"/>
      <c r="AH41" s="122"/>
      <c r="AI41" s="122"/>
      <c r="AJ41" s="122"/>
      <c r="AK41" s="122"/>
      <c r="AL41" s="122"/>
      <c r="AM41" s="122"/>
      <c r="AN41" s="122"/>
      <c r="AO41" s="122"/>
      <c r="AP41" s="122"/>
      <c r="AQ41" s="122"/>
      <c r="AR41" s="122"/>
      <c r="AS41" s="122"/>
      <c r="AT41" s="122"/>
      <c r="AU41" s="122"/>
      <c r="AV41" s="122"/>
      <c r="AW41" s="122"/>
      <c r="AX41" s="122"/>
      <c r="AY41" s="122"/>
      <c r="AZ41" s="122"/>
      <c r="BA41" s="122"/>
      <c r="BB41" s="122"/>
      <c r="BC41" s="122"/>
      <c r="BD41" s="122"/>
      <c r="BE41" s="122"/>
      <c r="BF41" s="122"/>
      <c r="BG41" s="122"/>
      <c r="BH41" s="122"/>
      <c r="BI41" s="122"/>
      <c r="BJ41" s="122"/>
      <c r="BK41" s="122"/>
      <c r="BL41" s="122"/>
      <c r="BM41" s="122"/>
      <c r="BN41" s="122"/>
      <c r="BO41" s="122"/>
      <c r="BP41" s="122"/>
      <c r="BQ41" s="122"/>
      <c r="BR41" s="122"/>
      <c r="BS41" s="122"/>
      <c r="BT41" s="122"/>
      <c r="BU41" s="122"/>
      <c r="BV41" s="122"/>
      <c r="BW41" s="122"/>
      <c r="BX41" s="122"/>
      <c r="BY41" s="122"/>
      <c r="BZ41" s="122"/>
      <c r="CA41" s="122"/>
      <c r="CB41" s="122"/>
      <c r="CC41" s="122"/>
      <c r="CD41" s="122"/>
      <c r="CE41" s="122"/>
      <c r="CF41" s="122"/>
      <c r="CG41" s="122"/>
      <c r="CH41" s="122"/>
      <c r="CI41" s="122"/>
      <c r="CJ41" s="122"/>
      <c r="CK41" s="122"/>
      <c r="CL41" s="122"/>
      <c r="CM41" s="122"/>
      <c r="CN41" s="122"/>
      <c r="CO41" s="122"/>
      <c r="CP41" s="122"/>
      <c r="CQ41" s="122"/>
      <c r="CR41" s="122"/>
      <c r="CS41" s="122"/>
      <c r="CT41" s="122"/>
      <c r="CU41" s="122"/>
      <c r="CV41" s="122"/>
      <c r="CW41" s="122"/>
      <c r="CX41" s="122"/>
      <c r="CY41" s="122"/>
      <c r="CZ41" s="122"/>
      <c r="DA41" s="122"/>
      <c r="DB41" s="122"/>
      <c r="DC41" s="122"/>
      <c r="DD41" s="122"/>
      <c r="DE41" s="122"/>
      <c r="DF41" s="122"/>
      <c r="DG41" s="122"/>
      <c r="DH41" s="122"/>
      <c r="DI41" s="122"/>
      <c r="DJ41" s="122"/>
      <c r="DK41" s="122"/>
      <c r="DL41" s="122"/>
      <c r="DM41" s="122"/>
      <c r="DN41" s="122"/>
      <c r="DO41" s="122"/>
      <c r="DP41" s="122"/>
      <c r="DQ41" s="122"/>
      <c r="DR41" s="122"/>
      <c r="DS41" s="122"/>
      <c r="DT41" s="122"/>
      <c r="DU41" s="122"/>
      <c r="DV41" s="122"/>
      <c r="DW41" s="122"/>
      <c r="DX41" s="122"/>
    </row>
    <row r="42" spans="1:128" s="67" customFormat="1" ht="39.75" customHeight="1">
      <c r="A42" s="812"/>
      <c r="B42" s="809"/>
      <c r="C42" s="468"/>
      <c r="D42" s="468"/>
      <c r="E42" s="138" t="s">
        <v>243</v>
      </c>
      <c r="F42" s="801" t="s">
        <v>242</v>
      </c>
      <c r="G42" s="801"/>
      <c r="H42" s="801"/>
      <c r="I42" s="801"/>
      <c r="J42" s="801"/>
      <c r="K42" s="801"/>
      <c r="L42" s="801"/>
      <c r="M42" s="801"/>
      <c r="N42" s="190"/>
      <c r="O42" s="190"/>
      <c r="P42" s="193"/>
      <c r="Q42" s="193"/>
      <c r="R42" s="191"/>
      <c r="S42" s="192"/>
      <c r="T42" s="193"/>
      <c r="U42" s="193"/>
      <c r="V42" s="191"/>
      <c r="W42" s="192"/>
      <c r="X42" s="122"/>
      <c r="Y42" s="122"/>
      <c r="Z42" s="122"/>
      <c r="AA42" s="122"/>
      <c r="AB42" s="122"/>
      <c r="AC42" s="122"/>
      <c r="AD42" s="122"/>
      <c r="AE42" s="122"/>
      <c r="AF42" s="122"/>
      <c r="AG42" s="122"/>
      <c r="AH42" s="122"/>
      <c r="AI42" s="122"/>
      <c r="AJ42" s="122"/>
      <c r="AK42" s="122"/>
      <c r="AL42" s="122"/>
      <c r="AM42" s="122"/>
      <c r="AN42" s="122"/>
      <c r="AO42" s="122"/>
      <c r="AP42" s="122"/>
      <c r="AQ42" s="122"/>
      <c r="AR42" s="122"/>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122"/>
      <c r="DD42" s="122"/>
      <c r="DE42" s="122"/>
      <c r="DF42" s="122"/>
      <c r="DG42" s="122"/>
      <c r="DH42" s="122"/>
      <c r="DI42" s="122"/>
      <c r="DJ42" s="122"/>
      <c r="DK42" s="122"/>
      <c r="DL42" s="122"/>
      <c r="DM42" s="122"/>
      <c r="DN42" s="122"/>
      <c r="DO42" s="122"/>
      <c r="DP42" s="122"/>
      <c r="DQ42" s="122"/>
      <c r="DR42" s="122"/>
      <c r="DS42" s="122"/>
      <c r="DT42" s="122"/>
      <c r="DU42" s="122"/>
      <c r="DV42" s="122"/>
      <c r="DW42" s="122"/>
      <c r="DX42" s="122"/>
    </row>
    <row r="43" spans="1:128" s="67" customFormat="1" ht="88.5" customHeight="1">
      <c r="A43" s="812"/>
      <c r="B43" s="809"/>
      <c r="C43" s="810">
        <v>0.1</v>
      </c>
      <c r="D43" s="561">
        <v>0.5</v>
      </c>
      <c r="E43" s="808" t="s">
        <v>101</v>
      </c>
      <c r="F43" s="705" t="s">
        <v>164</v>
      </c>
      <c r="G43" s="436" t="s">
        <v>565</v>
      </c>
      <c r="H43" s="127" t="s">
        <v>381</v>
      </c>
      <c r="I43" s="436" t="s">
        <v>566</v>
      </c>
      <c r="J43" s="129" t="s">
        <v>419</v>
      </c>
      <c r="K43" s="86" t="s">
        <v>105</v>
      </c>
      <c r="L43" s="179">
        <v>0</v>
      </c>
      <c r="M43" s="83" t="s">
        <v>106</v>
      </c>
      <c r="N43" s="139">
        <v>1</v>
      </c>
      <c r="O43" s="312">
        <v>3.2725000000000004E-2</v>
      </c>
      <c r="P43" s="499">
        <v>0</v>
      </c>
      <c r="Q43" s="83">
        <v>10</v>
      </c>
      <c r="R43" s="118">
        <v>100</v>
      </c>
      <c r="S43" s="135">
        <v>3.2725000000000004</v>
      </c>
      <c r="T43" s="499">
        <v>0</v>
      </c>
      <c r="U43" s="83">
        <v>10</v>
      </c>
      <c r="V43" s="118">
        <v>100</v>
      </c>
      <c r="W43" s="135">
        <v>3.2725000000000004</v>
      </c>
      <c r="X43" s="122"/>
      <c r="Y43" s="122"/>
      <c r="Z43" s="122"/>
      <c r="AA43" s="122"/>
      <c r="AB43" s="122"/>
      <c r="AC43" s="122"/>
      <c r="AD43" s="122"/>
      <c r="AE43" s="122"/>
      <c r="AF43" s="122"/>
      <c r="AG43" s="122"/>
      <c r="AH43" s="122"/>
      <c r="AI43" s="122"/>
      <c r="AJ43" s="122"/>
      <c r="AK43" s="122"/>
      <c r="AL43" s="122"/>
      <c r="AM43" s="122"/>
      <c r="AN43" s="122"/>
      <c r="AO43" s="122"/>
      <c r="AP43" s="122"/>
      <c r="AQ43" s="122"/>
      <c r="AR43" s="122"/>
      <c r="AS43" s="122"/>
      <c r="AT43" s="122"/>
      <c r="AU43" s="122"/>
      <c r="AV43" s="122"/>
      <c r="AW43" s="122"/>
      <c r="AX43" s="122"/>
      <c r="AY43" s="122"/>
      <c r="AZ43" s="122"/>
      <c r="BA43" s="122"/>
      <c r="BB43" s="122"/>
      <c r="BC43" s="122"/>
      <c r="BD43" s="122"/>
      <c r="BE43" s="122"/>
      <c r="BF43" s="122"/>
      <c r="BG43" s="122"/>
      <c r="BH43" s="122"/>
      <c r="BI43" s="122"/>
      <c r="BJ43" s="122"/>
      <c r="BK43" s="122"/>
      <c r="BL43" s="122"/>
      <c r="BM43" s="122"/>
      <c r="BN43" s="122"/>
      <c r="BO43" s="122"/>
      <c r="BP43" s="122"/>
      <c r="BQ43" s="122"/>
      <c r="BR43" s="122"/>
      <c r="BS43" s="122"/>
      <c r="BT43" s="122"/>
      <c r="BU43" s="122"/>
      <c r="BV43" s="122"/>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122"/>
      <c r="DD43" s="122"/>
      <c r="DE43" s="122"/>
      <c r="DF43" s="122"/>
      <c r="DG43" s="122"/>
      <c r="DH43" s="122"/>
      <c r="DI43" s="122"/>
      <c r="DJ43" s="122"/>
      <c r="DK43" s="122"/>
      <c r="DL43" s="122"/>
      <c r="DM43" s="122"/>
      <c r="DN43" s="122"/>
      <c r="DO43" s="122"/>
      <c r="DP43" s="122"/>
      <c r="DQ43" s="122"/>
      <c r="DR43" s="122"/>
      <c r="DS43" s="122"/>
      <c r="DT43" s="122"/>
      <c r="DU43" s="122"/>
      <c r="DV43" s="122"/>
      <c r="DW43" s="122"/>
      <c r="DX43" s="122"/>
    </row>
    <row r="44" spans="1:128" s="67" customFormat="1" ht="94.5">
      <c r="A44" s="812"/>
      <c r="B44" s="809"/>
      <c r="C44" s="810"/>
      <c r="D44" s="561">
        <v>0.5</v>
      </c>
      <c r="E44" s="808"/>
      <c r="F44" s="705"/>
      <c r="G44" s="436" t="s">
        <v>564</v>
      </c>
      <c r="H44" s="127" t="s">
        <v>377</v>
      </c>
      <c r="I44" s="436" t="s">
        <v>568</v>
      </c>
      <c r="J44" s="129" t="s">
        <v>438</v>
      </c>
      <c r="K44" s="86" t="s">
        <v>105</v>
      </c>
      <c r="L44" s="179">
        <v>0</v>
      </c>
      <c r="M44" s="83" t="s">
        <v>106</v>
      </c>
      <c r="N44" s="139">
        <v>1</v>
      </c>
      <c r="O44" s="312">
        <v>3.2725000000000004E-2</v>
      </c>
      <c r="P44" s="499">
        <v>0</v>
      </c>
      <c r="Q44" s="83">
        <v>10</v>
      </c>
      <c r="R44" s="118">
        <v>100</v>
      </c>
      <c r="S44" s="135">
        <v>3.2725000000000004</v>
      </c>
      <c r="T44" s="499">
        <v>0</v>
      </c>
      <c r="U44" s="83">
        <v>10</v>
      </c>
      <c r="V44" s="118">
        <v>100</v>
      </c>
      <c r="W44" s="135">
        <v>3.2725000000000004</v>
      </c>
      <c r="X44" s="122"/>
      <c r="Y44" s="122"/>
      <c r="Z44" s="122"/>
      <c r="AA44" s="122"/>
      <c r="AB44" s="122"/>
      <c r="AC44" s="122"/>
      <c r="AD44" s="122"/>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22"/>
      <c r="DD44" s="122"/>
      <c r="DE44" s="122"/>
      <c r="DF44" s="122"/>
      <c r="DG44" s="122"/>
      <c r="DH44" s="122"/>
      <c r="DI44" s="122"/>
      <c r="DJ44" s="122"/>
      <c r="DK44" s="122"/>
      <c r="DL44" s="122"/>
      <c r="DM44" s="122"/>
      <c r="DN44" s="122"/>
      <c r="DO44" s="122"/>
      <c r="DP44" s="122"/>
      <c r="DQ44" s="122"/>
      <c r="DR44" s="122"/>
      <c r="DS44" s="122"/>
      <c r="DT44" s="122"/>
      <c r="DU44" s="122"/>
      <c r="DV44" s="122"/>
      <c r="DW44" s="122"/>
      <c r="DX44" s="122"/>
    </row>
    <row r="45" spans="1:128" s="67" customFormat="1" ht="33" customHeight="1">
      <c r="A45" s="812"/>
      <c r="B45" s="809"/>
      <c r="C45" s="459"/>
      <c r="D45" s="459"/>
      <c r="E45" s="138" t="s">
        <v>226</v>
      </c>
      <c r="F45" s="801" t="s">
        <v>227</v>
      </c>
      <c r="G45" s="801"/>
      <c r="H45" s="801"/>
      <c r="I45" s="801"/>
      <c r="J45" s="801"/>
      <c r="K45" s="801"/>
      <c r="L45" s="801"/>
      <c r="M45" s="801"/>
      <c r="N45" s="190"/>
      <c r="O45" s="190"/>
      <c r="P45" s="193"/>
      <c r="Q45" s="193"/>
      <c r="R45" s="191"/>
      <c r="S45" s="192"/>
      <c r="T45" s="193"/>
      <c r="U45" s="193"/>
      <c r="V45" s="191"/>
      <c r="W45" s="192"/>
      <c r="X45" s="122"/>
      <c r="Y45" s="122"/>
      <c r="Z45" s="122"/>
      <c r="AA45" s="122"/>
      <c r="AB45" s="122"/>
      <c r="AC45" s="122"/>
      <c r="AD45" s="122"/>
      <c r="AE45" s="122"/>
      <c r="AF45" s="122"/>
      <c r="AG45" s="122"/>
      <c r="AH45" s="122"/>
      <c r="AI45" s="122"/>
      <c r="AJ45" s="122"/>
      <c r="AK45" s="122"/>
      <c r="AL45" s="122"/>
      <c r="AM45" s="122"/>
      <c r="AN45" s="122"/>
      <c r="AO45" s="122"/>
      <c r="AP45" s="122"/>
      <c r="AQ45" s="122"/>
      <c r="AR45" s="122"/>
      <c r="AS45" s="122"/>
      <c r="AT45" s="122"/>
      <c r="AU45" s="122"/>
      <c r="AV45" s="122"/>
      <c r="AW45" s="122"/>
      <c r="AX45" s="122"/>
      <c r="AY45" s="122"/>
      <c r="AZ45" s="122"/>
      <c r="BA45" s="122"/>
      <c r="BB45" s="122"/>
      <c r="BC45" s="122"/>
      <c r="BD45" s="122"/>
      <c r="BE45" s="122"/>
      <c r="BF45" s="122"/>
      <c r="BG45" s="122"/>
      <c r="BH45" s="122"/>
      <c r="BI45" s="122"/>
      <c r="BJ45" s="122"/>
      <c r="BK45" s="122"/>
      <c r="BL45" s="122"/>
      <c r="BM45" s="122"/>
      <c r="BN45" s="122"/>
      <c r="BO45" s="122"/>
      <c r="BP45" s="122"/>
      <c r="BQ45" s="122"/>
      <c r="BR45" s="122"/>
      <c r="BS45" s="122"/>
      <c r="BT45" s="122"/>
      <c r="BU45" s="122"/>
      <c r="BV45" s="122"/>
      <c r="BW45" s="122"/>
      <c r="BX45" s="122"/>
      <c r="BY45" s="122"/>
      <c r="BZ45" s="122"/>
      <c r="CA45" s="122"/>
      <c r="CB45" s="122"/>
      <c r="CC45" s="122"/>
      <c r="CD45" s="122"/>
      <c r="CE45" s="122"/>
      <c r="CF45" s="122"/>
      <c r="CG45" s="122"/>
      <c r="CH45" s="122"/>
      <c r="CI45" s="122"/>
      <c r="CJ45" s="122"/>
      <c r="CK45" s="122"/>
      <c r="CL45" s="122"/>
      <c r="CM45" s="122"/>
      <c r="CN45" s="122"/>
      <c r="CO45" s="122"/>
      <c r="CP45" s="122"/>
      <c r="CQ45" s="122"/>
      <c r="CR45" s="122"/>
      <c r="CS45" s="122"/>
      <c r="CT45" s="122"/>
      <c r="CU45" s="122"/>
      <c r="CV45" s="122"/>
      <c r="CW45" s="122"/>
      <c r="CX45" s="122"/>
      <c r="CY45" s="122"/>
      <c r="CZ45" s="122"/>
      <c r="DA45" s="122"/>
      <c r="DB45" s="122"/>
      <c r="DC45" s="122"/>
      <c r="DD45" s="122"/>
      <c r="DE45" s="122"/>
      <c r="DF45" s="122"/>
      <c r="DG45" s="122"/>
      <c r="DH45" s="122"/>
      <c r="DI45" s="122"/>
      <c r="DJ45" s="122"/>
      <c r="DK45" s="122"/>
      <c r="DL45" s="122"/>
      <c r="DM45" s="122"/>
      <c r="DN45" s="122"/>
      <c r="DO45" s="122"/>
      <c r="DP45" s="122"/>
      <c r="DQ45" s="122"/>
      <c r="DR45" s="122"/>
      <c r="DS45" s="122"/>
      <c r="DT45" s="122"/>
      <c r="DU45" s="122"/>
      <c r="DV45" s="122"/>
      <c r="DW45" s="122"/>
      <c r="DX45" s="122"/>
    </row>
    <row r="46" spans="1:128" s="67" customFormat="1" ht="215.25" customHeight="1">
      <c r="A46" s="812"/>
      <c r="B46" s="809"/>
      <c r="C46" s="451">
        <v>0.05</v>
      </c>
      <c r="D46" s="561">
        <v>1</v>
      </c>
      <c r="E46" s="441" t="s">
        <v>73</v>
      </c>
      <c r="F46" s="58" t="s">
        <v>74</v>
      </c>
      <c r="G46" s="441" t="s">
        <v>552</v>
      </c>
      <c r="H46" s="129" t="s">
        <v>406</v>
      </c>
      <c r="I46" s="441" t="s">
        <v>553</v>
      </c>
      <c r="J46" s="64" t="s">
        <v>420</v>
      </c>
      <c r="K46" s="86" t="s">
        <v>105</v>
      </c>
      <c r="L46" s="179">
        <v>0</v>
      </c>
      <c r="M46" s="464" t="s">
        <v>106</v>
      </c>
      <c r="N46" s="139">
        <v>1</v>
      </c>
      <c r="O46" s="312">
        <v>3.2725000000000004E-2</v>
      </c>
      <c r="P46" s="499">
        <v>0</v>
      </c>
      <c r="Q46" s="83">
        <v>10</v>
      </c>
      <c r="R46" s="118">
        <v>100</v>
      </c>
      <c r="S46" s="135">
        <v>3.2725000000000004</v>
      </c>
      <c r="T46" s="499">
        <v>0</v>
      </c>
      <c r="U46" s="83">
        <v>10</v>
      </c>
      <c r="V46" s="118">
        <v>100</v>
      </c>
      <c r="W46" s="135">
        <v>3.2725000000000004</v>
      </c>
      <c r="X46" s="122"/>
      <c r="Y46" s="122"/>
      <c r="Z46" s="122"/>
      <c r="AA46" s="122"/>
      <c r="AB46" s="122"/>
      <c r="AC46" s="122"/>
      <c r="AD46" s="122"/>
      <c r="AE46" s="122"/>
      <c r="AF46" s="122"/>
      <c r="AG46" s="122"/>
      <c r="AH46" s="122"/>
      <c r="AI46" s="122"/>
      <c r="AJ46" s="122"/>
      <c r="AK46" s="122"/>
      <c r="AL46" s="122"/>
      <c r="AM46" s="122"/>
      <c r="AN46" s="122"/>
      <c r="AO46" s="122"/>
      <c r="AP46" s="122"/>
      <c r="AQ46" s="122"/>
      <c r="AR46" s="122"/>
      <c r="AS46" s="122"/>
      <c r="AT46" s="122"/>
      <c r="AU46" s="122"/>
      <c r="AV46" s="122"/>
      <c r="AW46" s="122"/>
      <c r="AX46" s="122"/>
      <c r="AY46" s="122"/>
      <c r="AZ46" s="122"/>
      <c r="BA46" s="122"/>
      <c r="BB46" s="122"/>
      <c r="BC46" s="122"/>
      <c r="BD46" s="122"/>
      <c r="BE46" s="122"/>
      <c r="BF46" s="122"/>
      <c r="BG46" s="122"/>
      <c r="BH46" s="122"/>
      <c r="BI46" s="122"/>
      <c r="BJ46" s="122"/>
      <c r="BK46" s="122"/>
      <c r="BL46" s="122"/>
      <c r="BM46" s="122"/>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22"/>
      <c r="DD46" s="122"/>
      <c r="DE46" s="122"/>
      <c r="DF46" s="122"/>
      <c r="DG46" s="122"/>
      <c r="DH46" s="122"/>
      <c r="DI46" s="122"/>
      <c r="DJ46" s="122"/>
      <c r="DK46" s="122"/>
      <c r="DL46" s="122"/>
      <c r="DM46" s="122"/>
      <c r="DN46" s="122"/>
      <c r="DO46" s="122"/>
      <c r="DP46" s="122"/>
      <c r="DQ46" s="122"/>
      <c r="DR46" s="122"/>
      <c r="DS46" s="122"/>
      <c r="DT46" s="122"/>
      <c r="DU46" s="122"/>
      <c r="DV46" s="122"/>
      <c r="DW46" s="122"/>
      <c r="DX46" s="122"/>
    </row>
    <row r="47" spans="1:128" s="335" customFormat="1" ht="15.75" customHeight="1">
      <c r="A47" s="812"/>
      <c r="B47" s="351"/>
      <c r="C47" s="329"/>
      <c r="D47" s="329"/>
      <c r="E47" s="330" t="s">
        <v>604</v>
      </c>
      <c r="F47" s="802" t="s">
        <v>605</v>
      </c>
      <c r="G47" s="802"/>
      <c r="H47" s="802"/>
      <c r="I47" s="802"/>
      <c r="J47" s="802"/>
      <c r="K47" s="802"/>
      <c r="L47" s="802"/>
      <c r="M47" s="802"/>
      <c r="N47" s="469"/>
      <c r="O47" s="469"/>
      <c r="P47" s="470"/>
      <c r="Q47" s="470"/>
      <c r="R47" s="471"/>
      <c r="S47" s="472"/>
      <c r="T47" s="470"/>
      <c r="U47" s="470"/>
      <c r="V47" s="473"/>
      <c r="W47" s="472"/>
    </row>
    <row r="48" spans="1:128" s="335" customFormat="1" ht="132.75" customHeight="1">
      <c r="A48" s="812"/>
      <c r="B48" s="817">
        <v>0.13</v>
      </c>
      <c r="C48" s="448">
        <v>0.09</v>
      </c>
      <c r="D48" s="555">
        <v>1</v>
      </c>
      <c r="E48" s="83" t="s">
        <v>8</v>
      </c>
      <c r="F48" s="505" t="s">
        <v>42</v>
      </c>
      <c r="G48" s="506" t="s">
        <v>583</v>
      </c>
      <c r="H48" s="505" t="s">
        <v>401</v>
      </c>
      <c r="I48" s="499" t="s">
        <v>584</v>
      </c>
      <c r="J48" s="505" t="s">
        <v>401</v>
      </c>
      <c r="K48" s="86" t="s">
        <v>105</v>
      </c>
      <c r="L48" s="86">
        <v>0</v>
      </c>
      <c r="M48" s="118" t="s">
        <v>106</v>
      </c>
      <c r="N48" s="168">
        <v>1</v>
      </c>
      <c r="O48" s="312">
        <v>9.9450000000000007E-3</v>
      </c>
      <c r="P48" s="499">
        <v>0</v>
      </c>
      <c r="Q48" s="83">
        <v>10</v>
      </c>
      <c r="R48" s="118">
        <v>100</v>
      </c>
      <c r="S48" s="135">
        <v>0.99450000000000005</v>
      </c>
      <c r="T48" s="499">
        <v>0</v>
      </c>
      <c r="U48" s="83">
        <v>10</v>
      </c>
      <c r="V48" s="118">
        <v>100</v>
      </c>
      <c r="W48" s="135">
        <v>0.99450000000000005</v>
      </c>
    </row>
    <row r="49" spans="1:128" s="335" customFormat="1" ht="78.75">
      <c r="A49" s="812"/>
      <c r="B49" s="817"/>
      <c r="C49" s="438">
        <v>0.06</v>
      </c>
      <c r="D49" s="559">
        <v>1</v>
      </c>
      <c r="E49" s="441" t="s">
        <v>56</v>
      </c>
      <c r="F49" s="58" t="s">
        <v>57</v>
      </c>
      <c r="G49" s="436" t="s">
        <v>472</v>
      </c>
      <c r="H49" s="53" t="s">
        <v>273</v>
      </c>
      <c r="I49" s="441" t="s">
        <v>477</v>
      </c>
      <c r="J49" s="298" t="s">
        <v>429</v>
      </c>
      <c r="K49" s="86" t="s">
        <v>105</v>
      </c>
      <c r="L49" s="86">
        <v>0</v>
      </c>
      <c r="M49" s="118" t="s">
        <v>106</v>
      </c>
      <c r="N49" s="139">
        <v>1</v>
      </c>
      <c r="O49" s="312">
        <v>6.6299999999999996E-3</v>
      </c>
      <c r="P49" s="499">
        <v>0</v>
      </c>
      <c r="Q49" s="83">
        <v>10</v>
      </c>
      <c r="R49" s="118">
        <v>100</v>
      </c>
      <c r="S49" s="135">
        <v>0.66299999999999992</v>
      </c>
      <c r="T49" s="499">
        <v>0</v>
      </c>
      <c r="U49" s="83">
        <v>10</v>
      </c>
      <c r="V49" s="118">
        <v>100</v>
      </c>
      <c r="W49" s="135">
        <v>0.66299999999999992</v>
      </c>
    </row>
    <row r="50" spans="1:128" s="335" customFormat="1" ht="63">
      <c r="A50" s="812"/>
      <c r="B50" s="817"/>
      <c r="C50" s="438">
        <v>0.06</v>
      </c>
      <c r="D50" s="559">
        <v>1</v>
      </c>
      <c r="E50" s="441" t="s">
        <v>58</v>
      </c>
      <c r="F50" s="58" t="s">
        <v>59</v>
      </c>
      <c r="G50" s="436" t="s">
        <v>473</v>
      </c>
      <c r="H50" s="53" t="s">
        <v>290</v>
      </c>
      <c r="I50" s="441" t="s">
        <v>478</v>
      </c>
      <c r="J50" s="298" t="s">
        <v>430</v>
      </c>
      <c r="K50" s="86" t="s">
        <v>105</v>
      </c>
      <c r="L50" s="86">
        <v>0</v>
      </c>
      <c r="M50" s="118" t="s">
        <v>106</v>
      </c>
      <c r="N50" s="139">
        <v>1</v>
      </c>
      <c r="O50" s="312">
        <v>6.6299999999999996E-3</v>
      </c>
      <c r="P50" s="499">
        <v>0</v>
      </c>
      <c r="Q50" s="83">
        <v>10</v>
      </c>
      <c r="R50" s="118">
        <v>100</v>
      </c>
      <c r="S50" s="135">
        <v>0.66299999999999992</v>
      </c>
      <c r="T50" s="499">
        <v>0</v>
      </c>
      <c r="U50" s="83">
        <v>10</v>
      </c>
      <c r="V50" s="118">
        <v>100</v>
      </c>
      <c r="W50" s="135">
        <v>0.66299999999999992</v>
      </c>
    </row>
    <row r="51" spans="1:128" s="335" customFormat="1" ht="141" customHeight="1">
      <c r="A51" s="812"/>
      <c r="B51" s="817"/>
      <c r="C51" s="798">
        <v>0.09</v>
      </c>
      <c r="D51" s="559">
        <v>0.5</v>
      </c>
      <c r="E51" s="795" t="s">
        <v>67</v>
      </c>
      <c r="F51" s="800" t="s">
        <v>127</v>
      </c>
      <c r="G51" s="92" t="s">
        <v>588</v>
      </c>
      <c r="H51" s="435" t="s">
        <v>394</v>
      </c>
      <c r="I51" s="436" t="s">
        <v>547</v>
      </c>
      <c r="J51" s="474" t="s">
        <v>400</v>
      </c>
      <c r="K51" s="86" t="s">
        <v>105</v>
      </c>
      <c r="L51" s="179">
        <v>0</v>
      </c>
      <c r="M51" s="464" t="s">
        <v>106</v>
      </c>
      <c r="N51" s="139">
        <v>1</v>
      </c>
      <c r="O51" s="312">
        <v>4.9725000000000004E-3</v>
      </c>
      <c r="P51" s="499">
        <v>0</v>
      </c>
      <c r="Q51" s="83">
        <v>10</v>
      </c>
      <c r="R51" s="118">
        <v>100</v>
      </c>
      <c r="S51" s="135">
        <v>0.49725000000000003</v>
      </c>
      <c r="T51" s="499">
        <v>0</v>
      </c>
      <c r="U51" s="83">
        <v>10</v>
      </c>
      <c r="V51" s="118">
        <v>100</v>
      </c>
      <c r="W51" s="135">
        <v>0.49725000000000003</v>
      </c>
    </row>
    <row r="52" spans="1:128" s="335" customFormat="1" ht="141" customHeight="1">
      <c r="A52" s="812"/>
      <c r="B52" s="817"/>
      <c r="C52" s="799"/>
      <c r="D52" s="559">
        <v>0.5</v>
      </c>
      <c r="E52" s="795"/>
      <c r="F52" s="800"/>
      <c r="G52" s="92" t="s">
        <v>546</v>
      </c>
      <c r="H52" s="435" t="s">
        <v>395</v>
      </c>
      <c r="I52" s="436" t="s">
        <v>548</v>
      </c>
      <c r="J52" s="474" t="s">
        <v>624</v>
      </c>
      <c r="K52" s="86" t="s">
        <v>105</v>
      </c>
      <c r="L52" s="179">
        <v>0</v>
      </c>
      <c r="M52" s="464" t="s">
        <v>106</v>
      </c>
      <c r="N52" s="139">
        <v>1</v>
      </c>
      <c r="O52" s="312">
        <v>4.9725000000000004E-3</v>
      </c>
      <c r="P52" s="499">
        <v>0</v>
      </c>
      <c r="Q52" s="83">
        <v>10</v>
      </c>
      <c r="R52" s="118">
        <v>100</v>
      </c>
      <c r="S52" s="135">
        <v>0.49725000000000003</v>
      </c>
      <c r="T52" s="499">
        <v>0</v>
      </c>
      <c r="U52" s="83">
        <v>10</v>
      </c>
      <c r="V52" s="118">
        <v>100</v>
      </c>
      <c r="W52" s="135">
        <v>0.49725000000000003</v>
      </c>
    </row>
    <row r="53" spans="1:128" s="335" customFormat="1" ht="47.25">
      <c r="A53" s="812"/>
      <c r="B53" s="817"/>
      <c r="C53" s="475">
        <v>0.08</v>
      </c>
      <c r="D53" s="562">
        <v>1</v>
      </c>
      <c r="E53" s="462" t="s">
        <v>102</v>
      </c>
      <c r="F53" s="462" t="s">
        <v>103</v>
      </c>
      <c r="G53" s="326" t="s">
        <v>636</v>
      </c>
      <c r="H53" s="476" t="s">
        <v>637</v>
      </c>
      <c r="I53" s="60" t="s">
        <v>638</v>
      </c>
      <c r="J53" s="476" t="s">
        <v>637</v>
      </c>
      <c r="K53" s="86" t="s">
        <v>650</v>
      </c>
      <c r="L53" s="86">
        <v>1</v>
      </c>
      <c r="M53" s="298" t="s">
        <v>106</v>
      </c>
      <c r="N53" s="477">
        <v>1</v>
      </c>
      <c r="O53" s="312">
        <v>8.8400000000000006E-3</v>
      </c>
      <c r="P53" s="499">
        <v>0</v>
      </c>
      <c r="Q53" s="83">
        <v>10</v>
      </c>
      <c r="R53" s="118">
        <v>100</v>
      </c>
      <c r="S53" s="135">
        <v>0.88400000000000012</v>
      </c>
      <c r="T53" s="499">
        <v>0</v>
      </c>
      <c r="U53" s="83">
        <v>10</v>
      </c>
      <c r="V53" s="118">
        <v>100</v>
      </c>
      <c r="W53" s="135">
        <v>0.88400000000000012</v>
      </c>
    </row>
    <row r="54" spans="1:128" s="335" customFormat="1" ht="94.5">
      <c r="A54" s="812"/>
      <c r="B54" s="817"/>
      <c r="C54" s="805">
        <v>0.18</v>
      </c>
      <c r="D54" s="806">
        <v>1</v>
      </c>
      <c r="E54" s="803" t="s">
        <v>70</v>
      </c>
      <c r="F54" s="804" t="s">
        <v>71</v>
      </c>
      <c r="G54" s="803" t="s">
        <v>551</v>
      </c>
      <c r="H54" s="804" t="s">
        <v>71</v>
      </c>
      <c r="I54" s="144" t="s">
        <v>549</v>
      </c>
      <c r="J54" s="478" t="s">
        <v>651</v>
      </c>
      <c r="K54" s="460" t="s">
        <v>153</v>
      </c>
      <c r="L54" s="179">
        <v>0</v>
      </c>
      <c r="M54" s="464" t="s">
        <v>106</v>
      </c>
      <c r="N54" s="139">
        <v>0.5</v>
      </c>
      <c r="O54" s="312">
        <v>9.9450000000000007E-3</v>
      </c>
      <c r="P54" s="499">
        <v>0</v>
      </c>
      <c r="Q54" s="83">
        <v>10</v>
      </c>
      <c r="R54" s="118">
        <v>100</v>
      </c>
      <c r="S54" s="135">
        <v>0.99450000000000005</v>
      </c>
      <c r="T54" s="499">
        <v>0</v>
      </c>
      <c r="U54" s="83">
        <v>10</v>
      </c>
      <c r="V54" s="118">
        <v>100</v>
      </c>
      <c r="W54" s="135">
        <v>0.99450000000000005</v>
      </c>
    </row>
    <row r="55" spans="1:128" s="335" customFormat="1" ht="47.25">
      <c r="A55" s="812"/>
      <c r="B55" s="817"/>
      <c r="C55" s="805"/>
      <c r="D55" s="807"/>
      <c r="E55" s="803"/>
      <c r="F55" s="804"/>
      <c r="G55" s="803"/>
      <c r="H55" s="804"/>
      <c r="I55" s="144" t="s">
        <v>550</v>
      </c>
      <c r="J55" s="129" t="s">
        <v>409</v>
      </c>
      <c r="K55" s="86" t="s">
        <v>105</v>
      </c>
      <c r="L55" s="179">
        <v>0</v>
      </c>
      <c r="M55" s="464" t="s">
        <v>106</v>
      </c>
      <c r="N55" s="139">
        <v>0.5</v>
      </c>
      <c r="O55" s="312">
        <v>9.9450000000000007E-3</v>
      </c>
      <c r="P55" s="499">
        <v>0</v>
      </c>
      <c r="Q55" s="83">
        <v>10</v>
      </c>
      <c r="R55" s="118">
        <v>100</v>
      </c>
      <c r="S55" s="135">
        <v>0.99450000000000005</v>
      </c>
      <c r="T55" s="499">
        <v>0</v>
      </c>
      <c r="U55" s="83">
        <v>10</v>
      </c>
      <c r="V55" s="118">
        <v>100</v>
      </c>
      <c r="W55" s="135">
        <v>0.99450000000000005</v>
      </c>
    </row>
    <row r="56" spans="1:128" s="335" customFormat="1" ht="110.25">
      <c r="A56" s="812"/>
      <c r="B56" s="817"/>
      <c r="C56" s="798">
        <v>0.18</v>
      </c>
      <c r="D56" s="559">
        <v>0.5</v>
      </c>
      <c r="E56" s="795" t="s">
        <v>76</v>
      </c>
      <c r="F56" s="800" t="s">
        <v>77</v>
      </c>
      <c r="G56" s="441" t="s">
        <v>555</v>
      </c>
      <c r="H56" s="63" t="s">
        <v>440</v>
      </c>
      <c r="I56" s="441" t="s">
        <v>554</v>
      </c>
      <c r="J56" s="64" t="s">
        <v>233</v>
      </c>
      <c r="K56" s="460" t="s">
        <v>652</v>
      </c>
      <c r="L56" s="479">
        <v>0</v>
      </c>
      <c r="M56" s="464" t="s">
        <v>106</v>
      </c>
      <c r="N56" s="139">
        <v>1</v>
      </c>
      <c r="O56" s="312">
        <v>9.9450000000000007E-3</v>
      </c>
      <c r="P56" s="499">
        <v>0</v>
      </c>
      <c r="Q56" s="83">
        <v>10</v>
      </c>
      <c r="R56" s="118">
        <v>100</v>
      </c>
      <c r="S56" s="135">
        <v>0.99450000000000005</v>
      </c>
      <c r="T56" s="499">
        <v>0</v>
      </c>
      <c r="U56" s="83">
        <v>10</v>
      </c>
      <c r="V56" s="118">
        <v>100</v>
      </c>
      <c r="W56" s="135">
        <v>0.99450000000000005</v>
      </c>
    </row>
    <row r="57" spans="1:128" s="335" customFormat="1" ht="78.75">
      <c r="A57" s="812"/>
      <c r="B57" s="817"/>
      <c r="C57" s="799"/>
      <c r="D57" s="559">
        <v>0.5</v>
      </c>
      <c r="E57" s="795"/>
      <c r="F57" s="800"/>
      <c r="G57" s="441" t="s">
        <v>556</v>
      </c>
      <c r="H57" s="63" t="s">
        <v>441</v>
      </c>
      <c r="I57" s="441" t="s">
        <v>559</v>
      </c>
      <c r="J57" s="63" t="s">
        <v>441</v>
      </c>
      <c r="K57" s="460" t="s">
        <v>653</v>
      </c>
      <c r="L57" s="480">
        <v>1</v>
      </c>
      <c r="M57" s="464" t="s">
        <v>106</v>
      </c>
      <c r="N57" s="139">
        <v>1</v>
      </c>
      <c r="O57" s="312">
        <v>9.9450000000000007E-3</v>
      </c>
      <c r="P57" s="499">
        <v>0</v>
      </c>
      <c r="Q57" s="83">
        <v>10</v>
      </c>
      <c r="R57" s="118">
        <v>100</v>
      </c>
      <c r="S57" s="135">
        <v>0.99450000000000005</v>
      </c>
      <c r="T57" s="499">
        <v>0</v>
      </c>
      <c r="U57" s="83">
        <v>10</v>
      </c>
      <c r="V57" s="118">
        <v>100</v>
      </c>
      <c r="W57" s="135">
        <v>0.99450000000000005</v>
      </c>
    </row>
    <row r="58" spans="1:128" s="335" customFormat="1" ht="93" customHeight="1">
      <c r="A58" s="812"/>
      <c r="B58" s="817"/>
      <c r="C58" s="798">
        <v>0.18</v>
      </c>
      <c r="D58" s="559">
        <v>0.5</v>
      </c>
      <c r="E58" s="795" t="s">
        <v>78</v>
      </c>
      <c r="F58" s="800" t="s">
        <v>79</v>
      </c>
      <c r="G58" s="441" t="s">
        <v>557</v>
      </c>
      <c r="H58" s="63" t="s">
        <v>443</v>
      </c>
      <c r="I58" s="441" t="s">
        <v>558</v>
      </c>
      <c r="J58" s="63" t="s">
        <v>234</v>
      </c>
      <c r="K58" s="460" t="s">
        <v>278</v>
      </c>
      <c r="L58" s="481" t="s">
        <v>654</v>
      </c>
      <c r="M58" s="464" t="s">
        <v>106</v>
      </c>
      <c r="N58" s="139">
        <v>1</v>
      </c>
      <c r="O58" s="312">
        <v>9.9450000000000007E-3</v>
      </c>
      <c r="P58" s="499">
        <v>0</v>
      </c>
      <c r="Q58" s="83">
        <v>10</v>
      </c>
      <c r="R58" s="118">
        <v>100</v>
      </c>
      <c r="S58" s="135">
        <v>0.99450000000000005</v>
      </c>
      <c r="T58" s="499">
        <v>0</v>
      </c>
      <c r="U58" s="83">
        <v>10</v>
      </c>
      <c r="V58" s="118">
        <v>100</v>
      </c>
      <c r="W58" s="135">
        <v>0.99450000000000005</v>
      </c>
    </row>
    <row r="59" spans="1:128" s="335" customFormat="1" ht="93" customHeight="1">
      <c r="A59" s="812"/>
      <c r="B59" s="817"/>
      <c r="C59" s="799"/>
      <c r="D59" s="559">
        <v>0.5</v>
      </c>
      <c r="E59" s="795"/>
      <c r="F59" s="800"/>
      <c r="G59" s="441" t="s">
        <v>560</v>
      </c>
      <c r="H59" s="63" t="s">
        <v>444</v>
      </c>
      <c r="I59" s="441" t="s">
        <v>561</v>
      </c>
      <c r="J59" s="63" t="s">
        <v>444</v>
      </c>
      <c r="K59" s="460" t="s">
        <v>653</v>
      </c>
      <c r="L59" s="460">
        <v>1</v>
      </c>
      <c r="M59" s="464" t="s">
        <v>106</v>
      </c>
      <c r="N59" s="139">
        <v>1</v>
      </c>
      <c r="O59" s="312">
        <v>9.9450000000000007E-3</v>
      </c>
      <c r="P59" s="499">
        <v>0</v>
      </c>
      <c r="Q59" s="83">
        <v>10</v>
      </c>
      <c r="R59" s="118">
        <v>100</v>
      </c>
      <c r="S59" s="135">
        <v>0.99450000000000005</v>
      </c>
      <c r="T59" s="499">
        <v>0</v>
      </c>
      <c r="U59" s="83">
        <v>10</v>
      </c>
      <c r="V59" s="118">
        <v>100</v>
      </c>
      <c r="W59" s="135">
        <v>0.99450000000000005</v>
      </c>
    </row>
    <row r="60" spans="1:128" s="67" customFormat="1" ht="120" customHeight="1">
      <c r="A60" s="812"/>
      <c r="B60" s="817"/>
      <c r="C60" s="451">
        <v>0.08</v>
      </c>
      <c r="D60" s="561">
        <v>1</v>
      </c>
      <c r="E60" s="441" t="s">
        <v>81</v>
      </c>
      <c r="F60" s="82" t="s">
        <v>82</v>
      </c>
      <c r="G60" s="441" t="s">
        <v>563</v>
      </c>
      <c r="H60" s="435" t="s">
        <v>445</v>
      </c>
      <c r="I60" s="118" t="s">
        <v>562</v>
      </c>
      <c r="J60" s="298" t="s">
        <v>445</v>
      </c>
      <c r="K60" s="460" t="s">
        <v>278</v>
      </c>
      <c r="L60" s="480"/>
      <c r="M60" s="464" t="s">
        <v>106</v>
      </c>
      <c r="N60" s="139">
        <v>1</v>
      </c>
      <c r="O60" s="312">
        <v>8.8400000000000006E-3</v>
      </c>
      <c r="P60" s="499">
        <v>0</v>
      </c>
      <c r="Q60" s="83">
        <v>10</v>
      </c>
      <c r="R60" s="118">
        <v>100</v>
      </c>
      <c r="S60" s="135">
        <v>0.88400000000000012</v>
      </c>
      <c r="T60" s="499">
        <v>0</v>
      </c>
      <c r="U60" s="83">
        <v>10</v>
      </c>
      <c r="V60" s="118">
        <v>100</v>
      </c>
      <c r="W60" s="135">
        <v>0.88400000000000012</v>
      </c>
      <c r="X60" s="122"/>
      <c r="Y60" s="122"/>
      <c r="Z60" s="122"/>
      <c r="AA60" s="122"/>
      <c r="AB60" s="122"/>
      <c r="AC60" s="122"/>
      <c r="AD60" s="122"/>
      <c r="AE60" s="122"/>
      <c r="AF60" s="122"/>
      <c r="AG60" s="122"/>
      <c r="AH60" s="122"/>
      <c r="AI60" s="122"/>
      <c r="AJ60" s="122"/>
      <c r="AK60" s="122"/>
      <c r="AL60" s="122"/>
      <c r="AM60" s="122"/>
      <c r="AN60" s="122"/>
      <c r="AO60" s="122"/>
      <c r="AP60" s="122"/>
      <c r="AQ60" s="122"/>
      <c r="AR60" s="122"/>
      <c r="AS60" s="122"/>
      <c r="AT60" s="122"/>
      <c r="AU60" s="122"/>
      <c r="AV60" s="122"/>
      <c r="AW60" s="122"/>
      <c r="AX60" s="122"/>
      <c r="AY60" s="122"/>
      <c r="AZ60" s="122"/>
      <c r="BA60" s="122"/>
      <c r="BB60" s="122"/>
      <c r="BC60" s="122"/>
      <c r="BD60" s="122"/>
      <c r="BE60" s="122"/>
      <c r="BF60" s="122"/>
      <c r="BG60" s="122"/>
      <c r="BH60" s="122"/>
      <c r="BI60" s="122"/>
      <c r="BJ60" s="122"/>
      <c r="BK60" s="122"/>
      <c r="BL60" s="122"/>
      <c r="BM60" s="122"/>
      <c r="BN60" s="122"/>
      <c r="BO60" s="122"/>
      <c r="BP60" s="122"/>
      <c r="BQ60" s="122"/>
      <c r="BR60" s="122"/>
      <c r="BS60" s="122"/>
      <c r="BT60" s="122"/>
      <c r="BU60" s="122"/>
      <c r="BV60" s="122"/>
      <c r="BW60" s="122"/>
      <c r="BX60" s="122"/>
      <c r="BY60" s="122"/>
      <c r="BZ60" s="122"/>
      <c r="CA60" s="122"/>
      <c r="CB60" s="122"/>
      <c r="CC60" s="122"/>
      <c r="CD60" s="122"/>
      <c r="CE60" s="122"/>
      <c r="CF60" s="122"/>
      <c r="CG60" s="122"/>
      <c r="CH60" s="122"/>
      <c r="CI60" s="122"/>
      <c r="CJ60" s="122"/>
      <c r="CK60" s="122"/>
      <c r="CL60" s="122"/>
      <c r="CM60" s="122"/>
      <c r="CN60" s="122"/>
      <c r="CO60" s="122"/>
      <c r="CP60" s="122"/>
      <c r="CQ60" s="122"/>
      <c r="CR60" s="122"/>
      <c r="CS60" s="122"/>
      <c r="CT60" s="122"/>
      <c r="CU60" s="122"/>
      <c r="CV60" s="122"/>
      <c r="CW60" s="122"/>
      <c r="CX60" s="122"/>
      <c r="CY60" s="122"/>
      <c r="CZ60" s="122"/>
      <c r="DA60" s="122"/>
      <c r="DB60" s="122"/>
      <c r="DC60" s="122"/>
      <c r="DD60" s="122"/>
      <c r="DE60" s="122"/>
      <c r="DF60" s="122"/>
      <c r="DG60" s="122"/>
      <c r="DH60" s="122"/>
      <c r="DI60" s="122"/>
      <c r="DJ60" s="122"/>
      <c r="DK60" s="122"/>
      <c r="DL60" s="122"/>
      <c r="DM60" s="122"/>
      <c r="DN60" s="122"/>
      <c r="DO60" s="122"/>
      <c r="DP60" s="122"/>
      <c r="DQ60" s="122"/>
      <c r="DR60" s="122"/>
      <c r="DS60" s="122"/>
      <c r="DT60" s="122"/>
      <c r="DU60" s="122"/>
      <c r="DV60" s="122"/>
      <c r="DW60" s="122"/>
      <c r="DX60" s="122"/>
    </row>
    <row r="61" spans="1:128" s="67" customFormat="1" ht="21" customHeight="1">
      <c r="A61" s="792">
        <v>0.15</v>
      </c>
      <c r="B61" s="459"/>
      <c r="C61" s="459"/>
      <c r="D61" s="459"/>
      <c r="E61" s="371" t="s">
        <v>129</v>
      </c>
      <c r="F61" s="793" t="s">
        <v>130</v>
      </c>
      <c r="G61" s="793"/>
      <c r="H61" s="793"/>
      <c r="I61" s="793"/>
      <c r="J61" s="793"/>
      <c r="K61" s="793"/>
      <c r="L61" s="793"/>
      <c r="M61" s="793"/>
      <c r="N61" s="374">
        <v>0.15</v>
      </c>
      <c r="O61" s="374"/>
      <c r="P61" s="482"/>
      <c r="Q61" s="482"/>
      <c r="R61" s="482"/>
      <c r="S61" s="377"/>
      <c r="T61" s="482"/>
      <c r="U61" s="482"/>
      <c r="V61" s="482"/>
      <c r="W61" s="377"/>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c r="BB61" s="122"/>
      <c r="BC61" s="122"/>
      <c r="BD61" s="122"/>
      <c r="BE61" s="122"/>
      <c r="BF61" s="122"/>
      <c r="BG61" s="122"/>
      <c r="BH61" s="122"/>
      <c r="BI61" s="122"/>
      <c r="BJ61" s="122"/>
      <c r="BK61" s="122"/>
      <c r="BL61" s="122"/>
      <c r="BM61" s="122"/>
      <c r="BN61" s="122"/>
      <c r="BO61" s="122"/>
      <c r="BP61" s="122"/>
      <c r="BQ61" s="122"/>
      <c r="BR61" s="122"/>
      <c r="BS61" s="122"/>
      <c r="BT61" s="122"/>
      <c r="BU61" s="122"/>
      <c r="BV61" s="122"/>
      <c r="BW61" s="122"/>
      <c r="BX61" s="122"/>
      <c r="BY61" s="122"/>
      <c r="BZ61" s="122"/>
      <c r="CA61" s="122"/>
      <c r="CB61" s="122"/>
      <c r="CC61" s="122"/>
      <c r="CD61" s="122"/>
      <c r="CE61" s="122"/>
      <c r="CF61" s="122"/>
      <c r="CG61" s="122"/>
      <c r="CH61" s="122"/>
      <c r="CI61" s="122"/>
      <c r="CJ61" s="122"/>
      <c r="CK61" s="122"/>
      <c r="CL61" s="122"/>
      <c r="CM61" s="122"/>
      <c r="CN61" s="122"/>
      <c r="CO61" s="122"/>
      <c r="CP61" s="122"/>
      <c r="CQ61" s="122"/>
      <c r="CR61" s="122"/>
      <c r="CS61" s="122"/>
      <c r="CT61" s="122"/>
      <c r="CU61" s="122"/>
      <c r="CV61" s="122"/>
      <c r="CW61" s="122"/>
      <c r="CX61" s="122"/>
      <c r="CY61" s="122"/>
      <c r="CZ61" s="122"/>
      <c r="DA61" s="122"/>
      <c r="DB61" s="122"/>
      <c r="DC61" s="122"/>
      <c r="DD61" s="122"/>
      <c r="DE61" s="122"/>
      <c r="DF61" s="122"/>
      <c r="DG61" s="122"/>
      <c r="DH61" s="122"/>
      <c r="DI61" s="122"/>
      <c r="DJ61" s="122"/>
      <c r="DK61" s="122"/>
      <c r="DL61" s="122"/>
      <c r="DM61" s="122"/>
      <c r="DN61" s="122"/>
      <c r="DO61" s="122"/>
      <c r="DP61" s="122"/>
      <c r="DQ61" s="122"/>
      <c r="DR61" s="122"/>
      <c r="DS61" s="122"/>
      <c r="DT61" s="122"/>
      <c r="DU61" s="122"/>
      <c r="DV61" s="122"/>
      <c r="DW61" s="122"/>
      <c r="DX61" s="122"/>
    </row>
    <row r="62" spans="1:128" s="67" customFormat="1" ht="49.9" customHeight="1">
      <c r="A62" s="792"/>
      <c r="B62" s="164">
        <v>0.7</v>
      </c>
      <c r="C62" s="163">
        <v>1</v>
      </c>
      <c r="D62" s="559">
        <v>1</v>
      </c>
      <c r="E62" s="441" t="s">
        <v>131</v>
      </c>
      <c r="F62" s="243" t="s">
        <v>151</v>
      </c>
      <c r="G62" s="483" t="s">
        <v>630</v>
      </c>
      <c r="H62" s="243" t="s">
        <v>151</v>
      </c>
      <c r="I62" s="129" t="s">
        <v>632</v>
      </c>
      <c r="J62" s="129" t="s">
        <v>132</v>
      </c>
      <c r="K62" s="86"/>
      <c r="L62" s="179"/>
      <c r="M62" s="464" t="s">
        <v>106</v>
      </c>
      <c r="N62" s="166">
        <v>1</v>
      </c>
      <c r="O62" s="312">
        <v>0.105</v>
      </c>
      <c r="P62" s="499">
        <v>0</v>
      </c>
      <c r="Q62" s="83">
        <v>10</v>
      </c>
      <c r="R62" s="118">
        <v>100</v>
      </c>
      <c r="S62" s="135">
        <v>10.5</v>
      </c>
      <c r="T62" s="499">
        <v>0</v>
      </c>
      <c r="U62" s="83">
        <v>10</v>
      </c>
      <c r="V62" s="118">
        <v>100</v>
      </c>
      <c r="W62" s="135">
        <v>10.5</v>
      </c>
      <c r="X62" s="122"/>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c r="BB62" s="122"/>
      <c r="BC62" s="122"/>
      <c r="BD62" s="122"/>
      <c r="BE62" s="122"/>
      <c r="BF62" s="122"/>
      <c r="BG62" s="122"/>
      <c r="BH62" s="122"/>
      <c r="BI62" s="122"/>
      <c r="BJ62" s="122"/>
      <c r="BK62" s="122"/>
      <c r="BL62" s="122"/>
      <c r="BM62" s="122"/>
      <c r="BN62" s="122"/>
      <c r="BO62" s="122"/>
      <c r="BP62" s="122"/>
      <c r="BQ62" s="122"/>
      <c r="BR62" s="122"/>
      <c r="BS62" s="122"/>
      <c r="BT62" s="122"/>
      <c r="BU62" s="122"/>
      <c r="BV62" s="122"/>
      <c r="BW62" s="122"/>
      <c r="BX62" s="122"/>
      <c r="BY62" s="122"/>
      <c r="BZ62" s="122"/>
      <c r="CA62" s="122"/>
      <c r="CB62" s="122"/>
      <c r="CC62" s="122"/>
      <c r="CD62" s="122"/>
      <c r="CE62" s="122"/>
      <c r="CF62" s="122"/>
      <c r="CG62" s="122"/>
      <c r="CH62" s="122"/>
      <c r="CI62" s="122"/>
      <c r="CJ62" s="122"/>
      <c r="CK62" s="122"/>
      <c r="CL62" s="122"/>
      <c r="CM62" s="122"/>
      <c r="CN62" s="122"/>
      <c r="CO62" s="122"/>
      <c r="CP62" s="122"/>
      <c r="CQ62" s="122"/>
      <c r="CR62" s="122"/>
      <c r="CS62" s="122"/>
      <c r="CT62" s="122"/>
      <c r="CU62" s="122"/>
      <c r="CV62" s="122"/>
      <c r="CW62" s="122"/>
      <c r="CX62" s="122"/>
      <c r="CY62" s="122"/>
      <c r="CZ62" s="122"/>
      <c r="DA62" s="122"/>
      <c r="DB62" s="122"/>
      <c r="DC62" s="122"/>
      <c r="DD62" s="122"/>
      <c r="DE62" s="122"/>
      <c r="DF62" s="122"/>
      <c r="DG62" s="122"/>
      <c r="DH62" s="122"/>
      <c r="DI62" s="122"/>
      <c r="DJ62" s="122"/>
      <c r="DK62" s="122"/>
      <c r="DL62" s="122"/>
      <c r="DM62" s="122"/>
      <c r="DN62" s="122"/>
      <c r="DO62" s="122"/>
      <c r="DP62" s="122"/>
      <c r="DQ62" s="122"/>
      <c r="DR62" s="122"/>
      <c r="DS62" s="122"/>
      <c r="DT62" s="122"/>
      <c r="DU62" s="122"/>
      <c r="DV62" s="122"/>
      <c r="DW62" s="122"/>
      <c r="DX62" s="122"/>
    </row>
    <row r="63" spans="1:128" s="67" customFormat="1" ht="57" customHeight="1">
      <c r="A63" s="792"/>
      <c r="B63" s="164">
        <v>0.3</v>
      </c>
      <c r="C63" s="163">
        <v>1</v>
      </c>
      <c r="D63" s="559">
        <v>1</v>
      </c>
      <c r="E63" s="441" t="s">
        <v>133</v>
      </c>
      <c r="F63" s="243" t="s">
        <v>152</v>
      </c>
      <c r="G63" s="483" t="s">
        <v>631</v>
      </c>
      <c r="H63" s="243" t="s">
        <v>152</v>
      </c>
      <c r="I63" s="129" t="s">
        <v>633</v>
      </c>
      <c r="J63" s="129" t="s">
        <v>134</v>
      </c>
      <c r="K63" s="86"/>
      <c r="L63" s="179"/>
      <c r="M63" s="464" t="s">
        <v>106</v>
      </c>
      <c r="N63" s="166">
        <v>1</v>
      </c>
      <c r="O63" s="312">
        <v>4.4999999999999998E-2</v>
      </c>
      <c r="P63" s="499">
        <v>0</v>
      </c>
      <c r="Q63" s="83">
        <v>10</v>
      </c>
      <c r="R63" s="118">
        <v>100</v>
      </c>
      <c r="S63" s="135">
        <v>4.5</v>
      </c>
      <c r="T63" s="499">
        <v>0</v>
      </c>
      <c r="U63" s="83">
        <v>10</v>
      </c>
      <c r="V63" s="118">
        <v>100</v>
      </c>
      <c r="W63" s="135">
        <v>4.5</v>
      </c>
      <c r="X63" s="122"/>
      <c r="Y63" s="122"/>
      <c r="Z63" s="122"/>
      <c r="AA63" s="122"/>
      <c r="AB63" s="122"/>
      <c r="AC63" s="122"/>
      <c r="AD63" s="122"/>
      <c r="AE63" s="122"/>
      <c r="AF63" s="122"/>
      <c r="AG63" s="122"/>
      <c r="AH63" s="122"/>
      <c r="AI63" s="122"/>
      <c r="AJ63" s="122"/>
      <c r="AK63" s="122"/>
      <c r="AL63" s="122"/>
      <c r="AM63" s="122"/>
      <c r="AN63" s="122"/>
      <c r="AO63" s="122"/>
      <c r="AP63" s="122"/>
      <c r="AQ63" s="122"/>
      <c r="AR63" s="122"/>
      <c r="AS63" s="122"/>
      <c r="AT63" s="122"/>
      <c r="AU63" s="122"/>
      <c r="AV63" s="122"/>
      <c r="AW63" s="122"/>
      <c r="AX63" s="122"/>
      <c r="AY63" s="122"/>
      <c r="AZ63" s="122"/>
      <c r="BA63" s="122"/>
      <c r="BB63" s="122"/>
      <c r="BC63" s="122"/>
      <c r="BD63" s="122"/>
      <c r="BE63" s="122"/>
      <c r="BF63" s="122"/>
      <c r="BG63" s="122"/>
      <c r="BH63" s="122"/>
      <c r="BI63" s="122"/>
      <c r="BJ63" s="122"/>
      <c r="BK63" s="122"/>
      <c r="BL63" s="122"/>
      <c r="BM63" s="122"/>
      <c r="BN63" s="122"/>
      <c r="BO63" s="122"/>
      <c r="BP63" s="122"/>
      <c r="BQ63" s="122"/>
      <c r="BR63" s="122"/>
      <c r="BS63" s="122"/>
      <c r="BT63" s="122"/>
      <c r="BU63" s="122"/>
      <c r="BV63" s="122"/>
      <c r="BW63" s="122"/>
      <c r="BX63" s="122"/>
      <c r="BY63" s="122"/>
      <c r="BZ63" s="122"/>
      <c r="CA63" s="122"/>
      <c r="CB63" s="122"/>
      <c r="CC63" s="122"/>
      <c r="CD63" s="122"/>
      <c r="CE63" s="122"/>
      <c r="CF63" s="122"/>
      <c r="CG63" s="122"/>
      <c r="CH63" s="122"/>
      <c r="CI63" s="122"/>
      <c r="CJ63" s="122"/>
      <c r="CK63" s="122"/>
      <c r="CL63" s="122"/>
      <c r="CM63" s="122"/>
      <c r="CN63" s="122"/>
      <c r="CO63" s="122"/>
      <c r="CP63" s="122"/>
      <c r="CQ63" s="122"/>
      <c r="CR63" s="122"/>
      <c r="CS63" s="122"/>
      <c r="CT63" s="122"/>
      <c r="CU63" s="122"/>
      <c r="CV63" s="122"/>
      <c r="CW63" s="122"/>
      <c r="CX63" s="122"/>
      <c r="CY63" s="122"/>
      <c r="CZ63" s="122"/>
      <c r="DA63" s="122"/>
      <c r="DB63" s="122"/>
      <c r="DC63" s="122"/>
      <c r="DD63" s="122"/>
      <c r="DE63" s="122"/>
      <c r="DF63" s="122"/>
      <c r="DG63" s="122"/>
      <c r="DH63" s="122"/>
      <c r="DI63" s="122"/>
      <c r="DJ63" s="122"/>
      <c r="DK63" s="122"/>
      <c r="DL63" s="122"/>
      <c r="DM63" s="122"/>
      <c r="DN63" s="122"/>
      <c r="DO63" s="122"/>
      <c r="DP63" s="122"/>
      <c r="DQ63" s="122"/>
      <c r="DR63" s="122"/>
      <c r="DS63" s="122"/>
      <c r="DT63" s="122"/>
      <c r="DU63" s="122"/>
      <c r="DV63" s="122"/>
      <c r="DW63" s="122"/>
      <c r="DX63" s="122"/>
    </row>
    <row r="64" spans="1:128" s="67" customFormat="1" ht="29.45" customHeight="1">
      <c r="A64" s="567"/>
      <c r="B64" s="567"/>
      <c r="C64" s="567"/>
      <c r="D64" s="433"/>
      <c r="E64" s="379" t="s">
        <v>53</v>
      </c>
      <c r="F64" s="794" t="s">
        <v>135</v>
      </c>
      <c r="G64" s="794"/>
      <c r="H64" s="794"/>
      <c r="I64" s="794"/>
      <c r="J64" s="794"/>
      <c r="K64" s="794"/>
      <c r="L64" s="794"/>
      <c r="M64" s="794"/>
      <c r="N64" s="380"/>
      <c r="O64" s="380"/>
      <c r="P64" s="482"/>
      <c r="Q64" s="482"/>
      <c r="R64" s="484"/>
      <c r="S64" s="485"/>
      <c r="T64" s="482"/>
      <c r="U64" s="482"/>
      <c r="V64" s="484"/>
      <c r="W64" s="485"/>
      <c r="X64" s="122"/>
      <c r="Y64" s="122"/>
      <c r="Z64" s="122"/>
      <c r="AA64" s="122"/>
      <c r="AB64" s="122"/>
      <c r="AC64" s="122"/>
      <c r="AD64" s="122"/>
      <c r="AE64" s="122"/>
      <c r="AF64" s="122"/>
      <c r="AG64" s="122"/>
      <c r="AH64" s="122"/>
      <c r="AI64" s="122"/>
      <c r="AJ64" s="122"/>
      <c r="AK64" s="122"/>
      <c r="AL64" s="122"/>
      <c r="AM64" s="122"/>
      <c r="AN64" s="122"/>
      <c r="AO64" s="122"/>
      <c r="AP64" s="122"/>
      <c r="AQ64" s="122"/>
      <c r="AR64" s="122"/>
      <c r="AS64" s="122"/>
      <c r="AT64" s="122"/>
      <c r="AU64" s="122"/>
      <c r="AV64" s="122"/>
      <c r="AW64" s="122"/>
      <c r="AX64" s="122"/>
      <c r="AY64" s="122"/>
      <c r="AZ64" s="122"/>
      <c r="BA64" s="122"/>
      <c r="BB64" s="122"/>
      <c r="BC64" s="122"/>
      <c r="BD64" s="122"/>
      <c r="BE64" s="122"/>
      <c r="BF64" s="122"/>
      <c r="BG64" s="122"/>
      <c r="BH64" s="122"/>
      <c r="BI64" s="122"/>
      <c r="BJ64" s="122"/>
      <c r="BK64" s="122"/>
      <c r="BL64" s="122"/>
      <c r="BM64" s="122"/>
      <c r="BN64" s="122"/>
      <c r="BO64" s="122"/>
      <c r="BP64" s="122"/>
      <c r="BQ64" s="122"/>
      <c r="BR64" s="122"/>
      <c r="BS64" s="122"/>
      <c r="BT64" s="122"/>
      <c r="BU64" s="122"/>
      <c r="BV64" s="122"/>
      <c r="BW64" s="122"/>
      <c r="BX64" s="122"/>
      <c r="BY64" s="122"/>
      <c r="BZ64" s="122"/>
      <c r="CA64" s="122"/>
      <c r="CB64" s="122"/>
      <c r="CC64" s="122"/>
      <c r="CD64" s="122"/>
      <c r="CE64" s="122"/>
      <c r="CF64" s="122"/>
      <c r="CG64" s="122"/>
      <c r="CH64" s="122"/>
      <c r="CI64" s="122"/>
      <c r="CJ64" s="122"/>
      <c r="CK64" s="122"/>
      <c r="CL64" s="122"/>
      <c r="CM64" s="122"/>
      <c r="CN64" s="122"/>
      <c r="CO64" s="122"/>
      <c r="CP64" s="122"/>
      <c r="CQ64" s="122"/>
      <c r="CR64" s="122"/>
      <c r="CS64" s="122"/>
      <c r="CT64" s="122"/>
      <c r="CU64" s="122"/>
      <c r="CV64" s="122"/>
      <c r="CW64" s="122"/>
      <c r="CX64" s="122"/>
      <c r="CY64" s="122"/>
      <c r="CZ64" s="122"/>
      <c r="DA64" s="122"/>
      <c r="DB64" s="122"/>
      <c r="DC64" s="122"/>
      <c r="DD64" s="122"/>
      <c r="DE64" s="122"/>
      <c r="DF64" s="122"/>
      <c r="DG64" s="122"/>
      <c r="DH64" s="122"/>
      <c r="DI64" s="122"/>
      <c r="DJ64" s="122"/>
      <c r="DK64" s="122"/>
      <c r="DL64" s="122"/>
      <c r="DM64" s="122"/>
      <c r="DN64" s="122"/>
      <c r="DO64" s="122"/>
      <c r="DP64" s="122"/>
      <c r="DQ64" s="122"/>
      <c r="DR64" s="122"/>
      <c r="DS64" s="122"/>
      <c r="DT64" s="122"/>
      <c r="DU64" s="122"/>
      <c r="DV64" s="122"/>
      <c r="DW64" s="122"/>
      <c r="DX64" s="122"/>
    </row>
    <row r="65" spans="1:128" s="67" customFormat="1" ht="62.45" customHeight="1">
      <c r="A65" s="567"/>
      <c r="B65" s="567"/>
      <c r="C65" s="567"/>
      <c r="D65" s="433"/>
      <c r="E65" s="795" t="s">
        <v>136</v>
      </c>
      <c r="F65" s="796" t="s">
        <v>137</v>
      </c>
      <c r="G65" s="486" t="s">
        <v>583</v>
      </c>
      <c r="H65" s="486" t="s">
        <v>404</v>
      </c>
      <c r="I65" s="486" t="s">
        <v>584</v>
      </c>
      <c r="J65" s="486" t="s">
        <v>402</v>
      </c>
      <c r="K65" s="90" t="s">
        <v>627</v>
      </c>
      <c r="L65" s="179"/>
      <c r="M65" s="464" t="s">
        <v>106</v>
      </c>
      <c r="N65" s="166"/>
      <c r="O65" s="166"/>
      <c r="P65" s="464"/>
      <c r="Q65" s="166"/>
      <c r="R65" s="118">
        <v>2</v>
      </c>
      <c r="S65" s="135">
        <v>0</v>
      </c>
      <c r="T65" s="464"/>
      <c r="U65" s="166"/>
      <c r="V65" s="118"/>
      <c r="W65" s="135">
        <v>0</v>
      </c>
      <c r="X65" s="122"/>
      <c r="Y65" s="122"/>
      <c r="Z65" s="122"/>
      <c r="AA65" s="122"/>
      <c r="AB65" s="122"/>
      <c r="AC65" s="122"/>
      <c r="AD65" s="122"/>
      <c r="AE65" s="122"/>
      <c r="AF65" s="122"/>
      <c r="AG65" s="122"/>
      <c r="AH65" s="122"/>
      <c r="AI65" s="122"/>
      <c r="AJ65" s="122"/>
      <c r="AK65" s="122"/>
      <c r="AL65" s="122"/>
      <c r="AM65" s="122"/>
      <c r="AN65" s="122"/>
      <c r="AO65" s="122"/>
      <c r="AP65" s="122"/>
      <c r="AQ65" s="122"/>
      <c r="AR65" s="122"/>
      <c r="AS65" s="122"/>
      <c r="AT65" s="122"/>
      <c r="AU65" s="122"/>
      <c r="AV65" s="122"/>
      <c r="AW65" s="122"/>
      <c r="AX65" s="122"/>
      <c r="AY65" s="122"/>
      <c r="AZ65" s="122"/>
      <c r="BA65" s="122"/>
      <c r="BB65" s="122"/>
      <c r="BC65" s="122"/>
      <c r="BD65" s="122"/>
      <c r="BE65" s="122"/>
      <c r="BF65" s="122"/>
      <c r="BG65" s="122"/>
      <c r="BH65" s="122"/>
      <c r="BI65" s="122"/>
      <c r="BJ65" s="122"/>
      <c r="BK65" s="122"/>
      <c r="BL65" s="122"/>
      <c r="BM65" s="122"/>
      <c r="BN65" s="122"/>
      <c r="BO65" s="122"/>
      <c r="BP65" s="122"/>
      <c r="BQ65" s="122"/>
      <c r="BR65" s="122"/>
      <c r="BS65" s="122"/>
      <c r="BT65" s="122"/>
      <c r="BU65" s="122"/>
      <c r="BV65" s="122"/>
      <c r="BW65" s="122"/>
      <c r="BX65" s="122"/>
      <c r="BY65" s="122"/>
      <c r="BZ65" s="122"/>
      <c r="CA65" s="122"/>
      <c r="CB65" s="122"/>
      <c r="CC65" s="122"/>
      <c r="CD65" s="122"/>
      <c r="CE65" s="122"/>
      <c r="CF65" s="122"/>
      <c r="CG65" s="122"/>
      <c r="CH65" s="122"/>
      <c r="CI65" s="122"/>
      <c r="CJ65" s="122"/>
      <c r="CK65" s="122"/>
      <c r="CL65" s="122"/>
      <c r="CM65" s="122"/>
      <c r="CN65" s="122"/>
      <c r="CO65" s="122"/>
      <c r="CP65" s="122"/>
      <c r="CQ65" s="122"/>
      <c r="CR65" s="122"/>
      <c r="CS65" s="122"/>
      <c r="CT65" s="122"/>
      <c r="CU65" s="122"/>
      <c r="CV65" s="122"/>
      <c r="CW65" s="122"/>
      <c r="CX65" s="122"/>
      <c r="CY65" s="122"/>
      <c r="CZ65" s="122"/>
      <c r="DA65" s="122"/>
      <c r="DB65" s="122"/>
      <c r="DC65" s="122"/>
      <c r="DD65" s="122"/>
      <c r="DE65" s="122"/>
      <c r="DF65" s="122"/>
      <c r="DG65" s="122"/>
      <c r="DH65" s="122"/>
      <c r="DI65" s="122"/>
      <c r="DJ65" s="122"/>
      <c r="DK65" s="122"/>
      <c r="DL65" s="122"/>
      <c r="DM65" s="122"/>
      <c r="DN65" s="122"/>
      <c r="DO65" s="122"/>
      <c r="DP65" s="122"/>
      <c r="DQ65" s="122"/>
      <c r="DR65" s="122"/>
      <c r="DS65" s="122"/>
      <c r="DT65" s="122"/>
      <c r="DU65" s="122"/>
      <c r="DV65" s="122"/>
      <c r="DW65" s="122"/>
      <c r="DX65" s="122"/>
    </row>
    <row r="66" spans="1:128" s="67" customFormat="1" ht="62.45" customHeight="1">
      <c r="A66" s="567"/>
      <c r="B66" s="567"/>
      <c r="C66" s="567"/>
      <c r="D66" s="433"/>
      <c r="E66" s="795"/>
      <c r="F66" s="796"/>
      <c r="G66" s="486" t="s">
        <v>634</v>
      </c>
      <c r="H66" s="486" t="s">
        <v>405</v>
      </c>
      <c r="I66" s="486" t="s">
        <v>628</v>
      </c>
      <c r="J66" s="486" t="s">
        <v>403</v>
      </c>
      <c r="K66" s="90" t="s">
        <v>627</v>
      </c>
      <c r="L66" s="179"/>
      <c r="M66" s="464" t="s">
        <v>106</v>
      </c>
      <c r="N66" s="166"/>
      <c r="O66" s="166"/>
      <c r="P66" s="464"/>
      <c r="Q66" s="166"/>
      <c r="R66" s="118">
        <v>0.5</v>
      </c>
      <c r="S66" s="135">
        <v>0</v>
      </c>
      <c r="T66" s="464"/>
      <c r="U66" s="166"/>
      <c r="V66" s="118"/>
      <c r="W66" s="135">
        <v>0</v>
      </c>
      <c r="X66" s="122"/>
      <c r="Y66" s="122"/>
      <c r="Z66" s="122"/>
      <c r="AA66" s="122"/>
      <c r="AB66" s="122"/>
      <c r="AC66" s="122"/>
      <c r="AD66" s="122"/>
      <c r="AE66" s="122"/>
      <c r="AF66" s="122"/>
      <c r="AG66" s="122"/>
      <c r="AH66" s="122"/>
      <c r="AI66" s="122"/>
      <c r="AJ66" s="122"/>
      <c r="AK66" s="122"/>
      <c r="AL66" s="122"/>
      <c r="AM66" s="122"/>
      <c r="AN66" s="122"/>
      <c r="AO66" s="122"/>
      <c r="AP66" s="122"/>
      <c r="AQ66" s="122"/>
      <c r="AR66" s="122"/>
      <c r="AS66" s="122"/>
      <c r="AT66" s="122"/>
      <c r="AU66" s="122"/>
      <c r="AV66" s="122"/>
      <c r="AW66" s="122"/>
      <c r="AX66" s="122"/>
      <c r="AY66" s="122"/>
      <c r="AZ66" s="122"/>
      <c r="BA66" s="122"/>
      <c r="BB66" s="122"/>
      <c r="BC66" s="122"/>
      <c r="BD66" s="122"/>
      <c r="BE66" s="122"/>
      <c r="BF66" s="122"/>
      <c r="BG66" s="122"/>
      <c r="BH66" s="122"/>
      <c r="BI66" s="122"/>
      <c r="BJ66" s="122"/>
      <c r="BK66" s="122"/>
      <c r="BL66" s="122"/>
      <c r="BM66" s="122"/>
      <c r="BN66" s="122"/>
      <c r="BO66" s="122"/>
      <c r="BP66" s="122"/>
      <c r="BQ66" s="122"/>
      <c r="BR66" s="122"/>
      <c r="BS66" s="122"/>
      <c r="BT66" s="122"/>
      <c r="BU66" s="122"/>
      <c r="BV66" s="122"/>
      <c r="BW66" s="122"/>
      <c r="BX66" s="122"/>
      <c r="BY66" s="122"/>
      <c r="BZ66" s="122"/>
      <c r="CA66" s="122"/>
      <c r="CB66" s="122"/>
      <c r="CC66" s="122"/>
      <c r="CD66" s="122"/>
      <c r="CE66" s="122"/>
      <c r="CF66" s="122"/>
      <c r="CG66" s="122"/>
      <c r="CH66" s="122"/>
      <c r="CI66" s="122"/>
      <c r="CJ66" s="122"/>
      <c r="CK66" s="122"/>
      <c r="CL66" s="122"/>
      <c r="CM66" s="122"/>
      <c r="CN66" s="122"/>
      <c r="CO66" s="122"/>
      <c r="CP66" s="122"/>
      <c r="CQ66" s="122"/>
      <c r="CR66" s="122"/>
      <c r="CS66" s="122"/>
      <c r="CT66" s="122"/>
      <c r="CU66" s="122"/>
      <c r="CV66" s="122"/>
      <c r="CW66" s="122"/>
      <c r="CX66" s="122"/>
      <c r="CY66" s="122"/>
      <c r="CZ66" s="122"/>
      <c r="DA66" s="122"/>
      <c r="DB66" s="122"/>
      <c r="DC66" s="122"/>
      <c r="DD66" s="122"/>
      <c r="DE66" s="122"/>
      <c r="DF66" s="122"/>
      <c r="DG66" s="122"/>
      <c r="DH66" s="122"/>
      <c r="DI66" s="122"/>
      <c r="DJ66" s="122"/>
      <c r="DK66" s="122"/>
      <c r="DL66" s="122"/>
      <c r="DM66" s="122"/>
      <c r="DN66" s="122"/>
      <c r="DO66" s="122"/>
      <c r="DP66" s="122"/>
      <c r="DQ66" s="122"/>
      <c r="DR66" s="122"/>
      <c r="DS66" s="122"/>
      <c r="DT66" s="122"/>
      <c r="DU66" s="122"/>
      <c r="DV66" s="122"/>
      <c r="DW66" s="122"/>
      <c r="DX66" s="122"/>
    </row>
    <row r="67" spans="1:128" ht="91.5" customHeight="1">
      <c r="A67" s="567"/>
      <c r="B67" s="567"/>
      <c r="C67" s="567"/>
      <c r="D67" s="433"/>
      <c r="E67" s="441" t="s">
        <v>138</v>
      </c>
      <c r="F67" s="487" t="s">
        <v>139</v>
      </c>
      <c r="G67" s="487" t="s">
        <v>629</v>
      </c>
      <c r="H67" s="487" t="s">
        <v>139</v>
      </c>
      <c r="I67" s="487" t="s">
        <v>635</v>
      </c>
      <c r="J67" s="487" t="s">
        <v>139</v>
      </c>
      <c r="K67" s="88" t="s">
        <v>153</v>
      </c>
      <c r="L67" s="180"/>
      <c r="M67" s="488" t="s">
        <v>106</v>
      </c>
      <c r="N67" s="166"/>
      <c r="O67" s="166"/>
      <c r="P67" s="464"/>
      <c r="Q67" s="134"/>
      <c r="R67" s="118">
        <v>0.2</v>
      </c>
      <c r="S67" s="135">
        <v>0</v>
      </c>
      <c r="T67" s="464"/>
      <c r="U67" s="134"/>
      <c r="V67" s="118"/>
      <c r="W67" s="135">
        <v>0</v>
      </c>
    </row>
    <row r="68" spans="1:128" s="109" customFormat="1" ht="37.15" customHeight="1">
      <c r="A68" s="567"/>
      <c r="B68" s="567"/>
      <c r="C68" s="567"/>
      <c r="D68" s="433"/>
      <c r="E68" s="441"/>
      <c r="F68" s="797" t="s">
        <v>140</v>
      </c>
      <c r="G68" s="797"/>
      <c r="H68" s="797"/>
      <c r="I68" s="797"/>
      <c r="J68" s="797"/>
      <c r="K68" s="489"/>
      <c r="L68" s="489"/>
      <c r="M68" s="490"/>
      <c r="N68" s="491"/>
      <c r="O68" s="491">
        <v>1</v>
      </c>
      <c r="P68" s="492"/>
      <c r="Q68" s="492"/>
      <c r="R68" s="492"/>
      <c r="S68" s="563">
        <v>100</v>
      </c>
      <c r="T68" s="492"/>
      <c r="U68" s="492"/>
      <c r="V68" s="492"/>
      <c r="W68" s="563">
        <v>100</v>
      </c>
      <c r="X68" s="126"/>
      <c r="Y68" s="126"/>
      <c r="Z68" s="126"/>
      <c r="AA68" s="126"/>
      <c r="AB68" s="126"/>
      <c r="AC68" s="126"/>
      <c r="AD68" s="126"/>
      <c r="AE68" s="126"/>
      <c r="AF68" s="126"/>
      <c r="AG68" s="126"/>
      <c r="AH68" s="126"/>
      <c r="AI68" s="126"/>
      <c r="AJ68" s="126"/>
      <c r="AK68" s="126"/>
      <c r="AL68" s="126"/>
      <c r="AM68" s="126"/>
      <c r="AN68" s="126"/>
      <c r="AO68" s="126"/>
      <c r="AP68" s="126"/>
      <c r="AQ68" s="126"/>
      <c r="AR68" s="126"/>
      <c r="AS68" s="126"/>
      <c r="AT68" s="126"/>
      <c r="AU68" s="126"/>
      <c r="AV68" s="126"/>
      <c r="AW68" s="126"/>
      <c r="AX68" s="126"/>
      <c r="AY68" s="126"/>
      <c r="AZ68" s="126"/>
      <c r="BA68" s="126"/>
      <c r="BB68" s="126"/>
      <c r="BC68" s="126"/>
      <c r="BD68" s="126"/>
      <c r="BE68" s="126"/>
      <c r="BF68" s="126"/>
      <c r="BG68" s="126"/>
      <c r="BH68" s="126"/>
      <c r="BI68" s="126"/>
      <c r="BJ68" s="126"/>
      <c r="BK68" s="126"/>
      <c r="BL68" s="126"/>
      <c r="BM68" s="126"/>
      <c r="BN68" s="126"/>
      <c r="BO68" s="126"/>
      <c r="BP68" s="126"/>
      <c r="BQ68" s="126"/>
      <c r="BR68" s="126"/>
      <c r="BS68" s="126"/>
      <c r="BT68" s="126"/>
      <c r="BU68" s="126"/>
      <c r="BV68" s="126"/>
      <c r="BW68" s="126"/>
      <c r="BX68" s="126"/>
      <c r="BY68" s="126"/>
      <c r="BZ68" s="126"/>
      <c r="CA68" s="126"/>
      <c r="CB68" s="126"/>
      <c r="CC68" s="126"/>
      <c r="CD68" s="126"/>
      <c r="CE68" s="126"/>
      <c r="CF68" s="126"/>
      <c r="CG68" s="126"/>
      <c r="CH68" s="126"/>
      <c r="CI68" s="126"/>
      <c r="CJ68" s="126"/>
      <c r="CK68" s="126"/>
      <c r="CL68" s="126"/>
      <c r="CM68" s="126"/>
      <c r="CN68" s="126"/>
      <c r="CO68" s="126"/>
      <c r="CP68" s="126"/>
      <c r="CQ68" s="126"/>
      <c r="CR68" s="126"/>
      <c r="CS68" s="126"/>
      <c r="CT68" s="126"/>
      <c r="CU68" s="126"/>
      <c r="CV68" s="126"/>
      <c r="CW68" s="126"/>
      <c r="CX68" s="126"/>
      <c r="CY68" s="126"/>
      <c r="CZ68" s="126"/>
      <c r="DA68" s="126"/>
      <c r="DB68" s="126"/>
      <c r="DC68" s="126"/>
      <c r="DD68" s="126"/>
      <c r="DE68" s="126"/>
      <c r="DF68" s="126"/>
      <c r="DG68" s="126"/>
      <c r="DH68" s="126"/>
      <c r="DI68" s="126"/>
      <c r="DJ68" s="126"/>
      <c r="DK68" s="126"/>
      <c r="DL68" s="126"/>
      <c r="DM68" s="126"/>
      <c r="DN68" s="126"/>
      <c r="DO68" s="126"/>
      <c r="DP68" s="126"/>
      <c r="DQ68" s="126"/>
      <c r="DR68" s="126"/>
      <c r="DS68" s="126"/>
      <c r="DT68" s="126"/>
      <c r="DU68" s="126"/>
      <c r="DV68" s="126"/>
      <c r="DW68" s="126"/>
      <c r="DX68" s="126"/>
    </row>
    <row r="69" spans="1:128">
      <c r="E69" s="100"/>
      <c r="F69" s="493"/>
      <c r="G69" s="493"/>
      <c r="H69" s="494"/>
      <c r="I69" s="493"/>
      <c r="J69" s="103"/>
      <c r="K69" s="104"/>
      <c r="L69" s="182"/>
      <c r="M69" s="495"/>
      <c r="N69" s="105"/>
      <c r="O69" s="105"/>
      <c r="P69" s="496"/>
      <c r="Q69" s="496"/>
      <c r="R69" s="496"/>
    </row>
    <row r="70" spans="1:128">
      <c r="Y70" s="497"/>
      <c r="Z70" s="497"/>
    </row>
    <row r="71" spans="1:128" s="111" customFormat="1">
      <c r="E71" s="106"/>
      <c r="F71" s="790" t="s">
        <v>141</v>
      </c>
      <c r="G71" s="790"/>
      <c r="H71" s="790"/>
      <c r="I71" s="110"/>
      <c r="J71" s="110"/>
      <c r="M71" s="791" t="s">
        <v>142</v>
      </c>
      <c r="N71" s="791"/>
      <c r="O71" s="791"/>
      <c r="P71" s="791"/>
      <c r="Q71" s="791"/>
      <c r="R71" s="791"/>
      <c r="S71" s="791"/>
      <c r="T71" s="109"/>
      <c r="U71" s="109"/>
      <c r="V71" s="109"/>
      <c r="W71" s="109"/>
      <c r="X71" s="126"/>
      <c r="Y71" s="497"/>
      <c r="Z71" s="497"/>
      <c r="AA71" s="126"/>
      <c r="AB71" s="126"/>
      <c r="AC71" s="126"/>
      <c r="AD71" s="126"/>
      <c r="AE71" s="126"/>
      <c r="AF71" s="126"/>
      <c r="AG71" s="126"/>
      <c r="AH71" s="126"/>
      <c r="AI71" s="126"/>
      <c r="AJ71" s="126"/>
      <c r="AK71" s="126"/>
      <c r="AL71" s="126"/>
      <c r="AM71" s="126"/>
      <c r="AN71" s="126"/>
      <c r="AO71" s="126"/>
      <c r="AP71" s="126"/>
      <c r="AQ71" s="126"/>
      <c r="AR71" s="126"/>
      <c r="AS71" s="126"/>
      <c r="AT71" s="126"/>
      <c r="AU71" s="126"/>
      <c r="AV71" s="126"/>
      <c r="AW71" s="126"/>
      <c r="AX71" s="126"/>
      <c r="AY71" s="126"/>
      <c r="AZ71" s="126"/>
      <c r="BA71" s="126"/>
      <c r="BB71" s="126"/>
      <c r="BC71" s="126"/>
      <c r="BD71" s="126"/>
      <c r="BE71" s="126"/>
      <c r="BF71" s="126"/>
      <c r="BG71" s="126"/>
      <c r="BH71" s="126"/>
      <c r="BI71" s="126"/>
      <c r="BJ71" s="126"/>
      <c r="BK71" s="126"/>
      <c r="BL71" s="126"/>
      <c r="BM71" s="126"/>
      <c r="BN71" s="126"/>
      <c r="BO71" s="126"/>
      <c r="BP71" s="126"/>
      <c r="BQ71" s="126"/>
      <c r="BR71" s="126"/>
      <c r="BS71" s="126"/>
      <c r="BT71" s="126"/>
      <c r="BU71" s="126"/>
      <c r="BV71" s="126"/>
      <c r="BW71" s="126"/>
      <c r="BX71" s="126"/>
      <c r="BY71" s="126"/>
      <c r="BZ71" s="126"/>
      <c r="CA71" s="126"/>
      <c r="CB71" s="126"/>
      <c r="CC71" s="126"/>
      <c r="CD71" s="126"/>
      <c r="CE71" s="126"/>
      <c r="CF71" s="126"/>
      <c r="CG71" s="126"/>
      <c r="CH71" s="126"/>
      <c r="CI71" s="126"/>
      <c r="CJ71" s="126"/>
      <c r="CK71" s="126"/>
      <c r="CL71" s="126"/>
      <c r="CM71" s="126"/>
      <c r="CN71" s="126"/>
      <c r="CO71" s="126"/>
      <c r="CP71" s="126"/>
      <c r="CQ71" s="126"/>
      <c r="CR71" s="126"/>
      <c r="CS71" s="126"/>
      <c r="CT71" s="126"/>
      <c r="CU71" s="126"/>
      <c r="CV71" s="126"/>
      <c r="CW71" s="126"/>
      <c r="CX71" s="126"/>
      <c r="CY71" s="126"/>
      <c r="CZ71" s="126"/>
      <c r="DA71" s="126"/>
      <c r="DB71" s="126"/>
      <c r="DC71" s="126"/>
      <c r="DD71" s="126"/>
      <c r="DE71" s="126"/>
      <c r="DF71" s="126"/>
      <c r="DG71" s="126"/>
      <c r="DH71" s="126"/>
      <c r="DI71" s="126"/>
      <c r="DJ71" s="126"/>
      <c r="DK71" s="126"/>
      <c r="DL71" s="126"/>
      <c r="DM71" s="126"/>
      <c r="DN71" s="126"/>
      <c r="DO71" s="126"/>
      <c r="DP71" s="126"/>
      <c r="DQ71" s="126"/>
      <c r="DR71" s="126"/>
      <c r="DS71" s="126"/>
      <c r="DT71" s="126"/>
      <c r="DU71" s="126"/>
      <c r="DV71" s="126"/>
      <c r="DW71" s="126"/>
      <c r="DX71" s="126"/>
    </row>
    <row r="72" spans="1:128">
      <c r="Y72" s="497"/>
      <c r="Z72" s="497"/>
    </row>
    <row r="73" spans="1:128">
      <c r="Y73" s="497"/>
      <c r="Z73" s="497"/>
    </row>
    <row r="74" spans="1:128">
      <c r="Y74" s="126"/>
      <c r="Z74" s="126"/>
    </row>
    <row r="75" spans="1:128">
      <c r="H75" s="297"/>
    </row>
  </sheetData>
  <mergeCells count="83">
    <mergeCell ref="A1:F2"/>
    <mergeCell ref="I1:R1"/>
    <mergeCell ref="S1:W1"/>
    <mergeCell ref="I2:L2"/>
    <mergeCell ref="M2:R2"/>
    <mergeCell ref="S2:W2"/>
    <mergeCell ref="P3:W4"/>
    <mergeCell ref="K4:K6"/>
    <mergeCell ref="L4:L6"/>
    <mergeCell ref="P5:S5"/>
    <mergeCell ref="T5:W5"/>
    <mergeCell ref="B48:B60"/>
    <mergeCell ref="K3:L3"/>
    <mergeCell ref="M3:M6"/>
    <mergeCell ref="N3:N6"/>
    <mergeCell ref="O3:O6"/>
    <mergeCell ref="B3:B6"/>
    <mergeCell ref="C3:C6"/>
    <mergeCell ref="D3:D6"/>
    <mergeCell ref="E3:F3"/>
    <mergeCell ref="I3:J3"/>
    <mergeCell ref="J4:J6"/>
    <mergeCell ref="E4:E6"/>
    <mergeCell ref="F4:F6"/>
    <mergeCell ref="G4:G6"/>
    <mergeCell ref="H4:H6"/>
    <mergeCell ref="I4:I6"/>
    <mergeCell ref="F28:F29"/>
    <mergeCell ref="A9:A60"/>
    <mergeCell ref="F9:M9"/>
    <mergeCell ref="B10:B16"/>
    <mergeCell ref="C12:C14"/>
    <mergeCell ref="F15:M15"/>
    <mergeCell ref="F17:M17"/>
    <mergeCell ref="E30:E31"/>
    <mergeCell ref="F30:F31"/>
    <mergeCell ref="E32:E34"/>
    <mergeCell ref="F32:F34"/>
    <mergeCell ref="F35:M35"/>
    <mergeCell ref="F37:M37"/>
    <mergeCell ref="F39:M39"/>
    <mergeCell ref="C40:C41"/>
    <mergeCell ref="F42:M42"/>
    <mergeCell ref="F54:F55"/>
    <mergeCell ref="A3:A6"/>
    <mergeCell ref="B18:B46"/>
    <mergeCell ref="F18:M18"/>
    <mergeCell ref="F20:M20"/>
    <mergeCell ref="C21:C22"/>
    <mergeCell ref="F23:M23"/>
    <mergeCell ref="C24:C34"/>
    <mergeCell ref="E24:E25"/>
    <mergeCell ref="F24:F25"/>
    <mergeCell ref="E26:E27"/>
    <mergeCell ref="F26:F27"/>
    <mergeCell ref="C43:C44"/>
    <mergeCell ref="E43:E44"/>
    <mergeCell ref="F43:F44"/>
    <mergeCell ref="E28:E29"/>
    <mergeCell ref="C58:C59"/>
    <mergeCell ref="E58:E59"/>
    <mergeCell ref="F58:F59"/>
    <mergeCell ref="F45:M45"/>
    <mergeCell ref="F47:M47"/>
    <mergeCell ref="G54:G55"/>
    <mergeCell ref="H54:H55"/>
    <mergeCell ref="C56:C57"/>
    <mergeCell ref="E56:E57"/>
    <mergeCell ref="F56:F57"/>
    <mergeCell ref="C51:C52"/>
    <mergeCell ref="E51:E52"/>
    <mergeCell ref="F51:F52"/>
    <mergeCell ref="C54:C55"/>
    <mergeCell ref="D54:D55"/>
    <mergeCell ref="E54:E55"/>
    <mergeCell ref="F71:H71"/>
    <mergeCell ref="M71:S71"/>
    <mergeCell ref="A61:A63"/>
    <mergeCell ref="F61:M61"/>
    <mergeCell ref="F64:M64"/>
    <mergeCell ref="E65:E66"/>
    <mergeCell ref="F65:F66"/>
    <mergeCell ref="F68:J68"/>
  </mergeCells>
  <pageMargins left="0.70866141732283472" right="0.70866141732283472" top="0.74803149606299213" bottom="0.74803149606299213" header="0.31496062992125984" footer="0.31496062992125984"/>
  <pageSetup paperSize="9" scale="8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Y77"/>
  <sheetViews>
    <sheetView zoomScale="68" zoomScaleNormal="68" workbookViewId="0">
      <pane ySplit="7" topLeftCell="A56" activePane="bottomLeft" state="frozen"/>
      <selection activeCell="E23" sqref="E23:L23"/>
      <selection pane="bottomLeft" activeCell="K59" sqref="K59:L60"/>
    </sheetView>
  </sheetViews>
  <sheetFormatPr defaultRowHeight="15.75"/>
  <cols>
    <col min="1" max="4" width="8" style="66" customWidth="1"/>
    <col min="5" max="5" width="6" style="106" customWidth="1"/>
    <col min="6" max="6" width="17.375" style="107" customWidth="1"/>
    <col min="7" max="7" width="8.75" style="107" bestFit="1" customWidth="1"/>
    <col min="8" max="8" width="21.25" style="107" customWidth="1"/>
    <col min="9" max="9" width="9.5" style="107" bestFit="1" customWidth="1"/>
    <col min="10" max="10" width="19.125" style="107" customWidth="1"/>
    <col min="11" max="11" width="8.375" style="66" customWidth="1"/>
    <col min="12" max="12" width="9.875" style="186" customWidth="1"/>
    <col min="13" max="13" width="7.375" style="186" customWidth="1"/>
    <col min="14" max="14" width="6.25" style="108" customWidth="1"/>
    <col min="15" max="15" width="8.125" style="108" customWidth="1"/>
    <col min="16" max="17" width="7.75" style="108" customWidth="1"/>
    <col min="18" max="18" width="12.125" style="108" bestFit="1" customWidth="1"/>
    <col min="19" max="19" width="7.5" style="108" customWidth="1"/>
    <col min="20" max="20" width="7.5" style="185" customWidth="1"/>
    <col min="21" max="21" width="8.625" style="185" customWidth="1"/>
    <col min="22" max="22" width="8" style="185" customWidth="1"/>
    <col min="23" max="23" width="9.375" style="185" customWidth="1"/>
    <col min="24" max="24" width="9.375" style="269" customWidth="1"/>
    <col min="25" max="25" width="14.75" style="122" customWidth="1"/>
    <col min="26" max="26" width="14.5" style="122" customWidth="1"/>
    <col min="27" max="129" width="8" style="122" customWidth="1"/>
    <col min="130" max="16384" width="9" style="66"/>
  </cols>
  <sheetData>
    <row r="1" spans="1:129" ht="44.45" customHeight="1">
      <c r="A1" s="859" t="s">
        <v>158</v>
      </c>
      <c r="B1" s="860"/>
      <c r="C1" s="860"/>
      <c r="D1" s="860"/>
      <c r="E1" s="860"/>
      <c r="F1" s="861"/>
      <c r="G1" s="150"/>
      <c r="H1" s="65" t="s">
        <v>144</v>
      </c>
      <c r="I1" s="865" t="s">
        <v>109</v>
      </c>
      <c r="J1" s="866"/>
      <c r="K1" s="866"/>
      <c r="L1" s="866"/>
      <c r="M1" s="866"/>
      <c r="N1" s="866"/>
      <c r="O1" s="866"/>
      <c r="P1" s="866"/>
      <c r="Q1" s="866"/>
      <c r="R1" s="867"/>
      <c r="S1" s="876" t="s">
        <v>110</v>
      </c>
      <c r="T1" s="877"/>
      <c r="U1" s="877"/>
      <c r="V1" s="877"/>
      <c r="W1" s="878"/>
      <c r="X1" s="259"/>
    </row>
    <row r="2" spans="1:129" ht="36" customHeight="1">
      <c r="A2" s="862"/>
      <c r="B2" s="863"/>
      <c r="C2" s="863"/>
      <c r="D2" s="863"/>
      <c r="E2" s="863"/>
      <c r="F2" s="864"/>
      <c r="G2" s="151"/>
      <c r="H2" s="65" t="s">
        <v>111</v>
      </c>
      <c r="I2" s="865" t="s">
        <v>655</v>
      </c>
      <c r="J2" s="866"/>
      <c r="K2" s="866"/>
      <c r="L2" s="866"/>
      <c r="M2" s="879" t="s">
        <v>107</v>
      </c>
      <c r="N2" s="880"/>
      <c r="O2" s="880"/>
      <c r="P2" s="880"/>
      <c r="Q2" s="880"/>
      <c r="R2" s="881"/>
      <c r="S2" s="876" t="s">
        <v>154</v>
      </c>
      <c r="T2" s="877"/>
      <c r="U2" s="877"/>
      <c r="V2" s="877"/>
      <c r="W2" s="878"/>
      <c r="X2" s="259" t="s">
        <v>330</v>
      </c>
      <c r="Y2" s="247" t="str">
        <f>IF(S65&gt;105,"A",IF(AND(S65&gt;100,S65&lt;=105),"B",IF(AND(S65&gt;=95,S65&lt;=100),"C",IF(AND(S65&gt;=90,S65&lt;95),"D",IF(S65&lt;90,"E",0)))))</f>
        <v>C</v>
      </c>
    </row>
    <row r="3" spans="1:129" s="67" customFormat="1" ht="34.5" customHeight="1">
      <c r="A3" s="844" t="s">
        <v>639</v>
      </c>
      <c r="B3" s="844" t="s">
        <v>640</v>
      </c>
      <c r="C3" s="844" t="s">
        <v>641</v>
      </c>
      <c r="D3" s="808" t="s">
        <v>642</v>
      </c>
      <c r="E3" s="852" t="s">
        <v>112</v>
      </c>
      <c r="F3" s="853"/>
      <c r="H3" s="145" t="s">
        <v>113</v>
      </c>
      <c r="I3" s="818" t="s">
        <v>114</v>
      </c>
      <c r="J3" s="818"/>
      <c r="K3" s="852" t="s">
        <v>115</v>
      </c>
      <c r="L3" s="853"/>
      <c r="M3" s="882" t="s">
        <v>116</v>
      </c>
      <c r="N3" s="824" t="s">
        <v>643</v>
      </c>
      <c r="O3" s="824" t="s">
        <v>591</v>
      </c>
      <c r="P3" s="885" t="s">
        <v>117</v>
      </c>
      <c r="Q3" s="886"/>
      <c r="R3" s="886"/>
      <c r="S3" s="886"/>
      <c r="T3" s="886"/>
      <c r="U3" s="886"/>
      <c r="V3" s="886"/>
      <c r="W3" s="882"/>
      <c r="X3" s="260"/>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c r="DY3" s="122"/>
    </row>
    <row r="4" spans="1:129" s="68" customFormat="1" ht="27.6" customHeight="1">
      <c r="A4" s="845"/>
      <c r="B4" s="845"/>
      <c r="C4" s="845"/>
      <c r="D4" s="808"/>
      <c r="E4" s="844" t="s">
        <v>159</v>
      </c>
      <c r="F4" s="824" t="s">
        <v>161</v>
      </c>
      <c r="G4" s="844" t="s">
        <v>160</v>
      </c>
      <c r="H4" s="818" t="s">
        <v>161</v>
      </c>
      <c r="I4" s="844" t="s">
        <v>162</v>
      </c>
      <c r="J4" s="818" t="s">
        <v>161</v>
      </c>
      <c r="K4" s="824" t="s">
        <v>104</v>
      </c>
      <c r="L4" s="824" t="s">
        <v>118</v>
      </c>
      <c r="M4" s="883"/>
      <c r="N4" s="825"/>
      <c r="O4" s="825"/>
      <c r="P4" s="887"/>
      <c r="Q4" s="888"/>
      <c r="R4" s="888"/>
      <c r="S4" s="888"/>
      <c r="T4" s="888"/>
      <c r="U4" s="888"/>
      <c r="V4" s="888"/>
      <c r="W4" s="884"/>
      <c r="X4" s="260"/>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c r="DH4" s="123"/>
      <c r="DI4" s="123"/>
      <c r="DJ4" s="123"/>
      <c r="DK4" s="123"/>
      <c r="DL4" s="123"/>
      <c r="DM4" s="123"/>
      <c r="DN4" s="123"/>
      <c r="DO4" s="123"/>
      <c r="DP4" s="123"/>
      <c r="DQ4" s="123"/>
      <c r="DR4" s="123"/>
      <c r="DS4" s="123"/>
      <c r="DT4" s="123"/>
      <c r="DU4" s="123"/>
      <c r="DV4" s="123"/>
      <c r="DW4" s="123"/>
      <c r="DX4" s="123"/>
      <c r="DY4" s="123"/>
    </row>
    <row r="5" spans="1:129" s="67" customFormat="1" ht="27.6" customHeight="1">
      <c r="A5" s="845"/>
      <c r="B5" s="845"/>
      <c r="C5" s="845"/>
      <c r="D5" s="808"/>
      <c r="E5" s="845"/>
      <c r="F5" s="825"/>
      <c r="G5" s="845"/>
      <c r="H5" s="818"/>
      <c r="I5" s="845"/>
      <c r="J5" s="818"/>
      <c r="K5" s="825"/>
      <c r="L5" s="825"/>
      <c r="M5" s="883"/>
      <c r="N5" s="825"/>
      <c r="O5" s="825"/>
      <c r="P5" s="818" t="s">
        <v>119</v>
      </c>
      <c r="Q5" s="818"/>
      <c r="R5" s="818"/>
      <c r="S5" s="818"/>
      <c r="T5" s="852" t="s">
        <v>621</v>
      </c>
      <c r="U5" s="875"/>
      <c r="V5" s="875"/>
      <c r="W5" s="853"/>
      <c r="X5" s="260"/>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2"/>
      <c r="BE5" s="122"/>
      <c r="BF5" s="122"/>
      <c r="BG5" s="122"/>
      <c r="BH5" s="122"/>
      <c r="BI5" s="122"/>
      <c r="BJ5" s="122"/>
      <c r="BK5" s="122"/>
      <c r="BL5" s="122"/>
      <c r="BM5" s="122"/>
      <c r="BN5" s="122"/>
      <c r="BO5" s="122"/>
      <c r="BP5" s="122"/>
      <c r="BQ5" s="122"/>
      <c r="BR5" s="122"/>
      <c r="BS5" s="122"/>
      <c r="BT5" s="122"/>
      <c r="BU5" s="122"/>
      <c r="BV5" s="122"/>
      <c r="BW5" s="122"/>
      <c r="BX5" s="122"/>
      <c r="BY5" s="122"/>
      <c r="BZ5" s="122"/>
      <c r="CA5" s="122"/>
      <c r="CB5" s="122"/>
      <c r="CC5" s="122"/>
      <c r="CD5" s="122"/>
      <c r="CE5" s="122"/>
      <c r="CF5" s="122"/>
      <c r="CG5" s="122"/>
      <c r="CH5" s="122"/>
      <c r="CI5" s="122"/>
      <c r="CJ5" s="122"/>
      <c r="CK5" s="122"/>
      <c r="CL5" s="122"/>
      <c r="CM5" s="122"/>
      <c r="CN5" s="122"/>
      <c r="CO5" s="122"/>
      <c r="CP5" s="122"/>
      <c r="CQ5" s="122"/>
      <c r="CR5" s="122"/>
      <c r="CS5" s="122"/>
      <c r="CT5" s="122"/>
      <c r="CU5" s="122"/>
      <c r="CV5" s="122"/>
      <c r="CW5" s="122"/>
      <c r="CX5" s="122"/>
      <c r="CY5" s="122"/>
      <c r="CZ5" s="122"/>
      <c r="DA5" s="122"/>
      <c r="DB5" s="122"/>
      <c r="DC5" s="122"/>
      <c r="DD5" s="122"/>
      <c r="DE5" s="122"/>
      <c r="DF5" s="122"/>
      <c r="DG5" s="122"/>
      <c r="DH5" s="122"/>
      <c r="DI5" s="122"/>
      <c r="DJ5" s="122"/>
      <c r="DK5" s="122"/>
      <c r="DL5" s="122"/>
      <c r="DM5" s="122"/>
      <c r="DN5" s="122"/>
      <c r="DO5" s="122"/>
      <c r="DP5" s="122"/>
      <c r="DQ5" s="122"/>
      <c r="DR5" s="122"/>
      <c r="DS5" s="122"/>
      <c r="DT5" s="122"/>
      <c r="DU5" s="122"/>
      <c r="DV5" s="122"/>
      <c r="DW5" s="122"/>
      <c r="DX5" s="122"/>
      <c r="DY5" s="122"/>
    </row>
    <row r="6" spans="1:129" s="67" customFormat="1" ht="78.75" customHeight="1">
      <c r="A6" s="846"/>
      <c r="B6" s="846"/>
      <c r="C6" s="846"/>
      <c r="D6" s="808"/>
      <c r="E6" s="846"/>
      <c r="F6" s="826"/>
      <c r="G6" s="846"/>
      <c r="H6" s="818"/>
      <c r="I6" s="846"/>
      <c r="J6" s="818"/>
      <c r="K6" s="826"/>
      <c r="L6" s="826"/>
      <c r="M6" s="884"/>
      <c r="N6" s="826"/>
      <c r="O6" s="826"/>
      <c r="P6" s="69" t="s">
        <v>120</v>
      </c>
      <c r="Q6" s="69" t="s">
        <v>428</v>
      </c>
      <c r="R6" s="69" t="s">
        <v>121</v>
      </c>
      <c r="S6" s="69" t="s">
        <v>122</v>
      </c>
      <c r="T6" s="69" t="s">
        <v>120</v>
      </c>
      <c r="U6" s="69" t="s">
        <v>428</v>
      </c>
      <c r="V6" s="69" t="s">
        <v>121</v>
      </c>
      <c r="W6" s="229" t="s">
        <v>122</v>
      </c>
      <c r="X6" s="260"/>
      <c r="Y6" s="122"/>
      <c r="Z6" s="122"/>
      <c r="AA6" s="122"/>
      <c r="AB6" s="122"/>
      <c r="AC6" s="122"/>
      <c r="AD6" s="122"/>
      <c r="AE6" s="122"/>
      <c r="AF6" s="122"/>
      <c r="AG6" s="122"/>
      <c r="AH6" s="122"/>
      <c r="AI6" s="122"/>
      <c r="AJ6" s="122"/>
      <c r="AK6" s="122"/>
      <c r="AL6" s="122"/>
      <c r="AM6" s="122"/>
      <c r="AN6" s="122"/>
      <c r="AO6" s="122"/>
      <c r="AP6" s="122"/>
      <c r="AQ6" s="122"/>
      <c r="AR6" s="122"/>
      <c r="AS6" s="122"/>
      <c r="AT6" s="122"/>
      <c r="AU6" s="122"/>
      <c r="AV6" s="122"/>
      <c r="AW6" s="122"/>
      <c r="AX6" s="122"/>
      <c r="AY6" s="122"/>
      <c r="AZ6" s="122"/>
      <c r="BA6" s="122"/>
      <c r="BB6" s="122"/>
      <c r="BC6" s="122"/>
      <c r="BD6" s="122"/>
      <c r="BE6" s="122"/>
      <c r="BF6" s="122"/>
      <c r="BG6" s="122"/>
      <c r="BH6" s="122"/>
      <c r="BI6" s="122"/>
      <c r="BJ6" s="122"/>
      <c r="BK6" s="122"/>
      <c r="BL6" s="122"/>
      <c r="BM6" s="122"/>
      <c r="BN6" s="122"/>
      <c r="BO6" s="122"/>
      <c r="BP6" s="122"/>
      <c r="BQ6" s="122"/>
      <c r="BR6" s="122"/>
      <c r="BS6" s="122"/>
      <c r="BT6" s="122"/>
      <c r="BU6" s="122"/>
      <c r="BV6" s="122"/>
      <c r="BW6" s="122"/>
      <c r="BX6" s="122"/>
      <c r="BY6" s="122"/>
      <c r="BZ6" s="122"/>
      <c r="CA6" s="122"/>
      <c r="CB6" s="122"/>
      <c r="CC6" s="122"/>
      <c r="CD6" s="122"/>
      <c r="CE6" s="122"/>
      <c r="CF6" s="122"/>
      <c r="CG6" s="122"/>
      <c r="CH6" s="122"/>
      <c r="CI6" s="122"/>
      <c r="CJ6" s="122"/>
      <c r="CK6" s="122"/>
      <c r="CL6" s="122"/>
      <c r="CM6" s="122"/>
      <c r="CN6" s="122"/>
      <c r="CO6" s="122"/>
      <c r="CP6" s="122"/>
      <c r="CQ6" s="122"/>
      <c r="CR6" s="122"/>
      <c r="CS6" s="122"/>
      <c r="CT6" s="122"/>
      <c r="CU6" s="122"/>
      <c r="CV6" s="122"/>
      <c r="CW6" s="122"/>
      <c r="CX6" s="122"/>
      <c r="CY6" s="122"/>
      <c r="CZ6" s="122"/>
      <c r="DA6" s="122"/>
      <c r="DB6" s="122"/>
      <c r="DC6" s="122"/>
      <c r="DD6" s="122"/>
      <c r="DE6" s="122"/>
      <c r="DF6" s="122"/>
      <c r="DG6" s="122"/>
      <c r="DH6" s="122"/>
      <c r="DI6" s="122"/>
      <c r="DJ6" s="122"/>
      <c r="DK6" s="122"/>
      <c r="DL6" s="122"/>
      <c r="DM6" s="122"/>
      <c r="DN6" s="122"/>
      <c r="DO6" s="122"/>
      <c r="DP6" s="122"/>
      <c r="DQ6" s="122"/>
      <c r="DR6" s="122"/>
      <c r="DS6" s="122"/>
      <c r="DT6" s="122"/>
      <c r="DU6" s="122"/>
      <c r="DV6" s="122"/>
      <c r="DW6" s="122"/>
      <c r="DX6" s="122"/>
      <c r="DY6" s="122"/>
    </row>
    <row r="7" spans="1:129" s="70" customFormat="1">
      <c r="A7" s="153">
        <v>1</v>
      </c>
      <c r="B7" s="153">
        <v>2</v>
      </c>
      <c r="C7" s="154">
        <v>3</v>
      </c>
      <c r="D7" s="154">
        <v>4</v>
      </c>
      <c r="E7" s="154">
        <v>5</v>
      </c>
      <c r="F7" s="154">
        <v>6</v>
      </c>
      <c r="G7" s="154">
        <v>7</v>
      </c>
      <c r="H7" s="154">
        <v>8</v>
      </c>
      <c r="I7" s="154">
        <v>9</v>
      </c>
      <c r="J7" s="154">
        <v>10</v>
      </c>
      <c r="K7" s="154">
        <v>11</v>
      </c>
      <c r="L7" s="154">
        <v>12</v>
      </c>
      <c r="M7" s="154">
        <v>13</v>
      </c>
      <c r="N7" s="154">
        <v>14</v>
      </c>
      <c r="O7" s="154">
        <v>15</v>
      </c>
      <c r="P7" s="154">
        <v>16</v>
      </c>
      <c r="Q7" s="154">
        <v>17</v>
      </c>
      <c r="R7" s="154">
        <v>18</v>
      </c>
      <c r="S7" s="154">
        <v>19</v>
      </c>
      <c r="T7" s="154">
        <v>20</v>
      </c>
      <c r="U7" s="154">
        <v>21</v>
      </c>
      <c r="V7" s="154">
        <v>22</v>
      </c>
      <c r="W7" s="154">
        <v>23</v>
      </c>
      <c r="X7" s="261"/>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3"/>
      <c r="CB7" s="123"/>
      <c r="CC7" s="123"/>
      <c r="CD7" s="123"/>
      <c r="CE7" s="123"/>
      <c r="CF7" s="123"/>
      <c r="CG7" s="123"/>
      <c r="CH7" s="123"/>
      <c r="CI7" s="123"/>
      <c r="CJ7" s="123"/>
      <c r="CK7" s="123"/>
      <c r="CL7" s="123"/>
      <c r="CM7" s="123"/>
      <c r="CN7" s="123"/>
      <c r="CO7" s="123"/>
      <c r="CP7" s="123"/>
      <c r="CQ7" s="123"/>
      <c r="CR7" s="123"/>
      <c r="CS7" s="123"/>
      <c r="CT7" s="123"/>
      <c r="CU7" s="123"/>
      <c r="CV7" s="123"/>
      <c r="CW7" s="123"/>
      <c r="CX7" s="123"/>
      <c r="CY7" s="123"/>
      <c r="CZ7" s="123"/>
      <c r="DA7" s="123"/>
      <c r="DB7" s="123"/>
      <c r="DC7" s="123"/>
      <c r="DD7" s="123"/>
      <c r="DE7" s="123"/>
      <c r="DF7" s="123"/>
      <c r="DG7" s="123"/>
      <c r="DH7" s="123"/>
      <c r="DI7" s="123"/>
      <c r="DJ7" s="123"/>
      <c r="DK7" s="123"/>
      <c r="DL7" s="123"/>
      <c r="DM7" s="123"/>
      <c r="DN7" s="123"/>
      <c r="DO7" s="123"/>
      <c r="DP7" s="123"/>
      <c r="DQ7" s="123"/>
      <c r="DR7" s="123"/>
      <c r="DS7" s="123"/>
      <c r="DT7" s="123"/>
      <c r="DU7" s="123"/>
      <c r="DV7" s="123"/>
      <c r="DW7" s="123"/>
      <c r="DX7" s="123"/>
      <c r="DY7" s="123"/>
    </row>
    <row r="8" spans="1:129" s="311" customFormat="1" ht="87" customHeight="1">
      <c r="A8" s="54" t="s">
        <v>596</v>
      </c>
      <c r="B8" s="54" t="s">
        <v>597</v>
      </c>
      <c r="C8" s="54" t="s">
        <v>598</v>
      </c>
      <c r="D8" s="54" t="s">
        <v>600</v>
      </c>
      <c r="E8" s="54"/>
      <c r="F8" s="308"/>
      <c r="G8" s="309"/>
      <c r="H8" s="308"/>
      <c r="I8" s="69"/>
      <c r="J8" s="308"/>
      <c r="K8" s="310" t="s">
        <v>21</v>
      </c>
      <c r="L8" s="69" t="s">
        <v>187</v>
      </c>
      <c r="M8" s="310" t="s">
        <v>599</v>
      </c>
      <c r="N8" s="507" t="s">
        <v>644</v>
      </c>
      <c r="O8" s="507" t="s">
        <v>645</v>
      </c>
      <c r="P8" s="69" t="s">
        <v>601</v>
      </c>
      <c r="Q8" s="69" t="s">
        <v>602</v>
      </c>
      <c r="R8" s="69" t="s">
        <v>592</v>
      </c>
      <c r="S8" s="69" t="s">
        <v>603</v>
      </c>
      <c r="T8" s="69" t="s">
        <v>601</v>
      </c>
      <c r="U8" s="69" t="s">
        <v>602</v>
      </c>
      <c r="V8" s="69" t="s">
        <v>592</v>
      </c>
      <c r="W8" s="69" t="s">
        <v>603</v>
      </c>
    </row>
    <row r="9" spans="1:129" ht="23.45" customHeight="1">
      <c r="A9" s="895">
        <v>0.85</v>
      </c>
      <c r="B9" s="368"/>
      <c r="C9" s="368"/>
      <c r="D9" s="368"/>
      <c r="E9" s="369" t="s">
        <v>123</v>
      </c>
      <c r="F9" s="829" t="s">
        <v>157</v>
      </c>
      <c r="G9" s="829"/>
      <c r="H9" s="829"/>
      <c r="I9" s="829"/>
      <c r="J9" s="829"/>
      <c r="K9" s="829"/>
      <c r="L9" s="829"/>
      <c r="M9" s="830"/>
      <c r="N9" s="370"/>
      <c r="O9" s="370"/>
      <c r="P9" s="371"/>
      <c r="Q9" s="371"/>
      <c r="R9" s="371"/>
      <c r="S9" s="371"/>
      <c r="T9" s="372"/>
      <c r="U9" s="372"/>
      <c r="V9" s="372"/>
      <c r="W9" s="373"/>
      <c r="X9" s="262"/>
    </row>
    <row r="10" spans="1:129" s="78" customFormat="1" ht="24.6" customHeight="1">
      <c r="A10" s="896"/>
      <c r="B10" s="849">
        <v>0.1</v>
      </c>
      <c r="C10" s="152"/>
      <c r="D10" s="152"/>
      <c r="E10" s="71" t="s">
        <v>124</v>
      </c>
      <c r="F10" s="72" t="s">
        <v>172</v>
      </c>
      <c r="G10" s="73"/>
      <c r="H10" s="73"/>
      <c r="I10" s="73"/>
      <c r="J10" s="73"/>
      <c r="K10" s="73"/>
      <c r="L10" s="73"/>
      <c r="M10" s="74"/>
      <c r="N10" s="75"/>
      <c r="O10" s="75"/>
      <c r="P10" s="76"/>
      <c r="Q10" s="76"/>
      <c r="R10" s="76"/>
      <c r="S10" s="76"/>
      <c r="T10" s="76"/>
      <c r="U10" s="76"/>
      <c r="V10" s="77"/>
      <c r="W10" s="250"/>
      <c r="X10" s="26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c r="BN10" s="122"/>
      <c r="BO10" s="122"/>
      <c r="BP10" s="122"/>
      <c r="BQ10" s="122"/>
      <c r="BR10" s="122"/>
      <c r="BS10" s="122"/>
      <c r="BT10" s="122"/>
      <c r="BU10" s="122"/>
      <c r="BV10" s="122"/>
      <c r="BW10" s="122"/>
      <c r="BX10" s="122"/>
      <c r="BY10" s="122"/>
      <c r="BZ10" s="122"/>
      <c r="CA10" s="122"/>
      <c r="CB10" s="122"/>
      <c r="CC10" s="122"/>
      <c r="CD10" s="122"/>
      <c r="CE10" s="122"/>
      <c r="CF10" s="122"/>
      <c r="CG10" s="122"/>
      <c r="CH10" s="122"/>
      <c r="CI10" s="122"/>
      <c r="CJ10" s="122"/>
      <c r="CK10" s="122"/>
      <c r="CL10" s="122"/>
      <c r="CM10" s="122"/>
      <c r="CN10" s="122"/>
      <c r="CO10" s="122"/>
      <c r="CP10" s="122"/>
      <c r="CQ10" s="122"/>
      <c r="CR10" s="122"/>
      <c r="CS10" s="122"/>
      <c r="CT10" s="122"/>
      <c r="CU10" s="122"/>
      <c r="CV10" s="122"/>
      <c r="CW10" s="122"/>
      <c r="CX10" s="122"/>
      <c r="CY10" s="122"/>
      <c r="CZ10" s="122"/>
      <c r="DA10" s="122"/>
      <c r="DB10" s="122"/>
      <c r="DC10" s="122"/>
      <c r="DD10" s="122"/>
      <c r="DE10" s="122"/>
      <c r="DF10" s="122"/>
      <c r="DG10" s="122"/>
      <c r="DH10" s="122"/>
      <c r="DI10" s="122"/>
      <c r="DJ10" s="122"/>
      <c r="DK10" s="122"/>
      <c r="DL10" s="122"/>
      <c r="DM10" s="122"/>
      <c r="DN10" s="122"/>
      <c r="DO10" s="122"/>
      <c r="DP10" s="122"/>
      <c r="DQ10" s="122"/>
      <c r="DR10" s="122"/>
      <c r="DS10" s="122"/>
      <c r="DT10" s="122"/>
      <c r="DU10" s="122"/>
      <c r="DV10" s="122"/>
      <c r="DW10" s="122"/>
      <c r="DX10" s="122"/>
      <c r="DY10" s="122"/>
    </row>
    <row r="11" spans="1:129" s="80" customFormat="1" ht="21" customHeight="1">
      <c r="A11" s="896"/>
      <c r="B11" s="850"/>
      <c r="C11" s="199"/>
      <c r="D11" s="199"/>
      <c r="E11" s="138" t="s">
        <v>174</v>
      </c>
      <c r="F11" s="137" t="s">
        <v>173</v>
      </c>
      <c r="G11" s="137"/>
      <c r="H11" s="137"/>
      <c r="I11" s="137"/>
      <c r="J11" s="137"/>
      <c r="K11" s="137"/>
      <c r="L11" s="137"/>
      <c r="M11" s="137"/>
      <c r="N11" s="190"/>
      <c r="O11" s="190"/>
      <c r="P11" s="79"/>
      <c r="Q11" s="79"/>
      <c r="R11" s="79"/>
      <c r="S11" s="79"/>
      <c r="T11" s="79"/>
      <c r="U11" s="79"/>
      <c r="V11" s="155"/>
      <c r="W11" s="239"/>
      <c r="X11" s="26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c r="BG11" s="122"/>
      <c r="BH11" s="122"/>
      <c r="BI11" s="122"/>
      <c r="BJ11" s="122"/>
      <c r="BK11" s="122"/>
      <c r="BL11" s="122"/>
      <c r="BM11" s="122"/>
      <c r="BN11" s="122"/>
      <c r="BO11" s="122"/>
      <c r="BP11" s="122"/>
      <c r="BQ11" s="122"/>
      <c r="BR11" s="122"/>
      <c r="BS11" s="122"/>
      <c r="BT11" s="122"/>
      <c r="BU11" s="122"/>
      <c r="BV11" s="122"/>
      <c r="BW11" s="122"/>
      <c r="BX11" s="122"/>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122"/>
      <c r="DD11" s="122"/>
      <c r="DE11" s="122"/>
      <c r="DF11" s="122"/>
      <c r="DG11" s="122"/>
      <c r="DH11" s="122"/>
      <c r="DI11" s="122"/>
      <c r="DJ11" s="122"/>
      <c r="DK11" s="122"/>
      <c r="DL11" s="122"/>
      <c r="DM11" s="122"/>
      <c r="DN11" s="122"/>
      <c r="DO11" s="122"/>
      <c r="DP11" s="122"/>
      <c r="DQ11" s="122"/>
      <c r="DR11" s="122"/>
      <c r="DS11" s="122"/>
      <c r="DT11" s="122"/>
      <c r="DU11" s="122"/>
      <c r="DV11" s="122"/>
      <c r="DW11" s="122"/>
      <c r="DX11" s="122"/>
      <c r="DY11" s="122"/>
    </row>
    <row r="12" spans="1:129" s="119" customFormat="1" ht="63">
      <c r="A12" s="896"/>
      <c r="B12" s="850"/>
      <c r="C12" s="814">
        <v>1</v>
      </c>
      <c r="D12" s="555">
        <v>0</v>
      </c>
      <c r="E12" s="83" t="s">
        <v>4</v>
      </c>
      <c r="F12" s="85" t="s">
        <v>0</v>
      </c>
      <c r="G12" s="156" t="s">
        <v>577</v>
      </c>
      <c r="H12" s="85" t="s">
        <v>41</v>
      </c>
      <c r="I12" s="156" t="s">
        <v>578</v>
      </c>
      <c r="J12" s="136" t="s">
        <v>619</v>
      </c>
      <c r="K12" s="544" t="s">
        <v>23</v>
      </c>
      <c r="L12" s="517">
        <v>4730</v>
      </c>
      <c r="M12" s="156" t="str">
        <f>'BSC P5'!M6</f>
        <v>Năm</v>
      </c>
      <c r="N12" s="168">
        <v>1</v>
      </c>
      <c r="O12" s="312">
        <f>A9*B10*C12*D12*N12</f>
        <v>0</v>
      </c>
      <c r="P12" s="420">
        <v>4730</v>
      </c>
      <c r="Q12" s="421">
        <f>((P12/L12)*100)-100</f>
        <v>0</v>
      </c>
      <c r="R12" s="422">
        <f>100+(Q12*10)</f>
        <v>100</v>
      </c>
      <c r="S12" s="135">
        <f>O12*R12</f>
        <v>0</v>
      </c>
      <c r="T12" s="86">
        <v>0</v>
      </c>
      <c r="U12" s="134"/>
      <c r="V12" s="118">
        <v>100</v>
      </c>
      <c r="W12" s="251">
        <f>O12*V12</f>
        <v>0</v>
      </c>
      <c r="X12" s="263"/>
    </row>
    <row r="13" spans="1:129" s="119" customFormat="1" ht="47.25">
      <c r="A13" s="896"/>
      <c r="B13" s="850"/>
      <c r="C13" s="814"/>
      <c r="D13" s="555">
        <v>0</v>
      </c>
      <c r="E13" s="83" t="s">
        <v>6</v>
      </c>
      <c r="F13" s="85" t="s">
        <v>1</v>
      </c>
      <c r="G13" s="156" t="s">
        <v>579</v>
      </c>
      <c r="H13" s="85" t="s">
        <v>36</v>
      </c>
      <c r="I13" s="156" t="s">
        <v>580</v>
      </c>
      <c r="J13" s="241" t="s">
        <v>421</v>
      </c>
      <c r="K13" s="159" t="str">
        <f>'BSC P5'!L7</f>
        <v>đ/ kWh</v>
      </c>
      <c r="L13" s="156">
        <v>478.09</v>
      </c>
      <c r="M13" s="156" t="str">
        <f>'BSC P5'!M7</f>
        <v>Năm</v>
      </c>
      <c r="N13" s="168">
        <v>1</v>
      </c>
      <c r="O13" s="312">
        <f>A9*B10*C13*D13*N13</f>
        <v>0</v>
      </c>
      <c r="P13" s="118">
        <v>478.09</v>
      </c>
      <c r="Q13" s="302">
        <f>+P13-L13</f>
        <v>0</v>
      </c>
      <c r="R13" s="416">
        <f>100-(Q13*10)</f>
        <v>100</v>
      </c>
      <c r="S13" s="135">
        <f>O13*R13</f>
        <v>0</v>
      </c>
      <c r="T13" s="86">
        <v>0</v>
      </c>
      <c r="U13" s="134"/>
      <c r="V13" s="118">
        <v>100</v>
      </c>
      <c r="W13" s="251">
        <f>O13*V13</f>
        <v>0</v>
      </c>
      <c r="X13" s="263"/>
    </row>
    <row r="14" spans="1:129" s="119" customFormat="1" ht="87.75" customHeight="1">
      <c r="A14" s="896"/>
      <c r="B14" s="850"/>
      <c r="C14" s="814"/>
      <c r="D14" s="555">
        <v>1</v>
      </c>
      <c r="E14" s="83" t="s">
        <v>7</v>
      </c>
      <c r="F14" s="85" t="s">
        <v>37</v>
      </c>
      <c r="G14" s="156" t="s">
        <v>581</v>
      </c>
      <c r="H14" s="85" t="str">
        <f>'BSC P5'!G8</f>
        <v>Giá trị hàng tồn kho hàng quý không vượt kế hoạch TCT giao</v>
      </c>
      <c r="I14" s="156" t="s">
        <v>582</v>
      </c>
      <c r="J14" s="136" t="s">
        <v>626</v>
      </c>
      <c r="K14" s="544" t="s">
        <v>23</v>
      </c>
      <c r="L14" s="423">
        <v>7000</v>
      </c>
      <c r="M14" s="156" t="str">
        <f>'BSC P5'!M8</f>
        <v>Quý</v>
      </c>
      <c r="N14" s="168">
        <v>1</v>
      </c>
      <c r="O14" s="312">
        <f>$A$9*$B$10*C12*D14*N14</f>
        <v>8.5000000000000006E-2</v>
      </c>
      <c r="P14" s="419">
        <v>7000</v>
      </c>
      <c r="Q14" s="421">
        <f xml:space="preserve"> ((P14/L14)*100)-100</f>
        <v>0</v>
      </c>
      <c r="R14" s="422">
        <f>100-(Q14*2)</f>
        <v>100</v>
      </c>
      <c r="S14" s="135">
        <f>O14*R14</f>
        <v>8.5</v>
      </c>
      <c r="T14" s="86">
        <v>0</v>
      </c>
      <c r="U14" s="134"/>
      <c r="V14" s="118">
        <v>100</v>
      </c>
      <c r="W14" s="251">
        <f>O14*V14</f>
        <v>8.5</v>
      </c>
      <c r="X14" s="263"/>
    </row>
    <row r="15" spans="1:129" ht="15.75" customHeight="1">
      <c r="A15" s="896"/>
      <c r="B15" s="850"/>
      <c r="C15" s="146"/>
      <c r="D15" s="146"/>
      <c r="E15" s="138" t="s">
        <v>53</v>
      </c>
      <c r="F15" s="815" t="s">
        <v>175</v>
      </c>
      <c r="G15" s="815"/>
      <c r="H15" s="815"/>
      <c r="I15" s="815"/>
      <c r="J15" s="815"/>
      <c r="K15" s="815"/>
      <c r="L15" s="815"/>
      <c r="M15" s="815"/>
      <c r="N15" s="137"/>
      <c r="O15" s="317"/>
      <c r="P15" s="79"/>
      <c r="Q15" s="79"/>
      <c r="R15" s="79"/>
      <c r="S15" s="189"/>
      <c r="T15" s="79"/>
      <c r="U15" s="79"/>
      <c r="V15" s="79"/>
      <c r="W15" s="252"/>
      <c r="X15" s="264"/>
    </row>
    <row r="16" spans="1:129">
      <c r="A16" s="896"/>
      <c r="B16" s="850"/>
      <c r="C16" s="146"/>
      <c r="D16" s="146"/>
      <c r="E16" s="138" t="s">
        <v>177</v>
      </c>
      <c r="F16" s="815" t="s">
        <v>176</v>
      </c>
      <c r="G16" s="815"/>
      <c r="H16" s="815"/>
      <c r="I16" s="815"/>
      <c r="J16" s="815"/>
      <c r="K16" s="815"/>
      <c r="L16" s="815"/>
      <c r="M16" s="815"/>
      <c r="N16" s="190"/>
      <c r="O16" s="313"/>
      <c r="P16" s="79"/>
      <c r="Q16" s="79"/>
      <c r="R16" s="191"/>
      <c r="S16" s="192"/>
      <c r="T16" s="79"/>
      <c r="U16" s="79"/>
      <c r="V16" s="191"/>
      <c r="W16" s="253"/>
      <c r="X16" s="265"/>
    </row>
    <row r="17" spans="1:129" s="89" customFormat="1" ht="47.25">
      <c r="A17" s="896"/>
      <c r="B17" s="850"/>
      <c r="C17" s="200">
        <v>0</v>
      </c>
      <c r="D17" s="556">
        <v>1</v>
      </c>
      <c r="E17" s="83" t="s">
        <v>2</v>
      </c>
      <c r="F17" s="84" t="s">
        <v>3</v>
      </c>
      <c r="G17" s="157" t="s">
        <v>585</v>
      </c>
      <c r="H17" s="84" t="s">
        <v>149</v>
      </c>
      <c r="I17" s="157" t="s">
        <v>586</v>
      </c>
      <c r="J17" s="84" t="str">
        <f>+H17</f>
        <v>Nghiên cứu áp dụng công nghệ mới vào SXKD</v>
      </c>
      <c r="K17" s="86" t="s">
        <v>105</v>
      </c>
      <c r="L17" s="88">
        <v>0</v>
      </c>
      <c r="M17" s="118" t="s">
        <v>106</v>
      </c>
      <c r="N17" s="139">
        <v>1</v>
      </c>
      <c r="O17" s="312">
        <f>$A$9*$B$10*C17*D17*N17</f>
        <v>0</v>
      </c>
      <c r="P17" s="156">
        <f>+L17</f>
        <v>0</v>
      </c>
      <c r="Q17" s="83">
        <v>10</v>
      </c>
      <c r="R17" s="118">
        <f>100-(P17-L17)*Q17</f>
        <v>100</v>
      </c>
      <c r="S17" s="135">
        <f>O17*R17</f>
        <v>0</v>
      </c>
      <c r="T17" s="156">
        <f>+P17</f>
        <v>0</v>
      </c>
      <c r="U17" s="83">
        <v>10</v>
      </c>
      <c r="V17" s="118">
        <f>100-(T17-L17)*U17</f>
        <v>100</v>
      </c>
      <c r="W17" s="251">
        <f>O17*V17</f>
        <v>0</v>
      </c>
      <c r="X17" s="263"/>
    </row>
    <row r="18" spans="1:129">
      <c r="A18" s="896"/>
      <c r="B18" s="850"/>
      <c r="C18" s="167">
        <f>SUM(C12:C17)</f>
        <v>1</v>
      </c>
      <c r="D18" s="167"/>
      <c r="E18" s="138" t="s">
        <v>179</v>
      </c>
      <c r="F18" s="815" t="s">
        <v>178</v>
      </c>
      <c r="G18" s="858"/>
      <c r="H18" s="858"/>
      <c r="I18" s="858"/>
      <c r="J18" s="858"/>
      <c r="K18" s="858"/>
      <c r="L18" s="858"/>
      <c r="M18" s="858"/>
      <c r="N18" s="190"/>
      <c r="O18" s="313"/>
      <c r="P18" s="79"/>
      <c r="Q18" s="79"/>
      <c r="R18" s="191"/>
      <c r="S18" s="192"/>
      <c r="T18" s="79"/>
      <c r="U18" s="79"/>
      <c r="V18" s="191"/>
      <c r="W18" s="253"/>
      <c r="X18" s="265"/>
    </row>
    <row r="19" spans="1:129" s="91" customFormat="1" ht="21" customHeight="1">
      <c r="A19" s="896"/>
      <c r="B19" s="851"/>
      <c r="C19" s="160"/>
      <c r="D19" s="160"/>
      <c r="E19" s="83"/>
      <c r="F19" s="84"/>
      <c r="G19" s="84"/>
      <c r="H19" s="82"/>
      <c r="I19" s="82"/>
      <c r="J19" s="82"/>
      <c r="K19" s="120"/>
      <c r="L19" s="172"/>
      <c r="M19" s="172"/>
      <c r="N19" s="139"/>
      <c r="O19" s="314"/>
      <c r="P19" s="173"/>
      <c r="Q19" s="173"/>
      <c r="R19" s="170"/>
      <c r="S19" s="171"/>
      <c r="T19" s="173"/>
      <c r="U19" s="173"/>
      <c r="V19" s="170"/>
      <c r="W19" s="254"/>
      <c r="X19" s="265"/>
      <c r="Y19" s="124"/>
      <c r="Z19" s="124"/>
      <c r="AA19" s="124"/>
      <c r="AB19" s="124"/>
      <c r="AC19" s="124"/>
      <c r="AD19" s="124"/>
      <c r="AE19" s="124"/>
      <c r="AF19" s="124"/>
      <c r="AG19" s="124"/>
      <c r="AH19" s="124"/>
      <c r="AI19" s="124"/>
      <c r="AJ19" s="124"/>
      <c r="AK19" s="124"/>
      <c r="AL19" s="124"/>
      <c r="AM19" s="124"/>
      <c r="AN19" s="124"/>
      <c r="AO19" s="124"/>
      <c r="AP19" s="124"/>
      <c r="AQ19" s="124"/>
      <c r="AR19" s="124"/>
      <c r="AS19" s="124"/>
      <c r="AT19" s="124"/>
      <c r="AU19" s="124"/>
      <c r="AV19" s="124"/>
      <c r="AW19" s="124"/>
      <c r="AX19" s="124"/>
      <c r="AY19" s="124"/>
      <c r="AZ19" s="124"/>
      <c r="BA19" s="124"/>
      <c r="BB19" s="124"/>
      <c r="BC19" s="124"/>
      <c r="BD19" s="124"/>
      <c r="BE19" s="124"/>
      <c r="BF19" s="124"/>
      <c r="BG19" s="124"/>
      <c r="BH19" s="124"/>
      <c r="BI19" s="124"/>
      <c r="BJ19" s="124"/>
      <c r="BK19" s="124"/>
      <c r="BL19" s="124"/>
      <c r="BM19" s="124"/>
      <c r="BN19" s="124"/>
      <c r="BO19" s="124"/>
      <c r="BP19" s="124"/>
      <c r="BQ19" s="124"/>
      <c r="BR19" s="124"/>
      <c r="BS19" s="124"/>
      <c r="BT19" s="124"/>
      <c r="BU19" s="124"/>
      <c r="BV19" s="124"/>
      <c r="BW19" s="124"/>
      <c r="BX19" s="124"/>
      <c r="BY19" s="124"/>
      <c r="BZ19" s="124"/>
      <c r="CA19" s="124"/>
      <c r="CB19" s="124"/>
      <c r="CC19" s="124"/>
      <c r="CD19" s="124"/>
      <c r="CE19" s="124"/>
      <c r="CF19" s="124"/>
      <c r="CG19" s="124"/>
      <c r="CH19" s="124"/>
      <c r="CI19" s="124"/>
      <c r="CJ19" s="124"/>
      <c r="CK19" s="124"/>
      <c r="CL19" s="124"/>
      <c r="CM19" s="124"/>
      <c r="CN19" s="124"/>
      <c r="CO19" s="124"/>
      <c r="CP19" s="124"/>
      <c r="CQ19" s="124"/>
      <c r="CR19" s="124"/>
      <c r="CS19" s="124"/>
      <c r="CT19" s="124"/>
      <c r="CU19" s="124"/>
      <c r="CV19" s="124"/>
      <c r="CW19" s="124"/>
      <c r="CX19" s="124"/>
      <c r="CY19" s="124"/>
      <c r="CZ19" s="124"/>
      <c r="DA19" s="124"/>
      <c r="DB19" s="124"/>
      <c r="DC19" s="124"/>
      <c r="DD19" s="124"/>
      <c r="DE19" s="124"/>
      <c r="DF19" s="124"/>
      <c r="DG19" s="124"/>
      <c r="DH19" s="124"/>
      <c r="DI19" s="124"/>
      <c r="DJ19" s="124"/>
      <c r="DK19" s="124"/>
      <c r="DL19" s="124"/>
      <c r="DM19" s="124"/>
      <c r="DN19" s="124"/>
      <c r="DO19" s="124"/>
      <c r="DP19" s="124"/>
      <c r="DQ19" s="124"/>
      <c r="DR19" s="124"/>
      <c r="DS19" s="124"/>
      <c r="DT19" s="124"/>
      <c r="DU19" s="124"/>
      <c r="DV19" s="124"/>
      <c r="DW19" s="124"/>
      <c r="DX19" s="124"/>
      <c r="DY19" s="124"/>
    </row>
    <row r="20" spans="1:129" ht="20.25" customHeight="1">
      <c r="A20" s="896"/>
      <c r="C20" s="146"/>
      <c r="D20" s="146"/>
      <c r="E20" s="76" t="s">
        <v>126</v>
      </c>
      <c r="F20" s="816" t="s">
        <v>180</v>
      </c>
      <c r="G20" s="816"/>
      <c r="H20" s="816"/>
      <c r="I20" s="816"/>
      <c r="J20" s="816"/>
      <c r="K20" s="816"/>
      <c r="L20" s="816"/>
      <c r="M20" s="816"/>
      <c r="N20" s="165"/>
      <c r="O20" s="315"/>
      <c r="P20" s="174"/>
      <c r="Q20" s="174"/>
      <c r="R20" s="174"/>
      <c r="S20" s="175"/>
      <c r="T20" s="174"/>
      <c r="U20" s="174"/>
      <c r="V20" s="174"/>
      <c r="W20" s="255"/>
      <c r="X20" s="266"/>
    </row>
    <row r="21" spans="1:129" ht="21.75" customHeight="1">
      <c r="A21" s="896"/>
      <c r="B21" s="847">
        <v>0.78</v>
      </c>
      <c r="C21" s="146"/>
      <c r="D21" s="146"/>
      <c r="E21" s="79" t="s">
        <v>182</v>
      </c>
      <c r="F21" s="801" t="s">
        <v>181</v>
      </c>
      <c r="G21" s="801"/>
      <c r="H21" s="801"/>
      <c r="I21" s="801"/>
      <c r="J21" s="801"/>
      <c r="K21" s="801"/>
      <c r="L21" s="801"/>
      <c r="M21" s="801"/>
      <c r="N21" s="142"/>
      <c r="O21" s="316"/>
      <c r="P21" s="193"/>
      <c r="Q21" s="193"/>
      <c r="R21" s="193"/>
      <c r="S21" s="194"/>
      <c r="T21" s="193"/>
      <c r="U21" s="193"/>
      <c r="V21" s="193"/>
      <c r="W21" s="256"/>
      <c r="X21" s="266"/>
    </row>
    <row r="22" spans="1:129" s="68" customFormat="1" ht="111.75" customHeight="1">
      <c r="A22" s="896"/>
      <c r="B22" s="848"/>
      <c r="C22" s="216">
        <v>0.05</v>
      </c>
      <c r="D22" s="557">
        <v>1</v>
      </c>
      <c r="E22" s="225" t="s">
        <v>51</v>
      </c>
      <c r="F22" s="220" t="s">
        <v>52</v>
      </c>
      <c r="G22" s="143" t="s">
        <v>471</v>
      </c>
      <c r="H22" s="220" t="str">
        <f>+'Ma tran chuc năng P5'!F5</f>
        <v xml:space="preserve">Tham gia lập kế hoạch các chỉ tiêu SXKD của Công ty </v>
      </c>
      <c r="I22" s="226" t="str">
        <f>+'Ma tran chuc năng P5'!G5</f>
        <v>CL1.1.1</v>
      </c>
      <c r="J22" s="82" t="str">
        <f>'Ma tran chuc năng P5'!H5</f>
        <v>Lập kế hoạch các khoản mục chi phí biến động hàng năm trong Báo cáo  kế hoạch chỉ tiêu SXKD của Công ty.</v>
      </c>
      <c r="K22" s="86" t="s">
        <v>105</v>
      </c>
      <c r="L22" s="86">
        <v>0</v>
      </c>
      <c r="M22" s="95" t="s">
        <v>125</v>
      </c>
      <c r="N22" s="168">
        <v>1</v>
      </c>
      <c r="O22" s="312">
        <f>$A$9*$B$21*C22*D22*N22</f>
        <v>3.3150000000000006E-2</v>
      </c>
      <c r="P22" s="86">
        <v>0</v>
      </c>
      <c r="Q22" s="83">
        <v>10</v>
      </c>
      <c r="R22" s="118">
        <f>100-(P22-L22)*Q22</f>
        <v>100</v>
      </c>
      <c r="S22" s="135">
        <f>O22*R22</f>
        <v>3.3150000000000004</v>
      </c>
      <c r="T22" s="86">
        <v>0</v>
      </c>
      <c r="U22" s="83">
        <v>10</v>
      </c>
      <c r="V22" s="118">
        <f>100-(T22-L22)*U22</f>
        <v>100</v>
      </c>
      <c r="W22" s="251">
        <f>O22*V22</f>
        <v>3.3150000000000004</v>
      </c>
      <c r="X22" s="263"/>
      <c r="Y22" s="123"/>
      <c r="Z22" s="123"/>
      <c r="AA22" s="123"/>
      <c r="AB22" s="123"/>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3"/>
      <c r="BB22" s="123"/>
      <c r="BC22" s="123"/>
      <c r="BD22" s="123"/>
      <c r="BE22" s="123"/>
      <c r="BF22" s="123"/>
      <c r="BG22" s="123"/>
      <c r="BH22" s="123"/>
      <c r="BI22" s="123"/>
      <c r="BJ22" s="123"/>
      <c r="BK22" s="123"/>
      <c r="BL22" s="123"/>
      <c r="BM22" s="123"/>
      <c r="BN22" s="123"/>
      <c r="BO22" s="123"/>
      <c r="BP22" s="123"/>
      <c r="BQ22" s="123"/>
      <c r="BR22" s="123"/>
      <c r="BS22" s="123"/>
      <c r="BT22" s="123"/>
      <c r="BU22" s="123"/>
      <c r="BV22" s="123"/>
      <c r="BW22" s="123"/>
      <c r="BX22" s="123"/>
      <c r="BY22" s="123"/>
      <c r="BZ22" s="123"/>
      <c r="CA22" s="123"/>
      <c r="CB22" s="123"/>
      <c r="CC22" s="123"/>
      <c r="CD22" s="123"/>
      <c r="CE22" s="123"/>
      <c r="CF22" s="123"/>
      <c r="CG22" s="123"/>
      <c r="CH22" s="123"/>
      <c r="CI22" s="123"/>
      <c r="CJ22" s="123"/>
      <c r="CK22" s="123"/>
      <c r="CL22" s="123"/>
      <c r="CM22" s="123"/>
      <c r="CN22" s="123"/>
      <c r="CO22" s="123"/>
      <c r="CP22" s="123"/>
      <c r="CQ22" s="123"/>
      <c r="CR22" s="123"/>
      <c r="CS22" s="123"/>
      <c r="CT22" s="123"/>
      <c r="CU22" s="123"/>
      <c r="CV22" s="123"/>
      <c r="CW22" s="123"/>
      <c r="CX22" s="123"/>
      <c r="CY22" s="123"/>
      <c r="CZ22" s="123"/>
      <c r="DA22" s="123"/>
      <c r="DB22" s="123"/>
      <c r="DC22" s="123"/>
      <c r="DD22" s="123"/>
      <c r="DE22" s="123"/>
      <c r="DF22" s="123"/>
      <c r="DG22" s="123"/>
      <c r="DH22" s="123"/>
      <c r="DI22" s="123"/>
      <c r="DJ22" s="123"/>
      <c r="DK22" s="123"/>
      <c r="DL22" s="123"/>
      <c r="DM22" s="123"/>
      <c r="DN22" s="123"/>
      <c r="DO22" s="123"/>
      <c r="DP22" s="123"/>
      <c r="DQ22" s="123"/>
      <c r="DR22" s="123"/>
      <c r="DS22" s="123"/>
      <c r="DT22" s="123"/>
      <c r="DU22" s="123"/>
      <c r="DV22" s="123"/>
      <c r="DW22" s="123"/>
      <c r="DX22" s="123"/>
      <c r="DY22" s="123"/>
    </row>
    <row r="23" spans="1:129" s="67" customFormat="1" ht="35.25" customHeight="1">
      <c r="A23" s="896"/>
      <c r="B23" s="848"/>
      <c r="C23" s="147"/>
      <c r="D23" s="147"/>
      <c r="E23" s="138" t="s">
        <v>205</v>
      </c>
      <c r="F23" s="831" t="s">
        <v>204</v>
      </c>
      <c r="G23" s="832"/>
      <c r="H23" s="832"/>
      <c r="I23" s="832"/>
      <c r="J23" s="832"/>
      <c r="K23" s="832"/>
      <c r="L23" s="832"/>
      <c r="M23" s="833"/>
      <c r="N23" s="190"/>
      <c r="O23" s="313"/>
      <c r="P23" s="234"/>
      <c r="Q23" s="198"/>
      <c r="R23" s="196"/>
      <c r="S23" s="197"/>
      <c r="T23" s="198"/>
      <c r="U23" s="198"/>
      <c r="V23" s="196"/>
      <c r="W23" s="257"/>
      <c r="X23" s="267"/>
      <c r="Y23" s="122"/>
      <c r="Z23" s="122"/>
      <c r="AA23" s="122"/>
      <c r="AB23" s="122"/>
      <c r="AC23" s="122"/>
      <c r="AD23" s="122"/>
      <c r="AE23" s="122"/>
      <c r="AF23" s="122"/>
      <c r="AG23" s="122"/>
      <c r="AH23" s="122"/>
      <c r="AI23" s="122"/>
      <c r="AJ23" s="122"/>
      <c r="AK23" s="122"/>
      <c r="AL23" s="122"/>
      <c r="AM23" s="122"/>
      <c r="AN23" s="122"/>
      <c r="AO23" s="122"/>
      <c r="AP23" s="122"/>
      <c r="AQ23" s="122"/>
      <c r="AR23" s="122"/>
      <c r="AS23" s="122"/>
      <c r="AT23" s="122"/>
      <c r="AU23" s="122"/>
      <c r="AV23" s="122"/>
      <c r="AW23" s="122"/>
      <c r="AX23" s="122"/>
      <c r="AY23" s="122"/>
      <c r="AZ23" s="122"/>
      <c r="BA23" s="122"/>
      <c r="BB23" s="122"/>
      <c r="BC23" s="122"/>
      <c r="BD23" s="122"/>
      <c r="BE23" s="122"/>
      <c r="BF23" s="122"/>
      <c r="BG23" s="122"/>
      <c r="BH23" s="122"/>
      <c r="BI23" s="122"/>
      <c r="BJ23" s="122"/>
      <c r="BK23" s="122"/>
      <c r="BL23" s="122"/>
      <c r="BM23" s="122"/>
      <c r="BN23" s="122"/>
      <c r="BO23" s="122"/>
      <c r="BP23" s="122"/>
      <c r="BQ23" s="122"/>
      <c r="BR23" s="122"/>
      <c r="BS23" s="122"/>
      <c r="BT23" s="122"/>
      <c r="BU23" s="122"/>
      <c r="BV23" s="122"/>
      <c r="BW23" s="122"/>
      <c r="BX23" s="122"/>
      <c r="BY23" s="122"/>
      <c r="BZ23" s="122"/>
      <c r="CA23" s="122"/>
      <c r="CB23" s="122"/>
      <c r="CC23" s="122"/>
      <c r="CD23" s="122"/>
      <c r="CE23" s="122"/>
      <c r="CF23" s="122"/>
      <c r="CG23" s="122"/>
      <c r="CH23" s="122"/>
      <c r="CI23" s="122"/>
      <c r="CJ23" s="122"/>
      <c r="CK23" s="122"/>
      <c r="CL23" s="122"/>
      <c r="CM23" s="122"/>
      <c r="CN23" s="122"/>
      <c r="CO23" s="122"/>
      <c r="CP23" s="122"/>
      <c r="CQ23" s="122"/>
      <c r="CR23" s="122"/>
      <c r="CS23" s="122"/>
      <c r="CT23" s="122"/>
      <c r="CU23" s="122"/>
      <c r="CV23" s="122"/>
      <c r="CW23" s="122"/>
      <c r="CX23" s="122"/>
      <c r="CY23" s="122"/>
      <c r="CZ23" s="122"/>
      <c r="DA23" s="122"/>
      <c r="DB23" s="122"/>
      <c r="DC23" s="122"/>
      <c r="DD23" s="122"/>
      <c r="DE23" s="122"/>
      <c r="DF23" s="122"/>
      <c r="DG23" s="122"/>
      <c r="DH23" s="122"/>
      <c r="DI23" s="122"/>
      <c r="DJ23" s="122"/>
      <c r="DK23" s="122"/>
      <c r="DL23" s="122"/>
      <c r="DM23" s="122"/>
      <c r="DN23" s="122"/>
      <c r="DO23" s="122"/>
      <c r="DP23" s="122"/>
      <c r="DQ23" s="122"/>
      <c r="DR23" s="122"/>
      <c r="DS23" s="122"/>
      <c r="DT23" s="122"/>
      <c r="DU23" s="122"/>
      <c r="DV23" s="122"/>
      <c r="DW23" s="122"/>
      <c r="DX23" s="122"/>
      <c r="DY23" s="122"/>
    </row>
    <row r="24" spans="1:129" s="119" customFormat="1" ht="110.25" customHeight="1">
      <c r="A24" s="896"/>
      <c r="B24" s="848"/>
      <c r="C24" s="868">
        <v>0.8</v>
      </c>
      <c r="D24" s="556">
        <v>0.05</v>
      </c>
      <c r="E24" s="827" t="s">
        <v>88</v>
      </c>
      <c r="F24" s="702" t="s">
        <v>89</v>
      </c>
      <c r="G24" s="83" t="s">
        <v>424</v>
      </c>
      <c r="H24" s="127" t="s">
        <v>89</v>
      </c>
      <c r="I24" s="83" t="str">
        <f>+'Ma tran chuc năng P5'!G13</f>
        <v>TC1.1.1</v>
      </c>
      <c r="J24" s="129" t="str">
        <f>+'Ma tran chuc năng P5'!H13</f>
        <v>Thực hiện kiểm soát số liệu tài chính, đảm bảo các chỉ tiêu nâng cao hiệu quả tài chính Tổng công ty giao.</v>
      </c>
      <c r="K24" s="86" t="s">
        <v>105</v>
      </c>
      <c r="L24" s="86">
        <v>0</v>
      </c>
      <c r="M24" s="178" t="s">
        <v>24</v>
      </c>
      <c r="N24" s="168">
        <v>1</v>
      </c>
      <c r="O24" s="312">
        <f>$A$9*$B$21*$C$24*D24*N24</f>
        <v>2.6520000000000005E-2</v>
      </c>
      <c r="P24" s="86">
        <v>0</v>
      </c>
      <c r="Q24" s="83">
        <v>10</v>
      </c>
      <c r="R24" s="118">
        <f t="shared" ref="R24:R38" si="0">100-(P24-L24)*Q24</f>
        <v>100</v>
      </c>
      <c r="S24" s="135">
        <f>O24*R24</f>
        <v>2.6520000000000006</v>
      </c>
      <c r="T24" s="86">
        <v>0</v>
      </c>
      <c r="U24" s="83">
        <v>10</v>
      </c>
      <c r="V24" s="118">
        <f t="shared" ref="V24:V38" si="1">100-(T24-L24)*U24</f>
        <v>100</v>
      </c>
      <c r="W24" s="251">
        <f t="shared" ref="W24:W38" si="2">O24*V24</f>
        <v>2.6520000000000006</v>
      </c>
      <c r="X24" s="271"/>
    </row>
    <row r="25" spans="1:129" s="119" customFormat="1" ht="81.75" customHeight="1">
      <c r="A25" s="896"/>
      <c r="B25" s="848"/>
      <c r="C25" s="869"/>
      <c r="D25" s="556">
        <v>0.05</v>
      </c>
      <c r="E25" s="828"/>
      <c r="F25" s="704"/>
      <c r="G25" s="279" t="s">
        <v>425</v>
      </c>
      <c r="H25" s="275" t="str">
        <f>+'Ma tran chuc năng P5'!F16</f>
        <v>Thực hiện phân tích hiệu quả tài chính.</v>
      </c>
      <c r="I25" s="83" t="str">
        <f>+'Ma tran chuc năng P5'!G16</f>
        <v>TC1.2.1</v>
      </c>
      <c r="J25" s="129" t="str">
        <f>+'Ma tran chuc năng P5'!H16</f>
        <v>Lập báo cáo phân tích các chỉ tiêu tài chính hoạt động SXKD của Công ty.</v>
      </c>
      <c r="K25" s="86" t="s">
        <v>105</v>
      </c>
      <c r="L25" s="86">
        <v>0</v>
      </c>
      <c r="M25" s="178" t="s">
        <v>125</v>
      </c>
      <c r="N25" s="168">
        <v>1</v>
      </c>
      <c r="O25" s="312">
        <f>$A$9*$B$21*$C$24*D25*N25</f>
        <v>2.6520000000000005E-2</v>
      </c>
      <c r="P25" s="86">
        <v>0</v>
      </c>
      <c r="Q25" s="83">
        <v>10</v>
      </c>
      <c r="R25" s="118">
        <f t="shared" si="0"/>
        <v>100</v>
      </c>
      <c r="S25" s="135">
        <f t="shared" ref="S25:S38" si="3">O25*R25</f>
        <v>2.6520000000000006</v>
      </c>
      <c r="T25" s="86">
        <v>0</v>
      </c>
      <c r="U25" s="83">
        <v>10</v>
      </c>
      <c r="V25" s="118">
        <f t="shared" si="1"/>
        <v>100</v>
      </c>
      <c r="W25" s="251">
        <f t="shared" si="2"/>
        <v>2.6520000000000006</v>
      </c>
      <c r="X25" s="271"/>
    </row>
    <row r="26" spans="1:129" s="67" customFormat="1" ht="201" customHeight="1">
      <c r="A26" s="896"/>
      <c r="B26" s="848"/>
      <c r="C26" s="869"/>
      <c r="D26" s="871">
        <v>0.35</v>
      </c>
      <c r="E26" s="841" t="s">
        <v>90</v>
      </c>
      <c r="F26" s="719" t="str">
        <f>+'Ma tran chuc năng P5'!D22</f>
        <v>Thực hiện hạch toán kế toán (tài khoản, sổ sách chứng từ, quy trình), vận hành và kiểm soát nghiệp vụ thu chi, chứng từ kế toán.</v>
      </c>
      <c r="G26" s="844" t="s">
        <v>507</v>
      </c>
      <c r="H26" s="719" t="str">
        <f>+'Ma tran chuc năng P5'!F22</f>
        <v>Thực hiện hạch toán kế toán (tài khoản, sổ sách chứng từ, quy trình)</v>
      </c>
      <c r="I26" s="140" t="str">
        <f>+'Ma tran chuc năng P5'!G22</f>
        <v>TC2.1.1</v>
      </c>
      <c r="J26" s="58" t="s">
        <v>321</v>
      </c>
      <c r="K26" s="86" t="s">
        <v>105</v>
      </c>
      <c r="L26" s="86">
        <v>0</v>
      </c>
      <c r="M26" s="178" t="s">
        <v>106</v>
      </c>
      <c r="N26" s="168">
        <v>0.65</v>
      </c>
      <c r="O26" s="312">
        <f>$A$9*$B$21*$C$24*D26*N26</f>
        <v>0.12066600000000002</v>
      </c>
      <c r="P26" s="86">
        <v>0</v>
      </c>
      <c r="Q26" s="83">
        <v>10</v>
      </c>
      <c r="R26" s="118">
        <f t="shared" si="0"/>
        <v>100</v>
      </c>
      <c r="S26" s="135">
        <f t="shared" si="3"/>
        <v>12.066600000000003</v>
      </c>
      <c r="T26" s="86">
        <v>0</v>
      </c>
      <c r="U26" s="83">
        <v>10</v>
      </c>
      <c r="V26" s="118">
        <f t="shared" si="1"/>
        <v>100</v>
      </c>
      <c r="W26" s="251">
        <f t="shared" si="2"/>
        <v>12.066600000000003</v>
      </c>
      <c r="X26" s="263"/>
      <c r="Y26" s="122"/>
      <c r="Z26" s="122"/>
      <c r="AA26" s="122"/>
      <c r="AB26" s="122"/>
      <c r="AC26" s="122"/>
      <c r="AD26" s="122"/>
      <c r="AE26" s="122"/>
      <c r="AF26" s="122"/>
      <c r="AG26" s="122"/>
      <c r="AH26" s="122"/>
      <c r="AI26" s="122"/>
      <c r="AJ26" s="122"/>
      <c r="AK26" s="122"/>
      <c r="AL26" s="122"/>
      <c r="AM26" s="122"/>
      <c r="AN26" s="122"/>
      <c r="AO26" s="122"/>
      <c r="AP26" s="122"/>
      <c r="AQ26" s="122"/>
      <c r="AR26" s="122"/>
      <c r="AS26" s="122"/>
      <c r="AT26" s="122"/>
      <c r="AU26" s="122"/>
      <c r="AV26" s="122"/>
      <c r="AW26" s="122"/>
      <c r="AX26" s="122"/>
      <c r="AY26" s="122"/>
      <c r="AZ26" s="122"/>
      <c r="BA26" s="122"/>
      <c r="BB26" s="122"/>
      <c r="BC26" s="122"/>
      <c r="BD26" s="122"/>
      <c r="BE26" s="122"/>
      <c r="BF26" s="122"/>
      <c r="BG26" s="122"/>
      <c r="BH26" s="122"/>
      <c r="BI26" s="122"/>
      <c r="BJ26" s="122"/>
      <c r="BK26" s="122"/>
      <c r="BL26" s="122"/>
      <c r="BM26" s="122"/>
      <c r="BN26" s="122"/>
      <c r="BO26" s="122"/>
      <c r="BP26" s="122"/>
      <c r="BQ26" s="122"/>
      <c r="BR26" s="122"/>
      <c r="BS26" s="122"/>
      <c r="BT26" s="122"/>
      <c r="BU26" s="122"/>
      <c r="BV26" s="122"/>
      <c r="BW26" s="122"/>
      <c r="BX26" s="122"/>
      <c r="BY26" s="122"/>
      <c r="BZ26" s="122"/>
      <c r="CA26" s="122"/>
      <c r="CB26" s="122"/>
      <c r="CC26" s="122"/>
      <c r="CD26" s="122"/>
      <c r="CE26" s="122"/>
      <c r="CF26" s="122"/>
      <c r="CG26" s="122"/>
      <c r="CH26" s="122"/>
      <c r="CI26" s="122"/>
      <c r="CJ26" s="122"/>
      <c r="CK26" s="122"/>
      <c r="CL26" s="122"/>
      <c r="CM26" s="122"/>
      <c r="CN26" s="122"/>
      <c r="CO26" s="122"/>
      <c r="CP26" s="122"/>
      <c r="CQ26" s="122"/>
      <c r="CR26" s="122"/>
      <c r="CS26" s="122"/>
      <c r="CT26" s="122"/>
      <c r="CU26" s="122"/>
      <c r="CV26" s="122"/>
      <c r="CW26" s="122"/>
      <c r="CX26" s="122"/>
      <c r="CY26" s="122"/>
      <c r="CZ26" s="122"/>
      <c r="DA26" s="122"/>
      <c r="DB26" s="122"/>
      <c r="DC26" s="122"/>
      <c r="DD26" s="122"/>
      <c r="DE26" s="122"/>
      <c r="DF26" s="122"/>
      <c r="DG26" s="122"/>
      <c r="DH26" s="122"/>
      <c r="DI26" s="122"/>
      <c r="DJ26" s="122"/>
      <c r="DK26" s="122"/>
      <c r="DL26" s="122"/>
      <c r="DM26" s="122"/>
      <c r="DN26" s="122"/>
      <c r="DO26" s="122"/>
      <c r="DP26" s="122"/>
      <c r="DQ26" s="122"/>
      <c r="DR26" s="122"/>
      <c r="DS26" s="122"/>
      <c r="DT26" s="122"/>
      <c r="DU26" s="122"/>
      <c r="DV26" s="122"/>
      <c r="DW26" s="122"/>
      <c r="DX26" s="122"/>
      <c r="DY26" s="122"/>
    </row>
    <row r="27" spans="1:129" s="67" customFormat="1" ht="78" customHeight="1">
      <c r="A27" s="896"/>
      <c r="B27" s="848"/>
      <c r="C27" s="869"/>
      <c r="D27" s="872"/>
      <c r="E27" s="843"/>
      <c r="F27" s="857"/>
      <c r="G27" s="845"/>
      <c r="H27" s="857"/>
      <c r="I27" s="140" t="str">
        <f>+'Ma tran chuc năng P5'!G29</f>
        <v>TC2.1.8</v>
      </c>
      <c r="J27" s="58" t="str">
        <f>+'Ma tran chuc năng P5'!H29</f>
        <v>Thực hiện hạch toán, theo dõi, quyết toán lương SXĐ điện toàn công ty</v>
      </c>
      <c r="K27" s="86" t="s">
        <v>105</v>
      </c>
      <c r="L27" s="86">
        <v>0</v>
      </c>
      <c r="M27" s="178" t="s">
        <v>106</v>
      </c>
      <c r="N27" s="168">
        <v>0.3</v>
      </c>
      <c r="O27" s="312">
        <f>$A$9*$B$21*$C$24*D26*N27</f>
        <v>5.5692000000000005E-2</v>
      </c>
      <c r="P27" s="86">
        <v>0</v>
      </c>
      <c r="Q27" s="83">
        <v>10</v>
      </c>
      <c r="R27" s="118">
        <f t="shared" si="0"/>
        <v>100</v>
      </c>
      <c r="S27" s="135">
        <f t="shared" si="3"/>
        <v>5.5692000000000004</v>
      </c>
      <c r="T27" s="86">
        <v>0</v>
      </c>
      <c r="U27" s="83">
        <v>10</v>
      </c>
      <c r="V27" s="118">
        <f t="shared" si="1"/>
        <v>100</v>
      </c>
      <c r="W27" s="251">
        <f t="shared" si="2"/>
        <v>5.5692000000000004</v>
      </c>
      <c r="X27" s="263"/>
      <c r="Y27" s="122"/>
      <c r="Z27" s="122"/>
      <c r="AA27" s="122"/>
      <c r="AB27" s="122"/>
      <c r="AC27" s="122"/>
      <c r="AD27" s="122"/>
      <c r="AE27" s="122"/>
      <c r="AF27" s="122"/>
      <c r="AG27" s="122"/>
      <c r="AH27" s="122"/>
      <c r="AI27" s="122"/>
      <c r="AJ27" s="122"/>
      <c r="AK27" s="122"/>
      <c r="AL27" s="122"/>
      <c r="AM27" s="122"/>
      <c r="AN27" s="122"/>
      <c r="AO27" s="122"/>
      <c r="AP27" s="122"/>
      <c r="AQ27" s="122"/>
      <c r="AR27" s="122"/>
      <c r="AS27" s="122"/>
      <c r="AT27" s="122"/>
      <c r="AU27" s="122"/>
      <c r="AV27" s="122"/>
      <c r="AW27" s="122"/>
      <c r="AX27" s="122"/>
      <c r="AY27" s="122"/>
      <c r="AZ27" s="122"/>
      <c r="BA27" s="122"/>
      <c r="BB27" s="122"/>
      <c r="BC27" s="122"/>
      <c r="BD27" s="122"/>
      <c r="BE27" s="122"/>
      <c r="BF27" s="122"/>
      <c r="BG27" s="122"/>
      <c r="BH27" s="122"/>
      <c r="BI27" s="122"/>
      <c r="BJ27" s="122"/>
      <c r="BK27" s="122"/>
      <c r="BL27" s="122"/>
      <c r="BM27" s="122"/>
      <c r="BN27" s="122"/>
      <c r="BO27" s="122"/>
      <c r="BP27" s="122"/>
      <c r="BQ27" s="122"/>
      <c r="BR27" s="122"/>
      <c r="BS27" s="122"/>
      <c r="BT27" s="122"/>
      <c r="BU27" s="122"/>
      <c r="BV27" s="122"/>
      <c r="BW27" s="122"/>
      <c r="BX27" s="122"/>
      <c r="BY27" s="122"/>
      <c r="BZ27" s="122"/>
      <c r="CA27" s="122"/>
      <c r="CB27" s="122"/>
      <c r="CC27" s="122"/>
      <c r="CD27" s="122"/>
      <c r="CE27" s="122"/>
      <c r="CF27" s="122"/>
      <c r="CG27" s="122"/>
      <c r="CH27" s="122"/>
      <c r="CI27" s="122"/>
      <c r="CJ27" s="122"/>
      <c r="CK27" s="122"/>
      <c r="CL27" s="122"/>
      <c r="CM27" s="122"/>
      <c r="CN27" s="122"/>
      <c r="CO27" s="122"/>
      <c r="CP27" s="122"/>
      <c r="CQ27" s="122"/>
      <c r="CR27" s="122"/>
      <c r="CS27" s="122"/>
      <c r="CT27" s="122"/>
      <c r="CU27" s="122"/>
      <c r="CV27" s="122"/>
      <c r="CW27" s="122"/>
      <c r="CX27" s="122"/>
      <c r="CY27" s="122"/>
      <c r="CZ27" s="122"/>
      <c r="DA27" s="122"/>
      <c r="DB27" s="122"/>
      <c r="DC27" s="122"/>
      <c r="DD27" s="122"/>
      <c r="DE27" s="122"/>
      <c r="DF27" s="122"/>
      <c r="DG27" s="122"/>
      <c r="DH27" s="122"/>
      <c r="DI27" s="122"/>
      <c r="DJ27" s="122"/>
      <c r="DK27" s="122"/>
      <c r="DL27" s="122"/>
      <c r="DM27" s="122"/>
      <c r="DN27" s="122"/>
      <c r="DO27" s="122"/>
      <c r="DP27" s="122"/>
      <c r="DQ27" s="122"/>
      <c r="DR27" s="122"/>
      <c r="DS27" s="122"/>
      <c r="DT27" s="122"/>
      <c r="DU27" s="122"/>
      <c r="DV27" s="122"/>
      <c r="DW27" s="122"/>
      <c r="DX27" s="122"/>
      <c r="DY27" s="122"/>
    </row>
    <row r="28" spans="1:129" s="67" customFormat="1" ht="75.75" customHeight="1">
      <c r="A28" s="896"/>
      <c r="B28" s="848"/>
      <c r="C28" s="869"/>
      <c r="D28" s="873"/>
      <c r="E28" s="843"/>
      <c r="F28" s="857"/>
      <c r="G28" s="846"/>
      <c r="H28" s="720"/>
      <c r="I28" s="140" t="str">
        <f>+'Ma tran chuc năng P5'!G30</f>
        <v>TC2.1.9</v>
      </c>
      <c r="J28" s="58" t="s">
        <v>322</v>
      </c>
      <c r="K28" s="86" t="s">
        <v>105</v>
      </c>
      <c r="L28" s="86">
        <v>0</v>
      </c>
      <c r="M28" s="178" t="s">
        <v>106</v>
      </c>
      <c r="N28" s="168">
        <v>0.05</v>
      </c>
      <c r="O28" s="312">
        <f>$A$9*$B$21*$C$24*D26*N28</f>
        <v>9.2820000000000021E-3</v>
      </c>
      <c r="P28" s="86">
        <v>0</v>
      </c>
      <c r="Q28" s="83">
        <v>10</v>
      </c>
      <c r="R28" s="118">
        <f t="shared" si="0"/>
        <v>100</v>
      </c>
      <c r="S28" s="135">
        <f t="shared" si="3"/>
        <v>0.92820000000000025</v>
      </c>
      <c r="T28" s="86">
        <v>0</v>
      </c>
      <c r="U28" s="83">
        <v>10</v>
      </c>
      <c r="V28" s="118">
        <f t="shared" si="1"/>
        <v>100</v>
      </c>
      <c r="W28" s="251">
        <f t="shared" si="2"/>
        <v>0.92820000000000025</v>
      </c>
      <c r="X28" s="263"/>
      <c r="Y28" s="122"/>
      <c r="Z28" s="122"/>
      <c r="AA28" s="122"/>
      <c r="AB28" s="122"/>
      <c r="AC28" s="122"/>
      <c r="AD28" s="122"/>
      <c r="AE28" s="122"/>
      <c r="AF28" s="122"/>
      <c r="AG28" s="122"/>
      <c r="AH28" s="122"/>
      <c r="AI28" s="122"/>
      <c r="AJ28" s="122"/>
      <c r="AK28" s="122"/>
      <c r="AL28" s="122"/>
      <c r="AM28" s="122"/>
      <c r="AN28" s="122"/>
      <c r="AO28" s="122"/>
      <c r="AP28" s="122"/>
      <c r="AQ28" s="122"/>
      <c r="AR28" s="122"/>
      <c r="AS28" s="122"/>
      <c r="AT28" s="122"/>
      <c r="AU28" s="122"/>
      <c r="AV28" s="122"/>
      <c r="AW28" s="122"/>
      <c r="AX28" s="122"/>
      <c r="AY28" s="122"/>
      <c r="AZ28" s="122"/>
      <c r="BA28" s="122"/>
      <c r="BB28" s="122"/>
      <c r="BC28" s="122"/>
      <c r="BD28" s="122"/>
      <c r="BE28" s="122"/>
      <c r="BF28" s="122"/>
      <c r="BG28" s="122"/>
      <c r="BH28" s="122"/>
      <c r="BI28" s="122"/>
      <c r="BJ28" s="122"/>
      <c r="BK28" s="122"/>
      <c r="BL28" s="122"/>
      <c r="BM28" s="122"/>
      <c r="BN28" s="122"/>
      <c r="BO28" s="122"/>
      <c r="BP28" s="122"/>
      <c r="BQ28" s="122"/>
      <c r="BR28" s="122"/>
      <c r="BS28" s="122"/>
      <c r="BT28" s="122"/>
      <c r="BU28" s="122"/>
      <c r="BV28" s="122"/>
      <c r="BW28" s="122"/>
      <c r="BX28" s="122"/>
      <c r="BY28" s="122"/>
      <c r="BZ28" s="122"/>
      <c r="CA28" s="122"/>
      <c r="CB28" s="122"/>
      <c r="CC28" s="122"/>
      <c r="CD28" s="122"/>
      <c r="CE28" s="122"/>
      <c r="CF28" s="122"/>
      <c r="CG28" s="122"/>
      <c r="CH28" s="122"/>
      <c r="CI28" s="122"/>
      <c r="CJ28" s="122"/>
      <c r="CK28" s="122"/>
      <c r="CL28" s="122"/>
      <c r="CM28" s="122"/>
      <c r="CN28" s="122"/>
      <c r="CO28" s="122"/>
      <c r="CP28" s="122"/>
      <c r="CQ28" s="122"/>
      <c r="CR28" s="122"/>
      <c r="CS28" s="122"/>
      <c r="CT28" s="122"/>
      <c r="CU28" s="122"/>
      <c r="CV28" s="122"/>
      <c r="CW28" s="122"/>
      <c r="CX28" s="122"/>
      <c r="CY28" s="122"/>
      <c r="CZ28" s="122"/>
      <c r="DA28" s="122"/>
      <c r="DB28" s="122"/>
      <c r="DC28" s="122"/>
      <c r="DD28" s="122"/>
      <c r="DE28" s="122"/>
      <c r="DF28" s="122"/>
      <c r="DG28" s="122"/>
      <c r="DH28" s="122"/>
      <c r="DI28" s="122"/>
      <c r="DJ28" s="122"/>
      <c r="DK28" s="122"/>
      <c r="DL28" s="122"/>
      <c r="DM28" s="122"/>
      <c r="DN28" s="122"/>
      <c r="DO28" s="122"/>
      <c r="DP28" s="122"/>
      <c r="DQ28" s="122"/>
      <c r="DR28" s="122"/>
      <c r="DS28" s="122"/>
      <c r="DT28" s="122"/>
      <c r="DU28" s="122"/>
      <c r="DV28" s="122"/>
      <c r="DW28" s="122"/>
      <c r="DX28" s="122"/>
      <c r="DY28" s="122"/>
    </row>
    <row r="29" spans="1:129" s="67" customFormat="1" ht="93" customHeight="1">
      <c r="A29" s="896"/>
      <c r="B29" s="848"/>
      <c r="C29" s="869"/>
      <c r="D29" s="871">
        <v>0.35</v>
      </c>
      <c r="E29" s="841" t="s">
        <v>92</v>
      </c>
      <c r="F29" s="693" t="str">
        <f>+'Ma tran chuc năng P5'!D36</f>
        <v>Lập  các báo cáo kế toán tài chính.</v>
      </c>
      <c r="G29" s="854" t="s">
        <v>511</v>
      </c>
      <c r="H29" s="811" t="s">
        <v>297</v>
      </c>
      <c r="I29" s="140" t="str">
        <f>+'Ma tran chuc năng P5'!G36</f>
        <v>TC3.1.1</v>
      </c>
      <c r="J29" s="58" t="str">
        <f>+'Ma tran chuc năng P5'!H36</f>
        <v>Thực hiện kiểm soát, đối chiếu số liệu các biểu Báo cáo tài chính của từng phân hệ.</v>
      </c>
      <c r="K29" s="86" t="s">
        <v>105</v>
      </c>
      <c r="L29" s="86">
        <v>0</v>
      </c>
      <c r="M29" s="178" t="s">
        <v>106</v>
      </c>
      <c r="N29" s="168">
        <v>0.4</v>
      </c>
      <c r="O29" s="312">
        <f>$A$9*$B$21*$C$24*D29*N29</f>
        <v>7.4256000000000016E-2</v>
      </c>
      <c r="P29" s="86">
        <v>0</v>
      </c>
      <c r="Q29" s="83">
        <v>10</v>
      </c>
      <c r="R29" s="118">
        <f t="shared" si="0"/>
        <v>100</v>
      </c>
      <c r="S29" s="135">
        <f t="shared" si="3"/>
        <v>7.425600000000002</v>
      </c>
      <c r="T29" s="86">
        <v>0</v>
      </c>
      <c r="U29" s="83">
        <v>10</v>
      </c>
      <c r="V29" s="118">
        <f t="shared" si="1"/>
        <v>100</v>
      </c>
      <c r="W29" s="251">
        <f t="shared" si="2"/>
        <v>7.425600000000002</v>
      </c>
      <c r="X29" s="263"/>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122"/>
      <c r="BB29" s="122"/>
      <c r="BC29" s="122"/>
      <c r="BD29" s="122"/>
      <c r="BE29" s="122"/>
      <c r="BF29" s="122"/>
      <c r="BG29" s="122"/>
      <c r="BH29" s="122"/>
      <c r="BI29" s="122"/>
      <c r="BJ29" s="122"/>
      <c r="BK29" s="122"/>
      <c r="BL29" s="122"/>
      <c r="BM29" s="122"/>
      <c r="BN29" s="122"/>
      <c r="BO29" s="122"/>
      <c r="BP29" s="122"/>
      <c r="BQ29" s="122"/>
      <c r="BR29" s="122"/>
      <c r="BS29" s="122"/>
      <c r="BT29" s="122"/>
      <c r="BU29" s="122"/>
      <c r="BV29" s="122"/>
      <c r="BW29" s="122"/>
      <c r="BX29" s="122"/>
      <c r="BY29" s="122"/>
      <c r="BZ29" s="122"/>
      <c r="CA29" s="122"/>
      <c r="CB29" s="122"/>
      <c r="CC29" s="122"/>
      <c r="CD29" s="122"/>
      <c r="CE29" s="122"/>
      <c r="CF29" s="122"/>
      <c r="CG29" s="122"/>
      <c r="CH29" s="122"/>
      <c r="CI29" s="122"/>
      <c r="CJ29" s="122"/>
      <c r="CK29" s="122"/>
      <c r="CL29" s="122"/>
      <c r="CM29" s="122"/>
      <c r="CN29" s="122"/>
      <c r="CO29" s="122"/>
      <c r="CP29" s="122"/>
      <c r="CQ29" s="122"/>
      <c r="CR29" s="122"/>
      <c r="CS29" s="122"/>
      <c r="CT29" s="122"/>
      <c r="CU29" s="122"/>
      <c r="CV29" s="122"/>
      <c r="CW29" s="122"/>
      <c r="CX29" s="122"/>
      <c r="CY29" s="122"/>
      <c r="CZ29" s="122"/>
      <c r="DA29" s="122"/>
      <c r="DB29" s="122"/>
      <c r="DC29" s="122"/>
      <c r="DD29" s="122"/>
      <c r="DE29" s="122"/>
      <c r="DF29" s="122"/>
      <c r="DG29" s="122"/>
      <c r="DH29" s="122"/>
      <c r="DI29" s="122"/>
      <c r="DJ29" s="122"/>
      <c r="DK29" s="122"/>
      <c r="DL29" s="122"/>
      <c r="DM29" s="122"/>
      <c r="DN29" s="122"/>
      <c r="DO29" s="122"/>
      <c r="DP29" s="122"/>
      <c r="DQ29" s="122"/>
      <c r="DR29" s="122"/>
      <c r="DS29" s="122"/>
      <c r="DT29" s="122"/>
      <c r="DU29" s="122"/>
      <c r="DV29" s="122"/>
      <c r="DW29" s="122"/>
      <c r="DX29" s="122"/>
      <c r="DY29" s="122"/>
    </row>
    <row r="30" spans="1:129" s="67" customFormat="1" ht="141" customHeight="1">
      <c r="A30" s="896"/>
      <c r="B30" s="848"/>
      <c r="C30" s="869"/>
      <c r="D30" s="872"/>
      <c r="E30" s="843"/>
      <c r="F30" s="694"/>
      <c r="G30" s="855"/>
      <c r="H30" s="811"/>
      <c r="I30" s="140" t="str">
        <f>+'Ma tran chuc năng P5'!G37</f>
        <v>TC3.1.2</v>
      </c>
      <c r="J30" s="58" t="str">
        <f>+'Ma tran chuc năng P5'!H37</f>
        <v xml:space="preserve">Đối chiếu các khoản công nợ nội bộ theo thông báo hạch toán ( Công ty và Tổng công ty, Các đơn vị trực thuộc TCT. Công ty và các đơn vị cấp 4). </v>
      </c>
      <c r="K30" s="86" t="s">
        <v>105</v>
      </c>
      <c r="L30" s="86">
        <v>0</v>
      </c>
      <c r="M30" s="178" t="s">
        <v>106</v>
      </c>
      <c r="N30" s="168">
        <v>0.2</v>
      </c>
      <c r="O30" s="312">
        <f>$A$9*$B$21*$C$24*D29*N30</f>
        <v>3.7128000000000008E-2</v>
      </c>
      <c r="P30" s="86">
        <v>0</v>
      </c>
      <c r="Q30" s="83">
        <v>10</v>
      </c>
      <c r="R30" s="118">
        <f t="shared" si="0"/>
        <v>100</v>
      </c>
      <c r="S30" s="135">
        <f t="shared" si="3"/>
        <v>3.712800000000001</v>
      </c>
      <c r="T30" s="86">
        <v>0</v>
      </c>
      <c r="U30" s="83">
        <v>10</v>
      </c>
      <c r="V30" s="118">
        <f t="shared" si="1"/>
        <v>100</v>
      </c>
      <c r="W30" s="251">
        <f t="shared" si="2"/>
        <v>3.712800000000001</v>
      </c>
      <c r="X30" s="263"/>
      <c r="Y30" s="122"/>
      <c r="Z30" s="122"/>
      <c r="AA30" s="122"/>
      <c r="AB30" s="122"/>
      <c r="AC30" s="122"/>
      <c r="AD30" s="122"/>
      <c r="AE30" s="122"/>
      <c r="AF30" s="122"/>
      <c r="AG30" s="122"/>
      <c r="AH30" s="122"/>
      <c r="AI30" s="122"/>
      <c r="AJ30" s="122"/>
      <c r="AK30" s="122"/>
      <c r="AL30" s="122"/>
      <c r="AM30" s="122"/>
      <c r="AN30" s="122"/>
      <c r="AO30" s="122"/>
      <c r="AP30" s="122"/>
      <c r="AQ30" s="122"/>
      <c r="AR30" s="122"/>
      <c r="AS30" s="122"/>
      <c r="AT30" s="122"/>
      <c r="AU30" s="122"/>
      <c r="AV30" s="122"/>
      <c r="AW30" s="122"/>
      <c r="AX30" s="122"/>
      <c r="AY30" s="122"/>
      <c r="AZ30" s="122"/>
      <c r="BA30" s="122"/>
      <c r="BB30" s="122"/>
      <c r="BC30" s="122"/>
      <c r="BD30" s="122"/>
      <c r="BE30" s="122"/>
      <c r="BF30" s="122"/>
      <c r="BG30" s="122"/>
      <c r="BH30" s="122"/>
      <c r="BI30" s="122"/>
      <c r="BJ30" s="122"/>
      <c r="BK30" s="122"/>
      <c r="BL30" s="122"/>
      <c r="BM30" s="122"/>
      <c r="BN30" s="122"/>
      <c r="BO30" s="122"/>
      <c r="BP30" s="122"/>
      <c r="BQ30" s="122"/>
      <c r="BR30" s="122"/>
      <c r="BS30" s="122"/>
      <c r="BT30" s="122"/>
      <c r="BU30" s="122"/>
      <c r="BV30" s="122"/>
      <c r="BW30" s="122"/>
      <c r="BX30" s="122"/>
      <c r="BY30" s="122"/>
      <c r="BZ30" s="122"/>
      <c r="CA30" s="122"/>
      <c r="CB30" s="122"/>
      <c r="CC30" s="122"/>
      <c r="CD30" s="122"/>
      <c r="CE30" s="122"/>
      <c r="CF30" s="122"/>
      <c r="CG30" s="122"/>
      <c r="CH30" s="122"/>
      <c r="CI30" s="122"/>
      <c r="CJ30" s="122"/>
      <c r="CK30" s="122"/>
      <c r="CL30" s="122"/>
      <c r="CM30" s="122"/>
      <c r="CN30" s="122"/>
      <c r="CO30" s="122"/>
      <c r="CP30" s="122"/>
      <c r="CQ30" s="122"/>
      <c r="CR30" s="122"/>
      <c r="CS30" s="122"/>
      <c r="CT30" s="122"/>
      <c r="CU30" s="122"/>
      <c r="CV30" s="122"/>
      <c r="CW30" s="122"/>
      <c r="CX30" s="122"/>
      <c r="CY30" s="122"/>
      <c r="CZ30" s="122"/>
      <c r="DA30" s="122"/>
      <c r="DB30" s="122"/>
      <c r="DC30" s="122"/>
      <c r="DD30" s="122"/>
      <c r="DE30" s="122"/>
      <c r="DF30" s="122"/>
      <c r="DG30" s="122"/>
      <c r="DH30" s="122"/>
      <c r="DI30" s="122"/>
      <c r="DJ30" s="122"/>
      <c r="DK30" s="122"/>
      <c r="DL30" s="122"/>
      <c r="DM30" s="122"/>
      <c r="DN30" s="122"/>
      <c r="DO30" s="122"/>
      <c r="DP30" s="122"/>
      <c r="DQ30" s="122"/>
      <c r="DR30" s="122"/>
      <c r="DS30" s="122"/>
      <c r="DT30" s="122"/>
      <c r="DU30" s="122"/>
      <c r="DV30" s="122"/>
      <c r="DW30" s="122"/>
      <c r="DX30" s="122"/>
      <c r="DY30" s="122"/>
    </row>
    <row r="31" spans="1:129" s="67" customFormat="1" ht="147" customHeight="1">
      <c r="A31" s="896"/>
      <c r="B31" s="848"/>
      <c r="C31" s="869"/>
      <c r="D31" s="872"/>
      <c r="E31" s="843"/>
      <c r="F31" s="694"/>
      <c r="G31" s="855"/>
      <c r="H31" s="811"/>
      <c r="I31" s="140" t="s">
        <v>254</v>
      </c>
      <c r="J31" s="58" t="str">
        <f>+'Ma tran chuc năng P5'!H39</f>
        <v>Kiểm tra các định khoản các nghiệp vụ phát sinh. Kiểm tra sự cân đối giữa số liệu kế toán chi tiết và tổng hợp của Công ty.</v>
      </c>
      <c r="K31" s="86" t="s">
        <v>105</v>
      </c>
      <c r="L31" s="86">
        <v>0</v>
      </c>
      <c r="M31" s="178" t="s">
        <v>106</v>
      </c>
      <c r="N31" s="168">
        <v>0.1</v>
      </c>
      <c r="O31" s="312">
        <f>$A$9*$B$21*$C$24*D29*N31</f>
        <v>1.8564000000000004E-2</v>
      </c>
      <c r="P31" s="86">
        <v>0</v>
      </c>
      <c r="Q31" s="83">
        <v>10</v>
      </c>
      <c r="R31" s="118">
        <f t="shared" si="0"/>
        <v>100</v>
      </c>
      <c r="S31" s="135">
        <f t="shared" si="3"/>
        <v>1.8564000000000005</v>
      </c>
      <c r="T31" s="86">
        <v>0</v>
      </c>
      <c r="U31" s="83">
        <v>10</v>
      </c>
      <c r="V31" s="118">
        <f t="shared" si="1"/>
        <v>100</v>
      </c>
      <c r="W31" s="251">
        <f t="shared" si="2"/>
        <v>1.8564000000000005</v>
      </c>
      <c r="X31" s="263"/>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2"/>
      <c r="BD31" s="122"/>
      <c r="BE31" s="122"/>
      <c r="BF31" s="122"/>
      <c r="BG31" s="122"/>
      <c r="BH31" s="122"/>
      <c r="BI31" s="122"/>
      <c r="BJ31" s="122"/>
      <c r="BK31" s="122"/>
      <c r="BL31" s="122"/>
      <c r="BM31" s="122"/>
      <c r="BN31" s="122"/>
      <c r="BO31" s="122"/>
      <c r="BP31" s="122"/>
      <c r="BQ31" s="122"/>
      <c r="BR31" s="122"/>
      <c r="BS31" s="122"/>
      <c r="BT31" s="122"/>
      <c r="BU31" s="122"/>
      <c r="BV31" s="122"/>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122"/>
      <c r="DD31" s="122"/>
      <c r="DE31" s="122"/>
      <c r="DF31" s="122"/>
      <c r="DG31" s="122"/>
      <c r="DH31" s="122"/>
      <c r="DI31" s="122"/>
      <c r="DJ31" s="122"/>
      <c r="DK31" s="122"/>
      <c r="DL31" s="122"/>
      <c r="DM31" s="122"/>
      <c r="DN31" s="122"/>
      <c r="DO31" s="122"/>
      <c r="DP31" s="122"/>
      <c r="DQ31" s="122"/>
      <c r="DR31" s="122"/>
      <c r="DS31" s="122"/>
      <c r="DT31" s="122"/>
      <c r="DU31" s="122"/>
      <c r="DV31" s="122"/>
      <c r="DW31" s="122"/>
      <c r="DX31" s="122"/>
      <c r="DY31" s="122"/>
    </row>
    <row r="32" spans="1:129" s="67" customFormat="1" ht="90.75" customHeight="1">
      <c r="A32" s="896"/>
      <c r="B32" s="848"/>
      <c r="C32" s="869"/>
      <c r="D32" s="872"/>
      <c r="E32" s="843"/>
      <c r="F32" s="694"/>
      <c r="G32" s="856"/>
      <c r="H32" s="811"/>
      <c r="I32" s="140" t="str">
        <f>'Ma tran chuc năng P5'!G40</f>
        <v>TC3.1.5</v>
      </c>
      <c r="J32" s="58" t="s">
        <v>323</v>
      </c>
      <c r="K32" s="86" t="s">
        <v>105</v>
      </c>
      <c r="L32" s="86">
        <v>0</v>
      </c>
      <c r="M32" s="178" t="s">
        <v>25</v>
      </c>
      <c r="N32" s="168">
        <v>0.3</v>
      </c>
      <c r="O32" s="312">
        <f>$A$9*$B$21*$C$24*D29*N32</f>
        <v>5.5692000000000005E-2</v>
      </c>
      <c r="P32" s="86">
        <v>0</v>
      </c>
      <c r="Q32" s="83">
        <v>10</v>
      </c>
      <c r="R32" s="118">
        <f t="shared" si="0"/>
        <v>100</v>
      </c>
      <c r="S32" s="135">
        <f t="shared" si="3"/>
        <v>5.5692000000000004</v>
      </c>
      <c r="T32" s="86">
        <v>0</v>
      </c>
      <c r="U32" s="83">
        <v>10</v>
      </c>
      <c r="V32" s="118">
        <f t="shared" si="1"/>
        <v>100</v>
      </c>
      <c r="W32" s="251">
        <f t="shared" si="2"/>
        <v>5.5692000000000004</v>
      </c>
      <c r="X32" s="263"/>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2"/>
      <c r="BF32" s="122"/>
      <c r="BG32" s="122"/>
      <c r="BH32" s="122"/>
      <c r="BI32" s="122"/>
      <c r="BJ32" s="122"/>
      <c r="BK32" s="122"/>
      <c r="BL32" s="122"/>
      <c r="BM32" s="122"/>
      <c r="BN32" s="122"/>
      <c r="BO32" s="122"/>
      <c r="BP32" s="122"/>
      <c r="BQ32" s="122"/>
      <c r="BR32" s="122"/>
      <c r="BS32" s="122"/>
      <c r="BT32" s="122"/>
      <c r="BU32" s="122"/>
      <c r="BV32" s="122"/>
      <c r="BW32" s="122"/>
      <c r="BX32" s="122"/>
      <c r="BY32" s="122"/>
      <c r="BZ32" s="122"/>
      <c r="CA32" s="122"/>
      <c r="CB32" s="122"/>
      <c r="CC32" s="122"/>
      <c r="CD32" s="122"/>
      <c r="CE32" s="122"/>
      <c r="CF32" s="122"/>
      <c r="CG32" s="122"/>
      <c r="CH32" s="122"/>
      <c r="CI32" s="122"/>
      <c r="CJ32" s="122"/>
      <c r="CK32" s="122"/>
      <c r="CL32" s="122"/>
      <c r="CM32" s="122"/>
      <c r="CN32" s="122"/>
      <c r="CO32" s="122"/>
      <c r="CP32" s="122"/>
      <c r="CQ32" s="122"/>
      <c r="CR32" s="122"/>
      <c r="CS32" s="122"/>
      <c r="CT32" s="122"/>
      <c r="CU32" s="122"/>
      <c r="CV32" s="122"/>
      <c r="CW32" s="122"/>
      <c r="CX32" s="122"/>
      <c r="CY32" s="122"/>
      <c r="CZ32" s="122"/>
      <c r="DA32" s="122"/>
      <c r="DB32" s="122"/>
      <c r="DC32" s="122"/>
      <c r="DD32" s="122"/>
      <c r="DE32" s="122"/>
      <c r="DF32" s="122"/>
      <c r="DG32" s="122"/>
      <c r="DH32" s="122"/>
      <c r="DI32" s="122"/>
      <c r="DJ32" s="122"/>
      <c r="DK32" s="122"/>
      <c r="DL32" s="122"/>
      <c r="DM32" s="122"/>
      <c r="DN32" s="122"/>
      <c r="DO32" s="122"/>
      <c r="DP32" s="122"/>
      <c r="DQ32" s="122"/>
      <c r="DR32" s="122"/>
      <c r="DS32" s="122"/>
      <c r="DT32" s="122"/>
      <c r="DU32" s="122"/>
      <c r="DV32" s="122"/>
      <c r="DW32" s="122"/>
      <c r="DX32" s="122"/>
      <c r="DY32" s="122"/>
    </row>
    <row r="33" spans="1:129" s="67" customFormat="1" ht="90.75" customHeight="1">
      <c r="A33" s="896"/>
      <c r="B33" s="848"/>
      <c r="C33" s="869"/>
      <c r="D33" s="874">
        <v>0.05</v>
      </c>
      <c r="E33" s="843"/>
      <c r="F33" s="694"/>
      <c r="G33" s="844" t="s">
        <v>589</v>
      </c>
      <c r="H33" s="693" t="str">
        <f>'Ma tran chuc năng P5'!F41</f>
        <v>Lập các báo cáo kế toán khác</v>
      </c>
      <c r="I33" s="140" t="str">
        <f>+'Ma tran chuc năng P5'!G46</f>
        <v>TC3.2.6</v>
      </c>
      <c r="J33" s="58" t="s">
        <v>389</v>
      </c>
      <c r="K33" s="86" t="s">
        <v>105</v>
      </c>
      <c r="L33" s="86">
        <v>0</v>
      </c>
      <c r="M33" s="178" t="s">
        <v>106</v>
      </c>
      <c r="N33" s="168">
        <v>0.5</v>
      </c>
      <c r="O33" s="312">
        <f>$A$9*$B$21*$C$24*D33*N33</f>
        <v>1.3260000000000003E-2</v>
      </c>
      <c r="P33" s="86">
        <v>0</v>
      </c>
      <c r="Q33" s="83">
        <v>10</v>
      </c>
      <c r="R33" s="118">
        <f t="shared" si="0"/>
        <v>100</v>
      </c>
      <c r="S33" s="135">
        <f>O33*R33</f>
        <v>1.3260000000000003</v>
      </c>
      <c r="T33" s="86">
        <v>0</v>
      </c>
      <c r="U33" s="83">
        <v>10</v>
      </c>
      <c r="V33" s="118">
        <f t="shared" si="1"/>
        <v>100</v>
      </c>
      <c r="W33" s="251">
        <f>O33*V33</f>
        <v>1.3260000000000003</v>
      </c>
      <c r="X33" s="263"/>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2"/>
      <c r="BB33" s="122"/>
      <c r="BC33" s="122"/>
      <c r="BD33" s="122"/>
      <c r="BE33" s="122"/>
      <c r="BF33" s="122"/>
      <c r="BG33" s="122"/>
      <c r="BH33" s="122"/>
      <c r="BI33" s="122"/>
      <c r="BJ33" s="122"/>
      <c r="BK33" s="122"/>
      <c r="BL33" s="122"/>
      <c r="BM33" s="122"/>
      <c r="BN33" s="122"/>
      <c r="BO33" s="122"/>
      <c r="BP33" s="122"/>
      <c r="BQ33" s="122"/>
      <c r="BR33" s="122"/>
      <c r="BS33" s="122"/>
      <c r="BT33" s="122"/>
      <c r="BU33" s="122"/>
      <c r="BV33" s="122"/>
      <c r="BW33" s="122"/>
      <c r="BX33" s="122"/>
      <c r="BY33" s="122"/>
      <c r="BZ33" s="122"/>
      <c r="CA33" s="122"/>
      <c r="CB33" s="122"/>
      <c r="CC33" s="122"/>
      <c r="CD33" s="122"/>
      <c r="CE33" s="122"/>
      <c r="CF33" s="122"/>
      <c r="CG33" s="122"/>
      <c r="CH33" s="122"/>
      <c r="CI33" s="122"/>
      <c r="CJ33" s="122"/>
      <c r="CK33" s="122"/>
      <c r="CL33" s="122"/>
      <c r="CM33" s="122"/>
      <c r="CN33" s="122"/>
      <c r="CO33" s="122"/>
      <c r="CP33" s="122"/>
      <c r="CQ33" s="122"/>
      <c r="CR33" s="122"/>
      <c r="CS33" s="122"/>
      <c r="CT33" s="122"/>
      <c r="CU33" s="122"/>
      <c r="CV33" s="122"/>
      <c r="CW33" s="122"/>
      <c r="CX33" s="122"/>
      <c r="CY33" s="122"/>
      <c r="CZ33" s="122"/>
      <c r="DA33" s="122"/>
      <c r="DB33" s="122"/>
      <c r="DC33" s="122"/>
      <c r="DD33" s="122"/>
      <c r="DE33" s="122"/>
      <c r="DF33" s="122"/>
      <c r="DG33" s="122"/>
      <c r="DH33" s="122"/>
      <c r="DI33" s="122"/>
      <c r="DJ33" s="122"/>
      <c r="DK33" s="122"/>
      <c r="DL33" s="122"/>
      <c r="DM33" s="122"/>
      <c r="DN33" s="122"/>
      <c r="DO33" s="122"/>
      <c r="DP33" s="122"/>
      <c r="DQ33" s="122"/>
      <c r="DR33" s="122"/>
      <c r="DS33" s="122"/>
      <c r="DT33" s="122"/>
      <c r="DU33" s="122"/>
      <c r="DV33" s="122"/>
      <c r="DW33" s="122"/>
      <c r="DX33" s="122"/>
      <c r="DY33" s="122"/>
    </row>
    <row r="34" spans="1:129" s="67" customFormat="1" ht="80.25" customHeight="1">
      <c r="A34" s="896"/>
      <c r="B34" s="848"/>
      <c r="C34" s="869"/>
      <c r="D34" s="874"/>
      <c r="E34" s="843"/>
      <c r="F34" s="694"/>
      <c r="G34" s="845"/>
      <c r="H34" s="694"/>
      <c r="I34" s="140" t="str">
        <f>+'Ma tran chuc năng P5'!G51</f>
        <v>TC3.2.11</v>
      </c>
      <c r="J34" s="58" t="str">
        <f>+'Ma tran chuc năng P5'!H51</f>
        <v>Lập báo cáo tiết kiệm chống lãng phí hàng quý.</v>
      </c>
      <c r="K34" s="86" t="s">
        <v>105</v>
      </c>
      <c r="L34" s="86">
        <v>0</v>
      </c>
      <c r="M34" s="178" t="s">
        <v>106</v>
      </c>
      <c r="N34" s="168">
        <v>0.3</v>
      </c>
      <c r="O34" s="312">
        <f>$A$9*$B$21*$C$24*D33*N34</f>
        <v>7.9560000000000013E-3</v>
      </c>
      <c r="P34" s="86">
        <v>0</v>
      </c>
      <c r="Q34" s="83">
        <v>10</v>
      </c>
      <c r="R34" s="118">
        <f t="shared" si="0"/>
        <v>100</v>
      </c>
      <c r="S34" s="135">
        <f t="shared" si="3"/>
        <v>0.79560000000000008</v>
      </c>
      <c r="T34" s="86">
        <v>0</v>
      </c>
      <c r="U34" s="83">
        <v>10</v>
      </c>
      <c r="V34" s="118">
        <f t="shared" si="1"/>
        <v>100</v>
      </c>
      <c r="W34" s="251">
        <f t="shared" si="2"/>
        <v>0.79560000000000008</v>
      </c>
      <c r="X34" s="263"/>
      <c r="Y34" s="122"/>
      <c r="Z34" s="122"/>
      <c r="AA34" s="122"/>
      <c r="AB34" s="122"/>
      <c r="AC34" s="122"/>
      <c r="AD34" s="122"/>
      <c r="AE34" s="122"/>
      <c r="AF34" s="122"/>
      <c r="AG34" s="122"/>
      <c r="AH34" s="122"/>
      <c r="AI34" s="122"/>
      <c r="AJ34" s="122"/>
      <c r="AK34" s="122"/>
      <c r="AL34" s="122"/>
      <c r="AM34" s="122"/>
      <c r="AN34" s="122"/>
      <c r="AO34" s="122"/>
      <c r="AP34" s="122"/>
      <c r="AQ34" s="122"/>
      <c r="AR34" s="122"/>
      <c r="AS34" s="122"/>
      <c r="AT34" s="122"/>
      <c r="AU34" s="122"/>
      <c r="AV34" s="122"/>
      <c r="AW34" s="122"/>
      <c r="AX34" s="122"/>
      <c r="AY34" s="122"/>
      <c r="AZ34" s="122"/>
      <c r="BA34" s="122"/>
      <c r="BB34" s="122"/>
      <c r="BC34" s="122"/>
      <c r="BD34" s="122"/>
      <c r="BE34" s="122"/>
      <c r="BF34" s="122"/>
      <c r="BG34" s="122"/>
      <c r="BH34" s="122"/>
      <c r="BI34" s="122"/>
      <c r="BJ34" s="122"/>
      <c r="BK34" s="122"/>
      <c r="BL34" s="122"/>
      <c r="BM34" s="122"/>
      <c r="BN34" s="122"/>
      <c r="BO34" s="122"/>
      <c r="BP34" s="122"/>
      <c r="BQ34" s="122"/>
      <c r="BR34" s="122"/>
      <c r="BS34" s="122"/>
      <c r="BT34" s="122"/>
      <c r="BU34" s="122"/>
      <c r="BV34" s="122"/>
      <c r="BW34" s="122"/>
      <c r="BX34" s="122"/>
      <c r="BY34" s="122"/>
      <c r="BZ34" s="122"/>
      <c r="CA34" s="122"/>
      <c r="CB34" s="122"/>
      <c r="CC34" s="122"/>
      <c r="CD34" s="122"/>
      <c r="CE34" s="122"/>
      <c r="CF34" s="122"/>
      <c r="CG34" s="122"/>
      <c r="CH34" s="122"/>
      <c r="CI34" s="122"/>
      <c r="CJ34" s="122"/>
      <c r="CK34" s="122"/>
      <c r="CL34" s="122"/>
      <c r="CM34" s="122"/>
      <c r="CN34" s="122"/>
      <c r="CO34" s="122"/>
      <c r="CP34" s="122"/>
      <c r="CQ34" s="122"/>
      <c r="CR34" s="122"/>
      <c r="CS34" s="122"/>
      <c r="CT34" s="122"/>
      <c r="CU34" s="122"/>
      <c r="CV34" s="122"/>
      <c r="CW34" s="122"/>
      <c r="CX34" s="122"/>
      <c r="CY34" s="122"/>
      <c r="CZ34" s="122"/>
      <c r="DA34" s="122"/>
      <c r="DB34" s="122"/>
      <c r="DC34" s="122"/>
      <c r="DD34" s="122"/>
      <c r="DE34" s="122"/>
      <c r="DF34" s="122"/>
      <c r="DG34" s="122"/>
      <c r="DH34" s="122"/>
      <c r="DI34" s="122"/>
      <c r="DJ34" s="122"/>
      <c r="DK34" s="122"/>
      <c r="DL34" s="122"/>
      <c r="DM34" s="122"/>
      <c r="DN34" s="122"/>
      <c r="DO34" s="122"/>
      <c r="DP34" s="122"/>
      <c r="DQ34" s="122"/>
      <c r="DR34" s="122"/>
      <c r="DS34" s="122"/>
      <c r="DT34" s="122"/>
      <c r="DU34" s="122"/>
      <c r="DV34" s="122"/>
      <c r="DW34" s="122"/>
      <c r="DX34" s="122"/>
      <c r="DY34" s="122"/>
    </row>
    <row r="35" spans="1:129" s="67" customFormat="1" ht="80.25" customHeight="1">
      <c r="A35" s="896"/>
      <c r="B35" s="848"/>
      <c r="C35" s="869"/>
      <c r="D35" s="874"/>
      <c r="E35" s="842"/>
      <c r="F35" s="695"/>
      <c r="G35" s="846"/>
      <c r="H35" s="695"/>
      <c r="I35" s="140" t="str">
        <f>+'Ma tran chuc năng P5'!G52</f>
        <v>TC3.2.12</v>
      </c>
      <c r="J35" s="58" t="str">
        <f>+'Ma tran chuc năng P5'!H52</f>
        <v>Lập Báo cáo kế hoạch dòng tiền của Công ty.</v>
      </c>
      <c r="K35" s="86" t="s">
        <v>105</v>
      </c>
      <c r="L35" s="86">
        <v>0</v>
      </c>
      <c r="M35" s="178" t="s">
        <v>106</v>
      </c>
      <c r="N35" s="168">
        <v>0.2</v>
      </c>
      <c r="O35" s="312">
        <f>$A$9*$B$21*$C$24*D33*N35</f>
        <v>5.3040000000000014E-3</v>
      </c>
      <c r="P35" s="86">
        <v>0</v>
      </c>
      <c r="Q35" s="83">
        <v>10</v>
      </c>
      <c r="R35" s="118">
        <f t="shared" si="0"/>
        <v>100</v>
      </c>
      <c r="S35" s="135">
        <f>O35*R35</f>
        <v>0.53040000000000009</v>
      </c>
      <c r="T35" s="86">
        <v>0</v>
      </c>
      <c r="U35" s="83">
        <v>10</v>
      </c>
      <c r="V35" s="118">
        <f t="shared" si="1"/>
        <v>100</v>
      </c>
      <c r="W35" s="251">
        <f>O35*V35</f>
        <v>0.53040000000000009</v>
      </c>
      <c r="X35" s="263"/>
      <c r="Y35" s="122"/>
      <c r="Z35" s="122"/>
      <c r="AA35" s="122"/>
      <c r="AB35" s="122"/>
      <c r="AC35" s="122"/>
      <c r="AD35" s="122"/>
      <c r="AE35" s="122"/>
      <c r="AF35" s="122"/>
      <c r="AG35" s="122"/>
      <c r="AH35" s="122"/>
      <c r="AI35" s="122"/>
      <c r="AJ35" s="122"/>
      <c r="AK35" s="122"/>
      <c r="AL35" s="122"/>
      <c r="AM35" s="122"/>
      <c r="AN35" s="122"/>
      <c r="AO35" s="122"/>
      <c r="AP35" s="122"/>
      <c r="AQ35" s="122"/>
      <c r="AR35" s="122"/>
      <c r="AS35" s="122"/>
      <c r="AT35" s="122"/>
      <c r="AU35" s="122"/>
      <c r="AV35" s="122"/>
      <c r="AW35" s="122"/>
      <c r="AX35" s="122"/>
      <c r="AY35" s="122"/>
      <c r="AZ35" s="122"/>
      <c r="BA35" s="122"/>
      <c r="BB35" s="122"/>
      <c r="BC35" s="122"/>
      <c r="BD35" s="122"/>
      <c r="BE35" s="122"/>
      <c r="BF35" s="122"/>
      <c r="BG35" s="122"/>
      <c r="BH35" s="122"/>
      <c r="BI35" s="122"/>
      <c r="BJ35" s="122"/>
      <c r="BK35" s="122"/>
      <c r="BL35" s="122"/>
      <c r="BM35" s="122"/>
      <c r="BN35" s="122"/>
      <c r="BO35" s="122"/>
      <c r="BP35" s="122"/>
      <c r="BQ35" s="122"/>
      <c r="BR35" s="122"/>
      <c r="BS35" s="122"/>
      <c r="BT35" s="122"/>
      <c r="BU35" s="122"/>
      <c r="BV35" s="122"/>
      <c r="BW35" s="122"/>
      <c r="BX35" s="122"/>
      <c r="BY35" s="122"/>
      <c r="BZ35" s="122"/>
      <c r="CA35" s="122"/>
      <c r="CB35" s="122"/>
      <c r="CC35" s="122"/>
      <c r="CD35" s="122"/>
      <c r="CE35" s="122"/>
      <c r="CF35" s="122"/>
      <c r="CG35" s="122"/>
      <c r="CH35" s="122"/>
      <c r="CI35" s="122"/>
      <c r="CJ35" s="122"/>
      <c r="CK35" s="122"/>
      <c r="CL35" s="122"/>
      <c r="CM35" s="122"/>
      <c r="CN35" s="122"/>
      <c r="CO35" s="122"/>
      <c r="CP35" s="122"/>
      <c r="CQ35" s="122"/>
      <c r="CR35" s="122"/>
      <c r="CS35" s="122"/>
      <c r="CT35" s="122"/>
      <c r="CU35" s="122"/>
      <c r="CV35" s="122"/>
      <c r="CW35" s="122"/>
      <c r="CX35" s="122"/>
      <c r="CY35" s="122"/>
      <c r="CZ35" s="122"/>
      <c r="DA35" s="122"/>
      <c r="DB35" s="122"/>
      <c r="DC35" s="122"/>
      <c r="DD35" s="122"/>
      <c r="DE35" s="122"/>
      <c r="DF35" s="122"/>
      <c r="DG35" s="122"/>
      <c r="DH35" s="122"/>
      <c r="DI35" s="122"/>
      <c r="DJ35" s="122"/>
      <c r="DK35" s="122"/>
      <c r="DL35" s="122"/>
      <c r="DM35" s="122"/>
      <c r="DN35" s="122"/>
      <c r="DO35" s="122"/>
      <c r="DP35" s="122"/>
      <c r="DQ35" s="122"/>
      <c r="DR35" s="122"/>
      <c r="DS35" s="122"/>
      <c r="DT35" s="122"/>
      <c r="DU35" s="122"/>
      <c r="DV35" s="122"/>
      <c r="DW35" s="122"/>
      <c r="DX35" s="122"/>
      <c r="DY35" s="122"/>
    </row>
    <row r="36" spans="1:129" s="67" customFormat="1" ht="126" customHeight="1">
      <c r="A36" s="896"/>
      <c r="B36" s="848"/>
      <c r="C36" s="869"/>
      <c r="D36" s="871">
        <v>0.1</v>
      </c>
      <c r="E36" s="841" t="s">
        <v>93</v>
      </c>
      <c r="F36" s="693" t="str">
        <f>+'Ma tran chuc năng P5'!D55</f>
        <v>Theo dõi kế hoạch chi phí giá thành của Công ty</v>
      </c>
      <c r="G36" s="808" t="s">
        <v>531</v>
      </c>
      <c r="H36" s="719" t="s">
        <v>298</v>
      </c>
      <c r="I36" s="140" t="s">
        <v>533</v>
      </c>
      <c r="J36" s="58" t="str">
        <f>'Ma tran chuc năng P5'!H55</f>
        <v xml:space="preserve">Thực hiện theo dõi số liệu, kiểm soát chi phí giá thành của  Công ty không vượt kế hoạch Tổng công ty giao. </v>
      </c>
      <c r="K36" s="86" t="s">
        <v>105</v>
      </c>
      <c r="L36" s="86">
        <v>0</v>
      </c>
      <c r="M36" s="178" t="s">
        <v>106</v>
      </c>
      <c r="N36" s="168">
        <v>0.6</v>
      </c>
      <c r="O36" s="312">
        <f>$A$9*$B$21*$C$24*D36*N36</f>
        <v>3.1824000000000005E-2</v>
      </c>
      <c r="P36" s="86">
        <v>0</v>
      </c>
      <c r="Q36" s="83">
        <v>10</v>
      </c>
      <c r="R36" s="118">
        <f t="shared" si="0"/>
        <v>100</v>
      </c>
      <c r="S36" s="135">
        <f t="shared" si="3"/>
        <v>3.1824000000000003</v>
      </c>
      <c r="T36" s="86">
        <v>0</v>
      </c>
      <c r="U36" s="83">
        <v>10</v>
      </c>
      <c r="V36" s="118">
        <f t="shared" si="1"/>
        <v>100</v>
      </c>
      <c r="W36" s="251">
        <f t="shared" si="2"/>
        <v>3.1824000000000003</v>
      </c>
      <c r="X36" s="263"/>
      <c r="Y36" s="122"/>
      <c r="Z36" s="122"/>
      <c r="AA36" s="122"/>
      <c r="AB36" s="122"/>
      <c r="AC36" s="122"/>
      <c r="AD36" s="122"/>
      <c r="AE36" s="122"/>
      <c r="AF36" s="122"/>
      <c r="AG36" s="122"/>
      <c r="AH36" s="122"/>
      <c r="AI36" s="122"/>
      <c r="AJ36" s="122"/>
      <c r="AK36" s="122"/>
      <c r="AL36" s="122"/>
      <c r="AM36" s="122"/>
      <c r="AN36" s="122"/>
      <c r="AO36" s="122"/>
      <c r="AP36" s="122"/>
      <c r="AQ36" s="122"/>
      <c r="AR36" s="122"/>
      <c r="AS36" s="122"/>
      <c r="AT36" s="122"/>
      <c r="AU36" s="122"/>
      <c r="AV36" s="122"/>
      <c r="AW36" s="122"/>
      <c r="AX36" s="122"/>
      <c r="AY36" s="122"/>
      <c r="AZ36" s="122"/>
      <c r="BA36" s="122"/>
      <c r="BB36" s="122"/>
      <c r="BC36" s="122"/>
      <c r="BD36" s="122"/>
      <c r="BE36" s="122"/>
      <c r="BF36" s="122"/>
      <c r="BG36" s="122"/>
      <c r="BH36" s="122"/>
      <c r="BI36" s="122"/>
      <c r="BJ36" s="122"/>
      <c r="BK36" s="122"/>
      <c r="BL36" s="122"/>
      <c r="BM36" s="122"/>
      <c r="BN36" s="122"/>
      <c r="BO36" s="122"/>
      <c r="BP36" s="122"/>
      <c r="BQ36" s="122"/>
      <c r="BR36" s="122"/>
      <c r="BS36" s="122"/>
      <c r="BT36" s="122"/>
      <c r="BU36" s="122"/>
      <c r="BV36" s="12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122"/>
      <c r="DD36" s="122"/>
      <c r="DE36" s="122"/>
      <c r="DF36" s="122"/>
      <c r="DG36" s="122"/>
      <c r="DH36" s="122"/>
      <c r="DI36" s="122"/>
      <c r="DJ36" s="122"/>
      <c r="DK36" s="122"/>
      <c r="DL36" s="122"/>
      <c r="DM36" s="122"/>
      <c r="DN36" s="122"/>
      <c r="DO36" s="122"/>
      <c r="DP36" s="122"/>
      <c r="DQ36" s="122"/>
      <c r="DR36" s="122"/>
      <c r="DS36" s="122"/>
      <c r="DT36" s="122"/>
      <c r="DU36" s="122"/>
      <c r="DV36" s="122"/>
      <c r="DW36" s="122"/>
      <c r="DX36" s="122"/>
      <c r="DY36" s="122"/>
    </row>
    <row r="37" spans="1:129" s="67" customFormat="1" ht="93.75" customHeight="1">
      <c r="A37" s="896"/>
      <c r="B37" s="848"/>
      <c r="C37" s="869"/>
      <c r="D37" s="873"/>
      <c r="E37" s="843"/>
      <c r="F37" s="694"/>
      <c r="G37" s="808"/>
      <c r="H37" s="720"/>
      <c r="I37" s="140" t="s">
        <v>534</v>
      </c>
      <c r="J37" s="58" t="str">
        <f>'Ma tran chuc năng P5'!H56</f>
        <v>Kiểm soát chi phí giá thành  của các điện lực  không vượt kế hoạch Công ty giao.</v>
      </c>
      <c r="K37" s="86" t="s">
        <v>105</v>
      </c>
      <c r="L37" s="86">
        <v>0</v>
      </c>
      <c r="M37" s="178" t="s">
        <v>106</v>
      </c>
      <c r="N37" s="168">
        <v>0.4</v>
      </c>
      <c r="O37" s="312">
        <f>$A$9*$B$21*$C$24*D36*N37</f>
        <v>2.1216000000000006E-2</v>
      </c>
      <c r="P37" s="86">
        <v>0</v>
      </c>
      <c r="Q37" s="83">
        <v>10</v>
      </c>
      <c r="R37" s="118">
        <f t="shared" si="0"/>
        <v>100</v>
      </c>
      <c r="S37" s="135">
        <f t="shared" si="3"/>
        <v>2.1216000000000004</v>
      </c>
      <c r="T37" s="86">
        <v>0</v>
      </c>
      <c r="U37" s="83">
        <v>10</v>
      </c>
      <c r="V37" s="118">
        <f t="shared" si="1"/>
        <v>100</v>
      </c>
      <c r="W37" s="251">
        <f t="shared" si="2"/>
        <v>2.1216000000000004</v>
      </c>
      <c r="X37" s="263"/>
      <c r="Y37" s="122"/>
      <c r="Z37" s="122"/>
      <c r="AA37" s="122"/>
      <c r="AB37" s="122"/>
      <c r="AC37" s="122"/>
      <c r="AD37" s="122"/>
      <c r="AE37" s="122"/>
      <c r="AF37" s="122"/>
      <c r="AG37" s="122"/>
      <c r="AH37" s="122"/>
      <c r="AI37" s="122"/>
      <c r="AJ37" s="122"/>
      <c r="AK37" s="122"/>
      <c r="AL37" s="122"/>
      <c r="AM37" s="122"/>
      <c r="AN37" s="122"/>
      <c r="AO37" s="122"/>
      <c r="AP37" s="122"/>
      <c r="AQ37" s="122"/>
      <c r="AR37" s="122"/>
      <c r="AS37" s="122"/>
      <c r="AT37" s="122"/>
      <c r="AU37" s="122"/>
      <c r="AV37" s="122"/>
      <c r="AW37" s="122"/>
      <c r="AX37" s="122"/>
      <c r="AY37" s="122"/>
      <c r="AZ37" s="122"/>
      <c r="BA37" s="122"/>
      <c r="BB37" s="122"/>
      <c r="BC37" s="122"/>
      <c r="BD37" s="122"/>
      <c r="BE37" s="122"/>
      <c r="BF37" s="122"/>
      <c r="BG37" s="122"/>
      <c r="BH37" s="122"/>
      <c r="BI37" s="122"/>
      <c r="BJ37" s="122"/>
      <c r="BK37" s="122"/>
      <c r="BL37" s="122"/>
      <c r="BM37" s="122"/>
      <c r="BN37" s="122"/>
      <c r="BO37" s="122"/>
      <c r="BP37" s="122"/>
      <c r="BQ37" s="122"/>
      <c r="BR37" s="122"/>
      <c r="BS37" s="122"/>
      <c r="BT37" s="122"/>
      <c r="BU37" s="122"/>
      <c r="BV37" s="12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122"/>
      <c r="DD37" s="122"/>
      <c r="DE37" s="122"/>
      <c r="DF37" s="122"/>
      <c r="DG37" s="122"/>
      <c r="DH37" s="122"/>
      <c r="DI37" s="122"/>
      <c r="DJ37" s="122"/>
      <c r="DK37" s="122"/>
      <c r="DL37" s="122"/>
      <c r="DM37" s="122"/>
      <c r="DN37" s="122"/>
      <c r="DO37" s="122"/>
      <c r="DP37" s="122"/>
      <c r="DQ37" s="122"/>
      <c r="DR37" s="122"/>
      <c r="DS37" s="122"/>
      <c r="DT37" s="122"/>
      <c r="DU37" s="122"/>
      <c r="DV37" s="122"/>
      <c r="DW37" s="122"/>
      <c r="DX37" s="122"/>
      <c r="DY37" s="122"/>
    </row>
    <row r="38" spans="1:129" s="67" customFormat="1" ht="93.75" customHeight="1">
      <c r="A38" s="896"/>
      <c r="B38" s="848"/>
      <c r="C38" s="870"/>
      <c r="D38" s="556">
        <v>0.05</v>
      </c>
      <c r="E38" s="842"/>
      <c r="F38" s="695"/>
      <c r="G38" s="140" t="str">
        <f>'Ma tran chuc năng P5'!E57</f>
        <v>TC4.2</v>
      </c>
      <c r="H38" s="132" t="str">
        <f>'Ma tran chuc năng P5'!F57</f>
        <v>Thực hiện hạch toán các khoản mục chi phí giá thành.</v>
      </c>
      <c r="I38" s="140" t="str">
        <f>'Ma tran chuc năng P5'!G57</f>
        <v>TC4.2.1</v>
      </c>
      <c r="J38" s="58" t="str">
        <f>'Ma tran chuc năng P5'!H57</f>
        <v>Kiểm soát, hạch toán đúng các khoản muc chi phí giá thành Tổng công ty giao.</v>
      </c>
      <c r="K38" s="86" t="s">
        <v>105</v>
      </c>
      <c r="L38" s="86">
        <v>0</v>
      </c>
      <c r="M38" s="178" t="s">
        <v>106</v>
      </c>
      <c r="N38" s="168">
        <v>1</v>
      </c>
      <c r="O38" s="312">
        <f>$A$9*$B$21*$C$24*D38*N38</f>
        <v>2.6520000000000005E-2</v>
      </c>
      <c r="P38" s="86">
        <v>0</v>
      </c>
      <c r="Q38" s="83">
        <v>10</v>
      </c>
      <c r="R38" s="118">
        <f t="shared" si="0"/>
        <v>100</v>
      </c>
      <c r="S38" s="135">
        <f t="shared" si="3"/>
        <v>2.6520000000000006</v>
      </c>
      <c r="T38" s="86">
        <v>0</v>
      </c>
      <c r="U38" s="83">
        <v>10</v>
      </c>
      <c r="V38" s="118">
        <f t="shared" si="1"/>
        <v>100</v>
      </c>
      <c r="W38" s="251">
        <f t="shared" si="2"/>
        <v>2.6520000000000006</v>
      </c>
      <c r="X38" s="263"/>
      <c r="Y38" s="122"/>
      <c r="Z38" s="122"/>
      <c r="AA38" s="122"/>
      <c r="AB38" s="122"/>
      <c r="AC38" s="122"/>
      <c r="AD38" s="122"/>
      <c r="AE38" s="122"/>
      <c r="AF38" s="122"/>
      <c r="AG38" s="122"/>
      <c r="AH38" s="122"/>
      <c r="AI38" s="122"/>
      <c r="AJ38" s="122"/>
      <c r="AK38" s="122"/>
      <c r="AL38" s="122"/>
      <c r="AM38" s="122"/>
      <c r="AN38" s="122"/>
      <c r="AO38" s="122"/>
      <c r="AP38" s="122"/>
      <c r="AQ38" s="122"/>
      <c r="AR38" s="122"/>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c r="CZ38" s="122"/>
      <c r="DA38" s="122"/>
      <c r="DB38" s="122"/>
      <c r="DC38" s="122"/>
      <c r="DD38" s="122"/>
      <c r="DE38" s="122"/>
      <c r="DF38" s="122"/>
      <c r="DG38" s="122"/>
      <c r="DH38" s="122"/>
      <c r="DI38" s="122"/>
      <c r="DJ38" s="122"/>
      <c r="DK38" s="122"/>
      <c r="DL38" s="122"/>
      <c r="DM38" s="122"/>
      <c r="DN38" s="122"/>
      <c r="DO38" s="122"/>
      <c r="DP38" s="122"/>
      <c r="DQ38" s="122"/>
      <c r="DR38" s="122"/>
      <c r="DS38" s="122"/>
      <c r="DT38" s="122"/>
      <c r="DU38" s="122"/>
      <c r="DV38" s="122"/>
      <c r="DW38" s="122"/>
      <c r="DX38" s="122"/>
      <c r="DY38" s="122"/>
    </row>
    <row r="39" spans="1:129" s="67" customFormat="1" ht="39.75" customHeight="1">
      <c r="A39" s="896"/>
      <c r="B39" s="848"/>
      <c r="C39" s="206"/>
      <c r="D39" s="206"/>
      <c r="E39" s="138" t="s">
        <v>243</v>
      </c>
      <c r="F39" s="831" t="s">
        <v>242</v>
      </c>
      <c r="G39" s="832"/>
      <c r="H39" s="832"/>
      <c r="I39" s="832"/>
      <c r="J39" s="832"/>
      <c r="K39" s="832"/>
      <c r="L39" s="832"/>
      <c r="M39" s="833"/>
      <c r="N39" s="516"/>
      <c r="O39" s="313"/>
      <c r="P39" s="198"/>
      <c r="Q39" s="198"/>
      <c r="R39" s="196"/>
      <c r="S39" s="197"/>
      <c r="T39" s="198"/>
      <c r="U39" s="198"/>
      <c r="V39" s="196"/>
      <c r="W39" s="257"/>
      <c r="X39" s="267"/>
      <c r="Y39" s="122"/>
      <c r="Z39" s="122"/>
      <c r="AA39" s="122"/>
      <c r="AB39" s="122"/>
      <c r="AC39" s="122"/>
      <c r="AD39" s="122"/>
      <c r="AE39" s="122"/>
      <c r="AF39" s="122"/>
      <c r="AG39" s="122"/>
      <c r="AH39" s="122"/>
      <c r="AI39" s="122"/>
      <c r="AJ39" s="122"/>
      <c r="AK39" s="122"/>
      <c r="AL39" s="122"/>
      <c r="AM39" s="122"/>
      <c r="AN39" s="122"/>
      <c r="AO39" s="122"/>
      <c r="AP39" s="122"/>
      <c r="AQ39" s="122"/>
      <c r="AR39" s="122"/>
      <c r="AS39" s="122"/>
      <c r="AT39" s="122"/>
      <c r="AU39" s="122"/>
      <c r="AV39" s="122"/>
      <c r="AW39" s="122"/>
      <c r="AX39" s="122"/>
      <c r="AY39" s="122"/>
      <c r="AZ39" s="122"/>
      <c r="BA39" s="122"/>
      <c r="BB39" s="122"/>
      <c r="BC39" s="122"/>
      <c r="BD39" s="122"/>
      <c r="BE39" s="122"/>
      <c r="BF39" s="122"/>
      <c r="BG39" s="122"/>
      <c r="BH39" s="122"/>
      <c r="BI39" s="122"/>
      <c r="BJ39" s="122"/>
      <c r="BK39" s="122"/>
      <c r="BL39" s="122"/>
      <c r="BM39" s="122"/>
      <c r="BN39" s="122"/>
      <c r="BO39" s="122"/>
      <c r="BP39" s="122"/>
      <c r="BQ39" s="122"/>
      <c r="BR39" s="122"/>
      <c r="BS39" s="122"/>
      <c r="BT39" s="122"/>
      <c r="BU39" s="122"/>
      <c r="BV39" s="122"/>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c r="CZ39" s="122"/>
      <c r="DA39" s="122"/>
      <c r="DB39" s="122"/>
      <c r="DC39" s="122"/>
      <c r="DD39" s="122"/>
      <c r="DE39" s="122"/>
      <c r="DF39" s="122"/>
      <c r="DG39" s="122"/>
      <c r="DH39" s="122"/>
      <c r="DI39" s="122"/>
      <c r="DJ39" s="122"/>
      <c r="DK39" s="122"/>
      <c r="DL39" s="122"/>
      <c r="DM39" s="122"/>
      <c r="DN39" s="122"/>
      <c r="DO39" s="122"/>
      <c r="DP39" s="122"/>
      <c r="DQ39" s="122"/>
      <c r="DR39" s="122"/>
      <c r="DS39" s="122"/>
      <c r="DT39" s="122"/>
      <c r="DU39" s="122"/>
      <c r="DV39" s="122"/>
      <c r="DW39" s="122"/>
      <c r="DX39" s="122"/>
      <c r="DY39" s="122"/>
    </row>
    <row r="40" spans="1:129" s="67" customFormat="1" ht="88.5" customHeight="1">
      <c r="A40" s="896"/>
      <c r="B40" s="848"/>
      <c r="C40" s="823">
        <v>0.1</v>
      </c>
      <c r="D40" s="556">
        <v>0.5</v>
      </c>
      <c r="E40" s="800" t="s">
        <v>101</v>
      </c>
      <c r="F40" s="702" t="s">
        <v>164</v>
      </c>
      <c r="G40" s="226" t="s">
        <v>565</v>
      </c>
      <c r="H40" s="280" t="str">
        <f>'Ma tran chuc năng P5'!F74</f>
        <v>Tham gia thực hiện, theo dõi  các công trình SXK đạt chỉ tiêu kế hoạch Tổng công ty giao</v>
      </c>
      <c r="I40" s="140" t="s">
        <v>566</v>
      </c>
      <c r="J40" s="242" t="str">
        <f>'Ma tran chuc năng P5'!H74</f>
        <v>Quyết toán, hạch toán Doanh thu, chi phí, xác định lãi lỗ, các công trình SXK.</v>
      </c>
      <c r="K40" s="86" t="s">
        <v>105</v>
      </c>
      <c r="L40" s="86">
        <v>0</v>
      </c>
      <c r="M40" s="83" t="s">
        <v>106</v>
      </c>
      <c r="N40" s="168">
        <v>1</v>
      </c>
      <c r="O40" s="312">
        <f>$A$9*$B$21*$C$40*D40*N40</f>
        <v>3.3150000000000006E-2</v>
      </c>
      <c r="P40" s="86">
        <v>0</v>
      </c>
      <c r="Q40" s="83">
        <v>10</v>
      </c>
      <c r="R40" s="118">
        <f>100-(P40-L40)*Q40</f>
        <v>100</v>
      </c>
      <c r="S40" s="135">
        <f>O40*R40</f>
        <v>3.3150000000000004</v>
      </c>
      <c r="T40" s="86">
        <v>0</v>
      </c>
      <c r="U40" s="83">
        <v>10</v>
      </c>
      <c r="V40" s="118">
        <f>100-(T40-L40)*U40</f>
        <v>100</v>
      </c>
      <c r="W40" s="251">
        <f>O40*V40</f>
        <v>3.3150000000000004</v>
      </c>
      <c r="X40" s="263"/>
      <c r="Y40" s="122"/>
      <c r="Z40" s="122"/>
      <c r="AA40" s="122"/>
      <c r="AB40" s="122"/>
      <c r="AC40" s="122"/>
      <c r="AD40" s="122"/>
      <c r="AE40" s="122"/>
      <c r="AF40" s="122"/>
      <c r="AG40" s="122"/>
      <c r="AH40" s="122"/>
      <c r="AI40" s="122"/>
      <c r="AJ40" s="122"/>
      <c r="AK40" s="122"/>
      <c r="AL40" s="122"/>
      <c r="AM40" s="122"/>
      <c r="AN40" s="122"/>
      <c r="AO40" s="122"/>
      <c r="AP40" s="122"/>
      <c r="AQ40" s="122"/>
      <c r="AR40" s="122"/>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122"/>
      <c r="DD40" s="122"/>
      <c r="DE40" s="122"/>
      <c r="DF40" s="122"/>
      <c r="DG40" s="122"/>
      <c r="DH40" s="122"/>
      <c r="DI40" s="122"/>
      <c r="DJ40" s="122"/>
      <c r="DK40" s="122"/>
      <c r="DL40" s="122"/>
      <c r="DM40" s="122"/>
      <c r="DN40" s="122"/>
      <c r="DO40" s="122"/>
      <c r="DP40" s="122"/>
      <c r="DQ40" s="122"/>
      <c r="DR40" s="122"/>
      <c r="DS40" s="122"/>
      <c r="DT40" s="122"/>
      <c r="DU40" s="122"/>
      <c r="DV40" s="122"/>
      <c r="DW40" s="122"/>
      <c r="DX40" s="122"/>
      <c r="DY40" s="122"/>
    </row>
    <row r="41" spans="1:129" s="67" customFormat="1" ht="114.75" customHeight="1">
      <c r="A41" s="896"/>
      <c r="B41" s="848"/>
      <c r="C41" s="823"/>
      <c r="D41" s="556">
        <v>0.5</v>
      </c>
      <c r="E41" s="800"/>
      <c r="F41" s="704"/>
      <c r="G41" s="140" t="str">
        <f>'Ma tran chuc năng P5'!E76</f>
        <v>SX1.2</v>
      </c>
      <c r="H41" s="127" t="str">
        <f>'Ma tran chuc năng P5'!F76</f>
        <v>Thực hiện theo dõi cho thuê tài sản  (cột điện, hạ tầng viễn thông..) đạt chỉ tiêu kế hoạch Tổng công ty giao</v>
      </c>
      <c r="I41" s="140" t="str">
        <f>'Ma tran chuc năng P5'!G76</f>
        <v>SX1.2.1</v>
      </c>
      <c r="J41" s="129" t="str">
        <f>'Ma tran chuc năng P5'!H76</f>
        <v>Hạch toán doanh thu, chi phí. Xác định lãi lỗ cho thuê tài sản (cột điện, hạ tầng viễn thông..) đạt chỉ tiêu kế hoạch Tổng công ty giao.</v>
      </c>
      <c r="K41" s="86" t="s">
        <v>105</v>
      </c>
      <c r="L41" s="86">
        <v>0</v>
      </c>
      <c r="M41" s="83" t="s">
        <v>106</v>
      </c>
      <c r="N41" s="168">
        <v>1</v>
      </c>
      <c r="O41" s="312">
        <f>$A$9*$B$21*$C$40*D41*N41</f>
        <v>3.3150000000000006E-2</v>
      </c>
      <c r="P41" s="86">
        <v>0</v>
      </c>
      <c r="Q41" s="83">
        <v>10</v>
      </c>
      <c r="R41" s="118">
        <f>100-(P41-L41)*Q41</f>
        <v>100</v>
      </c>
      <c r="S41" s="135">
        <f t="shared" ref="S41:S43" si="4">O41*R41</f>
        <v>3.3150000000000004</v>
      </c>
      <c r="T41" s="86">
        <v>0</v>
      </c>
      <c r="U41" s="83">
        <v>10</v>
      </c>
      <c r="V41" s="118">
        <f>100-(T41-L41)*U41</f>
        <v>100</v>
      </c>
      <c r="W41" s="251">
        <f>O41*V41</f>
        <v>3.3150000000000004</v>
      </c>
      <c r="X41" s="263"/>
      <c r="Y41" s="122"/>
      <c r="Z41" s="122"/>
      <c r="AA41" s="122"/>
      <c r="AB41" s="122"/>
      <c r="AC41" s="122"/>
      <c r="AD41" s="122"/>
      <c r="AE41" s="122"/>
      <c r="AF41" s="122"/>
      <c r="AG41" s="122"/>
      <c r="AH41" s="122"/>
      <c r="AI41" s="122"/>
      <c r="AJ41" s="122"/>
      <c r="AK41" s="122"/>
      <c r="AL41" s="122"/>
      <c r="AM41" s="122"/>
      <c r="AN41" s="122"/>
      <c r="AO41" s="122"/>
      <c r="AP41" s="122"/>
      <c r="AQ41" s="122"/>
      <c r="AR41" s="122"/>
      <c r="AS41" s="122"/>
      <c r="AT41" s="122"/>
      <c r="AU41" s="122"/>
      <c r="AV41" s="122"/>
      <c r="AW41" s="122"/>
      <c r="AX41" s="122"/>
      <c r="AY41" s="122"/>
      <c r="AZ41" s="122"/>
      <c r="BA41" s="122"/>
      <c r="BB41" s="122"/>
      <c r="BC41" s="122"/>
      <c r="BD41" s="122"/>
      <c r="BE41" s="122"/>
      <c r="BF41" s="122"/>
      <c r="BG41" s="122"/>
      <c r="BH41" s="122"/>
      <c r="BI41" s="122"/>
      <c r="BJ41" s="122"/>
      <c r="BK41" s="122"/>
      <c r="BL41" s="122"/>
      <c r="BM41" s="122"/>
      <c r="BN41" s="122"/>
      <c r="BO41" s="122"/>
      <c r="BP41" s="122"/>
      <c r="BQ41" s="122"/>
      <c r="BR41" s="122"/>
      <c r="BS41" s="122"/>
      <c r="BT41" s="122"/>
      <c r="BU41" s="122"/>
      <c r="BV41" s="122"/>
      <c r="BW41" s="122"/>
      <c r="BX41" s="122"/>
      <c r="BY41" s="122"/>
      <c r="BZ41" s="122"/>
      <c r="CA41" s="122"/>
      <c r="CB41" s="122"/>
      <c r="CC41" s="122"/>
      <c r="CD41" s="122"/>
      <c r="CE41" s="122"/>
      <c r="CF41" s="122"/>
      <c r="CG41" s="122"/>
      <c r="CH41" s="122"/>
      <c r="CI41" s="122"/>
      <c r="CJ41" s="122"/>
      <c r="CK41" s="122"/>
      <c r="CL41" s="122"/>
      <c r="CM41" s="122"/>
      <c r="CN41" s="122"/>
      <c r="CO41" s="122"/>
      <c r="CP41" s="122"/>
      <c r="CQ41" s="122"/>
      <c r="CR41" s="122"/>
      <c r="CS41" s="122"/>
      <c r="CT41" s="122"/>
      <c r="CU41" s="122"/>
      <c r="CV41" s="122"/>
      <c r="CW41" s="122"/>
      <c r="CX41" s="122"/>
      <c r="CY41" s="122"/>
      <c r="CZ41" s="122"/>
      <c r="DA41" s="122"/>
      <c r="DB41" s="122"/>
      <c r="DC41" s="122"/>
      <c r="DD41" s="122"/>
      <c r="DE41" s="122"/>
      <c r="DF41" s="122"/>
      <c r="DG41" s="122"/>
      <c r="DH41" s="122"/>
      <c r="DI41" s="122"/>
      <c r="DJ41" s="122"/>
      <c r="DK41" s="122"/>
      <c r="DL41" s="122"/>
      <c r="DM41" s="122"/>
      <c r="DN41" s="122"/>
      <c r="DO41" s="122"/>
      <c r="DP41" s="122"/>
      <c r="DQ41" s="122"/>
      <c r="DR41" s="122"/>
      <c r="DS41" s="122"/>
      <c r="DT41" s="122"/>
      <c r="DU41" s="122"/>
      <c r="DV41" s="122"/>
      <c r="DW41" s="122"/>
      <c r="DX41" s="122"/>
      <c r="DY41" s="122"/>
    </row>
    <row r="42" spans="1:129" s="67" customFormat="1" ht="33" customHeight="1">
      <c r="A42" s="896"/>
      <c r="B42" s="848"/>
      <c r="C42" s="147"/>
      <c r="D42" s="147"/>
      <c r="E42" s="138" t="s">
        <v>226</v>
      </c>
      <c r="F42" s="831" t="s">
        <v>227</v>
      </c>
      <c r="G42" s="832"/>
      <c r="H42" s="832"/>
      <c r="I42" s="832"/>
      <c r="J42" s="832"/>
      <c r="K42" s="832"/>
      <c r="L42" s="832"/>
      <c r="M42" s="833"/>
      <c r="N42" s="190"/>
      <c r="O42" s="313"/>
      <c r="P42" s="198"/>
      <c r="Q42" s="198"/>
      <c r="R42" s="196"/>
      <c r="S42" s="197"/>
      <c r="T42" s="198"/>
      <c r="U42" s="198"/>
      <c r="V42" s="196"/>
      <c r="W42" s="257"/>
      <c r="X42" s="267"/>
      <c r="Y42" s="122"/>
      <c r="Z42" s="122"/>
      <c r="AA42" s="122"/>
      <c r="AB42" s="122"/>
      <c r="AC42" s="122"/>
      <c r="AD42" s="122"/>
      <c r="AE42" s="122"/>
      <c r="AF42" s="122"/>
      <c r="AG42" s="122"/>
      <c r="AH42" s="122"/>
      <c r="AI42" s="122"/>
      <c r="AJ42" s="122"/>
      <c r="AK42" s="122"/>
      <c r="AL42" s="122"/>
      <c r="AM42" s="122"/>
      <c r="AN42" s="122"/>
      <c r="AO42" s="122"/>
      <c r="AP42" s="122"/>
      <c r="AQ42" s="122"/>
      <c r="AR42" s="122"/>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122"/>
      <c r="DD42" s="122"/>
      <c r="DE42" s="122"/>
      <c r="DF42" s="122"/>
      <c r="DG42" s="122"/>
      <c r="DH42" s="122"/>
      <c r="DI42" s="122"/>
      <c r="DJ42" s="122"/>
      <c r="DK42" s="122"/>
      <c r="DL42" s="122"/>
      <c r="DM42" s="122"/>
      <c r="DN42" s="122"/>
      <c r="DO42" s="122"/>
      <c r="DP42" s="122"/>
      <c r="DQ42" s="122"/>
      <c r="DR42" s="122"/>
      <c r="DS42" s="122"/>
      <c r="DT42" s="122"/>
      <c r="DU42" s="122"/>
      <c r="DV42" s="122"/>
      <c r="DW42" s="122"/>
      <c r="DX42" s="122"/>
      <c r="DY42" s="122"/>
    </row>
    <row r="43" spans="1:129" s="67" customFormat="1" ht="227.25" customHeight="1">
      <c r="A43" s="896"/>
      <c r="B43" s="848"/>
      <c r="C43" s="200">
        <v>0.05</v>
      </c>
      <c r="D43" s="556">
        <v>1</v>
      </c>
      <c r="E43" s="81" t="s">
        <v>73</v>
      </c>
      <c r="F43" s="58" t="str">
        <f>+'Ma tran chuc năng P5'!D83</f>
        <v>Xây dựng và tổ chức thực hiện kế hoạch thanh tra, kiểm tra định kỳ hoặc đột xuất trong toàn Công ty về việc thực hiện các chính sách, pháp luật của Nhà nước, quy chế phân cấp quản lý, quy định của Công ty và Tổng công ty</v>
      </c>
      <c r="G43" s="81" t="s">
        <v>552</v>
      </c>
      <c r="H43" s="129" t="s">
        <v>128</v>
      </c>
      <c r="I43" s="81" t="s">
        <v>553</v>
      </c>
      <c r="J43" s="63" t="str">
        <f>'Ma tran chuc năng P5'!H83</f>
        <v>Tham gia thực hiện kế hoạch thanh tra, kiểm tra định kỳ hoặc đột xuất trong toàn Công ty về việc thực hiện  công tác tài chính kế toán, thanh toán các thu nhập của người lao động.</v>
      </c>
      <c r="K43" s="86" t="s">
        <v>105</v>
      </c>
      <c r="L43" s="86">
        <v>0</v>
      </c>
      <c r="M43" s="178" t="s">
        <v>125</v>
      </c>
      <c r="N43" s="139">
        <v>1</v>
      </c>
      <c r="O43" s="312">
        <f>$A$9*$B$21*$C$43*D43*N43</f>
        <v>3.3150000000000006E-2</v>
      </c>
      <c r="P43" s="86">
        <v>0</v>
      </c>
      <c r="Q43" s="83">
        <v>10</v>
      </c>
      <c r="R43" s="118">
        <f>100-(P43-L43)*Q43</f>
        <v>100</v>
      </c>
      <c r="S43" s="135">
        <f t="shared" si="4"/>
        <v>3.3150000000000004</v>
      </c>
      <c r="T43" s="86">
        <v>0</v>
      </c>
      <c r="U43" s="83">
        <v>10</v>
      </c>
      <c r="V43" s="118">
        <f t="shared" ref="V43:V53" si="5">100-(T43-L43)*U43</f>
        <v>100</v>
      </c>
      <c r="W43" s="251">
        <f>O43*V43</f>
        <v>3.3150000000000004</v>
      </c>
      <c r="X43" s="263"/>
      <c r="Y43" s="122"/>
      <c r="Z43" s="122"/>
      <c r="AA43" s="122"/>
      <c r="AB43" s="122"/>
      <c r="AC43" s="122"/>
      <c r="AD43" s="122"/>
      <c r="AE43" s="122"/>
      <c r="AF43" s="122"/>
      <c r="AG43" s="122"/>
      <c r="AH43" s="122"/>
      <c r="AI43" s="122"/>
      <c r="AJ43" s="122"/>
      <c r="AK43" s="122"/>
      <c r="AL43" s="122"/>
      <c r="AM43" s="122"/>
      <c r="AN43" s="122"/>
      <c r="AO43" s="122"/>
      <c r="AP43" s="122"/>
      <c r="AQ43" s="122"/>
      <c r="AR43" s="122"/>
      <c r="AS43" s="122"/>
      <c r="AT43" s="122"/>
      <c r="AU43" s="122"/>
      <c r="AV43" s="122"/>
      <c r="AW43" s="122"/>
      <c r="AX43" s="122"/>
      <c r="AY43" s="122"/>
      <c r="AZ43" s="122"/>
      <c r="BA43" s="122"/>
      <c r="BB43" s="122"/>
      <c r="BC43" s="122"/>
      <c r="BD43" s="122"/>
      <c r="BE43" s="122"/>
      <c r="BF43" s="122"/>
      <c r="BG43" s="122"/>
      <c r="BH43" s="122"/>
      <c r="BI43" s="122"/>
      <c r="BJ43" s="122"/>
      <c r="BK43" s="122"/>
      <c r="BL43" s="122"/>
      <c r="BM43" s="122"/>
      <c r="BN43" s="122"/>
      <c r="BO43" s="122"/>
      <c r="BP43" s="122"/>
      <c r="BQ43" s="122"/>
      <c r="BR43" s="122"/>
      <c r="BS43" s="122"/>
      <c r="BT43" s="122"/>
      <c r="BU43" s="122"/>
      <c r="BV43" s="122"/>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122"/>
      <c r="DD43" s="122"/>
      <c r="DE43" s="122"/>
      <c r="DF43" s="122"/>
      <c r="DG43" s="122"/>
      <c r="DH43" s="122"/>
      <c r="DI43" s="122"/>
      <c r="DJ43" s="122"/>
      <c r="DK43" s="122"/>
      <c r="DL43" s="122"/>
      <c r="DM43" s="122"/>
      <c r="DN43" s="122"/>
      <c r="DO43" s="122"/>
      <c r="DP43" s="122"/>
      <c r="DQ43" s="122"/>
      <c r="DR43" s="122"/>
      <c r="DS43" s="122"/>
      <c r="DT43" s="122"/>
      <c r="DU43" s="122"/>
      <c r="DV43" s="122"/>
      <c r="DW43" s="122"/>
      <c r="DX43" s="122"/>
      <c r="DY43" s="122"/>
    </row>
    <row r="44" spans="1:129" s="67" customFormat="1">
      <c r="A44" s="896"/>
      <c r="B44" s="147"/>
      <c r="C44" s="162">
        <f>SUM(C22:C43)</f>
        <v>1</v>
      </c>
      <c r="D44" s="162"/>
      <c r="E44" s="81"/>
      <c r="F44" s="93"/>
      <c r="G44" s="81"/>
      <c r="H44" s="58"/>
      <c r="I44" s="81"/>
      <c r="J44" s="58"/>
      <c r="K44" s="90"/>
      <c r="L44" s="179"/>
      <c r="M44" s="178"/>
      <c r="N44" s="139"/>
      <c r="O44" s="314"/>
      <c r="P44" s="178"/>
      <c r="Q44" s="178"/>
      <c r="R44" s="118"/>
      <c r="S44" s="177"/>
      <c r="T44" s="178"/>
      <c r="U44" s="178"/>
      <c r="V44" s="118"/>
      <c r="W44" s="258"/>
      <c r="X44" s="267"/>
      <c r="Y44" s="122"/>
      <c r="Z44" s="122"/>
      <c r="AA44" s="122"/>
      <c r="AB44" s="122"/>
      <c r="AC44" s="122"/>
      <c r="AD44" s="122"/>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22"/>
      <c r="DD44" s="122"/>
      <c r="DE44" s="122"/>
      <c r="DF44" s="122"/>
      <c r="DG44" s="122"/>
      <c r="DH44" s="122"/>
      <c r="DI44" s="122"/>
      <c r="DJ44" s="122"/>
      <c r="DK44" s="122"/>
      <c r="DL44" s="122"/>
      <c r="DM44" s="122"/>
      <c r="DN44" s="122"/>
      <c r="DO44" s="122"/>
      <c r="DP44" s="122"/>
      <c r="DQ44" s="122"/>
      <c r="DR44" s="122"/>
      <c r="DS44" s="122"/>
      <c r="DT44" s="122"/>
      <c r="DU44" s="122"/>
      <c r="DV44" s="122"/>
      <c r="DW44" s="122"/>
      <c r="DX44" s="122"/>
      <c r="DY44" s="122"/>
    </row>
    <row r="45" spans="1:129" s="335" customFormat="1" ht="15.75" customHeight="1">
      <c r="A45" s="896"/>
      <c r="B45" s="328"/>
      <c r="C45" s="329"/>
      <c r="D45" s="329"/>
      <c r="E45" s="330" t="s">
        <v>604</v>
      </c>
      <c r="F45" s="836" t="s">
        <v>605</v>
      </c>
      <c r="G45" s="837"/>
      <c r="H45" s="837"/>
      <c r="I45" s="837"/>
      <c r="J45" s="837"/>
      <c r="K45" s="837"/>
      <c r="L45" s="837"/>
      <c r="M45" s="838"/>
      <c r="N45" s="384"/>
      <c r="O45" s="384"/>
      <c r="P45" s="385"/>
      <c r="Q45" s="385"/>
      <c r="R45" s="389"/>
      <c r="S45" s="387"/>
      <c r="T45" s="385"/>
      <c r="U45" s="385"/>
      <c r="V45" s="389"/>
      <c r="W45" s="387"/>
    </row>
    <row r="46" spans="1:129" s="335" customFormat="1" ht="122.25" customHeight="1">
      <c r="A46" s="896"/>
      <c r="B46" s="839">
        <v>0.12</v>
      </c>
      <c r="C46" s="188">
        <v>0.09</v>
      </c>
      <c r="D46" s="558">
        <v>1</v>
      </c>
      <c r="E46" s="83" t="s">
        <v>8</v>
      </c>
      <c r="F46" s="84" t="s">
        <v>42</v>
      </c>
      <c r="G46" s="157" t="s">
        <v>583</v>
      </c>
      <c r="H46" s="84" t="s">
        <v>401</v>
      </c>
      <c r="I46" s="156" t="s">
        <v>584</v>
      </c>
      <c r="J46" s="84" t="s">
        <v>401</v>
      </c>
      <c r="K46" s="86" t="s">
        <v>105</v>
      </c>
      <c r="L46" s="86">
        <v>0</v>
      </c>
      <c r="M46" s="118" t="s">
        <v>106</v>
      </c>
      <c r="N46" s="168">
        <v>1</v>
      </c>
      <c r="O46" s="312">
        <f t="shared" ref="O46:O51" si="6">$A$9*$B$46*C46*D46*N46</f>
        <v>9.1799999999999989E-3</v>
      </c>
      <c r="P46" s="156">
        <v>0</v>
      </c>
      <c r="Q46" s="83">
        <v>10</v>
      </c>
      <c r="R46" s="118">
        <f t="shared" ref="R46:R53" si="7">100-(P46-L46)*Q46</f>
        <v>100</v>
      </c>
      <c r="S46" s="135">
        <f>O46*R46</f>
        <v>0.91799999999999993</v>
      </c>
      <c r="T46" s="156">
        <v>0</v>
      </c>
      <c r="U46" s="83">
        <v>10</v>
      </c>
      <c r="V46" s="118">
        <f t="shared" si="5"/>
        <v>100</v>
      </c>
      <c r="W46" s="135">
        <f t="shared" ref="W46:W56" si="8">O46*V46</f>
        <v>0.91799999999999993</v>
      </c>
    </row>
    <row r="47" spans="1:129" s="335" customFormat="1" ht="78.75">
      <c r="A47" s="896"/>
      <c r="B47" s="840"/>
      <c r="C47" s="336">
        <v>0.06</v>
      </c>
      <c r="D47" s="559">
        <v>1</v>
      </c>
      <c r="E47" s="81" t="s">
        <v>56</v>
      </c>
      <c r="F47" s="58" t="s">
        <v>57</v>
      </c>
      <c r="G47" s="140" t="s">
        <v>472</v>
      </c>
      <c r="H47" s="53" t="s">
        <v>273</v>
      </c>
      <c r="I47" s="81" t="s">
        <v>477</v>
      </c>
      <c r="J47" s="298" t="s">
        <v>429</v>
      </c>
      <c r="K47" s="86" t="s">
        <v>105</v>
      </c>
      <c r="L47" s="86">
        <v>0</v>
      </c>
      <c r="M47" s="118" t="s">
        <v>106</v>
      </c>
      <c r="N47" s="139">
        <v>1</v>
      </c>
      <c r="O47" s="312">
        <f t="shared" si="6"/>
        <v>6.1199999999999996E-3</v>
      </c>
      <c r="P47" s="156">
        <v>0</v>
      </c>
      <c r="Q47" s="83">
        <v>10</v>
      </c>
      <c r="R47" s="118">
        <f t="shared" si="7"/>
        <v>100</v>
      </c>
      <c r="S47" s="135">
        <f>O47*R47</f>
        <v>0.61199999999999999</v>
      </c>
      <c r="T47" s="156">
        <v>0</v>
      </c>
      <c r="U47" s="83">
        <v>10</v>
      </c>
      <c r="V47" s="118">
        <f t="shared" si="5"/>
        <v>100</v>
      </c>
      <c r="W47" s="135">
        <f t="shared" si="8"/>
        <v>0.61199999999999999</v>
      </c>
    </row>
    <row r="48" spans="1:129" s="335" customFormat="1" ht="63">
      <c r="A48" s="896"/>
      <c r="B48" s="840"/>
      <c r="C48" s="336">
        <v>0.06</v>
      </c>
      <c r="D48" s="559">
        <v>1</v>
      </c>
      <c r="E48" s="81" t="s">
        <v>58</v>
      </c>
      <c r="F48" s="58" t="s">
        <v>59</v>
      </c>
      <c r="G48" s="140" t="s">
        <v>473</v>
      </c>
      <c r="H48" s="53" t="s">
        <v>290</v>
      </c>
      <c r="I48" s="81" t="s">
        <v>478</v>
      </c>
      <c r="J48" s="298" t="s">
        <v>430</v>
      </c>
      <c r="K48" s="86" t="s">
        <v>105</v>
      </c>
      <c r="L48" s="86">
        <v>0</v>
      </c>
      <c r="M48" s="118" t="s">
        <v>106</v>
      </c>
      <c r="N48" s="168">
        <v>1</v>
      </c>
      <c r="O48" s="312">
        <f t="shared" si="6"/>
        <v>6.1199999999999996E-3</v>
      </c>
      <c r="P48" s="156">
        <v>0</v>
      </c>
      <c r="Q48" s="83">
        <v>10</v>
      </c>
      <c r="R48" s="118">
        <f t="shared" si="7"/>
        <v>100</v>
      </c>
      <c r="S48" s="135">
        <f>O48*R48</f>
        <v>0.61199999999999999</v>
      </c>
      <c r="T48" s="156">
        <v>0</v>
      </c>
      <c r="U48" s="83">
        <v>10</v>
      </c>
      <c r="V48" s="118">
        <f t="shared" si="5"/>
        <v>100</v>
      </c>
      <c r="W48" s="135">
        <f t="shared" si="8"/>
        <v>0.61199999999999999</v>
      </c>
    </row>
    <row r="49" spans="1:129" s="335" customFormat="1" ht="141" customHeight="1">
      <c r="A49" s="896"/>
      <c r="B49" s="840"/>
      <c r="C49" s="336">
        <v>0.09</v>
      </c>
      <c r="D49" s="559">
        <v>1</v>
      </c>
      <c r="E49" s="97" t="s">
        <v>67</v>
      </c>
      <c r="F49" s="278" t="s">
        <v>127</v>
      </c>
      <c r="G49" s="92" t="s">
        <v>588</v>
      </c>
      <c r="H49" s="132" t="s">
        <v>394</v>
      </c>
      <c r="I49" s="140" t="s">
        <v>547</v>
      </c>
      <c r="J49" s="277" t="s">
        <v>400</v>
      </c>
      <c r="K49" s="86" t="s">
        <v>105</v>
      </c>
      <c r="L49" s="179">
        <v>0</v>
      </c>
      <c r="M49" s="178" t="s">
        <v>106</v>
      </c>
      <c r="N49" s="168">
        <v>1</v>
      </c>
      <c r="O49" s="312">
        <f t="shared" si="6"/>
        <v>9.1799999999999989E-3</v>
      </c>
      <c r="P49" s="156">
        <v>0</v>
      </c>
      <c r="Q49" s="83">
        <v>10</v>
      </c>
      <c r="R49" s="118">
        <f t="shared" si="7"/>
        <v>100</v>
      </c>
      <c r="S49" s="135">
        <f>O49*R49</f>
        <v>0.91799999999999993</v>
      </c>
      <c r="T49" s="156">
        <v>0</v>
      </c>
      <c r="U49" s="83">
        <v>10</v>
      </c>
      <c r="V49" s="118">
        <f t="shared" si="5"/>
        <v>100</v>
      </c>
      <c r="W49" s="135">
        <f t="shared" si="8"/>
        <v>0.91799999999999993</v>
      </c>
    </row>
    <row r="50" spans="1:129" s="527" customFormat="1" ht="47.25">
      <c r="A50" s="896"/>
      <c r="B50" s="840"/>
      <c r="C50" s="520">
        <v>0.08</v>
      </c>
      <c r="D50" s="560">
        <v>1</v>
      </c>
      <c r="E50" s="521" t="s">
        <v>102</v>
      </c>
      <c r="F50" s="521" t="s">
        <v>103</v>
      </c>
      <c r="G50" s="522" t="s">
        <v>636</v>
      </c>
      <c r="H50" s="431" t="s">
        <v>637</v>
      </c>
      <c r="I50" s="430" t="s">
        <v>638</v>
      </c>
      <c r="J50" s="431" t="s">
        <v>637</v>
      </c>
      <c r="K50" s="460" t="s">
        <v>650</v>
      </c>
      <c r="L50" s="460">
        <v>1</v>
      </c>
      <c r="M50" s="478" t="s">
        <v>106</v>
      </c>
      <c r="N50" s="442">
        <v>1</v>
      </c>
      <c r="O50" s="443">
        <f t="shared" si="6"/>
        <v>8.1599999999999989E-3</v>
      </c>
      <c r="P50" s="523">
        <v>0</v>
      </c>
      <c r="Q50" s="524">
        <v>10</v>
      </c>
      <c r="R50" s="525">
        <v>100</v>
      </c>
      <c r="S50" s="526">
        <f>O50*R50</f>
        <v>0.81599999999999984</v>
      </c>
      <c r="T50" s="523">
        <v>0</v>
      </c>
      <c r="U50" s="524">
        <v>10</v>
      </c>
      <c r="V50" s="525">
        <v>100</v>
      </c>
      <c r="W50" s="526">
        <f>O50*V50</f>
        <v>0.81599999999999984</v>
      </c>
    </row>
    <row r="51" spans="1:129" s="335" customFormat="1" ht="94.5">
      <c r="A51" s="896"/>
      <c r="B51" s="840"/>
      <c r="C51" s="798">
        <v>0.18</v>
      </c>
      <c r="D51" s="806">
        <v>1</v>
      </c>
      <c r="E51" s="827" t="s">
        <v>70</v>
      </c>
      <c r="F51" s="699" t="s">
        <v>71</v>
      </c>
      <c r="G51" s="827" t="s">
        <v>551</v>
      </c>
      <c r="H51" s="699" t="s">
        <v>71</v>
      </c>
      <c r="I51" s="144" t="s">
        <v>549</v>
      </c>
      <c r="J51" s="478" t="s">
        <v>651</v>
      </c>
      <c r="K51" s="460" t="s">
        <v>153</v>
      </c>
      <c r="L51" s="179">
        <v>0</v>
      </c>
      <c r="M51" s="178" t="s">
        <v>106</v>
      </c>
      <c r="N51" s="168">
        <v>0.5</v>
      </c>
      <c r="O51" s="312">
        <f t="shared" si="6"/>
        <v>9.1799999999999989E-3</v>
      </c>
      <c r="P51" s="156">
        <v>0</v>
      </c>
      <c r="Q51" s="83">
        <v>10</v>
      </c>
      <c r="R51" s="118">
        <f t="shared" si="7"/>
        <v>100</v>
      </c>
      <c r="S51" s="135">
        <f t="shared" ref="S51:S56" si="9">O51*R51</f>
        <v>0.91799999999999993</v>
      </c>
      <c r="T51" s="156">
        <v>0</v>
      </c>
      <c r="U51" s="83">
        <v>10</v>
      </c>
      <c r="V51" s="118">
        <f t="shared" si="5"/>
        <v>100</v>
      </c>
      <c r="W51" s="135">
        <f t="shared" si="8"/>
        <v>0.91799999999999993</v>
      </c>
    </row>
    <row r="52" spans="1:129" s="335" customFormat="1" ht="70.5" customHeight="1">
      <c r="A52" s="896"/>
      <c r="B52" s="840"/>
      <c r="C52" s="799"/>
      <c r="D52" s="807"/>
      <c r="E52" s="828"/>
      <c r="F52" s="701"/>
      <c r="G52" s="828"/>
      <c r="H52" s="701"/>
      <c r="I52" s="144" t="s">
        <v>550</v>
      </c>
      <c r="J52" s="129" t="s">
        <v>409</v>
      </c>
      <c r="K52" s="86" t="s">
        <v>105</v>
      </c>
      <c r="L52" s="179">
        <v>0</v>
      </c>
      <c r="M52" s="178" t="s">
        <v>106</v>
      </c>
      <c r="N52" s="168">
        <v>0.5</v>
      </c>
      <c r="O52" s="312">
        <f>$A$9*$B$46*C51*D51*N52</f>
        <v>9.1799999999999989E-3</v>
      </c>
      <c r="P52" s="156">
        <v>0</v>
      </c>
      <c r="Q52" s="83">
        <v>10</v>
      </c>
      <c r="R52" s="118">
        <f t="shared" si="7"/>
        <v>100</v>
      </c>
      <c r="S52" s="135">
        <f t="shared" si="9"/>
        <v>0.91799999999999993</v>
      </c>
      <c r="T52" s="156">
        <v>0</v>
      </c>
      <c r="U52" s="83">
        <v>10</v>
      </c>
      <c r="V52" s="118">
        <f t="shared" si="5"/>
        <v>100</v>
      </c>
      <c r="W52" s="135">
        <f t="shared" si="8"/>
        <v>0.91799999999999993</v>
      </c>
    </row>
    <row r="53" spans="1:129" s="335" customFormat="1" ht="129" customHeight="1">
      <c r="A53" s="896"/>
      <c r="B53" s="840"/>
      <c r="C53" s="336">
        <v>0.18</v>
      </c>
      <c r="D53" s="559">
        <v>1</v>
      </c>
      <c r="E53" s="98" t="s">
        <v>76</v>
      </c>
      <c r="F53" s="58" t="s">
        <v>77</v>
      </c>
      <c r="G53" s="98" t="s">
        <v>555</v>
      </c>
      <c r="H53" s="63" t="s">
        <v>440</v>
      </c>
      <c r="I53" s="81" t="s">
        <v>554</v>
      </c>
      <c r="J53" s="64" t="s">
        <v>233</v>
      </c>
      <c r="K53" s="460" t="s">
        <v>652</v>
      </c>
      <c r="L53" s="179">
        <v>0</v>
      </c>
      <c r="M53" s="178" t="s">
        <v>106</v>
      </c>
      <c r="N53" s="168">
        <v>1</v>
      </c>
      <c r="O53" s="312">
        <f>$A$9*$B$46*C53*D53*N53</f>
        <v>1.8359999999999998E-2</v>
      </c>
      <c r="P53" s="156">
        <v>0</v>
      </c>
      <c r="Q53" s="83">
        <v>10</v>
      </c>
      <c r="R53" s="118">
        <f t="shared" si="7"/>
        <v>100</v>
      </c>
      <c r="S53" s="135">
        <f t="shared" si="9"/>
        <v>1.8359999999999999</v>
      </c>
      <c r="T53" s="178">
        <v>0</v>
      </c>
      <c r="U53" s="83">
        <v>10</v>
      </c>
      <c r="V53" s="118">
        <f t="shared" si="5"/>
        <v>100</v>
      </c>
      <c r="W53" s="135">
        <f t="shared" si="8"/>
        <v>1.8359999999999999</v>
      </c>
    </row>
    <row r="54" spans="1:129" s="335" customFormat="1" ht="93" customHeight="1">
      <c r="A54" s="896"/>
      <c r="B54" s="840"/>
      <c r="C54" s="798">
        <v>0.18</v>
      </c>
      <c r="D54" s="559">
        <v>0.5</v>
      </c>
      <c r="E54" s="841" t="s">
        <v>78</v>
      </c>
      <c r="F54" s="693" t="s">
        <v>79</v>
      </c>
      <c r="G54" s="81" t="s">
        <v>557</v>
      </c>
      <c r="H54" s="63" t="s">
        <v>443</v>
      </c>
      <c r="I54" s="81" t="s">
        <v>558</v>
      </c>
      <c r="J54" s="63" t="s">
        <v>234</v>
      </c>
      <c r="K54" s="460" t="s">
        <v>278</v>
      </c>
      <c r="L54" s="481" t="s">
        <v>654</v>
      </c>
      <c r="M54" s="178" t="s">
        <v>106</v>
      </c>
      <c r="N54" s="168">
        <v>1</v>
      </c>
      <c r="O54" s="312">
        <f>$A$9*$B$46*C54*D54*N54</f>
        <v>9.1799999999999989E-3</v>
      </c>
      <c r="P54" s="156">
        <v>0</v>
      </c>
      <c r="Q54" s="83">
        <v>10</v>
      </c>
      <c r="R54" s="118">
        <v>100</v>
      </c>
      <c r="S54" s="135">
        <f t="shared" si="9"/>
        <v>0.91799999999999993</v>
      </c>
      <c r="T54" s="178">
        <v>0</v>
      </c>
      <c r="U54" s="83">
        <v>10</v>
      </c>
      <c r="V54" s="118">
        <v>100</v>
      </c>
      <c r="W54" s="135">
        <f>O54*V54</f>
        <v>0.91799999999999993</v>
      </c>
    </row>
    <row r="55" spans="1:129" s="335" customFormat="1" ht="93" customHeight="1">
      <c r="A55" s="896"/>
      <c r="B55" s="840"/>
      <c r="C55" s="799"/>
      <c r="D55" s="559">
        <v>0.5</v>
      </c>
      <c r="E55" s="842"/>
      <c r="F55" s="695"/>
      <c r="G55" s="225" t="str">
        <f>+'Ma tran chuc năng P5'!E87</f>
        <v>QT2.2</v>
      </c>
      <c r="H55" s="366" t="str">
        <f>+'Ma tran chuc năng P5'!F87</f>
        <v>Tổ chức kiểm tra, giám sát và theo dõi đánh giá việc thực hiện công tác 5S của CBCNV trong phòng.</v>
      </c>
      <c r="I55" s="81" t="str">
        <f>+'Ma tran chuc năng P5'!G87</f>
        <v>QT2.2.1</v>
      </c>
      <c r="J55" s="63" t="str">
        <f>+'Ma tran chuc năng P5'!H87</f>
        <v>Tổ chức kiểm tra, giám sát và theo dõi đánh giá việc thực hiện công tác 5S của CBCNV trong phòng.</v>
      </c>
      <c r="K55" s="460" t="s">
        <v>653</v>
      </c>
      <c r="L55" s="460">
        <v>1</v>
      </c>
      <c r="M55" s="178" t="s">
        <v>106</v>
      </c>
      <c r="N55" s="168">
        <v>1</v>
      </c>
      <c r="O55" s="312">
        <f>$A$9*$B$46*C54*D54*N55</f>
        <v>9.1799999999999989E-3</v>
      </c>
      <c r="P55" s="156">
        <v>0</v>
      </c>
      <c r="Q55" s="83">
        <v>10</v>
      </c>
      <c r="R55" s="542">
        <v>100</v>
      </c>
      <c r="S55" s="135">
        <f t="shared" si="9"/>
        <v>0.91799999999999993</v>
      </c>
      <c r="T55" s="178">
        <v>0</v>
      </c>
      <c r="U55" s="83">
        <v>10</v>
      </c>
      <c r="V55" s="118">
        <v>100</v>
      </c>
      <c r="W55" s="135">
        <f>O55*V55</f>
        <v>0.91799999999999993</v>
      </c>
    </row>
    <row r="56" spans="1:129" s="67" customFormat="1" ht="120" customHeight="1">
      <c r="A56" s="897"/>
      <c r="B56" s="840"/>
      <c r="C56" s="216">
        <v>0.08</v>
      </c>
      <c r="D56" s="556">
        <v>1</v>
      </c>
      <c r="E56" s="225" t="s">
        <v>81</v>
      </c>
      <c r="F56" s="323" t="s">
        <v>82</v>
      </c>
      <c r="G56" s="225" t="s">
        <v>563</v>
      </c>
      <c r="H56" s="318" t="s">
        <v>445</v>
      </c>
      <c r="I56" s="118" t="s">
        <v>562</v>
      </c>
      <c r="J56" s="298" t="s">
        <v>445</v>
      </c>
      <c r="K56" s="460" t="s">
        <v>278</v>
      </c>
      <c r="L56" s="480"/>
      <c r="M56" s="178" t="s">
        <v>106</v>
      </c>
      <c r="N56" s="168">
        <v>1</v>
      </c>
      <c r="O56" s="312">
        <f>$A$9*$B$46*C56*D56*N56</f>
        <v>8.1599999999999989E-3</v>
      </c>
      <c r="P56" s="156">
        <v>0</v>
      </c>
      <c r="Q56" s="83">
        <v>10</v>
      </c>
      <c r="R56" s="118">
        <v>100</v>
      </c>
      <c r="S56" s="135">
        <f t="shared" si="9"/>
        <v>0.81599999999999984</v>
      </c>
      <c r="T56" s="156">
        <v>0</v>
      </c>
      <c r="U56" s="83">
        <v>10</v>
      </c>
      <c r="V56" s="118">
        <v>100</v>
      </c>
      <c r="W56" s="135">
        <f t="shared" si="8"/>
        <v>0.81599999999999984</v>
      </c>
      <c r="X56" s="122"/>
      <c r="Y56" s="122"/>
      <c r="Z56" s="122"/>
      <c r="AA56" s="122"/>
      <c r="AB56" s="122"/>
      <c r="AC56" s="122"/>
      <c r="AD56" s="122"/>
      <c r="AE56" s="122"/>
      <c r="AF56" s="122"/>
      <c r="AG56" s="122"/>
      <c r="AH56" s="122"/>
      <c r="AI56" s="122"/>
      <c r="AJ56" s="122"/>
      <c r="AK56" s="122"/>
      <c r="AL56" s="122"/>
      <c r="AM56" s="122"/>
      <c r="AN56" s="122"/>
      <c r="AO56" s="122"/>
      <c r="AP56" s="122"/>
      <c r="AQ56" s="122"/>
      <c r="AR56" s="122"/>
      <c r="AS56" s="122"/>
      <c r="AT56" s="122"/>
      <c r="AU56" s="122"/>
      <c r="AV56" s="122"/>
      <c r="AW56" s="122"/>
      <c r="AX56" s="122"/>
      <c r="AY56" s="122"/>
      <c r="AZ56" s="122"/>
      <c r="BA56" s="122"/>
      <c r="BB56" s="122"/>
      <c r="BC56" s="122"/>
      <c r="BD56" s="122"/>
      <c r="BE56" s="122"/>
      <c r="BF56" s="122"/>
      <c r="BG56" s="122"/>
      <c r="BH56" s="122"/>
      <c r="BI56" s="122"/>
      <c r="BJ56" s="122"/>
      <c r="BK56" s="122"/>
      <c r="BL56" s="122"/>
      <c r="BM56" s="122"/>
      <c r="BN56" s="122"/>
      <c r="BO56" s="122"/>
      <c r="BP56" s="122"/>
      <c r="BQ56" s="122"/>
      <c r="BR56" s="122"/>
      <c r="BS56" s="122"/>
      <c r="BT56" s="122"/>
      <c r="BU56" s="122"/>
      <c r="BV56" s="122"/>
      <c r="BW56" s="122"/>
      <c r="BX56" s="122"/>
      <c r="BY56" s="122"/>
      <c r="BZ56" s="122"/>
      <c r="CA56" s="122"/>
      <c r="CB56" s="122"/>
      <c r="CC56" s="122"/>
      <c r="CD56" s="122"/>
      <c r="CE56" s="122"/>
      <c r="CF56" s="122"/>
      <c r="CG56" s="122"/>
      <c r="CH56" s="122"/>
      <c r="CI56" s="122"/>
      <c r="CJ56" s="122"/>
      <c r="CK56" s="122"/>
      <c r="CL56" s="122"/>
      <c r="CM56" s="122"/>
      <c r="CN56" s="122"/>
      <c r="CO56" s="122"/>
      <c r="CP56" s="122"/>
      <c r="CQ56" s="122"/>
      <c r="CR56" s="122"/>
      <c r="CS56" s="122"/>
      <c r="CT56" s="122"/>
      <c r="CU56" s="122"/>
      <c r="CV56" s="122"/>
      <c r="CW56" s="122"/>
      <c r="CX56" s="122"/>
      <c r="CY56" s="122"/>
      <c r="CZ56" s="122"/>
      <c r="DA56" s="122"/>
      <c r="DB56" s="122"/>
      <c r="DC56" s="122"/>
      <c r="DD56" s="122"/>
      <c r="DE56" s="122"/>
      <c r="DF56" s="122"/>
      <c r="DG56" s="122"/>
      <c r="DH56" s="122"/>
      <c r="DI56" s="122"/>
      <c r="DJ56" s="122"/>
      <c r="DK56" s="122"/>
      <c r="DL56" s="122"/>
      <c r="DM56" s="122"/>
      <c r="DN56" s="122"/>
      <c r="DO56" s="122"/>
      <c r="DP56" s="122"/>
      <c r="DQ56" s="122"/>
      <c r="DR56" s="122"/>
      <c r="DS56" s="122"/>
      <c r="DT56" s="122"/>
      <c r="DU56" s="122"/>
      <c r="DV56" s="122"/>
      <c r="DW56" s="122"/>
      <c r="DX56" s="122"/>
    </row>
    <row r="57" spans="1:129" s="335" customFormat="1">
      <c r="A57" s="337"/>
      <c r="B57" s="162">
        <f>B10+B21+B46</f>
        <v>1</v>
      </c>
      <c r="C57" s="162">
        <f>SUM(C46:C56)</f>
        <v>0.99999999999999989</v>
      </c>
      <c r="D57" s="162"/>
      <c r="E57" s="81"/>
      <c r="F57" s="338"/>
      <c r="G57" s="338"/>
      <c r="H57" s="339"/>
      <c r="I57" s="339"/>
      <c r="J57" s="339"/>
      <c r="K57" s="340"/>
      <c r="L57" s="340"/>
      <c r="M57" s="341"/>
      <c r="N57" s="331"/>
      <c r="O57" s="331"/>
      <c r="P57" s="93"/>
      <c r="Q57" s="93"/>
      <c r="R57" s="118"/>
      <c r="S57" s="333"/>
      <c r="T57" s="93"/>
      <c r="U57" s="93"/>
      <c r="V57" s="334"/>
      <c r="W57" s="333"/>
    </row>
    <row r="58" spans="1:129" s="67" customFormat="1" ht="21" customHeight="1">
      <c r="A58" s="889">
        <v>0.15</v>
      </c>
      <c r="B58" s="147"/>
      <c r="C58" s="147"/>
      <c r="D58" s="147"/>
      <c r="E58" s="371" t="s">
        <v>129</v>
      </c>
      <c r="F58" s="787" t="s">
        <v>130</v>
      </c>
      <c r="G58" s="788"/>
      <c r="H58" s="788"/>
      <c r="I58" s="788"/>
      <c r="J58" s="788"/>
      <c r="K58" s="788"/>
      <c r="L58" s="788"/>
      <c r="M58" s="789"/>
      <c r="N58" s="374">
        <v>0.15</v>
      </c>
      <c r="O58" s="375"/>
      <c r="P58" s="376"/>
      <c r="Q58" s="376"/>
      <c r="R58" s="376"/>
      <c r="S58" s="377"/>
      <c r="T58" s="376"/>
      <c r="U58" s="376"/>
      <c r="V58" s="376"/>
      <c r="W58" s="378"/>
      <c r="X58" s="268"/>
      <c r="Y58" s="122"/>
      <c r="Z58" s="122"/>
      <c r="AA58" s="122"/>
      <c r="AB58" s="122"/>
      <c r="AC58" s="122"/>
      <c r="AD58" s="122"/>
      <c r="AE58" s="122"/>
      <c r="AF58" s="122"/>
      <c r="AG58" s="122"/>
      <c r="AH58" s="122"/>
      <c r="AI58" s="122"/>
      <c r="AJ58" s="122"/>
      <c r="AK58" s="122"/>
      <c r="AL58" s="122"/>
      <c r="AM58" s="122"/>
      <c r="AN58" s="122"/>
      <c r="AO58" s="122"/>
      <c r="AP58" s="122"/>
      <c r="AQ58" s="122"/>
      <c r="AR58" s="122"/>
      <c r="AS58" s="122"/>
      <c r="AT58" s="122"/>
      <c r="AU58" s="122"/>
      <c r="AV58" s="122"/>
      <c r="AW58" s="122"/>
      <c r="AX58" s="122"/>
      <c r="AY58" s="122"/>
      <c r="AZ58" s="122"/>
      <c r="BA58" s="122"/>
      <c r="BB58" s="122"/>
      <c r="BC58" s="122"/>
      <c r="BD58" s="122"/>
      <c r="BE58" s="122"/>
      <c r="BF58" s="122"/>
      <c r="BG58" s="122"/>
      <c r="BH58" s="122"/>
      <c r="BI58" s="122"/>
      <c r="BJ58" s="122"/>
      <c r="BK58" s="122"/>
      <c r="BL58" s="122"/>
      <c r="BM58" s="122"/>
      <c r="BN58" s="122"/>
      <c r="BO58" s="122"/>
      <c r="BP58" s="122"/>
      <c r="BQ58" s="122"/>
      <c r="BR58" s="122"/>
      <c r="BS58" s="122"/>
      <c r="BT58" s="122"/>
      <c r="BU58" s="122"/>
      <c r="BV58" s="122"/>
      <c r="BW58" s="122"/>
      <c r="BX58" s="122"/>
      <c r="BY58" s="122"/>
      <c r="BZ58" s="122"/>
      <c r="CA58" s="122"/>
      <c r="CB58" s="122"/>
      <c r="CC58" s="122"/>
      <c r="CD58" s="122"/>
      <c r="CE58" s="122"/>
      <c r="CF58" s="122"/>
      <c r="CG58" s="122"/>
      <c r="CH58" s="122"/>
      <c r="CI58" s="122"/>
      <c r="CJ58" s="122"/>
      <c r="CK58" s="122"/>
      <c r="CL58" s="122"/>
      <c r="CM58" s="122"/>
      <c r="CN58" s="122"/>
      <c r="CO58" s="122"/>
      <c r="CP58" s="122"/>
      <c r="CQ58" s="122"/>
      <c r="CR58" s="122"/>
      <c r="CS58" s="122"/>
      <c r="CT58" s="122"/>
      <c r="CU58" s="122"/>
      <c r="CV58" s="122"/>
      <c r="CW58" s="122"/>
      <c r="CX58" s="122"/>
      <c r="CY58" s="122"/>
      <c r="CZ58" s="122"/>
      <c r="DA58" s="122"/>
      <c r="DB58" s="122"/>
      <c r="DC58" s="122"/>
      <c r="DD58" s="122"/>
      <c r="DE58" s="122"/>
      <c r="DF58" s="122"/>
      <c r="DG58" s="122"/>
      <c r="DH58" s="122"/>
      <c r="DI58" s="122"/>
      <c r="DJ58" s="122"/>
      <c r="DK58" s="122"/>
      <c r="DL58" s="122"/>
      <c r="DM58" s="122"/>
      <c r="DN58" s="122"/>
      <c r="DO58" s="122"/>
      <c r="DP58" s="122"/>
      <c r="DQ58" s="122"/>
      <c r="DR58" s="122"/>
      <c r="DS58" s="122"/>
      <c r="DT58" s="122"/>
      <c r="DU58" s="122"/>
      <c r="DV58" s="122"/>
      <c r="DW58" s="122"/>
      <c r="DX58" s="122"/>
      <c r="DY58" s="122"/>
    </row>
    <row r="59" spans="1:129" s="67" customFormat="1" ht="49.9" customHeight="1">
      <c r="A59" s="890"/>
      <c r="B59" s="673">
        <v>0.7</v>
      </c>
      <c r="C59" s="163">
        <v>1</v>
      </c>
      <c r="D59" s="559">
        <v>1</v>
      </c>
      <c r="E59" s="81" t="s">
        <v>131</v>
      </c>
      <c r="F59" s="130" t="s">
        <v>151</v>
      </c>
      <c r="G59" s="128" t="s">
        <v>630</v>
      </c>
      <c r="H59" s="130" t="s">
        <v>151</v>
      </c>
      <c r="I59" s="129" t="s">
        <v>632</v>
      </c>
      <c r="J59" s="129" t="s">
        <v>132</v>
      </c>
      <c r="K59" s="86"/>
      <c r="L59" s="179"/>
      <c r="M59" s="178" t="s">
        <v>106</v>
      </c>
      <c r="N59" s="166">
        <v>1</v>
      </c>
      <c r="O59" s="312">
        <f>$A$58*$B$59*C59*D59*N59</f>
        <v>0.105</v>
      </c>
      <c r="P59" s="156">
        <v>0</v>
      </c>
      <c r="Q59" s="83">
        <v>10</v>
      </c>
      <c r="R59" s="118">
        <f>100-(P59-L59)*Q59</f>
        <v>100</v>
      </c>
      <c r="S59" s="135">
        <f t="shared" ref="S59:S64" si="10">O59*R59</f>
        <v>10.5</v>
      </c>
      <c r="T59" s="156">
        <v>0</v>
      </c>
      <c r="U59" s="83">
        <v>10</v>
      </c>
      <c r="V59" s="118">
        <f>100-(T59-L59)*U59</f>
        <v>100</v>
      </c>
      <c r="W59" s="251">
        <f>O59*V59</f>
        <v>10.5</v>
      </c>
      <c r="X59" s="263"/>
      <c r="Y59" s="122"/>
      <c r="Z59" s="122"/>
      <c r="AA59" s="122"/>
      <c r="AB59" s="122"/>
      <c r="AC59" s="122"/>
      <c r="AD59" s="122"/>
      <c r="AE59" s="122"/>
      <c r="AF59" s="122"/>
      <c r="AG59" s="122"/>
      <c r="AH59" s="122"/>
      <c r="AI59" s="122"/>
      <c r="AJ59" s="122"/>
      <c r="AK59" s="122"/>
      <c r="AL59" s="122"/>
      <c r="AM59" s="122"/>
      <c r="AN59" s="122"/>
      <c r="AO59" s="122"/>
      <c r="AP59" s="122"/>
      <c r="AQ59" s="122"/>
      <c r="AR59" s="122"/>
      <c r="AS59" s="122"/>
      <c r="AT59" s="122"/>
      <c r="AU59" s="122"/>
      <c r="AV59" s="122"/>
      <c r="AW59" s="122"/>
      <c r="AX59" s="122"/>
      <c r="AY59" s="122"/>
      <c r="AZ59" s="122"/>
      <c r="BA59" s="122"/>
      <c r="BB59" s="122"/>
      <c r="BC59" s="122"/>
      <c r="BD59" s="122"/>
      <c r="BE59" s="122"/>
      <c r="BF59" s="122"/>
      <c r="BG59" s="122"/>
      <c r="BH59" s="122"/>
      <c r="BI59" s="122"/>
      <c r="BJ59" s="122"/>
      <c r="BK59" s="122"/>
      <c r="BL59" s="122"/>
      <c r="BM59" s="122"/>
      <c r="BN59" s="122"/>
      <c r="BO59" s="122"/>
      <c r="BP59" s="122"/>
      <c r="BQ59" s="122"/>
      <c r="BR59" s="122"/>
      <c r="BS59" s="122"/>
      <c r="BT59" s="122"/>
      <c r="BU59" s="122"/>
      <c r="BV59" s="122"/>
      <c r="BW59" s="122"/>
      <c r="BX59" s="122"/>
      <c r="BY59" s="122"/>
      <c r="BZ59" s="122"/>
      <c r="CA59" s="122"/>
      <c r="CB59" s="122"/>
      <c r="CC59" s="122"/>
      <c r="CD59" s="122"/>
      <c r="CE59" s="122"/>
      <c r="CF59" s="122"/>
      <c r="CG59" s="122"/>
      <c r="CH59" s="122"/>
      <c r="CI59" s="122"/>
      <c r="CJ59" s="122"/>
      <c r="CK59" s="122"/>
      <c r="CL59" s="122"/>
      <c r="CM59" s="122"/>
      <c r="CN59" s="122"/>
      <c r="CO59" s="122"/>
      <c r="CP59" s="122"/>
      <c r="CQ59" s="122"/>
      <c r="CR59" s="122"/>
      <c r="CS59" s="122"/>
      <c r="CT59" s="122"/>
      <c r="CU59" s="122"/>
      <c r="CV59" s="122"/>
      <c r="CW59" s="122"/>
      <c r="CX59" s="122"/>
      <c r="CY59" s="122"/>
      <c r="CZ59" s="122"/>
      <c r="DA59" s="122"/>
      <c r="DB59" s="122"/>
      <c r="DC59" s="122"/>
      <c r="DD59" s="122"/>
      <c r="DE59" s="122"/>
      <c r="DF59" s="122"/>
      <c r="DG59" s="122"/>
      <c r="DH59" s="122"/>
      <c r="DI59" s="122"/>
      <c r="DJ59" s="122"/>
      <c r="DK59" s="122"/>
      <c r="DL59" s="122"/>
      <c r="DM59" s="122"/>
      <c r="DN59" s="122"/>
      <c r="DO59" s="122"/>
      <c r="DP59" s="122"/>
      <c r="DQ59" s="122"/>
      <c r="DR59" s="122"/>
      <c r="DS59" s="122"/>
      <c r="DT59" s="122"/>
      <c r="DU59" s="122"/>
      <c r="DV59" s="122"/>
      <c r="DW59" s="122"/>
      <c r="DX59" s="122"/>
      <c r="DY59" s="122"/>
    </row>
    <row r="60" spans="1:129" s="67" customFormat="1" ht="57" customHeight="1">
      <c r="A60" s="891"/>
      <c r="B60" s="674">
        <v>0.3</v>
      </c>
      <c r="C60" s="163">
        <v>1</v>
      </c>
      <c r="D60" s="559">
        <v>1</v>
      </c>
      <c r="E60" s="81" t="s">
        <v>133</v>
      </c>
      <c r="F60" s="130" t="s">
        <v>152</v>
      </c>
      <c r="G60" s="128" t="s">
        <v>631</v>
      </c>
      <c r="H60" s="130" t="s">
        <v>152</v>
      </c>
      <c r="I60" s="129" t="s">
        <v>633</v>
      </c>
      <c r="J60" s="129" t="s">
        <v>134</v>
      </c>
      <c r="K60" s="86"/>
      <c r="L60" s="179"/>
      <c r="M60" s="178" t="s">
        <v>106</v>
      </c>
      <c r="N60" s="166">
        <v>1</v>
      </c>
      <c r="O60" s="312">
        <f>$A$58*$B$60*C60*D60*N60</f>
        <v>4.4999999999999998E-2</v>
      </c>
      <c r="P60" s="156">
        <v>0</v>
      </c>
      <c r="Q60" s="83">
        <v>10</v>
      </c>
      <c r="R60" s="118">
        <f>100-(P60-L60)*Q60</f>
        <v>100</v>
      </c>
      <c r="S60" s="135">
        <f t="shared" si="10"/>
        <v>4.5</v>
      </c>
      <c r="T60" s="156">
        <v>0</v>
      </c>
      <c r="U60" s="83">
        <v>10</v>
      </c>
      <c r="V60" s="118">
        <f>100-(T60-L60)*U60</f>
        <v>100</v>
      </c>
      <c r="W60" s="251">
        <f>O60*V60</f>
        <v>4.5</v>
      </c>
      <c r="X60" s="263"/>
      <c r="Y60" s="122"/>
      <c r="Z60" s="122"/>
      <c r="AA60" s="122"/>
      <c r="AB60" s="122"/>
      <c r="AC60" s="122"/>
      <c r="AD60" s="122"/>
      <c r="AE60" s="122"/>
      <c r="AF60" s="122"/>
      <c r="AG60" s="122"/>
      <c r="AH60" s="122"/>
      <c r="AI60" s="122"/>
      <c r="AJ60" s="122"/>
      <c r="AK60" s="122"/>
      <c r="AL60" s="122"/>
      <c r="AM60" s="122"/>
      <c r="AN60" s="122"/>
      <c r="AO60" s="122"/>
      <c r="AP60" s="122"/>
      <c r="AQ60" s="122"/>
      <c r="AR60" s="122"/>
      <c r="AS60" s="122"/>
      <c r="AT60" s="122"/>
      <c r="AU60" s="122"/>
      <c r="AV60" s="122"/>
      <c r="AW60" s="122"/>
      <c r="AX60" s="122"/>
      <c r="AY60" s="122"/>
      <c r="AZ60" s="122"/>
      <c r="BA60" s="122"/>
      <c r="BB60" s="122"/>
      <c r="BC60" s="122"/>
      <c r="BD60" s="122"/>
      <c r="BE60" s="122"/>
      <c r="BF60" s="122"/>
      <c r="BG60" s="122"/>
      <c r="BH60" s="122"/>
      <c r="BI60" s="122"/>
      <c r="BJ60" s="122"/>
      <c r="BK60" s="122"/>
      <c r="BL60" s="122"/>
      <c r="BM60" s="122"/>
      <c r="BN60" s="122"/>
      <c r="BO60" s="122"/>
      <c r="BP60" s="122"/>
      <c r="BQ60" s="122"/>
      <c r="BR60" s="122"/>
      <c r="BS60" s="122"/>
      <c r="BT60" s="122"/>
      <c r="BU60" s="122"/>
      <c r="BV60" s="122"/>
      <c r="BW60" s="122"/>
      <c r="BX60" s="122"/>
      <c r="BY60" s="122"/>
      <c r="BZ60" s="122"/>
      <c r="CA60" s="122"/>
      <c r="CB60" s="122"/>
      <c r="CC60" s="122"/>
      <c r="CD60" s="122"/>
      <c r="CE60" s="122"/>
      <c r="CF60" s="122"/>
      <c r="CG60" s="122"/>
      <c r="CH60" s="122"/>
      <c r="CI60" s="122"/>
      <c r="CJ60" s="122"/>
      <c r="CK60" s="122"/>
      <c r="CL60" s="122"/>
      <c r="CM60" s="122"/>
      <c r="CN60" s="122"/>
      <c r="CO60" s="122"/>
      <c r="CP60" s="122"/>
      <c r="CQ60" s="122"/>
      <c r="CR60" s="122"/>
      <c r="CS60" s="122"/>
      <c r="CT60" s="122"/>
      <c r="CU60" s="122"/>
      <c r="CV60" s="122"/>
      <c r="CW60" s="122"/>
      <c r="CX60" s="122"/>
      <c r="CY60" s="122"/>
      <c r="CZ60" s="122"/>
      <c r="DA60" s="122"/>
      <c r="DB60" s="122"/>
      <c r="DC60" s="122"/>
      <c r="DD60" s="122"/>
      <c r="DE60" s="122"/>
      <c r="DF60" s="122"/>
      <c r="DG60" s="122"/>
      <c r="DH60" s="122"/>
      <c r="DI60" s="122"/>
      <c r="DJ60" s="122"/>
      <c r="DK60" s="122"/>
      <c r="DL60" s="122"/>
      <c r="DM60" s="122"/>
      <c r="DN60" s="122"/>
      <c r="DO60" s="122"/>
      <c r="DP60" s="122"/>
      <c r="DQ60" s="122"/>
      <c r="DR60" s="122"/>
      <c r="DS60" s="122"/>
      <c r="DT60" s="122"/>
      <c r="DU60" s="122"/>
      <c r="DV60" s="122"/>
      <c r="DW60" s="122"/>
      <c r="DX60" s="122"/>
      <c r="DY60" s="122"/>
    </row>
    <row r="61" spans="1:129" s="67" customFormat="1" ht="29.45" customHeight="1">
      <c r="A61" s="554"/>
      <c r="B61" s="554"/>
      <c r="C61" s="554"/>
      <c r="D61" s="547"/>
      <c r="E61" s="379" t="s">
        <v>53</v>
      </c>
      <c r="F61" s="900" t="s">
        <v>135</v>
      </c>
      <c r="G61" s="901"/>
      <c r="H61" s="901"/>
      <c r="I61" s="901"/>
      <c r="J61" s="901"/>
      <c r="K61" s="901"/>
      <c r="L61" s="901"/>
      <c r="M61" s="902"/>
      <c r="N61" s="380"/>
      <c r="O61" s="380"/>
      <c r="P61" s="376"/>
      <c r="Q61" s="376"/>
      <c r="R61" s="381"/>
      <c r="S61" s="382"/>
      <c r="T61" s="376"/>
      <c r="U61" s="376"/>
      <c r="V61" s="381"/>
      <c r="W61" s="383"/>
      <c r="X61" s="267"/>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c r="BB61" s="122"/>
      <c r="BC61" s="122"/>
      <c r="BD61" s="122"/>
      <c r="BE61" s="122"/>
      <c r="BF61" s="122"/>
      <c r="BG61" s="122"/>
      <c r="BH61" s="122"/>
      <c r="BI61" s="122"/>
      <c r="BJ61" s="122"/>
      <c r="BK61" s="122"/>
      <c r="BL61" s="122"/>
      <c r="BM61" s="122"/>
      <c r="BN61" s="122"/>
      <c r="BO61" s="122"/>
      <c r="BP61" s="122"/>
      <c r="BQ61" s="122"/>
      <c r="BR61" s="122"/>
      <c r="BS61" s="122"/>
      <c r="BT61" s="122"/>
      <c r="BU61" s="122"/>
      <c r="BV61" s="122"/>
      <c r="BW61" s="122"/>
      <c r="BX61" s="122"/>
      <c r="BY61" s="122"/>
      <c r="BZ61" s="122"/>
      <c r="CA61" s="122"/>
      <c r="CB61" s="122"/>
      <c r="CC61" s="122"/>
      <c r="CD61" s="122"/>
      <c r="CE61" s="122"/>
      <c r="CF61" s="122"/>
      <c r="CG61" s="122"/>
      <c r="CH61" s="122"/>
      <c r="CI61" s="122"/>
      <c r="CJ61" s="122"/>
      <c r="CK61" s="122"/>
      <c r="CL61" s="122"/>
      <c r="CM61" s="122"/>
      <c r="CN61" s="122"/>
      <c r="CO61" s="122"/>
      <c r="CP61" s="122"/>
      <c r="CQ61" s="122"/>
      <c r="CR61" s="122"/>
      <c r="CS61" s="122"/>
      <c r="CT61" s="122"/>
      <c r="CU61" s="122"/>
      <c r="CV61" s="122"/>
      <c r="CW61" s="122"/>
      <c r="CX61" s="122"/>
      <c r="CY61" s="122"/>
      <c r="CZ61" s="122"/>
      <c r="DA61" s="122"/>
      <c r="DB61" s="122"/>
      <c r="DC61" s="122"/>
      <c r="DD61" s="122"/>
      <c r="DE61" s="122"/>
      <c r="DF61" s="122"/>
      <c r="DG61" s="122"/>
      <c r="DH61" s="122"/>
      <c r="DI61" s="122"/>
      <c r="DJ61" s="122"/>
      <c r="DK61" s="122"/>
      <c r="DL61" s="122"/>
      <c r="DM61" s="122"/>
      <c r="DN61" s="122"/>
      <c r="DO61" s="122"/>
      <c r="DP61" s="122"/>
      <c r="DQ61" s="122"/>
      <c r="DR61" s="122"/>
      <c r="DS61" s="122"/>
      <c r="DT61" s="122"/>
      <c r="DU61" s="122"/>
      <c r="DV61" s="122"/>
      <c r="DW61" s="122"/>
      <c r="DX61" s="122"/>
      <c r="DY61" s="122"/>
    </row>
    <row r="62" spans="1:129" s="67" customFormat="1" ht="62.45" customHeight="1">
      <c r="A62" s="554"/>
      <c r="B62" s="554"/>
      <c r="C62" s="554"/>
      <c r="D62" s="547"/>
      <c r="E62" s="841" t="s">
        <v>136</v>
      </c>
      <c r="F62" s="898" t="s">
        <v>137</v>
      </c>
      <c r="G62" s="96" t="s">
        <v>583</v>
      </c>
      <c r="H62" s="96" t="s">
        <v>404</v>
      </c>
      <c r="I62" s="96" t="s">
        <v>584</v>
      </c>
      <c r="J62" s="96" t="s">
        <v>402</v>
      </c>
      <c r="K62" s="90" t="s">
        <v>627</v>
      </c>
      <c r="L62" s="179"/>
      <c r="M62" s="178" t="s">
        <v>106</v>
      </c>
      <c r="N62" s="166"/>
      <c r="O62" s="166"/>
      <c r="P62" s="178"/>
      <c r="Q62" s="166"/>
      <c r="R62" s="118"/>
      <c r="S62" s="135">
        <f t="shared" si="10"/>
        <v>0</v>
      </c>
      <c r="T62" s="178"/>
      <c r="U62" s="166"/>
      <c r="V62" s="118"/>
      <c r="W62" s="135">
        <f>O62*V62</f>
        <v>0</v>
      </c>
      <c r="X62" s="122"/>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c r="BB62" s="122"/>
      <c r="BC62" s="122"/>
      <c r="BD62" s="122"/>
      <c r="BE62" s="122"/>
      <c r="BF62" s="122"/>
      <c r="BG62" s="122"/>
      <c r="BH62" s="122"/>
      <c r="BI62" s="122"/>
      <c r="BJ62" s="122"/>
      <c r="BK62" s="122"/>
      <c r="BL62" s="122"/>
      <c r="BM62" s="122"/>
      <c r="BN62" s="122"/>
      <c r="BO62" s="122"/>
      <c r="BP62" s="122"/>
      <c r="BQ62" s="122"/>
      <c r="BR62" s="122"/>
      <c r="BS62" s="122"/>
      <c r="BT62" s="122"/>
      <c r="BU62" s="122"/>
      <c r="BV62" s="122"/>
      <c r="BW62" s="122"/>
      <c r="BX62" s="122"/>
      <c r="BY62" s="122"/>
      <c r="BZ62" s="122"/>
      <c r="CA62" s="122"/>
      <c r="CB62" s="122"/>
      <c r="CC62" s="122"/>
      <c r="CD62" s="122"/>
      <c r="CE62" s="122"/>
      <c r="CF62" s="122"/>
      <c r="CG62" s="122"/>
      <c r="CH62" s="122"/>
      <c r="CI62" s="122"/>
      <c r="CJ62" s="122"/>
      <c r="CK62" s="122"/>
      <c r="CL62" s="122"/>
      <c r="CM62" s="122"/>
      <c r="CN62" s="122"/>
      <c r="CO62" s="122"/>
      <c r="CP62" s="122"/>
      <c r="CQ62" s="122"/>
      <c r="CR62" s="122"/>
      <c r="CS62" s="122"/>
      <c r="CT62" s="122"/>
      <c r="CU62" s="122"/>
      <c r="CV62" s="122"/>
      <c r="CW62" s="122"/>
      <c r="CX62" s="122"/>
      <c r="CY62" s="122"/>
      <c r="CZ62" s="122"/>
      <c r="DA62" s="122"/>
      <c r="DB62" s="122"/>
      <c r="DC62" s="122"/>
      <c r="DD62" s="122"/>
      <c r="DE62" s="122"/>
      <c r="DF62" s="122"/>
      <c r="DG62" s="122"/>
      <c r="DH62" s="122"/>
      <c r="DI62" s="122"/>
      <c r="DJ62" s="122"/>
      <c r="DK62" s="122"/>
      <c r="DL62" s="122"/>
      <c r="DM62" s="122"/>
      <c r="DN62" s="122"/>
      <c r="DO62" s="122"/>
      <c r="DP62" s="122"/>
      <c r="DQ62" s="122"/>
      <c r="DR62" s="122"/>
      <c r="DS62" s="122"/>
      <c r="DT62" s="122"/>
      <c r="DU62" s="122"/>
      <c r="DV62" s="122"/>
      <c r="DW62" s="122"/>
      <c r="DX62" s="122"/>
    </row>
    <row r="63" spans="1:129" s="67" customFormat="1" ht="62.45" customHeight="1">
      <c r="A63" s="554"/>
      <c r="B63" s="554"/>
      <c r="C63" s="554"/>
      <c r="D63" s="547"/>
      <c r="E63" s="842"/>
      <c r="F63" s="899"/>
      <c r="G63" s="96" t="s">
        <v>634</v>
      </c>
      <c r="H63" s="96" t="s">
        <v>405</v>
      </c>
      <c r="I63" s="96" t="s">
        <v>628</v>
      </c>
      <c r="J63" s="96" t="s">
        <v>403</v>
      </c>
      <c r="K63" s="90" t="s">
        <v>627</v>
      </c>
      <c r="L63" s="179"/>
      <c r="M63" s="178" t="s">
        <v>106</v>
      </c>
      <c r="N63" s="166"/>
      <c r="O63" s="166"/>
      <c r="P63" s="178"/>
      <c r="Q63" s="166"/>
      <c r="R63" s="118"/>
      <c r="S63" s="135">
        <f t="shared" si="10"/>
        <v>0</v>
      </c>
      <c r="T63" s="178"/>
      <c r="U63" s="166"/>
      <c r="V63" s="118"/>
      <c r="W63" s="135">
        <f>O63*V63</f>
        <v>0</v>
      </c>
      <c r="X63" s="122"/>
      <c r="Y63" s="122"/>
      <c r="Z63" s="122"/>
      <c r="AA63" s="122"/>
      <c r="AB63" s="122"/>
      <c r="AC63" s="122"/>
      <c r="AD63" s="122"/>
      <c r="AE63" s="122"/>
      <c r="AF63" s="122"/>
      <c r="AG63" s="122"/>
      <c r="AH63" s="122"/>
      <c r="AI63" s="122"/>
      <c r="AJ63" s="122"/>
      <c r="AK63" s="122"/>
      <c r="AL63" s="122"/>
      <c r="AM63" s="122"/>
      <c r="AN63" s="122"/>
      <c r="AO63" s="122"/>
      <c r="AP63" s="122"/>
      <c r="AQ63" s="122"/>
      <c r="AR63" s="122"/>
      <c r="AS63" s="122"/>
      <c r="AT63" s="122"/>
      <c r="AU63" s="122"/>
      <c r="AV63" s="122"/>
      <c r="AW63" s="122"/>
      <c r="AX63" s="122"/>
      <c r="AY63" s="122"/>
      <c r="AZ63" s="122"/>
      <c r="BA63" s="122"/>
      <c r="BB63" s="122"/>
      <c r="BC63" s="122"/>
      <c r="BD63" s="122"/>
      <c r="BE63" s="122"/>
      <c r="BF63" s="122"/>
      <c r="BG63" s="122"/>
      <c r="BH63" s="122"/>
      <c r="BI63" s="122"/>
      <c r="BJ63" s="122"/>
      <c r="BK63" s="122"/>
      <c r="BL63" s="122"/>
      <c r="BM63" s="122"/>
      <c r="BN63" s="122"/>
      <c r="BO63" s="122"/>
      <c r="BP63" s="122"/>
      <c r="BQ63" s="122"/>
      <c r="BR63" s="122"/>
      <c r="BS63" s="122"/>
      <c r="BT63" s="122"/>
      <c r="BU63" s="122"/>
      <c r="BV63" s="122"/>
      <c r="BW63" s="122"/>
      <c r="BX63" s="122"/>
      <c r="BY63" s="122"/>
      <c r="BZ63" s="122"/>
      <c r="CA63" s="122"/>
      <c r="CB63" s="122"/>
      <c r="CC63" s="122"/>
      <c r="CD63" s="122"/>
      <c r="CE63" s="122"/>
      <c r="CF63" s="122"/>
      <c r="CG63" s="122"/>
      <c r="CH63" s="122"/>
      <c r="CI63" s="122"/>
      <c r="CJ63" s="122"/>
      <c r="CK63" s="122"/>
      <c r="CL63" s="122"/>
      <c r="CM63" s="122"/>
      <c r="CN63" s="122"/>
      <c r="CO63" s="122"/>
      <c r="CP63" s="122"/>
      <c r="CQ63" s="122"/>
      <c r="CR63" s="122"/>
      <c r="CS63" s="122"/>
      <c r="CT63" s="122"/>
      <c r="CU63" s="122"/>
      <c r="CV63" s="122"/>
      <c r="CW63" s="122"/>
      <c r="CX63" s="122"/>
      <c r="CY63" s="122"/>
      <c r="CZ63" s="122"/>
      <c r="DA63" s="122"/>
      <c r="DB63" s="122"/>
      <c r="DC63" s="122"/>
      <c r="DD63" s="122"/>
      <c r="DE63" s="122"/>
      <c r="DF63" s="122"/>
      <c r="DG63" s="122"/>
      <c r="DH63" s="122"/>
      <c r="DI63" s="122"/>
      <c r="DJ63" s="122"/>
      <c r="DK63" s="122"/>
      <c r="DL63" s="122"/>
      <c r="DM63" s="122"/>
      <c r="DN63" s="122"/>
      <c r="DO63" s="122"/>
      <c r="DP63" s="122"/>
      <c r="DQ63" s="122"/>
      <c r="DR63" s="122"/>
      <c r="DS63" s="122"/>
      <c r="DT63" s="122"/>
      <c r="DU63" s="122"/>
      <c r="DV63" s="122"/>
      <c r="DW63" s="122"/>
      <c r="DX63" s="122"/>
    </row>
    <row r="64" spans="1:129" ht="91.5" customHeight="1">
      <c r="A64" s="554"/>
      <c r="B64" s="554"/>
      <c r="C64" s="554"/>
      <c r="D64" s="547"/>
      <c r="E64" s="81" t="s">
        <v>138</v>
      </c>
      <c r="F64" s="141" t="s">
        <v>139</v>
      </c>
      <c r="G64" s="141" t="s">
        <v>629</v>
      </c>
      <c r="H64" s="141" t="s">
        <v>139</v>
      </c>
      <c r="I64" s="141" t="s">
        <v>635</v>
      </c>
      <c r="J64" s="141" t="s">
        <v>139</v>
      </c>
      <c r="K64" s="88" t="s">
        <v>153</v>
      </c>
      <c r="L64" s="180"/>
      <c r="M64" s="181" t="s">
        <v>106</v>
      </c>
      <c r="N64" s="166"/>
      <c r="O64" s="166"/>
      <c r="P64" s="178"/>
      <c r="Q64" s="134"/>
      <c r="R64" s="118"/>
      <c r="S64" s="135">
        <f t="shared" si="10"/>
        <v>0</v>
      </c>
      <c r="T64" s="178"/>
      <c r="U64" s="134"/>
      <c r="V64" s="118"/>
      <c r="W64" s="135">
        <f>O64*V64</f>
        <v>0</v>
      </c>
      <c r="X64" s="122"/>
      <c r="DY64" s="66"/>
    </row>
    <row r="65" spans="1:129" s="99" customFormat="1" ht="37.15" customHeight="1">
      <c r="A65" s="554"/>
      <c r="B65" s="554"/>
      <c r="C65" s="554"/>
      <c r="D65" s="547"/>
      <c r="E65" s="81"/>
      <c r="F65" s="892" t="s">
        <v>140</v>
      </c>
      <c r="G65" s="893"/>
      <c r="H65" s="893"/>
      <c r="I65" s="893"/>
      <c r="J65" s="894"/>
      <c r="K65" s="201"/>
      <c r="L65" s="201"/>
      <c r="M65" s="202"/>
      <c r="N65" s="203"/>
      <c r="O65" s="548">
        <f>SUM(O12:O64)</f>
        <v>0.99999999999999989</v>
      </c>
      <c r="P65" s="204"/>
      <c r="Q65" s="204"/>
      <c r="R65" s="204"/>
      <c r="S65" s="205">
        <f>SUM(S12:S64)</f>
        <v>100.00000000000004</v>
      </c>
      <c r="T65" s="204"/>
      <c r="U65" s="204"/>
      <c r="V65" s="204"/>
      <c r="W65" s="205">
        <f>SUM(W12:W64)</f>
        <v>100.00000000000004</v>
      </c>
      <c r="X65" s="390"/>
      <c r="Y65" s="125"/>
      <c r="Z65" s="125"/>
      <c r="AA65" s="125"/>
      <c r="AB65" s="125"/>
      <c r="AC65" s="125"/>
      <c r="AD65" s="125"/>
      <c r="AE65" s="125"/>
      <c r="AF65" s="125"/>
      <c r="AG65" s="125"/>
      <c r="AH65" s="125"/>
      <c r="AI65" s="125"/>
      <c r="AJ65" s="125"/>
      <c r="AK65" s="125"/>
      <c r="AL65" s="125"/>
      <c r="AM65" s="125"/>
      <c r="AN65" s="125"/>
      <c r="AO65" s="125"/>
      <c r="AP65" s="125"/>
      <c r="AQ65" s="125"/>
      <c r="AR65" s="125"/>
      <c r="AS65" s="125"/>
      <c r="AT65" s="125"/>
      <c r="AU65" s="125"/>
      <c r="AV65" s="125"/>
      <c r="AW65" s="125"/>
      <c r="AX65" s="125"/>
      <c r="AY65" s="125"/>
      <c r="AZ65" s="125"/>
      <c r="BA65" s="125"/>
      <c r="BB65" s="125"/>
      <c r="BC65" s="125"/>
      <c r="BD65" s="125"/>
      <c r="BE65" s="125"/>
      <c r="BF65" s="125"/>
      <c r="BG65" s="125"/>
      <c r="BH65" s="125"/>
      <c r="BI65" s="125"/>
      <c r="BJ65" s="125"/>
      <c r="BK65" s="125"/>
      <c r="BL65" s="125"/>
      <c r="BM65" s="125"/>
      <c r="BN65" s="125"/>
      <c r="BO65" s="125"/>
      <c r="BP65" s="125"/>
      <c r="BQ65" s="125"/>
      <c r="BR65" s="125"/>
      <c r="BS65" s="125"/>
      <c r="BT65" s="125"/>
      <c r="BU65" s="125"/>
      <c r="BV65" s="125"/>
      <c r="BW65" s="125"/>
      <c r="BX65" s="125"/>
      <c r="BY65" s="125"/>
      <c r="BZ65" s="125"/>
      <c r="CA65" s="125"/>
      <c r="CB65" s="125"/>
      <c r="CC65" s="125"/>
      <c r="CD65" s="125"/>
      <c r="CE65" s="125"/>
      <c r="CF65" s="125"/>
      <c r="CG65" s="125"/>
      <c r="CH65" s="125"/>
      <c r="CI65" s="125"/>
      <c r="CJ65" s="125"/>
      <c r="CK65" s="125"/>
      <c r="CL65" s="125"/>
      <c r="CM65" s="125"/>
      <c r="CN65" s="125"/>
      <c r="CO65" s="125"/>
      <c r="CP65" s="125"/>
      <c r="CQ65" s="125"/>
      <c r="CR65" s="125"/>
      <c r="CS65" s="125"/>
      <c r="CT65" s="125"/>
      <c r="CU65" s="125"/>
      <c r="CV65" s="125"/>
      <c r="CW65" s="125"/>
      <c r="CX65" s="125"/>
      <c r="CY65" s="125"/>
      <c r="CZ65" s="125"/>
      <c r="DA65" s="125"/>
      <c r="DB65" s="125"/>
      <c r="DC65" s="125"/>
      <c r="DD65" s="125"/>
      <c r="DE65" s="125"/>
      <c r="DF65" s="125"/>
      <c r="DG65" s="125"/>
      <c r="DH65" s="125"/>
      <c r="DI65" s="125"/>
      <c r="DJ65" s="125"/>
      <c r="DK65" s="125"/>
      <c r="DL65" s="125"/>
      <c r="DM65" s="125"/>
      <c r="DN65" s="125"/>
      <c r="DO65" s="125"/>
      <c r="DP65" s="125"/>
      <c r="DQ65" s="125"/>
      <c r="DR65" s="125"/>
      <c r="DS65" s="125"/>
      <c r="DT65" s="125"/>
      <c r="DU65" s="125"/>
      <c r="DV65" s="125"/>
      <c r="DW65" s="125"/>
      <c r="DX65" s="125"/>
      <c r="DY65" s="125"/>
    </row>
    <row r="66" spans="1:129">
      <c r="E66" s="100"/>
      <c r="F66" s="101"/>
      <c r="G66" s="101"/>
      <c r="H66" s="102"/>
      <c r="I66" s="101"/>
      <c r="J66" s="103"/>
      <c r="K66" s="104"/>
      <c r="L66" s="182"/>
      <c r="M66" s="183"/>
      <c r="N66" s="105"/>
      <c r="O66" s="105"/>
      <c r="P66" s="184"/>
      <c r="Q66" s="184"/>
      <c r="R66" s="184"/>
    </row>
    <row r="68" spans="1:129" s="111" customFormat="1">
      <c r="E68" s="106"/>
      <c r="F68" s="790" t="s">
        <v>141</v>
      </c>
      <c r="G68" s="790"/>
      <c r="H68" s="790"/>
      <c r="I68" s="110"/>
      <c r="J68" s="110"/>
      <c r="M68" s="791" t="s">
        <v>142</v>
      </c>
      <c r="N68" s="791"/>
      <c r="O68" s="791"/>
      <c r="P68" s="791"/>
      <c r="Q68" s="791"/>
      <c r="R68" s="791"/>
      <c r="S68" s="791"/>
      <c r="T68" s="109"/>
      <c r="U68" s="109"/>
      <c r="V68" s="109"/>
      <c r="W68" s="109"/>
      <c r="X68" s="270"/>
      <c r="Y68" s="126"/>
      <c r="Z68" s="126"/>
      <c r="AA68" s="126"/>
      <c r="AB68" s="126"/>
      <c r="AC68" s="126"/>
      <c r="AD68" s="126"/>
      <c r="AE68" s="126"/>
      <c r="AF68" s="126"/>
      <c r="AG68" s="126"/>
      <c r="AH68" s="126"/>
      <c r="AI68" s="126"/>
      <c r="AJ68" s="126"/>
      <c r="AK68" s="126"/>
      <c r="AL68" s="126"/>
      <c r="AM68" s="126"/>
      <c r="AN68" s="126"/>
      <c r="AO68" s="126"/>
      <c r="AP68" s="126"/>
      <c r="AQ68" s="126"/>
      <c r="AR68" s="126"/>
      <c r="AS68" s="126"/>
      <c r="AT68" s="126"/>
      <c r="AU68" s="126"/>
      <c r="AV68" s="126"/>
      <c r="AW68" s="126"/>
      <c r="AX68" s="126"/>
      <c r="AY68" s="126"/>
      <c r="AZ68" s="126"/>
      <c r="BA68" s="126"/>
      <c r="BB68" s="126"/>
      <c r="BC68" s="126"/>
      <c r="BD68" s="126"/>
      <c r="BE68" s="126"/>
      <c r="BF68" s="126"/>
      <c r="BG68" s="126"/>
      <c r="BH68" s="126"/>
      <c r="BI68" s="126"/>
      <c r="BJ68" s="126"/>
      <c r="BK68" s="126"/>
      <c r="BL68" s="126"/>
      <c r="BM68" s="126"/>
      <c r="BN68" s="126"/>
      <c r="BO68" s="126"/>
      <c r="BP68" s="126"/>
      <c r="BQ68" s="126"/>
      <c r="BR68" s="126"/>
      <c r="BS68" s="126"/>
      <c r="BT68" s="126"/>
      <c r="BU68" s="126"/>
      <c r="BV68" s="126"/>
      <c r="BW68" s="126"/>
      <c r="BX68" s="126"/>
      <c r="BY68" s="126"/>
      <c r="BZ68" s="126"/>
      <c r="CA68" s="126"/>
      <c r="CB68" s="126"/>
      <c r="CC68" s="126"/>
      <c r="CD68" s="126"/>
      <c r="CE68" s="126"/>
      <c r="CF68" s="126"/>
      <c r="CG68" s="126"/>
      <c r="CH68" s="126"/>
      <c r="CI68" s="126"/>
      <c r="CJ68" s="126"/>
      <c r="CK68" s="126"/>
      <c r="CL68" s="126"/>
      <c r="CM68" s="126"/>
      <c r="CN68" s="126"/>
      <c r="CO68" s="126"/>
      <c r="CP68" s="126"/>
      <c r="CQ68" s="126"/>
      <c r="CR68" s="126"/>
      <c r="CS68" s="126"/>
      <c r="CT68" s="126"/>
      <c r="CU68" s="126"/>
      <c r="CV68" s="126"/>
      <c r="CW68" s="126"/>
      <c r="CX68" s="126"/>
      <c r="CY68" s="126"/>
      <c r="CZ68" s="126"/>
      <c r="DA68" s="126"/>
      <c r="DB68" s="126"/>
      <c r="DC68" s="126"/>
      <c r="DD68" s="126"/>
      <c r="DE68" s="126"/>
      <c r="DF68" s="126"/>
      <c r="DG68" s="126"/>
      <c r="DH68" s="126"/>
      <c r="DI68" s="126"/>
      <c r="DJ68" s="126"/>
      <c r="DK68" s="126"/>
      <c r="DL68" s="126"/>
      <c r="DM68" s="126"/>
      <c r="DN68" s="126"/>
      <c r="DO68" s="126"/>
      <c r="DP68" s="126"/>
      <c r="DQ68" s="126"/>
      <c r="DR68" s="126"/>
      <c r="DS68" s="126"/>
      <c r="DT68" s="126"/>
      <c r="DU68" s="126"/>
      <c r="DV68" s="126"/>
      <c r="DW68" s="126"/>
      <c r="DX68" s="126"/>
      <c r="DY68" s="126"/>
    </row>
    <row r="71" spans="1:129">
      <c r="R71" s="247"/>
      <c r="Y71" s="834" t="s">
        <v>277</v>
      </c>
      <c r="Z71" s="835"/>
    </row>
    <row r="72" spans="1:129">
      <c r="Y72" s="248" t="s">
        <v>278</v>
      </c>
      <c r="Z72" s="248" t="s">
        <v>279</v>
      </c>
    </row>
    <row r="73" spans="1:129">
      <c r="Y73" s="248" t="s">
        <v>280</v>
      </c>
      <c r="Z73" s="248" t="s">
        <v>281</v>
      </c>
    </row>
    <row r="74" spans="1:129">
      <c r="Y74" s="248" t="s">
        <v>282</v>
      </c>
      <c r="Z74" s="248" t="s">
        <v>283</v>
      </c>
    </row>
    <row r="75" spans="1:129">
      <c r="Y75" s="248" t="s">
        <v>284</v>
      </c>
      <c r="Z75" s="248" t="s">
        <v>285</v>
      </c>
    </row>
    <row r="76" spans="1:129">
      <c r="Y76" s="248" t="s">
        <v>286</v>
      </c>
      <c r="Z76" s="248" t="s">
        <v>287</v>
      </c>
    </row>
    <row r="77" spans="1:129">
      <c r="Y77" s="248" t="s">
        <v>288</v>
      </c>
      <c r="Z77" s="249" t="s">
        <v>289</v>
      </c>
    </row>
  </sheetData>
  <mergeCells count="84">
    <mergeCell ref="A58:A60"/>
    <mergeCell ref="F65:J65"/>
    <mergeCell ref="A9:A56"/>
    <mergeCell ref="E62:E63"/>
    <mergeCell ref="F62:F63"/>
    <mergeCell ref="E29:E35"/>
    <mergeCell ref="F29:F35"/>
    <mergeCell ref="F58:M58"/>
    <mergeCell ref="D51:D52"/>
    <mergeCell ref="F36:F38"/>
    <mergeCell ref="F61:M61"/>
    <mergeCell ref="G51:G52"/>
    <mergeCell ref="G26:G28"/>
    <mergeCell ref="E36:E38"/>
    <mergeCell ref="E40:E41"/>
    <mergeCell ref="C12:C14"/>
    <mergeCell ref="T5:W5"/>
    <mergeCell ref="O3:O6"/>
    <mergeCell ref="S1:W1"/>
    <mergeCell ref="I2:L2"/>
    <mergeCell ref="K4:K6"/>
    <mergeCell ref="I3:J3"/>
    <mergeCell ref="M2:R2"/>
    <mergeCell ref="S2:W2"/>
    <mergeCell ref="P5:S5"/>
    <mergeCell ref="K3:L3"/>
    <mergeCell ref="L4:L6"/>
    <mergeCell ref="M3:M6"/>
    <mergeCell ref="P3:W4"/>
    <mergeCell ref="I4:I6"/>
    <mergeCell ref="J4:J6"/>
    <mergeCell ref="A1:F2"/>
    <mergeCell ref="I1:R1"/>
    <mergeCell ref="N3:N6"/>
    <mergeCell ref="C24:C38"/>
    <mergeCell ref="D26:D28"/>
    <mergeCell ref="D29:D32"/>
    <mergeCell ref="H33:H35"/>
    <mergeCell ref="G33:G35"/>
    <mergeCell ref="D33:D35"/>
    <mergeCell ref="D36:D37"/>
    <mergeCell ref="A3:A6"/>
    <mergeCell ref="B21:B43"/>
    <mergeCell ref="F20:M20"/>
    <mergeCell ref="B10:B19"/>
    <mergeCell ref="B3:B6"/>
    <mergeCell ref="E3:F3"/>
    <mergeCell ref="C3:C6"/>
    <mergeCell ref="E4:E6"/>
    <mergeCell ref="H29:H32"/>
    <mergeCell ref="G29:G32"/>
    <mergeCell ref="H36:H37"/>
    <mergeCell ref="G36:G37"/>
    <mergeCell ref="F26:F28"/>
    <mergeCell ref="H26:H28"/>
    <mergeCell ref="F15:M15"/>
    <mergeCell ref="F18:M18"/>
    <mergeCell ref="B46:B56"/>
    <mergeCell ref="C51:C52"/>
    <mergeCell ref="E51:E52"/>
    <mergeCell ref="F51:F52"/>
    <mergeCell ref="E54:E55"/>
    <mergeCell ref="F54:F55"/>
    <mergeCell ref="C54:C55"/>
    <mergeCell ref="Y71:Z71"/>
    <mergeCell ref="F39:M39"/>
    <mergeCell ref="F42:M42"/>
    <mergeCell ref="H51:H52"/>
    <mergeCell ref="F68:H68"/>
    <mergeCell ref="M68:S68"/>
    <mergeCell ref="F45:M45"/>
    <mergeCell ref="C40:C41"/>
    <mergeCell ref="F40:F41"/>
    <mergeCell ref="D3:D6"/>
    <mergeCell ref="F4:F6"/>
    <mergeCell ref="E24:E25"/>
    <mergeCell ref="F9:M9"/>
    <mergeCell ref="H4:H6"/>
    <mergeCell ref="F16:M16"/>
    <mergeCell ref="F23:M23"/>
    <mergeCell ref="E26:E28"/>
    <mergeCell ref="G4:G6"/>
    <mergeCell ref="F24:F25"/>
    <mergeCell ref="F21:M2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X77"/>
  <sheetViews>
    <sheetView zoomScale="75" zoomScaleNormal="75" workbookViewId="0">
      <pane ySplit="6" topLeftCell="A65" activePane="bottomLeft" state="frozen"/>
      <selection activeCell="E23" sqref="E23:L24"/>
      <selection pane="bottomLeft" activeCell="K68" sqref="K68:L69"/>
    </sheetView>
  </sheetViews>
  <sheetFormatPr defaultRowHeight="15.75"/>
  <cols>
    <col min="1" max="4" width="8" style="66" customWidth="1"/>
    <col min="5" max="5" width="6" style="106" customWidth="1"/>
    <col min="6" max="6" width="17.375" style="107" customWidth="1"/>
    <col min="7" max="7" width="8.75" style="107" bestFit="1" customWidth="1"/>
    <col min="8" max="8" width="21.25" style="107" customWidth="1"/>
    <col min="9" max="9" width="8.875" style="107" customWidth="1"/>
    <col min="10" max="10" width="19.125" style="107" customWidth="1"/>
    <col min="11" max="11" width="8.375" style="66" customWidth="1"/>
    <col min="12" max="12" width="8.375" style="186" customWidth="1"/>
    <col min="13" max="13" width="7.375" style="186" customWidth="1"/>
    <col min="14" max="14" width="6.25" style="108" customWidth="1"/>
    <col min="15" max="15" width="8.875" style="108" customWidth="1"/>
    <col min="16" max="17" width="7.75" style="108" customWidth="1"/>
    <col min="18" max="18" width="8.25" style="108" customWidth="1"/>
    <col min="19" max="19" width="7.5" style="108" customWidth="1"/>
    <col min="20" max="20" width="7.5" style="185" customWidth="1"/>
    <col min="21" max="21" width="10.125" style="185" bestFit="1" customWidth="1"/>
    <col min="22" max="22" width="8" style="185" customWidth="1"/>
    <col min="23" max="23" width="9.375" style="185" customWidth="1"/>
    <col min="24" max="128" width="8" style="122" customWidth="1"/>
    <col min="129" max="16384" width="9" style="66"/>
  </cols>
  <sheetData>
    <row r="1" spans="1:128" ht="44.45" hidden="1" customHeight="1">
      <c r="A1" s="859" t="s">
        <v>158</v>
      </c>
      <c r="B1" s="860"/>
      <c r="C1" s="860"/>
      <c r="D1" s="860"/>
      <c r="E1" s="860"/>
      <c r="F1" s="861"/>
      <c r="G1" s="150"/>
      <c r="H1" s="65" t="s">
        <v>144</v>
      </c>
      <c r="I1" s="865" t="s">
        <v>109</v>
      </c>
      <c r="J1" s="866"/>
      <c r="K1" s="866"/>
      <c r="L1" s="866"/>
      <c r="M1" s="866"/>
      <c r="N1" s="866"/>
      <c r="O1" s="866"/>
      <c r="P1" s="866"/>
      <c r="Q1" s="866"/>
      <c r="R1" s="867"/>
      <c r="S1" s="876" t="s">
        <v>110</v>
      </c>
      <c r="T1" s="877"/>
      <c r="U1" s="877"/>
      <c r="V1" s="877"/>
      <c r="W1" s="878"/>
    </row>
    <row r="2" spans="1:128" ht="36" hidden="1" customHeight="1">
      <c r="A2" s="862"/>
      <c r="B2" s="863"/>
      <c r="C2" s="863"/>
      <c r="D2" s="863"/>
      <c r="E2" s="863"/>
      <c r="F2" s="864"/>
      <c r="G2" s="151"/>
      <c r="H2" s="65" t="s">
        <v>111</v>
      </c>
      <c r="I2" s="865" t="s">
        <v>328</v>
      </c>
      <c r="J2" s="866"/>
      <c r="K2" s="866"/>
      <c r="L2" s="866"/>
      <c r="M2" s="879" t="s">
        <v>107</v>
      </c>
      <c r="N2" s="880"/>
      <c r="O2" s="880"/>
      <c r="P2" s="880"/>
      <c r="Q2" s="880"/>
      <c r="R2" s="881"/>
      <c r="S2" s="876" t="s">
        <v>155</v>
      </c>
      <c r="T2" s="877"/>
      <c r="U2" s="877"/>
      <c r="V2" s="877"/>
      <c r="W2" s="878"/>
    </row>
    <row r="3" spans="1:128" s="67" customFormat="1" ht="34.5" customHeight="1">
      <c r="A3" s="844" t="s">
        <v>639</v>
      </c>
      <c r="B3" s="844" t="s">
        <v>640</v>
      </c>
      <c r="C3" s="844" t="s">
        <v>641</v>
      </c>
      <c r="D3" s="844" t="s">
        <v>656</v>
      </c>
      <c r="E3" s="852" t="s">
        <v>112</v>
      </c>
      <c r="F3" s="853"/>
      <c r="H3" s="145" t="s">
        <v>113</v>
      </c>
      <c r="I3" s="818" t="s">
        <v>114</v>
      </c>
      <c r="J3" s="818"/>
      <c r="K3" s="852" t="s">
        <v>115</v>
      </c>
      <c r="L3" s="853"/>
      <c r="M3" s="882" t="s">
        <v>116</v>
      </c>
      <c r="N3" s="824" t="s">
        <v>643</v>
      </c>
      <c r="O3" s="824" t="s">
        <v>591</v>
      </c>
      <c r="P3" s="885" t="s">
        <v>117</v>
      </c>
      <c r="Q3" s="886"/>
      <c r="R3" s="886"/>
      <c r="S3" s="886"/>
      <c r="T3" s="886"/>
      <c r="U3" s="886"/>
      <c r="V3" s="886"/>
      <c r="W3" s="88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row>
    <row r="4" spans="1:128" s="68" customFormat="1" ht="27.6" customHeight="1">
      <c r="A4" s="845"/>
      <c r="B4" s="845"/>
      <c r="C4" s="845"/>
      <c r="D4" s="845"/>
      <c r="E4" s="844" t="s">
        <v>159</v>
      </c>
      <c r="F4" s="824" t="s">
        <v>161</v>
      </c>
      <c r="G4" s="844" t="s">
        <v>160</v>
      </c>
      <c r="H4" s="818" t="s">
        <v>161</v>
      </c>
      <c r="I4" s="844" t="s">
        <v>162</v>
      </c>
      <c r="J4" s="818" t="s">
        <v>161</v>
      </c>
      <c r="K4" s="824" t="s">
        <v>104</v>
      </c>
      <c r="L4" s="824" t="s">
        <v>118</v>
      </c>
      <c r="M4" s="883"/>
      <c r="N4" s="825"/>
      <c r="O4" s="825"/>
      <c r="P4" s="887"/>
      <c r="Q4" s="888"/>
      <c r="R4" s="888"/>
      <c r="S4" s="888"/>
      <c r="T4" s="888"/>
      <c r="U4" s="888"/>
      <c r="V4" s="888"/>
      <c r="W4" s="884"/>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c r="DH4" s="123"/>
      <c r="DI4" s="123"/>
      <c r="DJ4" s="123"/>
      <c r="DK4" s="123"/>
      <c r="DL4" s="123"/>
      <c r="DM4" s="123"/>
      <c r="DN4" s="123"/>
      <c r="DO4" s="123"/>
      <c r="DP4" s="123"/>
      <c r="DQ4" s="123"/>
      <c r="DR4" s="123"/>
      <c r="DS4" s="123"/>
      <c r="DT4" s="123"/>
      <c r="DU4" s="123"/>
      <c r="DV4" s="123"/>
      <c r="DW4" s="123"/>
      <c r="DX4" s="123"/>
    </row>
    <row r="5" spans="1:128" s="67" customFormat="1" ht="27.6" customHeight="1">
      <c r="A5" s="845"/>
      <c r="B5" s="845"/>
      <c r="C5" s="845"/>
      <c r="D5" s="845"/>
      <c r="E5" s="845"/>
      <c r="F5" s="825"/>
      <c r="G5" s="845"/>
      <c r="H5" s="818"/>
      <c r="I5" s="845"/>
      <c r="J5" s="818"/>
      <c r="K5" s="825"/>
      <c r="L5" s="825"/>
      <c r="M5" s="883"/>
      <c r="N5" s="825"/>
      <c r="O5" s="825"/>
      <c r="P5" s="818" t="s">
        <v>119</v>
      </c>
      <c r="Q5" s="818"/>
      <c r="R5" s="818"/>
      <c r="S5" s="818"/>
      <c r="T5" s="852" t="s">
        <v>621</v>
      </c>
      <c r="U5" s="875"/>
      <c r="V5" s="875"/>
      <c r="W5" s="853"/>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2"/>
      <c r="BE5" s="122"/>
      <c r="BF5" s="122"/>
      <c r="BG5" s="122"/>
      <c r="BH5" s="122"/>
      <c r="BI5" s="122"/>
      <c r="BJ5" s="122"/>
      <c r="BK5" s="122"/>
      <c r="BL5" s="122"/>
      <c r="BM5" s="122"/>
      <c r="BN5" s="122"/>
      <c r="BO5" s="122"/>
      <c r="BP5" s="122"/>
      <c r="BQ5" s="122"/>
      <c r="BR5" s="122"/>
      <c r="BS5" s="122"/>
      <c r="BT5" s="122"/>
      <c r="BU5" s="122"/>
      <c r="BV5" s="122"/>
      <c r="BW5" s="122"/>
      <c r="BX5" s="122"/>
      <c r="BY5" s="122"/>
      <c r="BZ5" s="122"/>
      <c r="CA5" s="122"/>
      <c r="CB5" s="122"/>
      <c r="CC5" s="122"/>
      <c r="CD5" s="122"/>
      <c r="CE5" s="122"/>
      <c r="CF5" s="122"/>
      <c r="CG5" s="122"/>
      <c r="CH5" s="122"/>
      <c r="CI5" s="122"/>
      <c r="CJ5" s="122"/>
      <c r="CK5" s="122"/>
      <c r="CL5" s="122"/>
      <c r="CM5" s="122"/>
      <c r="CN5" s="122"/>
      <c r="CO5" s="122"/>
      <c r="CP5" s="122"/>
      <c r="CQ5" s="122"/>
      <c r="CR5" s="122"/>
      <c r="CS5" s="122"/>
      <c r="CT5" s="122"/>
      <c r="CU5" s="122"/>
      <c r="CV5" s="122"/>
      <c r="CW5" s="122"/>
      <c r="CX5" s="122"/>
      <c r="CY5" s="122"/>
      <c r="CZ5" s="122"/>
      <c r="DA5" s="122"/>
      <c r="DB5" s="122"/>
      <c r="DC5" s="122"/>
      <c r="DD5" s="122"/>
      <c r="DE5" s="122"/>
      <c r="DF5" s="122"/>
      <c r="DG5" s="122"/>
      <c r="DH5" s="122"/>
      <c r="DI5" s="122"/>
      <c r="DJ5" s="122"/>
      <c r="DK5" s="122"/>
      <c r="DL5" s="122"/>
      <c r="DM5" s="122"/>
      <c r="DN5" s="122"/>
      <c r="DO5" s="122"/>
      <c r="DP5" s="122"/>
      <c r="DQ5" s="122"/>
      <c r="DR5" s="122"/>
      <c r="DS5" s="122"/>
      <c r="DT5" s="122"/>
      <c r="DU5" s="122"/>
      <c r="DV5" s="122"/>
      <c r="DW5" s="122"/>
      <c r="DX5" s="122"/>
    </row>
    <row r="6" spans="1:128" s="67" customFormat="1" ht="47.25">
      <c r="A6" s="846"/>
      <c r="B6" s="846"/>
      <c r="C6" s="846"/>
      <c r="D6" s="846"/>
      <c r="E6" s="846"/>
      <c r="F6" s="826"/>
      <c r="G6" s="846"/>
      <c r="H6" s="818"/>
      <c r="I6" s="846"/>
      <c r="J6" s="818"/>
      <c r="K6" s="826"/>
      <c r="L6" s="826"/>
      <c r="M6" s="884"/>
      <c r="N6" s="826"/>
      <c r="O6" s="826"/>
      <c r="P6" s="69" t="s">
        <v>120</v>
      </c>
      <c r="Q6" s="69" t="s">
        <v>428</v>
      </c>
      <c r="R6" s="69" t="s">
        <v>121</v>
      </c>
      <c r="S6" s="69" t="s">
        <v>122</v>
      </c>
      <c r="T6" s="69" t="s">
        <v>120</v>
      </c>
      <c r="U6" s="69" t="s">
        <v>428</v>
      </c>
      <c r="V6" s="69" t="s">
        <v>121</v>
      </c>
      <c r="W6" s="69" t="s">
        <v>122</v>
      </c>
      <c r="X6" s="122"/>
      <c r="Y6" s="122"/>
      <c r="Z6" s="122"/>
      <c r="AA6" s="122"/>
      <c r="AB6" s="122"/>
      <c r="AC6" s="122"/>
      <c r="AD6" s="122"/>
      <c r="AE6" s="122"/>
      <c r="AF6" s="122"/>
      <c r="AG6" s="122"/>
      <c r="AH6" s="122"/>
      <c r="AI6" s="122"/>
      <c r="AJ6" s="122"/>
      <c r="AK6" s="122"/>
      <c r="AL6" s="122"/>
      <c r="AM6" s="122"/>
      <c r="AN6" s="122"/>
      <c r="AO6" s="122"/>
      <c r="AP6" s="122"/>
      <c r="AQ6" s="122"/>
      <c r="AR6" s="122"/>
      <c r="AS6" s="122"/>
      <c r="AT6" s="122"/>
      <c r="AU6" s="122"/>
      <c r="AV6" s="122"/>
      <c r="AW6" s="122"/>
      <c r="AX6" s="122"/>
      <c r="AY6" s="122"/>
      <c r="AZ6" s="122"/>
      <c r="BA6" s="122"/>
      <c r="BB6" s="122"/>
      <c r="BC6" s="122"/>
      <c r="BD6" s="122"/>
      <c r="BE6" s="122"/>
      <c r="BF6" s="122"/>
      <c r="BG6" s="122"/>
      <c r="BH6" s="122"/>
      <c r="BI6" s="122"/>
      <c r="BJ6" s="122"/>
      <c r="BK6" s="122"/>
      <c r="BL6" s="122"/>
      <c r="BM6" s="122"/>
      <c r="BN6" s="122"/>
      <c r="BO6" s="122"/>
      <c r="BP6" s="122"/>
      <c r="BQ6" s="122"/>
      <c r="BR6" s="122"/>
      <c r="BS6" s="122"/>
      <c r="BT6" s="122"/>
      <c r="BU6" s="122"/>
      <c r="BV6" s="122"/>
      <c r="BW6" s="122"/>
      <c r="BX6" s="122"/>
      <c r="BY6" s="122"/>
      <c r="BZ6" s="122"/>
      <c r="CA6" s="122"/>
      <c r="CB6" s="122"/>
      <c r="CC6" s="122"/>
      <c r="CD6" s="122"/>
      <c r="CE6" s="122"/>
      <c r="CF6" s="122"/>
      <c r="CG6" s="122"/>
      <c r="CH6" s="122"/>
      <c r="CI6" s="122"/>
      <c r="CJ6" s="122"/>
      <c r="CK6" s="122"/>
      <c r="CL6" s="122"/>
      <c r="CM6" s="122"/>
      <c r="CN6" s="122"/>
      <c r="CO6" s="122"/>
      <c r="CP6" s="122"/>
      <c r="CQ6" s="122"/>
      <c r="CR6" s="122"/>
      <c r="CS6" s="122"/>
      <c r="CT6" s="122"/>
      <c r="CU6" s="122"/>
      <c r="CV6" s="122"/>
      <c r="CW6" s="122"/>
      <c r="CX6" s="122"/>
      <c r="CY6" s="122"/>
      <c r="CZ6" s="122"/>
      <c r="DA6" s="122"/>
      <c r="DB6" s="122"/>
      <c r="DC6" s="122"/>
      <c r="DD6" s="122"/>
      <c r="DE6" s="122"/>
      <c r="DF6" s="122"/>
      <c r="DG6" s="122"/>
      <c r="DH6" s="122"/>
      <c r="DI6" s="122"/>
      <c r="DJ6" s="122"/>
      <c r="DK6" s="122"/>
      <c r="DL6" s="122"/>
      <c r="DM6" s="122"/>
      <c r="DN6" s="122"/>
      <c r="DO6" s="122"/>
      <c r="DP6" s="122"/>
      <c r="DQ6" s="122"/>
      <c r="DR6" s="122"/>
      <c r="DS6" s="122"/>
      <c r="DT6" s="122"/>
      <c r="DU6" s="122"/>
      <c r="DV6" s="122"/>
      <c r="DW6" s="122"/>
      <c r="DX6" s="122"/>
    </row>
    <row r="7" spans="1:128" s="70" customFormat="1">
      <c r="A7" s="153">
        <v>1</v>
      </c>
      <c r="B7" s="153">
        <v>2</v>
      </c>
      <c r="C7" s="154">
        <v>3</v>
      </c>
      <c r="D7" s="153">
        <v>4</v>
      </c>
      <c r="E7" s="154">
        <v>5</v>
      </c>
      <c r="F7" s="153">
        <v>6</v>
      </c>
      <c r="G7" s="154">
        <v>7</v>
      </c>
      <c r="H7" s="153">
        <v>8</v>
      </c>
      <c r="I7" s="154">
        <v>9</v>
      </c>
      <c r="J7" s="153">
        <v>10</v>
      </c>
      <c r="K7" s="154">
        <v>11</v>
      </c>
      <c r="L7" s="153">
        <v>12</v>
      </c>
      <c r="M7" s="154">
        <v>13</v>
      </c>
      <c r="N7" s="153">
        <v>14</v>
      </c>
      <c r="O7" s="154">
        <v>15</v>
      </c>
      <c r="P7" s="153">
        <v>16</v>
      </c>
      <c r="Q7" s="154">
        <v>17</v>
      </c>
      <c r="R7" s="153">
        <v>18</v>
      </c>
      <c r="S7" s="154">
        <v>19</v>
      </c>
      <c r="T7" s="153">
        <v>20</v>
      </c>
      <c r="U7" s="154">
        <v>21</v>
      </c>
      <c r="V7" s="153">
        <v>22</v>
      </c>
      <c r="W7" s="154">
        <v>23</v>
      </c>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3"/>
      <c r="CB7" s="123"/>
      <c r="CC7" s="123"/>
      <c r="CD7" s="123"/>
      <c r="CE7" s="123"/>
      <c r="CF7" s="123"/>
      <c r="CG7" s="123"/>
      <c r="CH7" s="123"/>
      <c r="CI7" s="123"/>
      <c r="CJ7" s="123"/>
      <c r="CK7" s="123"/>
      <c r="CL7" s="123"/>
      <c r="CM7" s="123"/>
      <c r="CN7" s="123"/>
      <c r="CO7" s="123"/>
      <c r="CP7" s="123"/>
      <c r="CQ7" s="123"/>
      <c r="CR7" s="123"/>
      <c r="CS7" s="123"/>
      <c r="CT7" s="123"/>
      <c r="CU7" s="123"/>
      <c r="CV7" s="123"/>
      <c r="CW7" s="123"/>
      <c r="CX7" s="123"/>
      <c r="CY7" s="123"/>
      <c r="CZ7" s="123"/>
      <c r="DA7" s="123"/>
      <c r="DB7" s="123"/>
      <c r="DC7" s="123"/>
      <c r="DD7" s="123"/>
      <c r="DE7" s="123"/>
      <c r="DF7" s="123"/>
      <c r="DG7" s="123"/>
      <c r="DH7" s="123"/>
      <c r="DI7" s="123"/>
      <c r="DJ7" s="123"/>
      <c r="DK7" s="123"/>
      <c r="DL7" s="123"/>
      <c r="DM7" s="123"/>
      <c r="DN7" s="123"/>
      <c r="DO7" s="123"/>
      <c r="DP7" s="123"/>
      <c r="DQ7" s="123"/>
      <c r="DR7" s="123"/>
      <c r="DS7" s="123"/>
      <c r="DT7" s="123"/>
      <c r="DU7" s="123"/>
      <c r="DV7" s="123"/>
      <c r="DW7" s="123"/>
      <c r="DX7" s="123"/>
    </row>
    <row r="8" spans="1:128" s="311" customFormat="1" ht="87" customHeight="1">
      <c r="A8" s="54" t="s">
        <v>596</v>
      </c>
      <c r="B8" s="54" t="s">
        <v>597</v>
      </c>
      <c r="C8" s="54" t="s">
        <v>598</v>
      </c>
      <c r="D8" s="54" t="s">
        <v>600</v>
      </c>
      <c r="E8" s="54"/>
      <c r="F8" s="308"/>
      <c r="G8" s="309"/>
      <c r="H8" s="308"/>
      <c r="I8" s="69"/>
      <c r="J8" s="308"/>
      <c r="K8" s="310" t="s">
        <v>21</v>
      </c>
      <c r="L8" s="69" t="s">
        <v>187</v>
      </c>
      <c r="M8" s="310" t="s">
        <v>599</v>
      </c>
      <c r="N8" s="519" t="s">
        <v>644</v>
      </c>
      <c r="O8" s="510" t="s">
        <v>645</v>
      </c>
      <c r="P8" s="69" t="s">
        <v>601</v>
      </c>
      <c r="Q8" s="69" t="s">
        <v>602</v>
      </c>
      <c r="R8" s="69" t="s">
        <v>592</v>
      </c>
      <c r="S8" s="69" t="s">
        <v>603</v>
      </c>
      <c r="T8" s="69" t="s">
        <v>601</v>
      </c>
      <c r="U8" s="69" t="s">
        <v>602</v>
      </c>
      <c r="V8" s="69" t="s">
        <v>592</v>
      </c>
      <c r="W8" s="69" t="s">
        <v>603</v>
      </c>
    </row>
    <row r="9" spans="1:128" ht="23.45" customHeight="1">
      <c r="A9" s="895">
        <v>0.85</v>
      </c>
      <c r="B9" s="368"/>
      <c r="C9" s="368"/>
      <c r="D9" s="368"/>
      <c r="E9" s="369" t="s">
        <v>123</v>
      </c>
      <c r="F9" s="829" t="s">
        <v>157</v>
      </c>
      <c r="G9" s="829"/>
      <c r="H9" s="829"/>
      <c r="I9" s="829"/>
      <c r="J9" s="829"/>
      <c r="K9" s="829"/>
      <c r="L9" s="829"/>
      <c r="M9" s="830"/>
      <c r="N9" s="370"/>
      <c r="O9" s="370"/>
      <c r="P9" s="371"/>
      <c r="Q9" s="371"/>
      <c r="R9" s="371"/>
      <c r="S9" s="371"/>
      <c r="T9" s="372"/>
      <c r="U9" s="372"/>
      <c r="V9" s="372"/>
      <c r="W9" s="372"/>
    </row>
    <row r="10" spans="1:128" s="78" customFormat="1" ht="24.6" customHeight="1">
      <c r="A10" s="896"/>
      <c r="B10" s="849">
        <v>0</v>
      </c>
      <c r="C10" s="152"/>
      <c r="D10" s="152"/>
      <c r="E10" s="71" t="s">
        <v>124</v>
      </c>
      <c r="F10" s="72" t="s">
        <v>172</v>
      </c>
      <c r="G10" s="73"/>
      <c r="H10" s="73"/>
      <c r="I10" s="73"/>
      <c r="J10" s="73"/>
      <c r="K10" s="73"/>
      <c r="L10" s="73"/>
      <c r="M10" s="74"/>
      <c r="N10" s="75"/>
      <c r="O10" s="75"/>
      <c r="P10" s="76"/>
      <c r="Q10" s="76"/>
      <c r="R10" s="76"/>
      <c r="S10" s="76"/>
      <c r="T10" s="76"/>
      <c r="U10" s="76"/>
      <c r="V10" s="77"/>
      <c r="W10" s="77"/>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c r="BN10" s="122"/>
      <c r="BO10" s="122"/>
      <c r="BP10" s="122"/>
      <c r="BQ10" s="122"/>
      <c r="BR10" s="122"/>
      <c r="BS10" s="122"/>
      <c r="BT10" s="122"/>
      <c r="BU10" s="122"/>
      <c r="BV10" s="122"/>
      <c r="BW10" s="122"/>
      <c r="BX10" s="122"/>
      <c r="BY10" s="122"/>
      <c r="BZ10" s="122"/>
      <c r="CA10" s="122"/>
      <c r="CB10" s="122"/>
      <c r="CC10" s="122"/>
      <c r="CD10" s="122"/>
      <c r="CE10" s="122"/>
      <c r="CF10" s="122"/>
      <c r="CG10" s="122"/>
      <c r="CH10" s="122"/>
      <c r="CI10" s="122"/>
      <c r="CJ10" s="122"/>
      <c r="CK10" s="122"/>
      <c r="CL10" s="122"/>
      <c r="CM10" s="122"/>
      <c r="CN10" s="122"/>
      <c r="CO10" s="122"/>
      <c r="CP10" s="122"/>
      <c r="CQ10" s="122"/>
      <c r="CR10" s="122"/>
      <c r="CS10" s="122"/>
      <c r="CT10" s="122"/>
      <c r="CU10" s="122"/>
      <c r="CV10" s="122"/>
      <c r="CW10" s="122"/>
      <c r="CX10" s="122"/>
      <c r="CY10" s="122"/>
      <c r="CZ10" s="122"/>
      <c r="DA10" s="122"/>
      <c r="DB10" s="122"/>
      <c r="DC10" s="122"/>
      <c r="DD10" s="122"/>
      <c r="DE10" s="122"/>
      <c r="DF10" s="122"/>
      <c r="DG10" s="122"/>
      <c r="DH10" s="122"/>
      <c r="DI10" s="122"/>
      <c r="DJ10" s="122"/>
      <c r="DK10" s="122"/>
      <c r="DL10" s="122"/>
      <c r="DM10" s="122"/>
      <c r="DN10" s="122"/>
      <c r="DO10" s="122"/>
      <c r="DP10" s="122"/>
      <c r="DQ10" s="122"/>
      <c r="DR10" s="122"/>
      <c r="DS10" s="122"/>
      <c r="DT10" s="122"/>
      <c r="DU10" s="122"/>
      <c r="DV10" s="122"/>
      <c r="DW10" s="122"/>
      <c r="DX10" s="122"/>
    </row>
    <row r="11" spans="1:128" s="80" customFormat="1" ht="21" hidden="1" customHeight="1">
      <c r="A11" s="896"/>
      <c r="B11" s="850"/>
      <c r="C11" s="199"/>
      <c r="D11" s="199"/>
      <c r="E11" s="138" t="s">
        <v>174</v>
      </c>
      <c r="F11" s="137" t="s">
        <v>173</v>
      </c>
      <c r="G11" s="137"/>
      <c r="H11" s="137"/>
      <c r="I11" s="137"/>
      <c r="J11" s="137"/>
      <c r="K11" s="137"/>
      <c r="L11" s="137"/>
      <c r="M11" s="137"/>
      <c r="N11" s="190"/>
      <c r="O11" s="190"/>
      <c r="P11" s="79"/>
      <c r="Q11" s="79"/>
      <c r="R11" s="79"/>
      <c r="S11" s="79"/>
      <c r="T11" s="79"/>
      <c r="U11" s="79"/>
      <c r="V11" s="155"/>
      <c r="W11" s="155"/>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c r="BG11" s="122"/>
      <c r="BH11" s="122"/>
      <c r="BI11" s="122"/>
      <c r="BJ11" s="122"/>
      <c r="BK11" s="122"/>
      <c r="BL11" s="122"/>
      <c r="BM11" s="122"/>
      <c r="BN11" s="122"/>
      <c r="BO11" s="122"/>
      <c r="BP11" s="122"/>
      <c r="BQ11" s="122"/>
      <c r="BR11" s="122"/>
      <c r="BS11" s="122"/>
      <c r="BT11" s="122"/>
      <c r="BU11" s="122"/>
      <c r="BV11" s="122"/>
      <c r="BW11" s="122"/>
      <c r="BX11" s="122"/>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122"/>
      <c r="DD11" s="122"/>
      <c r="DE11" s="122"/>
      <c r="DF11" s="122"/>
      <c r="DG11" s="122"/>
      <c r="DH11" s="122"/>
      <c r="DI11" s="122"/>
      <c r="DJ11" s="122"/>
      <c r="DK11" s="122"/>
      <c r="DL11" s="122"/>
      <c r="DM11" s="122"/>
      <c r="DN11" s="122"/>
      <c r="DO11" s="122"/>
      <c r="DP11" s="122"/>
      <c r="DQ11" s="122"/>
      <c r="DR11" s="122"/>
      <c r="DS11" s="122"/>
      <c r="DT11" s="122"/>
      <c r="DU11" s="122"/>
      <c r="DV11" s="122"/>
      <c r="DW11" s="122"/>
      <c r="DX11" s="122"/>
    </row>
    <row r="12" spans="1:128" s="119" customFormat="1" ht="69.75" hidden="1" customHeight="1">
      <c r="A12" s="896"/>
      <c r="B12" s="850"/>
      <c r="C12" s="904"/>
      <c r="D12" s="514"/>
      <c r="E12" s="83" t="s">
        <v>4</v>
      </c>
      <c r="F12" s="85" t="s">
        <v>0</v>
      </c>
      <c r="G12" s="156" t="s">
        <v>5</v>
      </c>
      <c r="H12" s="85" t="s">
        <v>41</v>
      </c>
      <c r="I12" s="156" t="s">
        <v>169</v>
      </c>
      <c r="J12" s="136" t="s">
        <v>145</v>
      </c>
      <c r="K12" s="159"/>
      <c r="L12" s="169"/>
      <c r="M12" s="156"/>
      <c r="N12" s="168"/>
      <c r="O12" s="168"/>
      <c r="P12" s="133"/>
      <c r="Q12" s="134"/>
      <c r="R12" s="118"/>
      <c r="S12" s="135"/>
      <c r="T12" s="133"/>
      <c r="U12" s="134"/>
      <c r="V12" s="118"/>
      <c r="W12" s="135"/>
    </row>
    <row r="13" spans="1:128" s="119" customFormat="1" ht="39.75" hidden="1" customHeight="1">
      <c r="A13" s="896"/>
      <c r="B13" s="850"/>
      <c r="C13" s="905"/>
      <c r="D13" s="515"/>
      <c r="E13" s="83" t="s">
        <v>6</v>
      </c>
      <c r="F13" s="85" t="s">
        <v>1</v>
      </c>
      <c r="G13" s="156" t="s">
        <v>9</v>
      </c>
      <c r="H13" s="85" t="s">
        <v>36</v>
      </c>
      <c r="I13" s="156" t="s">
        <v>170</v>
      </c>
      <c r="J13" s="136" t="s">
        <v>36</v>
      </c>
      <c r="K13" s="159"/>
      <c r="L13" s="156"/>
      <c r="M13" s="156"/>
      <c r="N13" s="168"/>
      <c r="O13" s="168"/>
      <c r="P13" s="118"/>
      <c r="Q13" s="134"/>
      <c r="R13" s="118"/>
      <c r="S13" s="135"/>
      <c r="T13" s="118"/>
      <c r="U13" s="134"/>
      <c r="V13" s="118"/>
      <c r="W13" s="135"/>
    </row>
    <row r="14" spans="1:128" s="119" customFormat="1" ht="50.25" hidden="1" customHeight="1">
      <c r="A14" s="896"/>
      <c r="B14" s="850"/>
      <c r="C14" s="905"/>
      <c r="D14" s="515"/>
      <c r="E14" s="83" t="s">
        <v>7</v>
      </c>
      <c r="F14" s="85" t="s">
        <v>37</v>
      </c>
      <c r="G14" s="156" t="s">
        <v>10</v>
      </c>
      <c r="H14" s="85" t="str">
        <f>'BSC P5'!G8</f>
        <v>Giá trị hàng tồn kho hàng quý không vượt kế hoạch TCT giao</v>
      </c>
      <c r="I14" s="156" t="s">
        <v>171</v>
      </c>
      <c r="J14" s="136" t="s">
        <v>147</v>
      </c>
      <c r="K14" s="33"/>
      <c r="L14" s="169"/>
      <c r="M14" s="156"/>
      <c r="N14" s="168"/>
      <c r="O14" s="168"/>
      <c r="P14" s="133"/>
      <c r="Q14" s="134"/>
      <c r="R14" s="118"/>
      <c r="S14" s="135"/>
      <c r="T14" s="133"/>
      <c r="U14" s="134"/>
      <c r="V14" s="118"/>
      <c r="W14" s="135"/>
    </row>
    <row r="15" spans="1:128" ht="15.75" hidden="1" customHeight="1">
      <c r="A15" s="896"/>
      <c r="B15" s="850"/>
      <c r="C15" s="146"/>
      <c r="D15" s="146"/>
      <c r="E15" s="138" t="s">
        <v>53</v>
      </c>
      <c r="F15" s="815" t="s">
        <v>175</v>
      </c>
      <c r="G15" s="815"/>
      <c r="H15" s="815"/>
      <c r="I15" s="815"/>
      <c r="J15" s="815"/>
      <c r="K15" s="815"/>
      <c r="L15" s="815"/>
      <c r="M15" s="815"/>
      <c r="N15" s="137"/>
      <c r="O15" s="137"/>
      <c r="P15" s="79"/>
      <c r="Q15" s="79"/>
      <c r="R15" s="79"/>
      <c r="S15" s="189"/>
      <c r="T15" s="79"/>
      <c r="U15" s="79"/>
      <c r="V15" s="79"/>
      <c r="W15" s="189"/>
    </row>
    <row r="16" spans="1:128" s="87" customFormat="1" ht="110.25" hidden="1" customHeight="1">
      <c r="A16" s="896"/>
      <c r="B16" s="850"/>
      <c r="C16" s="188">
        <v>0</v>
      </c>
      <c r="D16" s="514"/>
      <c r="E16" s="83" t="s">
        <v>8</v>
      </c>
      <c r="F16" s="84" t="s">
        <v>42</v>
      </c>
      <c r="G16" s="157" t="s">
        <v>583</v>
      </c>
      <c r="H16" s="84" t="str">
        <f>+'BSC P5'!G9</f>
        <v>Thực hiện tốt công tác dịch vụ khách hàng, không vi phạm về quy định giao tiếp khách hàng</v>
      </c>
      <c r="I16" s="156" t="s">
        <v>584</v>
      </c>
      <c r="J16" s="84" t="str">
        <f>+'BSC P5'!G9</f>
        <v>Thực hiện tốt công tác dịch vụ khách hàng, không vi phạm về quy định giao tiếp khách hàng</v>
      </c>
      <c r="K16" s="86" t="s">
        <v>105</v>
      </c>
      <c r="L16" s="86">
        <v>0</v>
      </c>
      <c r="M16" s="118" t="s">
        <v>106</v>
      </c>
      <c r="N16" s="168">
        <v>1</v>
      </c>
      <c r="O16" s="312">
        <f>N16*$C$16*$B$10*$A$9</f>
        <v>0</v>
      </c>
      <c r="P16" s="156">
        <f>+L16</f>
        <v>0</v>
      </c>
      <c r="Q16" s="134"/>
      <c r="R16" s="118">
        <f>IF((100-P16*10)&gt;30,100-P16*10,0)</f>
        <v>100</v>
      </c>
      <c r="S16" s="135">
        <f>O16*R16</f>
        <v>0</v>
      </c>
      <c r="T16" s="86">
        <v>0</v>
      </c>
      <c r="U16" s="134"/>
      <c r="V16" s="118">
        <f>IF((100-T16*10)&gt;30,100-T16*10,0)</f>
        <v>100</v>
      </c>
      <c r="W16" s="135">
        <f>O16*V16</f>
        <v>0</v>
      </c>
    </row>
    <row r="17" spans="1:128">
      <c r="A17" s="896"/>
      <c r="B17" s="850"/>
      <c r="C17" s="146"/>
      <c r="D17" s="146"/>
      <c r="E17" s="138" t="s">
        <v>177</v>
      </c>
      <c r="F17" s="815" t="s">
        <v>176</v>
      </c>
      <c r="G17" s="815"/>
      <c r="H17" s="815"/>
      <c r="I17" s="815"/>
      <c r="J17" s="815"/>
      <c r="K17" s="815"/>
      <c r="L17" s="815"/>
      <c r="M17" s="815"/>
      <c r="N17" s="190"/>
      <c r="O17" s="313"/>
      <c r="P17" s="79"/>
      <c r="Q17" s="79"/>
      <c r="R17" s="191"/>
      <c r="S17" s="192"/>
      <c r="T17" s="79"/>
      <c r="U17" s="79"/>
      <c r="V17" s="191"/>
      <c r="W17" s="192"/>
    </row>
    <row r="18" spans="1:128" s="89" customFormat="1" ht="47.25">
      <c r="A18" s="896"/>
      <c r="B18" s="850"/>
      <c r="C18" s="200">
        <v>0</v>
      </c>
      <c r="D18" s="556">
        <v>1</v>
      </c>
      <c r="E18" s="83" t="s">
        <v>2</v>
      </c>
      <c r="F18" s="84" t="s">
        <v>3</v>
      </c>
      <c r="G18" s="157" t="s">
        <v>585</v>
      </c>
      <c r="H18" s="84" t="s">
        <v>149</v>
      </c>
      <c r="I18" s="157" t="s">
        <v>586</v>
      </c>
      <c r="J18" s="84" t="str">
        <f>+H18</f>
        <v>Nghiên cứu áp dụng công nghệ mới vào SXKD</v>
      </c>
      <c r="K18" s="86" t="s">
        <v>105</v>
      </c>
      <c r="L18" s="88">
        <v>0</v>
      </c>
      <c r="M18" s="172" t="s">
        <v>106</v>
      </c>
      <c r="N18" s="139">
        <v>1</v>
      </c>
      <c r="O18" s="312">
        <f>+A9*B10*C18*D18*N18</f>
        <v>0</v>
      </c>
      <c r="P18" s="156">
        <f>+L18</f>
        <v>0</v>
      </c>
      <c r="Q18" s="302">
        <v>10</v>
      </c>
      <c r="R18" s="118">
        <f>100-(P18-L18)*10</f>
        <v>100</v>
      </c>
      <c r="S18" s="135">
        <f>O18*R18</f>
        <v>0</v>
      </c>
      <c r="T18" s="86">
        <v>0</v>
      </c>
      <c r="U18" s="302">
        <v>10</v>
      </c>
      <c r="V18" s="118">
        <f>100-(T18-L18)*U18</f>
        <v>100</v>
      </c>
      <c r="W18" s="135">
        <f>O18*V18</f>
        <v>0</v>
      </c>
    </row>
    <row r="19" spans="1:128">
      <c r="A19" s="896"/>
      <c r="B19" s="850"/>
      <c r="C19" s="167">
        <f>SUM(C12:C18)</f>
        <v>0</v>
      </c>
      <c r="D19" s="167"/>
      <c r="E19" s="138" t="s">
        <v>179</v>
      </c>
      <c r="F19" s="815" t="s">
        <v>178</v>
      </c>
      <c r="G19" s="858"/>
      <c r="H19" s="858"/>
      <c r="I19" s="858"/>
      <c r="J19" s="858"/>
      <c r="K19" s="858"/>
      <c r="L19" s="858"/>
      <c r="M19" s="858"/>
      <c r="N19" s="190"/>
      <c r="O19" s="313"/>
      <c r="P19" s="79"/>
      <c r="Q19" s="79"/>
      <c r="R19" s="191"/>
      <c r="S19" s="192"/>
      <c r="T19" s="79"/>
      <c r="U19" s="79"/>
      <c r="V19" s="191"/>
      <c r="W19" s="192"/>
    </row>
    <row r="20" spans="1:128" s="91" customFormat="1" ht="21" customHeight="1">
      <c r="A20" s="896"/>
      <c r="B20" s="851"/>
      <c r="C20" s="160"/>
      <c r="D20" s="160"/>
      <c r="E20" s="83"/>
      <c r="F20" s="84"/>
      <c r="G20" s="84"/>
      <c r="H20" s="82"/>
      <c r="I20" s="82"/>
      <c r="J20" s="82"/>
      <c r="K20" s="120"/>
      <c r="L20" s="172"/>
      <c r="M20" s="172"/>
      <c r="N20" s="139"/>
      <c r="O20" s="314"/>
      <c r="P20" s="173"/>
      <c r="Q20" s="173"/>
      <c r="R20" s="170"/>
      <c r="S20" s="171"/>
      <c r="T20" s="173"/>
      <c r="U20" s="173"/>
      <c r="V20" s="170"/>
      <c r="W20" s="171"/>
      <c r="X20" s="124"/>
      <c r="Y20" s="124"/>
      <c r="Z20" s="124"/>
      <c r="AA20" s="124"/>
      <c r="AB20" s="124"/>
      <c r="AC20" s="124"/>
      <c r="AD20" s="124"/>
      <c r="AE20" s="124"/>
      <c r="AF20" s="124"/>
      <c r="AG20" s="124"/>
      <c r="AH20" s="124"/>
      <c r="AI20" s="124"/>
      <c r="AJ20" s="124"/>
      <c r="AK20" s="124"/>
      <c r="AL20" s="124"/>
      <c r="AM20" s="124"/>
      <c r="AN20" s="124"/>
      <c r="AO20" s="124"/>
      <c r="AP20" s="124"/>
      <c r="AQ20" s="124"/>
      <c r="AR20" s="124"/>
      <c r="AS20" s="124"/>
      <c r="AT20" s="124"/>
      <c r="AU20" s="124"/>
      <c r="AV20" s="124"/>
      <c r="AW20" s="124"/>
      <c r="AX20" s="124"/>
      <c r="AY20" s="124"/>
      <c r="AZ20" s="124"/>
      <c r="BA20" s="124"/>
      <c r="BB20" s="124"/>
      <c r="BC20" s="124"/>
      <c r="BD20" s="124"/>
      <c r="BE20" s="124"/>
      <c r="BF20" s="124"/>
      <c r="BG20" s="124"/>
      <c r="BH20" s="124"/>
      <c r="BI20" s="124"/>
      <c r="BJ20" s="124"/>
      <c r="BK20" s="124"/>
      <c r="BL20" s="124"/>
      <c r="BM20" s="124"/>
      <c r="BN20" s="124"/>
      <c r="BO20" s="124"/>
      <c r="BP20" s="124"/>
      <c r="BQ20" s="124"/>
      <c r="BR20" s="124"/>
      <c r="BS20" s="124"/>
      <c r="BT20" s="124"/>
      <c r="BU20" s="124"/>
      <c r="BV20" s="124"/>
      <c r="BW20" s="124"/>
      <c r="BX20" s="124"/>
      <c r="BY20" s="124"/>
      <c r="BZ20" s="124"/>
      <c r="CA20" s="124"/>
      <c r="CB20" s="124"/>
      <c r="CC20" s="124"/>
      <c r="CD20" s="124"/>
      <c r="CE20" s="124"/>
      <c r="CF20" s="124"/>
      <c r="CG20" s="124"/>
      <c r="CH20" s="124"/>
      <c r="CI20" s="124"/>
      <c r="CJ20" s="124"/>
      <c r="CK20" s="124"/>
      <c r="CL20" s="124"/>
      <c r="CM20" s="124"/>
      <c r="CN20" s="124"/>
      <c r="CO20" s="124"/>
      <c r="CP20" s="124"/>
      <c r="CQ20" s="124"/>
      <c r="CR20" s="124"/>
      <c r="CS20" s="124"/>
      <c r="CT20" s="124"/>
      <c r="CU20" s="124"/>
      <c r="CV20" s="124"/>
      <c r="CW20" s="124"/>
      <c r="CX20" s="124"/>
      <c r="CY20" s="124"/>
      <c r="CZ20" s="124"/>
      <c r="DA20" s="124"/>
      <c r="DB20" s="124"/>
      <c r="DC20" s="124"/>
      <c r="DD20" s="124"/>
      <c r="DE20" s="124"/>
      <c r="DF20" s="124"/>
      <c r="DG20" s="124"/>
      <c r="DH20" s="124"/>
      <c r="DI20" s="124"/>
      <c r="DJ20" s="124"/>
      <c r="DK20" s="124"/>
      <c r="DL20" s="124"/>
      <c r="DM20" s="124"/>
      <c r="DN20" s="124"/>
      <c r="DO20" s="124"/>
      <c r="DP20" s="124"/>
      <c r="DQ20" s="124"/>
      <c r="DR20" s="124"/>
      <c r="DS20" s="124"/>
      <c r="DT20" s="124"/>
      <c r="DU20" s="124"/>
      <c r="DV20" s="124"/>
      <c r="DW20" s="124"/>
      <c r="DX20" s="124"/>
    </row>
    <row r="21" spans="1:128" ht="20.25" customHeight="1">
      <c r="A21" s="896"/>
      <c r="C21" s="146"/>
      <c r="D21" s="146"/>
      <c r="E21" s="76" t="s">
        <v>126</v>
      </c>
      <c r="F21" s="816" t="s">
        <v>180</v>
      </c>
      <c r="G21" s="816"/>
      <c r="H21" s="816"/>
      <c r="I21" s="816"/>
      <c r="J21" s="816"/>
      <c r="K21" s="816"/>
      <c r="L21" s="816"/>
      <c r="M21" s="816"/>
      <c r="N21" s="165"/>
      <c r="O21" s="315"/>
      <c r="P21" s="174"/>
      <c r="Q21" s="174"/>
      <c r="R21" s="174"/>
      <c r="S21" s="175"/>
      <c r="T21" s="174"/>
      <c r="U21" s="174"/>
      <c r="V21" s="174"/>
      <c r="W21" s="175"/>
    </row>
    <row r="22" spans="1:128" ht="20.25" hidden="1" customHeight="1">
      <c r="A22" s="896"/>
      <c r="B22" s="209">
        <v>0.9</v>
      </c>
      <c r="C22" s="146"/>
      <c r="D22" s="146"/>
      <c r="E22" s="79" t="s">
        <v>182</v>
      </c>
      <c r="F22" s="801" t="s">
        <v>181</v>
      </c>
      <c r="G22" s="801"/>
      <c r="H22" s="801"/>
      <c r="I22" s="801"/>
      <c r="J22" s="801"/>
      <c r="K22" s="801"/>
      <c r="L22" s="801"/>
      <c r="M22" s="801"/>
      <c r="N22" s="142"/>
      <c r="O22" s="316"/>
      <c r="P22" s="193"/>
      <c r="Q22" s="193"/>
      <c r="R22" s="193"/>
      <c r="S22" s="194"/>
      <c r="T22" s="193"/>
      <c r="U22" s="193"/>
      <c r="V22" s="193"/>
      <c r="W22" s="194"/>
    </row>
    <row r="23" spans="1:128" s="68" customFormat="1" ht="55.9" hidden="1" customHeight="1">
      <c r="A23" s="896"/>
      <c r="B23" s="210"/>
      <c r="C23" s="200"/>
      <c r="D23" s="512"/>
      <c r="E23" s="81" t="s">
        <v>51</v>
      </c>
      <c r="F23" s="82" t="s">
        <v>52</v>
      </c>
      <c r="G23" s="92" t="s">
        <v>183</v>
      </c>
      <c r="H23" s="82" t="str">
        <f>+'Ma tran chuc năng P5'!H5</f>
        <v>Lập kế hoạch các khoản mục chi phí biến động hàng năm trong Báo cáo  kế hoạch chỉ tiêu SXKD của Công ty.</v>
      </c>
      <c r="I23" s="140" t="s">
        <v>184</v>
      </c>
      <c r="J23" s="82" t="s">
        <v>185</v>
      </c>
      <c r="K23" s="90" t="s">
        <v>105</v>
      </c>
      <c r="L23" s="173"/>
      <c r="M23" s="95"/>
      <c r="N23" s="139"/>
      <c r="O23" s="314"/>
      <c r="P23" s="95"/>
      <c r="Q23" s="134"/>
      <c r="R23" s="118"/>
      <c r="S23" s="135"/>
      <c r="T23" s="95"/>
      <c r="U23" s="134"/>
      <c r="V23" s="118"/>
      <c r="W23" s="135"/>
      <c r="X23" s="123"/>
      <c r="Y23" s="123"/>
      <c r="Z23" s="123"/>
      <c r="AA23" s="123"/>
      <c r="AB23" s="123"/>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123"/>
      <c r="DD23" s="123"/>
      <c r="DE23" s="123"/>
      <c r="DF23" s="123"/>
      <c r="DG23" s="123"/>
      <c r="DH23" s="123"/>
      <c r="DI23" s="123"/>
      <c r="DJ23" s="123"/>
      <c r="DK23" s="123"/>
      <c r="DL23" s="123"/>
      <c r="DM23" s="123"/>
      <c r="DN23" s="123"/>
      <c r="DO23" s="123"/>
      <c r="DP23" s="123"/>
      <c r="DQ23" s="123"/>
      <c r="DR23" s="123"/>
      <c r="DS23" s="123"/>
      <c r="DT23" s="123"/>
      <c r="DU23" s="123"/>
      <c r="DV23" s="123"/>
      <c r="DW23" s="123"/>
      <c r="DX23" s="123"/>
    </row>
    <row r="24" spans="1:128" s="68" customFormat="1" ht="23.25" customHeight="1">
      <c r="A24" s="896"/>
      <c r="B24" s="848">
        <v>0.88</v>
      </c>
      <c r="C24" s="148"/>
      <c r="D24" s="511"/>
      <c r="E24" s="138" t="s">
        <v>187</v>
      </c>
      <c r="F24" s="908" t="s">
        <v>186</v>
      </c>
      <c r="G24" s="908"/>
      <c r="H24" s="908"/>
      <c r="I24" s="908"/>
      <c r="J24" s="908"/>
      <c r="K24" s="908"/>
      <c r="L24" s="908"/>
      <c r="M24" s="908"/>
      <c r="N24" s="190"/>
      <c r="O24" s="313"/>
      <c r="P24" s="195"/>
      <c r="Q24" s="195"/>
      <c r="R24" s="196"/>
      <c r="S24" s="197"/>
      <c r="T24" s="195"/>
      <c r="U24" s="195"/>
      <c r="V24" s="196"/>
      <c r="W24" s="197"/>
      <c r="X24" s="123"/>
      <c r="Y24" s="123"/>
      <c r="Z24" s="123"/>
      <c r="AA24" s="123"/>
      <c r="AB24" s="123"/>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c r="BP24" s="123"/>
      <c r="BQ24" s="123"/>
      <c r="BR24" s="123"/>
      <c r="BS24" s="123"/>
      <c r="BT24" s="123"/>
      <c r="BU24" s="123"/>
      <c r="BV24" s="123"/>
      <c r="BW24" s="123"/>
      <c r="BX24" s="123"/>
      <c r="BY24" s="123"/>
      <c r="BZ24" s="123"/>
      <c r="CA24" s="123"/>
      <c r="CB24" s="123"/>
      <c r="CC24" s="123"/>
      <c r="CD24" s="123"/>
      <c r="CE24" s="123"/>
      <c r="CF24" s="123"/>
      <c r="CG24" s="123"/>
      <c r="CH24" s="123"/>
      <c r="CI24" s="123"/>
      <c r="CJ24" s="123"/>
      <c r="CK24" s="123"/>
      <c r="CL24" s="123"/>
      <c r="CM24" s="123"/>
      <c r="CN24" s="123"/>
      <c r="CO24" s="123"/>
      <c r="CP24" s="123"/>
      <c r="CQ24" s="123"/>
      <c r="CR24" s="123"/>
      <c r="CS24" s="123"/>
      <c r="CT24" s="123"/>
      <c r="CU24" s="123"/>
      <c r="CV24" s="123"/>
      <c r="CW24" s="123"/>
      <c r="CX24" s="123"/>
      <c r="CY24" s="123"/>
      <c r="CZ24" s="123"/>
      <c r="DA24" s="123"/>
      <c r="DB24" s="123"/>
      <c r="DC24" s="123"/>
      <c r="DD24" s="123"/>
      <c r="DE24" s="123"/>
      <c r="DF24" s="123"/>
      <c r="DG24" s="123"/>
      <c r="DH24" s="123"/>
      <c r="DI24" s="123"/>
      <c r="DJ24" s="123"/>
      <c r="DK24" s="123"/>
      <c r="DL24" s="123"/>
      <c r="DM24" s="123"/>
      <c r="DN24" s="123"/>
      <c r="DO24" s="123"/>
      <c r="DP24" s="123"/>
      <c r="DQ24" s="123"/>
      <c r="DR24" s="123"/>
      <c r="DS24" s="123"/>
      <c r="DT24" s="123"/>
      <c r="DU24" s="123"/>
      <c r="DV24" s="123"/>
      <c r="DW24" s="123"/>
      <c r="DX24" s="123"/>
    </row>
    <row r="25" spans="1:128" s="67" customFormat="1" ht="57" hidden="1" customHeight="1">
      <c r="A25" s="896"/>
      <c r="B25" s="848"/>
      <c r="C25" s="868">
        <v>0</v>
      </c>
      <c r="D25" s="508"/>
      <c r="E25" s="81" t="s">
        <v>56</v>
      </c>
      <c r="F25" s="58" t="str">
        <f>+'Ma tran chuc năng P5'!D6</f>
        <v xml:space="preserve">Lập, triển khai kế hoạch CCHC của Công ty </v>
      </c>
      <c r="G25" s="140" t="s">
        <v>472</v>
      </c>
      <c r="H25" s="53" t="str">
        <f>+'Ma tran chuc năng P5'!F6</f>
        <v xml:space="preserve">Tham gia triển khai thực hiện kế hoạch CCHC của Công ty </v>
      </c>
      <c r="I25" s="81" t="s">
        <v>477</v>
      </c>
      <c r="J25" s="298" t="s">
        <v>431</v>
      </c>
      <c r="K25" s="86" t="s">
        <v>105</v>
      </c>
      <c r="L25" s="86">
        <v>0</v>
      </c>
      <c r="M25" s="118" t="s">
        <v>106</v>
      </c>
      <c r="N25" s="139">
        <v>0.5</v>
      </c>
      <c r="O25" s="312">
        <f>N25*$C$25*$B$24*$A$9</f>
        <v>0</v>
      </c>
      <c r="P25" s="156">
        <f>+L25</f>
        <v>0</v>
      </c>
      <c r="Q25" s="134"/>
      <c r="R25" s="118">
        <f>IF((100-P25*10)&gt;30,100-P25*10,0)</f>
        <v>100</v>
      </c>
      <c r="S25" s="135">
        <f>O25*R25</f>
        <v>0</v>
      </c>
      <c r="T25" s="86">
        <v>0</v>
      </c>
      <c r="U25" s="134"/>
      <c r="V25" s="118">
        <f>IF((100-T25*10)&gt;30,100-T25*10,0)</f>
        <v>100</v>
      </c>
      <c r="W25" s="135">
        <f>O25*V25</f>
        <v>0</v>
      </c>
      <c r="X25" s="122"/>
      <c r="Y25" s="122"/>
      <c r="Z25" s="122"/>
      <c r="AA25" s="122"/>
      <c r="AB25" s="122"/>
      <c r="AC25" s="122"/>
      <c r="AD25" s="122"/>
      <c r="AE25" s="122"/>
      <c r="AF25" s="122"/>
      <c r="AG25" s="122"/>
      <c r="AH25" s="122"/>
      <c r="AI25" s="122"/>
      <c r="AJ25" s="122"/>
      <c r="AK25" s="122"/>
      <c r="AL25" s="122"/>
      <c r="AM25" s="122"/>
      <c r="AN25" s="122"/>
      <c r="AO25" s="122"/>
      <c r="AP25" s="122"/>
      <c r="AQ25" s="122"/>
      <c r="AR25" s="122"/>
      <c r="AS25" s="122"/>
      <c r="AT25" s="122"/>
      <c r="AU25" s="122"/>
      <c r="AV25" s="122"/>
      <c r="AW25" s="122"/>
      <c r="AX25" s="122"/>
      <c r="AY25" s="122"/>
      <c r="AZ25" s="122"/>
      <c r="BA25" s="122"/>
      <c r="BB25" s="122"/>
      <c r="BC25" s="122"/>
      <c r="BD25" s="122"/>
      <c r="BE25" s="122"/>
      <c r="BF25" s="122"/>
      <c r="BG25" s="122"/>
      <c r="BH25" s="122"/>
      <c r="BI25" s="122"/>
      <c r="BJ25" s="122"/>
      <c r="BK25" s="122"/>
      <c r="BL25" s="122"/>
      <c r="BM25" s="122"/>
      <c r="BN25" s="122"/>
      <c r="BO25" s="122"/>
      <c r="BP25" s="122"/>
      <c r="BQ25" s="122"/>
      <c r="BR25" s="122"/>
      <c r="BS25" s="122"/>
      <c r="BT25" s="122"/>
      <c r="BU25" s="122"/>
      <c r="BV25" s="122"/>
      <c r="BW25" s="122"/>
      <c r="BX25" s="122"/>
      <c r="BY25" s="122"/>
      <c r="BZ25" s="122"/>
      <c r="CA25" s="122"/>
      <c r="CB25" s="122"/>
      <c r="CC25" s="122"/>
      <c r="CD25" s="122"/>
      <c r="CE25" s="122"/>
      <c r="CF25" s="122"/>
      <c r="CG25" s="122"/>
      <c r="CH25" s="122"/>
      <c r="CI25" s="122"/>
      <c r="CJ25" s="122"/>
      <c r="CK25" s="122"/>
      <c r="CL25" s="122"/>
      <c r="CM25" s="122"/>
      <c r="CN25" s="122"/>
      <c r="CO25" s="122"/>
      <c r="CP25" s="122"/>
      <c r="CQ25" s="122"/>
      <c r="CR25" s="122"/>
      <c r="CS25" s="122"/>
      <c r="CT25" s="122"/>
      <c r="CU25" s="122"/>
      <c r="CV25" s="122"/>
      <c r="CW25" s="122"/>
      <c r="CX25" s="122"/>
      <c r="CY25" s="122"/>
      <c r="CZ25" s="122"/>
      <c r="DA25" s="122"/>
      <c r="DB25" s="122"/>
      <c r="DC25" s="122"/>
      <c r="DD25" s="122"/>
      <c r="DE25" s="122"/>
      <c r="DF25" s="122"/>
      <c r="DG25" s="122"/>
      <c r="DH25" s="122"/>
      <c r="DI25" s="122"/>
      <c r="DJ25" s="122"/>
      <c r="DK25" s="122"/>
      <c r="DL25" s="122"/>
      <c r="DM25" s="122"/>
      <c r="DN25" s="122"/>
      <c r="DO25" s="122"/>
      <c r="DP25" s="122"/>
      <c r="DQ25" s="122"/>
      <c r="DR25" s="122"/>
      <c r="DS25" s="122"/>
      <c r="DT25" s="122"/>
      <c r="DU25" s="122"/>
      <c r="DV25" s="122"/>
      <c r="DW25" s="122"/>
      <c r="DX25" s="122"/>
    </row>
    <row r="26" spans="1:128" s="67" customFormat="1" ht="67.5" hidden="1" customHeight="1">
      <c r="A26" s="896"/>
      <c r="B26" s="848"/>
      <c r="C26" s="870"/>
      <c r="D26" s="509"/>
      <c r="E26" s="81" t="s">
        <v>58</v>
      </c>
      <c r="F26" s="58" t="str">
        <f>+'Ma tran chuc năng P5'!D7</f>
        <v xml:space="preserve">Lập, triển khai kế hoạch thực hiện Quy chế dân chủ của Công ty </v>
      </c>
      <c r="G26" s="140" t="s">
        <v>473</v>
      </c>
      <c r="H26" s="62" t="str">
        <f>+'Ma tran chuc năng P5'!F7</f>
        <v xml:space="preserve">Tham gia triển khai thực hiện kế hoạch thực hiện Quy chế dân chủ của Công ty </v>
      </c>
      <c r="I26" s="81" t="s">
        <v>593</v>
      </c>
      <c r="J26" s="298" t="s">
        <v>432</v>
      </c>
      <c r="K26" s="86" t="s">
        <v>105</v>
      </c>
      <c r="L26" s="86">
        <v>0</v>
      </c>
      <c r="M26" s="118" t="s">
        <v>106</v>
      </c>
      <c r="N26" s="139">
        <v>0.5</v>
      </c>
      <c r="O26" s="312">
        <f>N26*$C$25*$B$24*$A$9</f>
        <v>0</v>
      </c>
      <c r="P26" s="156">
        <f>+L26</f>
        <v>0</v>
      </c>
      <c r="Q26" s="134"/>
      <c r="R26" s="118">
        <f>IF((100-P26*10)&gt;30,100-P26*10,0)</f>
        <v>100</v>
      </c>
      <c r="S26" s="135">
        <f>O26*R26</f>
        <v>0</v>
      </c>
      <c r="T26" s="86">
        <v>0</v>
      </c>
      <c r="U26" s="134"/>
      <c r="V26" s="118">
        <f>IF((100-T26*10)&gt;30,100-T26*10,0)</f>
        <v>100</v>
      </c>
      <c r="W26" s="135">
        <f>O26*V26</f>
        <v>0</v>
      </c>
      <c r="X26" s="122"/>
      <c r="Y26" s="122"/>
      <c r="Z26" s="122"/>
      <c r="AA26" s="122"/>
      <c r="AB26" s="122"/>
      <c r="AC26" s="122"/>
      <c r="AD26" s="122"/>
      <c r="AE26" s="122"/>
      <c r="AF26" s="122"/>
      <c r="AG26" s="122"/>
      <c r="AH26" s="122"/>
      <c r="AI26" s="122"/>
      <c r="AJ26" s="122"/>
      <c r="AK26" s="122"/>
      <c r="AL26" s="122"/>
      <c r="AM26" s="122"/>
      <c r="AN26" s="122"/>
      <c r="AO26" s="122"/>
      <c r="AP26" s="122"/>
      <c r="AQ26" s="122"/>
      <c r="AR26" s="122"/>
      <c r="AS26" s="122"/>
      <c r="AT26" s="122"/>
      <c r="AU26" s="122"/>
      <c r="AV26" s="122"/>
      <c r="AW26" s="122"/>
      <c r="AX26" s="122"/>
      <c r="AY26" s="122"/>
      <c r="AZ26" s="122"/>
      <c r="BA26" s="122"/>
      <c r="BB26" s="122"/>
      <c r="BC26" s="122"/>
      <c r="BD26" s="122"/>
      <c r="BE26" s="122"/>
      <c r="BF26" s="122"/>
      <c r="BG26" s="122"/>
      <c r="BH26" s="122"/>
      <c r="BI26" s="122"/>
      <c r="BJ26" s="122"/>
      <c r="BK26" s="122"/>
      <c r="BL26" s="122"/>
      <c r="BM26" s="122"/>
      <c r="BN26" s="122"/>
      <c r="BO26" s="122"/>
      <c r="BP26" s="122"/>
      <c r="BQ26" s="122"/>
      <c r="BR26" s="122"/>
      <c r="BS26" s="122"/>
      <c r="BT26" s="122"/>
      <c r="BU26" s="122"/>
      <c r="BV26" s="122"/>
      <c r="BW26" s="122"/>
      <c r="BX26" s="122"/>
      <c r="BY26" s="122"/>
      <c r="BZ26" s="122"/>
      <c r="CA26" s="122"/>
      <c r="CB26" s="122"/>
      <c r="CC26" s="122"/>
      <c r="CD26" s="122"/>
      <c r="CE26" s="122"/>
      <c r="CF26" s="122"/>
      <c r="CG26" s="122"/>
      <c r="CH26" s="122"/>
      <c r="CI26" s="122"/>
      <c r="CJ26" s="122"/>
      <c r="CK26" s="122"/>
      <c r="CL26" s="122"/>
      <c r="CM26" s="122"/>
      <c r="CN26" s="122"/>
      <c r="CO26" s="122"/>
      <c r="CP26" s="122"/>
      <c r="CQ26" s="122"/>
      <c r="CR26" s="122"/>
      <c r="CS26" s="122"/>
      <c r="CT26" s="122"/>
      <c r="CU26" s="122"/>
      <c r="CV26" s="122"/>
      <c r="CW26" s="122"/>
      <c r="CX26" s="122"/>
      <c r="CY26" s="122"/>
      <c r="CZ26" s="122"/>
      <c r="DA26" s="122"/>
      <c r="DB26" s="122"/>
      <c r="DC26" s="122"/>
      <c r="DD26" s="122"/>
      <c r="DE26" s="122"/>
      <c r="DF26" s="122"/>
      <c r="DG26" s="122"/>
      <c r="DH26" s="122"/>
      <c r="DI26" s="122"/>
      <c r="DJ26" s="122"/>
      <c r="DK26" s="122"/>
      <c r="DL26" s="122"/>
      <c r="DM26" s="122"/>
      <c r="DN26" s="122"/>
      <c r="DO26" s="122"/>
      <c r="DP26" s="122"/>
      <c r="DQ26" s="122"/>
      <c r="DR26" s="122"/>
      <c r="DS26" s="122"/>
      <c r="DT26" s="122"/>
      <c r="DU26" s="122"/>
      <c r="DV26" s="122"/>
      <c r="DW26" s="122"/>
      <c r="DX26" s="122"/>
    </row>
    <row r="27" spans="1:128" s="67" customFormat="1" ht="30.75" hidden="1" customHeight="1">
      <c r="A27" s="896"/>
      <c r="B27" s="848"/>
      <c r="C27" s="147"/>
      <c r="D27" s="147"/>
      <c r="E27" s="138" t="s">
        <v>197</v>
      </c>
      <c r="F27" s="801" t="s">
        <v>198</v>
      </c>
      <c r="G27" s="801"/>
      <c r="H27" s="801"/>
      <c r="I27" s="801"/>
      <c r="J27" s="801"/>
      <c r="K27" s="801"/>
      <c r="L27" s="801"/>
      <c r="M27" s="801"/>
      <c r="N27" s="190"/>
      <c r="O27" s="313"/>
      <c r="P27" s="198"/>
      <c r="Q27" s="198"/>
      <c r="R27" s="196"/>
      <c r="S27" s="197"/>
      <c r="T27" s="198"/>
      <c r="U27" s="198"/>
      <c r="V27" s="196"/>
      <c r="W27" s="197"/>
      <c r="X27" s="122"/>
      <c r="Y27" s="122"/>
      <c r="Z27" s="122"/>
      <c r="AA27" s="122"/>
      <c r="AB27" s="122"/>
      <c r="AC27" s="122"/>
      <c r="AD27" s="122"/>
      <c r="AE27" s="122"/>
      <c r="AF27" s="122"/>
      <c r="AG27" s="122"/>
      <c r="AH27" s="122"/>
      <c r="AI27" s="122"/>
      <c r="AJ27" s="122"/>
      <c r="AK27" s="122"/>
      <c r="AL27" s="122"/>
      <c r="AM27" s="122"/>
      <c r="AN27" s="122"/>
      <c r="AO27" s="122"/>
      <c r="AP27" s="122"/>
      <c r="AQ27" s="122"/>
      <c r="AR27" s="122"/>
      <c r="AS27" s="122"/>
      <c r="AT27" s="122"/>
      <c r="AU27" s="122"/>
      <c r="AV27" s="122"/>
      <c r="AW27" s="122"/>
      <c r="AX27" s="122"/>
      <c r="AY27" s="122"/>
      <c r="AZ27" s="122"/>
      <c r="BA27" s="122"/>
      <c r="BB27" s="122"/>
      <c r="BC27" s="122"/>
      <c r="BD27" s="122"/>
      <c r="BE27" s="122"/>
      <c r="BF27" s="122"/>
      <c r="BG27" s="122"/>
      <c r="BH27" s="122"/>
      <c r="BI27" s="122"/>
      <c r="BJ27" s="122"/>
      <c r="BK27" s="122"/>
      <c r="BL27" s="122"/>
      <c r="BM27" s="122"/>
      <c r="BN27" s="122"/>
      <c r="BO27" s="122"/>
      <c r="BP27" s="122"/>
      <c r="BQ27" s="122"/>
      <c r="BR27" s="122"/>
      <c r="BS27" s="122"/>
      <c r="BT27" s="122"/>
      <c r="BU27" s="122"/>
      <c r="BV27" s="122"/>
      <c r="BW27" s="122"/>
      <c r="BX27" s="122"/>
      <c r="BY27" s="122"/>
      <c r="BZ27" s="122"/>
      <c r="CA27" s="122"/>
      <c r="CB27" s="122"/>
      <c r="CC27" s="122"/>
      <c r="CD27" s="122"/>
      <c r="CE27" s="122"/>
      <c r="CF27" s="122"/>
      <c r="CG27" s="122"/>
      <c r="CH27" s="122"/>
      <c r="CI27" s="122"/>
      <c r="CJ27" s="122"/>
      <c r="CK27" s="122"/>
      <c r="CL27" s="122"/>
      <c r="CM27" s="122"/>
      <c r="CN27" s="122"/>
      <c r="CO27" s="122"/>
      <c r="CP27" s="122"/>
      <c r="CQ27" s="122"/>
      <c r="CR27" s="122"/>
      <c r="CS27" s="122"/>
      <c r="CT27" s="122"/>
      <c r="CU27" s="122"/>
      <c r="CV27" s="122"/>
      <c r="CW27" s="122"/>
      <c r="CX27" s="122"/>
      <c r="CY27" s="122"/>
      <c r="CZ27" s="122"/>
      <c r="DA27" s="122"/>
      <c r="DB27" s="122"/>
      <c r="DC27" s="122"/>
      <c r="DD27" s="122"/>
      <c r="DE27" s="122"/>
      <c r="DF27" s="122"/>
      <c r="DG27" s="122"/>
      <c r="DH27" s="122"/>
      <c r="DI27" s="122"/>
      <c r="DJ27" s="122"/>
      <c r="DK27" s="122"/>
      <c r="DL27" s="122"/>
      <c r="DM27" s="122"/>
      <c r="DN27" s="122"/>
      <c r="DO27" s="122"/>
      <c r="DP27" s="122"/>
      <c r="DQ27" s="122"/>
      <c r="DR27" s="122"/>
      <c r="DS27" s="122"/>
      <c r="DT27" s="122"/>
      <c r="DU27" s="122"/>
      <c r="DV27" s="122"/>
      <c r="DW27" s="122"/>
      <c r="DX27" s="122"/>
    </row>
    <row r="28" spans="1:128" s="67" customFormat="1" ht="81.75" hidden="1" customHeight="1">
      <c r="A28" s="896"/>
      <c r="B28" s="848"/>
      <c r="C28" s="823"/>
      <c r="D28" s="512"/>
      <c r="E28" s="98" t="s">
        <v>84</v>
      </c>
      <c r="F28" s="58" t="e">
        <f>+'Ma tran chuc năng P5'!#REF!</f>
        <v>#REF!</v>
      </c>
      <c r="G28" s="140" t="s">
        <v>200</v>
      </c>
      <c r="H28" s="58" t="str">
        <f>+'Ma tran chuc năng P5'!H15</f>
        <v>Thực hiện theo dõi giá trị tình hình biến động tài sản của Công ty. (quản lý theo dõi Tổng nguyên giá tài sản, khấu hao TSCĐ, giá trị còn lại của TSCĐ). Phản ánh chính xác tình hình tăng giảm các tài sản theo các nguồn vốn.</v>
      </c>
      <c r="I28" s="140" t="s">
        <v>201</v>
      </c>
      <c r="J28" s="58" t="s">
        <v>199</v>
      </c>
      <c r="K28" s="90" t="s">
        <v>105</v>
      </c>
      <c r="L28" s="179"/>
      <c r="M28" s="178"/>
      <c r="N28" s="139"/>
      <c r="O28" s="314"/>
      <c r="P28" s="173"/>
      <c r="Q28" s="134"/>
      <c r="R28" s="118"/>
      <c r="S28" s="135"/>
      <c r="T28" s="173"/>
      <c r="U28" s="134"/>
      <c r="V28" s="118"/>
      <c r="W28" s="135"/>
      <c r="X28" s="122"/>
      <c r="Y28" s="122"/>
      <c r="Z28" s="122"/>
      <c r="AA28" s="122"/>
      <c r="AB28" s="122"/>
      <c r="AC28" s="122"/>
      <c r="AD28" s="122"/>
      <c r="AE28" s="122"/>
      <c r="AF28" s="122"/>
      <c r="AG28" s="122"/>
      <c r="AH28" s="122"/>
      <c r="AI28" s="122"/>
      <c r="AJ28" s="122"/>
      <c r="AK28" s="122"/>
      <c r="AL28" s="122"/>
      <c r="AM28" s="122"/>
      <c r="AN28" s="122"/>
      <c r="AO28" s="122"/>
      <c r="AP28" s="122"/>
      <c r="AQ28" s="122"/>
      <c r="AR28" s="122"/>
      <c r="AS28" s="122"/>
      <c r="AT28" s="122"/>
      <c r="AU28" s="122"/>
      <c r="AV28" s="122"/>
      <c r="AW28" s="122"/>
      <c r="AX28" s="122"/>
      <c r="AY28" s="122"/>
      <c r="AZ28" s="122"/>
      <c r="BA28" s="122"/>
      <c r="BB28" s="122"/>
      <c r="BC28" s="122"/>
      <c r="BD28" s="122"/>
      <c r="BE28" s="122"/>
      <c r="BF28" s="122"/>
      <c r="BG28" s="122"/>
      <c r="BH28" s="122"/>
      <c r="BI28" s="122"/>
      <c r="BJ28" s="122"/>
      <c r="BK28" s="122"/>
      <c r="BL28" s="122"/>
      <c r="BM28" s="122"/>
      <c r="BN28" s="122"/>
      <c r="BO28" s="122"/>
      <c r="BP28" s="122"/>
      <c r="BQ28" s="122"/>
      <c r="BR28" s="122"/>
      <c r="BS28" s="122"/>
      <c r="BT28" s="122"/>
      <c r="BU28" s="122"/>
      <c r="BV28" s="122"/>
      <c r="BW28" s="122"/>
      <c r="BX28" s="122"/>
      <c r="BY28" s="122"/>
      <c r="BZ28" s="122"/>
      <c r="CA28" s="122"/>
      <c r="CB28" s="122"/>
      <c r="CC28" s="122"/>
      <c r="CD28" s="122"/>
      <c r="CE28" s="122"/>
      <c r="CF28" s="122"/>
      <c r="CG28" s="122"/>
      <c r="CH28" s="122"/>
      <c r="CI28" s="122"/>
      <c r="CJ28" s="122"/>
      <c r="CK28" s="122"/>
      <c r="CL28" s="122"/>
      <c r="CM28" s="122"/>
      <c r="CN28" s="122"/>
      <c r="CO28" s="122"/>
      <c r="CP28" s="122"/>
      <c r="CQ28" s="122"/>
      <c r="CR28" s="122"/>
      <c r="CS28" s="122"/>
      <c r="CT28" s="122"/>
      <c r="CU28" s="122"/>
      <c r="CV28" s="122"/>
      <c r="CW28" s="122"/>
      <c r="CX28" s="122"/>
      <c r="CY28" s="122"/>
      <c r="CZ28" s="122"/>
      <c r="DA28" s="122"/>
      <c r="DB28" s="122"/>
      <c r="DC28" s="122"/>
      <c r="DD28" s="122"/>
      <c r="DE28" s="122"/>
      <c r="DF28" s="122"/>
      <c r="DG28" s="122"/>
      <c r="DH28" s="122"/>
      <c r="DI28" s="122"/>
      <c r="DJ28" s="122"/>
      <c r="DK28" s="122"/>
      <c r="DL28" s="122"/>
      <c r="DM28" s="122"/>
      <c r="DN28" s="122"/>
      <c r="DO28" s="122"/>
      <c r="DP28" s="122"/>
      <c r="DQ28" s="122"/>
      <c r="DR28" s="122"/>
      <c r="DS28" s="122"/>
      <c r="DT28" s="122"/>
      <c r="DU28" s="122"/>
      <c r="DV28" s="122"/>
      <c r="DW28" s="122"/>
      <c r="DX28" s="122"/>
    </row>
    <row r="29" spans="1:128" s="67" customFormat="1" ht="83.25" hidden="1" customHeight="1">
      <c r="A29" s="896"/>
      <c r="B29" s="848"/>
      <c r="C29" s="903"/>
      <c r="D29" s="513"/>
      <c r="E29" s="98" t="s">
        <v>86</v>
      </c>
      <c r="F29" s="58" t="str">
        <f>+'Ma tran chuc năng P5'!D12</f>
        <v>Thực hiện tiếp nhận tài sản các công trình điện khách hàng bàn giao.</v>
      </c>
      <c r="G29" s="140" t="s">
        <v>202</v>
      </c>
      <c r="H29" s="58" t="str">
        <f>+'Ma tran chuc năng P5'!H22</f>
        <v>Thực hiện hạch toán kế toán các nghiệp vụ phát sinh có liên quan đến hoạt động SXKD của Công ty vào các phân hệ kế toán của chương trình ERP. Đảm bảo dữ liệu kế toán trên chương trình ERP toàn Công ty được chính xác và an toàn.</v>
      </c>
      <c r="I29" s="140" t="s">
        <v>203</v>
      </c>
      <c r="J29" s="58" t="s">
        <v>241</v>
      </c>
      <c r="K29" s="90" t="s">
        <v>105</v>
      </c>
      <c r="L29" s="179"/>
      <c r="M29" s="178"/>
      <c r="N29" s="139"/>
      <c r="O29" s="314"/>
      <c r="P29" s="173"/>
      <c r="Q29" s="134"/>
      <c r="R29" s="118"/>
      <c r="S29" s="135"/>
      <c r="T29" s="173"/>
      <c r="U29" s="134"/>
      <c r="V29" s="118"/>
      <c r="W29" s="135"/>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122"/>
      <c r="BB29" s="122"/>
      <c r="BC29" s="122"/>
      <c r="BD29" s="122"/>
      <c r="BE29" s="122"/>
      <c r="BF29" s="122"/>
      <c r="BG29" s="122"/>
      <c r="BH29" s="122"/>
      <c r="BI29" s="122"/>
      <c r="BJ29" s="122"/>
      <c r="BK29" s="122"/>
      <c r="BL29" s="122"/>
      <c r="BM29" s="122"/>
      <c r="BN29" s="122"/>
      <c r="BO29" s="122"/>
      <c r="BP29" s="122"/>
      <c r="BQ29" s="122"/>
      <c r="BR29" s="122"/>
      <c r="BS29" s="122"/>
      <c r="BT29" s="122"/>
      <c r="BU29" s="122"/>
      <c r="BV29" s="122"/>
      <c r="BW29" s="122"/>
      <c r="BX29" s="122"/>
      <c r="BY29" s="122"/>
      <c r="BZ29" s="122"/>
      <c r="CA29" s="122"/>
      <c r="CB29" s="122"/>
      <c r="CC29" s="122"/>
      <c r="CD29" s="122"/>
      <c r="CE29" s="122"/>
      <c r="CF29" s="122"/>
      <c r="CG29" s="122"/>
      <c r="CH29" s="122"/>
      <c r="CI29" s="122"/>
      <c r="CJ29" s="122"/>
      <c r="CK29" s="122"/>
      <c r="CL29" s="122"/>
      <c r="CM29" s="122"/>
      <c r="CN29" s="122"/>
      <c r="CO29" s="122"/>
      <c r="CP29" s="122"/>
      <c r="CQ29" s="122"/>
      <c r="CR29" s="122"/>
      <c r="CS29" s="122"/>
      <c r="CT29" s="122"/>
      <c r="CU29" s="122"/>
      <c r="CV29" s="122"/>
      <c r="CW29" s="122"/>
      <c r="CX29" s="122"/>
      <c r="CY29" s="122"/>
      <c r="CZ29" s="122"/>
      <c r="DA29" s="122"/>
      <c r="DB29" s="122"/>
      <c r="DC29" s="122"/>
      <c r="DD29" s="122"/>
      <c r="DE29" s="122"/>
      <c r="DF29" s="122"/>
      <c r="DG29" s="122"/>
      <c r="DH29" s="122"/>
      <c r="DI29" s="122"/>
      <c r="DJ29" s="122"/>
      <c r="DK29" s="122"/>
      <c r="DL29" s="122"/>
      <c r="DM29" s="122"/>
      <c r="DN29" s="122"/>
      <c r="DO29" s="122"/>
      <c r="DP29" s="122"/>
      <c r="DQ29" s="122"/>
      <c r="DR29" s="122"/>
      <c r="DS29" s="122"/>
      <c r="DT29" s="122"/>
      <c r="DU29" s="122"/>
      <c r="DV29" s="122"/>
      <c r="DW29" s="122"/>
      <c r="DX29" s="122"/>
    </row>
    <row r="30" spans="1:128" s="67" customFormat="1" ht="35.25" customHeight="1">
      <c r="A30" s="896"/>
      <c r="B30" s="848"/>
      <c r="C30" s="147"/>
      <c r="D30" s="147"/>
      <c r="E30" s="138" t="s">
        <v>205</v>
      </c>
      <c r="F30" s="801" t="s">
        <v>204</v>
      </c>
      <c r="G30" s="801"/>
      <c r="H30" s="801"/>
      <c r="I30" s="801"/>
      <c r="J30" s="801"/>
      <c r="K30" s="801"/>
      <c r="L30" s="801"/>
      <c r="M30" s="801"/>
      <c r="N30" s="190"/>
      <c r="O30" s="313"/>
      <c r="P30" s="198"/>
      <c r="Q30" s="198"/>
      <c r="R30" s="196"/>
      <c r="S30" s="197"/>
      <c r="T30" s="198"/>
      <c r="U30" s="198"/>
      <c r="V30" s="196"/>
      <c r="W30" s="197"/>
      <c r="X30" s="122"/>
      <c r="Y30" s="122"/>
      <c r="Z30" s="122"/>
      <c r="AA30" s="122"/>
      <c r="AB30" s="122"/>
      <c r="AC30" s="122"/>
      <c r="AD30" s="122"/>
      <c r="AE30" s="122"/>
      <c r="AF30" s="122"/>
      <c r="AG30" s="122"/>
      <c r="AH30" s="122"/>
      <c r="AI30" s="122"/>
      <c r="AJ30" s="122"/>
      <c r="AK30" s="122"/>
      <c r="AL30" s="122"/>
      <c r="AM30" s="122"/>
      <c r="AN30" s="122"/>
      <c r="AO30" s="122"/>
      <c r="AP30" s="122"/>
      <c r="AQ30" s="122"/>
      <c r="AR30" s="122"/>
      <c r="AS30" s="122"/>
      <c r="AT30" s="122"/>
      <c r="AU30" s="122"/>
      <c r="AV30" s="122"/>
      <c r="AW30" s="122"/>
      <c r="AX30" s="122"/>
      <c r="AY30" s="122"/>
      <c r="AZ30" s="122"/>
      <c r="BA30" s="122"/>
      <c r="BB30" s="122"/>
      <c r="BC30" s="122"/>
      <c r="BD30" s="122"/>
      <c r="BE30" s="122"/>
      <c r="BF30" s="122"/>
      <c r="BG30" s="122"/>
      <c r="BH30" s="122"/>
      <c r="BI30" s="122"/>
      <c r="BJ30" s="122"/>
      <c r="BK30" s="122"/>
      <c r="BL30" s="122"/>
      <c r="BM30" s="122"/>
      <c r="BN30" s="122"/>
      <c r="BO30" s="122"/>
      <c r="BP30" s="122"/>
      <c r="BQ30" s="122"/>
      <c r="BR30" s="122"/>
      <c r="BS30" s="122"/>
      <c r="BT30" s="122"/>
      <c r="BU30" s="122"/>
      <c r="BV30" s="122"/>
      <c r="BW30" s="122"/>
      <c r="BX30" s="122"/>
      <c r="BY30" s="122"/>
      <c r="BZ30" s="122"/>
      <c r="CA30" s="122"/>
      <c r="CB30" s="122"/>
      <c r="CC30" s="122"/>
      <c r="CD30" s="122"/>
      <c r="CE30" s="122"/>
      <c r="CF30" s="122"/>
      <c r="CG30" s="122"/>
      <c r="CH30" s="122"/>
      <c r="CI30" s="122"/>
      <c r="CJ30" s="122"/>
      <c r="CK30" s="122"/>
      <c r="CL30" s="122"/>
      <c r="CM30" s="122"/>
      <c r="CN30" s="122"/>
      <c r="CO30" s="122"/>
      <c r="CP30" s="122"/>
      <c r="CQ30" s="122"/>
      <c r="CR30" s="122"/>
      <c r="CS30" s="122"/>
      <c r="CT30" s="122"/>
      <c r="CU30" s="122"/>
      <c r="CV30" s="122"/>
      <c r="CW30" s="122"/>
      <c r="CX30" s="122"/>
      <c r="CY30" s="122"/>
      <c r="CZ30" s="122"/>
      <c r="DA30" s="122"/>
      <c r="DB30" s="122"/>
      <c r="DC30" s="122"/>
      <c r="DD30" s="122"/>
      <c r="DE30" s="122"/>
      <c r="DF30" s="122"/>
      <c r="DG30" s="122"/>
      <c r="DH30" s="122"/>
      <c r="DI30" s="122"/>
      <c r="DJ30" s="122"/>
      <c r="DK30" s="122"/>
      <c r="DL30" s="122"/>
      <c r="DM30" s="122"/>
      <c r="DN30" s="122"/>
      <c r="DO30" s="122"/>
      <c r="DP30" s="122"/>
      <c r="DQ30" s="122"/>
      <c r="DR30" s="122"/>
      <c r="DS30" s="122"/>
      <c r="DT30" s="122"/>
      <c r="DU30" s="122"/>
      <c r="DV30" s="122"/>
      <c r="DW30" s="122"/>
      <c r="DX30" s="122"/>
    </row>
    <row r="31" spans="1:128" s="67" customFormat="1" ht="138.75" customHeight="1">
      <c r="A31" s="896"/>
      <c r="B31" s="848"/>
      <c r="C31" s="868">
        <v>0.8</v>
      </c>
      <c r="D31" s="871">
        <v>0.35</v>
      </c>
      <c r="E31" s="841" t="s">
        <v>90</v>
      </c>
      <c r="F31" s="719" t="s">
        <v>91</v>
      </c>
      <c r="G31" s="844" t="s">
        <v>507</v>
      </c>
      <c r="H31" s="693" t="str">
        <f>'Ma tran chuc năng P5'!F22</f>
        <v>Thực hiện hạch toán kế toán (tài khoản, sổ sách chứng từ, quy trình)</v>
      </c>
      <c r="I31" s="140" t="str">
        <f>'Ma tran chuc năng P5'!G22</f>
        <v>TC2.1.1</v>
      </c>
      <c r="J31" s="58" t="s">
        <v>422</v>
      </c>
      <c r="K31" s="86" t="s">
        <v>105</v>
      </c>
      <c r="L31" s="86">
        <v>0</v>
      </c>
      <c r="M31" s="178" t="s">
        <v>106</v>
      </c>
      <c r="N31" s="139">
        <v>0.7</v>
      </c>
      <c r="O31" s="312">
        <f>+$A$9*$B$24*$C$31*D31*N31</f>
        <v>0.14660799999999999</v>
      </c>
      <c r="P31" s="156">
        <f t="shared" ref="P31:P39" si="0">+L31</f>
        <v>0</v>
      </c>
      <c r="Q31" s="302">
        <v>10</v>
      </c>
      <c r="R31" s="118">
        <f t="shared" ref="R31:R39" si="1">100-(P31-L31)*Q31</f>
        <v>100</v>
      </c>
      <c r="S31" s="135">
        <f>O31*R31</f>
        <v>14.660799999999998</v>
      </c>
      <c r="T31" s="86">
        <v>0</v>
      </c>
      <c r="U31" s="302">
        <v>10</v>
      </c>
      <c r="V31" s="118">
        <f>100-(T31-L31)*U31</f>
        <v>100</v>
      </c>
      <c r="W31" s="135">
        <f t="shared" ref="W31:W39" si="2">O31*V31</f>
        <v>14.660799999999998</v>
      </c>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2"/>
      <c r="BD31" s="122"/>
      <c r="BE31" s="122"/>
      <c r="BF31" s="122"/>
      <c r="BG31" s="122"/>
      <c r="BH31" s="122"/>
      <c r="BI31" s="122"/>
      <c r="BJ31" s="122"/>
      <c r="BK31" s="122"/>
      <c r="BL31" s="122"/>
      <c r="BM31" s="122"/>
      <c r="BN31" s="122"/>
      <c r="BO31" s="122"/>
      <c r="BP31" s="122"/>
      <c r="BQ31" s="122"/>
      <c r="BR31" s="122"/>
      <c r="BS31" s="122"/>
      <c r="BT31" s="122"/>
      <c r="BU31" s="122"/>
      <c r="BV31" s="122"/>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122"/>
      <c r="DD31" s="122"/>
      <c r="DE31" s="122"/>
      <c r="DF31" s="122"/>
      <c r="DG31" s="122"/>
      <c r="DH31" s="122"/>
      <c r="DI31" s="122"/>
      <c r="DJ31" s="122"/>
      <c r="DK31" s="122"/>
      <c r="DL31" s="122"/>
      <c r="DM31" s="122"/>
      <c r="DN31" s="122"/>
      <c r="DO31" s="122"/>
      <c r="DP31" s="122"/>
      <c r="DQ31" s="122"/>
      <c r="DR31" s="122"/>
      <c r="DS31" s="122"/>
      <c r="DT31" s="122"/>
      <c r="DU31" s="122"/>
      <c r="DV31" s="122"/>
      <c r="DW31" s="122"/>
      <c r="DX31" s="122"/>
    </row>
    <row r="32" spans="1:128" s="67" customFormat="1" ht="89.25" customHeight="1">
      <c r="A32" s="896"/>
      <c r="B32" s="848"/>
      <c r="C32" s="869"/>
      <c r="D32" s="872"/>
      <c r="E32" s="843"/>
      <c r="F32" s="857"/>
      <c r="G32" s="845"/>
      <c r="H32" s="694"/>
      <c r="I32" s="140" t="str">
        <f>'Ma tran chuc năng P5'!G30</f>
        <v>TC2.1.9</v>
      </c>
      <c r="J32" s="58" t="str">
        <f>'Ma tran chuc năng P5'!H30</f>
        <v>Thực hiện in sổ sách kế toán theo từng Phân hệ kế toán</v>
      </c>
      <c r="K32" s="86" t="s">
        <v>105</v>
      </c>
      <c r="L32" s="86">
        <v>0</v>
      </c>
      <c r="M32" s="178" t="s">
        <v>106</v>
      </c>
      <c r="N32" s="139">
        <v>0.1</v>
      </c>
      <c r="O32" s="312">
        <f>+$A$9*$B$24*$C$31*$D$31*N32</f>
        <v>2.0944000000000004E-2</v>
      </c>
      <c r="P32" s="156">
        <f t="shared" si="0"/>
        <v>0</v>
      </c>
      <c r="Q32" s="302">
        <v>10</v>
      </c>
      <c r="R32" s="118">
        <f t="shared" si="1"/>
        <v>100</v>
      </c>
      <c r="S32" s="135">
        <f t="shared" ref="S32:S39" si="3">O32*R32</f>
        <v>2.0944000000000003</v>
      </c>
      <c r="T32" s="86">
        <v>0</v>
      </c>
      <c r="U32" s="302">
        <v>10</v>
      </c>
      <c r="V32" s="118">
        <f t="shared" ref="V32:V39" si="4">100-(T32-L32)*U32</f>
        <v>100</v>
      </c>
      <c r="W32" s="135">
        <f t="shared" si="2"/>
        <v>2.0944000000000003</v>
      </c>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2"/>
      <c r="BF32" s="122"/>
      <c r="BG32" s="122"/>
      <c r="BH32" s="122"/>
      <c r="BI32" s="122"/>
      <c r="BJ32" s="122"/>
      <c r="BK32" s="122"/>
      <c r="BL32" s="122"/>
      <c r="BM32" s="122"/>
      <c r="BN32" s="122"/>
      <c r="BO32" s="122"/>
      <c r="BP32" s="122"/>
      <c r="BQ32" s="122"/>
      <c r="BR32" s="122"/>
      <c r="BS32" s="122"/>
      <c r="BT32" s="122"/>
      <c r="BU32" s="122"/>
      <c r="BV32" s="122"/>
      <c r="BW32" s="122"/>
      <c r="BX32" s="122"/>
      <c r="BY32" s="122"/>
      <c r="BZ32" s="122"/>
      <c r="CA32" s="122"/>
      <c r="CB32" s="122"/>
      <c r="CC32" s="122"/>
      <c r="CD32" s="122"/>
      <c r="CE32" s="122"/>
      <c r="CF32" s="122"/>
      <c r="CG32" s="122"/>
      <c r="CH32" s="122"/>
      <c r="CI32" s="122"/>
      <c r="CJ32" s="122"/>
      <c r="CK32" s="122"/>
      <c r="CL32" s="122"/>
      <c r="CM32" s="122"/>
      <c r="CN32" s="122"/>
      <c r="CO32" s="122"/>
      <c r="CP32" s="122"/>
      <c r="CQ32" s="122"/>
      <c r="CR32" s="122"/>
      <c r="CS32" s="122"/>
      <c r="CT32" s="122"/>
      <c r="CU32" s="122"/>
      <c r="CV32" s="122"/>
      <c r="CW32" s="122"/>
      <c r="CX32" s="122"/>
      <c r="CY32" s="122"/>
      <c r="CZ32" s="122"/>
      <c r="DA32" s="122"/>
      <c r="DB32" s="122"/>
      <c r="DC32" s="122"/>
      <c r="DD32" s="122"/>
      <c r="DE32" s="122"/>
      <c r="DF32" s="122"/>
      <c r="DG32" s="122"/>
      <c r="DH32" s="122"/>
      <c r="DI32" s="122"/>
      <c r="DJ32" s="122"/>
      <c r="DK32" s="122"/>
      <c r="DL32" s="122"/>
      <c r="DM32" s="122"/>
      <c r="DN32" s="122"/>
      <c r="DO32" s="122"/>
      <c r="DP32" s="122"/>
      <c r="DQ32" s="122"/>
      <c r="DR32" s="122"/>
      <c r="DS32" s="122"/>
      <c r="DT32" s="122"/>
      <c r="DU32" s="122"/>
      <c r="DV32" s="122"/>
      <c r="DW32" s="122"/>
      <c r="DX32" s="122"/>
    </row>
    <row r="33" spans="1:128" s="67" customFormat="1" ht="117" customHeight="1">
      <c r="A33" s="896"/>
      <c r="B33" s="848"/>
      <c r="C33" s="869"/>
      <c r="D33" s="873"/>
      <c r="E33" s="842"/>
      <c r="F33" s="720"/>
      <c r="G33" s="846"/>
      <c r="H33" s="695"/>
      <c r="I33" s="140" t="str">
        <f>'Ma tran chuc năng P5'!G31</f>
        <v>TC2.1.10</v>
      </c>
      <c r="J33" s="58" t="str">
        <f>'Ma tran chuc năng P5'!H31</f>
        <v xml:space="preserve">Thực hiện quyết toán, hạch toán kế toán các nghiệp vụ phát sinh có liên quan đến công trình SCTX của Công ty vào chương trình ERP. </v>
      </c>
      <c r="K33" s="86" t="s">
        <v>105</v>
      </c>
      <c r="L33" s="86">
        <v>0</v>
      </c>
      <c r="M33" s="178" t="s">
        <v>125</v>
      </c>
      <c r="N33" s="139">
        <v>0.2</v>
      </c>
      <c r="O33" s="312">
        <f>+$A$9*$B$24*$C$31*$D$31*N33</f>
        <v>4.1888000000000009E-2</v>
      </c>
      <c r="P33" s="156">
        <f t="shared" si="0"/>
        <v>0</v>
      </c>
      <c r="Q33" s="302">
        <v>10</v>
      </c>
      <c r="R33" s="118">
        <f t="shared" si="1"/>
        <v>100</v>
      </c>
      <c r="S33" s="135">
        <f t="shared" si="3"/>
        <v>4.1888000000000005</v>
      </c>
      <c r="T33" s="86">
        <v>0</v>
      </c>
      <c r="U33" s="302">
        <v>10</v>
      </c>
      <c r="V33" s="118">
        <f t="shared" si="4"/>
        <v>100</v>
      </c>
      <c r="W33" s="135">
        <f t="shared" si="2"/>
        <v>4.1888000000000005</v>
      </c>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2"/>
      <c r="BB33" s="122"/>
      <c r="BC33" s="122"/>
      <c r="BD33" s="122"/>
      <c r="BE33" s="122"/>
      <c r="BF33" s="122"/>
      <c r="BG33" s="122"/>
      <c r="BH33" s="122"/>
      <c r="BI33" s="122"/>
      <c r="BJ33" s="122"/>
      <c r="BK33" s="122"/>
      <c r="BL33" s="122"/>
      <c r="BM33" s="122"/>
      <c r="BN33" s="122"/>
      <c r="BO33" s="122"/>
      <c r="BP33" s="122"/>
      <c r="BQ33" s="122"/>
      <c r="BR33" s="122"/>
      <c r="BS33" s="122"/>
      <c r="BT33" s="122"/>
      <c r="BU33" s="122"/>
      <c r="BV33" s="122"/>
      <c r="BW33" s="122"/>
      <c r="BX33" s="122"/>
      <c r="BY33" s="122"/>
      <c r="BZ33" s="122"/>
      <c r="CA33" s="122"/>
      <c r="CB33" s="122"/>
      <c r="CC33" s="122"/>
      <c r="CD33" s="122"/>
      <c r="CE33" s="122"/>
      <c r="CF33" s="122"/>
      <c r="CG33" s="122"/>
      <c r="CH33" s="122"/>
      <c r="CI33" s="122"/>
      <c r="CJ33" s="122"/>
      <c r="CK33" s="122"/>
      <c r="CL33" s="122"/>
      <c r="CM33" s="122"/>
      <c r="CN33" s="122"/>
      <c r="CO33" s="122"/>
      <c r="CP33" s="122"/>
      <c r="CQ33" s="122"/>
      <c r="CR33" s="122"/>
      <c r="CS33" s="122"/>
      <c r="CT33" s="122"/>
      <c r="CU33" s="122"/>
      <c r="CV33" s="122"/>
      <c r="CW33" s="122"/>
      <c r="CX33" s="122"/>
      <c r="CY33" s="122"/>
      <c r="CZ33" s="122"/>
      <c r="DA33" s="122"/>
      <c r="DB33" s="122"/>
      <c r="DC33" s="122"/>
      <c r="DD33" s="122"/>
      <c r="DE33" s="122"/>
      <c r="DF33" s="122"/>
      <c r="DG33" s="122"/>
      <c r="DH33" s="122"/>
      <c r="DI33" s="122"/>
      <c r="DJ33" s="122"/>
      <c r="DK33" s="122"/>
      <c r="DL33" s="122"/>
      <c r="DM33" s="122"/>
      <c r="DN33" s="122"/>
      <c r="DO33" s="122"/>
      <c r="DP33" s="122"/>
      <c r="DQ33" s="122"/>
      <c r="DR33" s="122"/>
      <c r="DS33" s="122"/>
      <c r="DT33" s="122"/>
      <c r="DU33" s="122"/>
      <c r="DV33" s="122"/>
      <c r="DW33" s="122"/>
      <c r="DX33" s="122"/>
    </row>
    <row r="34" spans="1:128" s="67" customFormat="1" ht="86.25" customHeight="1">
      <c r="A34" s="896"/>
      <c r="B34" s="848"/>
      <c r="C34" s="869"/>
      <c r="D34" s="556">
        <v>0.1</v>
      </c>
      <c r="E34" s="841" t="s">
        <v>92</v>
      </c>
      <c r="F34" s="693" t="str">
        <f>+'Ma tran chuc năng P5'!D36</f>
        <v>Lập  các báo cáo kế toán tài chính.</v>
      </c>
      <c r="G34" s="226" t="s">
        <v>511</v>
      </c>
      <c r="H34" s="278" t="str">
        <f>'Ma tran chuc năng P5'!F36</f>
        <v>Lập báo cáo kế toán tài chính toàn công ty</v>
      </c>
      <c r="I34" s="140" t="s">
        <v>512</v>
      </c>
      <c r="J34" s="58" t="s">
        <v>384</v>
      </c>
      <c r="K34" s="86" t="s">
        <v>105</v>
      </c>
      <c r="L34" s="86">
        <v>0</v>
      </c>
      <c r="M34" s="178" t="s">
        <v>106</v>
      </c>
      <c r="N34" s="139">
        <v>1</v>
      </c>
      <c r="O34" s="312">
        <f>+$A$9*$B$24*$C$31*$D$34*N34</f>
        <v>5.9840000000000004E-2</v>
      </c>
      <c r="P34" s="156">
        <f t="shared" si="0"/>
        <v>0</v>
      </c>
      <c r="Q34" s="302">
        <v>10</v>
      </c>
      <c r="R34" s="118">
        <f t="shared" si="1"/>
        <v>100</v>
      </c>
      <c r="S34" s="135">
        <f t="shared" si="3"/>
        <v>5.984</v>
      </c>
      <c r="T34" s="86">
        <v>0</v>
      </c>
      <c r="U34" s="302">
        <v>10</v>
      </c>
      <c r="V34" s="118">
        <f t="shared" si="4"/>
        <v>100</v>
      </c>
      <c r="W34" s="135">
        <f t="shared" si="2"/>
        <v>5.984</v>
      </c>
      <c r="X34" s="122"/>
      <c r="Y34" s="122"/>
      <c r="Z34" s="122"/>
      <c r="AA34" s="122"/>
      <c r="AB34" s="122"/>
      <c r="AC34" s="122"/>
      <c r="AD34" s="122"/>
      <c r="AE34" s="122"/>
      <c r="AF34" s="122"/>
      <c r="AG34" s="122"/>
      <c r="AH34" s="122"/>
      <c r="AI34" s="122"/>
      <c r="AJ34" s="122"/>
      <c r="AK34" s="122"/>
      <c r="AL34" s="122"/>
      <c r="AM34" s="122"/>
      <c r="AN34" s="122"/>
      <c r="AO34" s="122"/>
      <c r="AP34" s="122"/>
      <c r="AQ34" s="122"/>
      <c r="AR34" s="122"/>
      <c r="AS34" s="122"/>
      <c r="AT34" s="122"/>
      <c r="AU34" s="122"/>
      <c r="AV34" s="122"/>
      <c r="AW34" s="122"/>
      <c r="AX34" s="122"/>
      <c r="AY34" s="122"/>
      <c r="AZ34" s="122"/>
      <c r="BA34" s="122"/>
      <c r="BB34" s="122"/>
      <c r="BC34" s="122"/>
      <c r="BD34" s="122"/>
      <c r="BE34" s="122"/>
      <c r="BF34" s="122"/>
      <c r="BG34" s="122"/>
      <c r="BH34" s="122"/>
      <c r="BI34" s="122"/>
      <c r="BJ34" s="122"/>
      <c r="BK34" s="122"/>
      <c r="BL34" s="122"/>
      <c r="BM34" s="122"/>
      <c r="BN34" s="122"/>
      <c r="BO34" s="122"/>
      <c r="BP34" s="122"/>
      <c r="BQ34" s="122"/>
      <c r="BR34" s="122"/>
      <c r="BS34" s="122"/>
      <c r="BT34" s="122"/>
      <c r="BU34" s="122"/>
      <c r="BV34" s="122"/>
      <c r="BW34" s="122"/>
      <c r="BX34" s="122"/>
      <c r="BY34" s="122"/>
      <c r="BZ34" s="122"/>
      <c r="CA34" s="122"/>
      <c r="CB34" s="122"/>
      <c r="CC34" s="122"/>
      <c r="CD34" s="122"/>
      <c r="CE34" s="122"/>
      <c r="CF34" s="122"/>
      <c r="CG34" s="122"/>
      <c r="CH34" s="122"/>
      <c r="CI34" s="122"/>
      <c r="CJ34" s="122"/>
      <c r="CK34" s="122"/>
      <c r="CL34" s="122"/>
      <c r="CM34" s="122"/>
      <c r="CN34" s="122"/>
      <c r="CO34" s="122"/>
      <c r="CP34" s="122"/>
      <c r="CQ34" s="122"/>
      <c r="CR34" s="122"/>
      <c r="CS34" s="122"/>
      <c r="CT34" s="122"/>
      <c r="CU34" s="122"/>
      <c r="CV34" s="122"/>
      <c r="CW34" s="122"/>
      <c r="CX34" s="122"/>
      <c r="CY34" s="122"/>
      <c r="CZ34" s="122"/>
      <c r="DA34" s="122"/>
      <c r="DB34" s="122"/>
      <c r="DC34" s="122"/>
      <c r="DD34" s="122"/>
      <c r="DE34" s="122"/>
      <c r="DF34" s="122"/>
      <c r="DG34" s="122"/>
      <c r="DH34" s="122"/>
      <c r="DI34" s="122"/>
      <c r="DJ34" s="122"/>
      <c r="DK34" s="122"/>
      <c r="DL34" s="122"/>
      <c r="DM34" s="122"/>
      <c r="DN34" s="122"/>
      <c r="DO34" s="122"/>
      <c r="DP34" s="122"/>
      <c r="DQ34" s="122"/>
      <c r="DR34" s="122"/>
      <c r="DS34" s="122"/>
      <c r="DT34" s="122"/>
      <c r="DU34" s="122"/>
      <c r="DV34" s="122"/>
      <c r="DW34" s="122"/>
      <c r="DX34" s="122"/>
    </row>
    <row r="35" spans="1:128" s="67" customFormat="1" ht="86.25" customHeight="1">
      <c r="A35" s="896"/>
      <c r="B35" s="848"/>
      <c r="C35" s="869"/>
      <c r="D35" s="871">
        <v>0.05</v>
      </c>
      <c r="E35" s="843"/>
      <c r="F35" s="694"/>
      <c r="G35" s="808" t="str">
        <f>'Ma tran chuc năng P5'!E41</f>
        <v>TC3.2</v>
      </c>
      <c r="H35" s="719" t="str">
        <f>'Ma tran chuc năng P5'!F41</f>
        <v>Lập các báo cáo kế toán khác</v>
      </c>
      <c r="I35" s="140" t="str">
        <f>'Ma tran chuc năng P5'!G46</f>
        <v>TC3.2.6</v>
      </c>
      <c r="J35" s="58" t="s">
        <v>327</v>
      </c>
      <c r="K35" s="86" t="s">
        <v>105</v>
      </c>
      <c r="L35" s="86">
        <v>0</v>
      </c>
      <c r="M35" s="178" t="s">
        <v>106</v>
      </c>
      <c r="N35" s="139">
        <v>0.5</v>
      </c>
      <c r="O35" s="312">
        <f>+$A$9*$B$24*$C$31*$D$35*N35</f>
        <v>1.4960000000000001E-2</v>
      </c>
      <c r="P35" s="156">
        <f t="shared" si="0"/>
        <v>0</v>
      </c>
      <c r="Q35" s="302">
        <v>10</v>
      </c>
      <c r="R35" s="118">
        <f t="shared" si="1"/>
        <v>100</v>
      </c>
      <c r="S35" s="135">
        <f t="shared" si="3"/>
        <v>1.496</v>
      </c>
      <c r="T35" s="86">
        <v>0</v>
      </c>
      <c r="U35" s="302">
        <v>10</v>
      </c>
      <c r="V35" s="118">
        <f t="shared" si="4"/>
        <v>100</v>
      </c>
      <c r="W35" s="135">
        <f t="shared" si="2"/>
        <v>1.496</v>
      </c>
      <c r="X35" s="122"/>
      <c r="Y35" s="122"/>
      <c r="Z35" s="122"/>
      <c r="AA35" s="122"/>
      <c r="AB35" s="122"/>
      <c r="AC35" s="122"/>
      <c r="AD35" s="122"/>
      <c r="AE35" s="122"/>
      <c r="AF35" s="122"/>
      <c r="AG35" s="122"/>
      <c r="AH35" s="122"/>
      <c r="AI35" s="122"/>
      <c r="AJ35" s="122"/>
      <c r="AK35" s="122"/>
      <c r="AL35" s="122"/>
      <c r="AM35" s="122"/>
      <c r="AN35" s="122"/>
      <c r="AO35" s="122"/>
      <c r="AP35" s="122"/>
      <c r="AQ35" s="122"/>
      <c r="AR35" s="122"/>
      <c r="AS35" s="122"/>
      <c r="AT35" s="122"/>
      <c r="AU35" s="122"/>
      <c r="AV35" s="122"/>
      <c r="AW35" s="122"/>
      <c r="AX35" s="122"/>
      <c r="AY35" s="122"/>
      <c r="AZ35" s="122"/>
      <c r="BA35" s="122"/>
      <c r="BB35" s="122"/>
      <c r="BC35" s="122"/>
      <c r="BD35" s="122"/>
      <c r="BE35" s="122"/>
      <c r="BF35" s="122"/>
      <c r="BG35" s="122"/>
      <c r="BH35" s="122"/>
      <c r="BI35" s="122"/>
      <c r="BJ35" s="122"/>
      <c r="BK35" s="122"/>
      <c r="BL35" s="122"/>
      <c r="BM35" s="122"/>
      <c r="BN35" s="122"/>
      <c r="BO35" s="122"/>
      <c r="BP35" s="122"/>
      <c r="BQ35" s="122"/>
      <c r="BR35" s="122"/>
      <c r="BS35" s="122"/>
      <c r="BT35" s="122"/>
      <c r="BU35" s="122"/>
      <c r="BV35" s="122"/>
      <c r="BW35" s="122"/>
      <c r="BX35" s="122"/>
      <c r="BY35" s="122"/>
      <c r="BZ35" s="122"/>
      <c r="CA35" s="122"/>
      <c r="CB35" s="122"/>
      <c r="CC35" s="122"/>
      <c r="CD35" s="122"/>
      <c r="CE35" s="122"/>
      <c r="CF35" s="122"/>
      <c r="CG35" s="122"/>
      <c r="CH35" s="122"/>
      <c r="CI35" s="122"/>
      <c r="CJ35" s="122"/>
      <c r="CK35" s="122"/>
      <c r="CL35" s="122"/>
      <c r="CM35" s="122"/>
      <c r="CN35" s="122"/>
      <c r="CO35" s="122"/>
      <c r="CP35" s="122"/>
      <c r="CQ35" s="122"/>
      <c r="CR35" s="122"/>
      <c r="CS35" s="122"/>
      <c r="CT35" s="122"/>
      <c r="CU35" s="122"/>
      <c r="CV35" s="122"/>
      <c r="CW35" s="122"/>
      <c r="CX35" s="122"/>
      <c r="CY35" s="122"/>
      <c r="CZ35" s="122"/>
      <c r="DA35" s="122"/>
      <c r="DB35" s="122"/>
      <c r="DC35" s="122"/>
      <c r="DD35" s="122"/>
      <c r="DE35" s="122"/>
      <c r="DF35" s="122"/>
      <c r="DG35" s="122"/>
      <c r="DH35" s="122"/>
      <c r="DI35" s="122"/>
      <c r="DJ35" s="122"/>
      <c r="DK35" s="122"/>
      <c r="DL35" s="122"/>
      <c r="DM35" s="122"/>
      <c r="DN35" s="122"/>
      <c r="DO35" s="122"/>
      <c r="DP35" s="122"/>
      <c r="DQ35" s="122"/>
      <c r="DR35" s="122"/>
      <c r="DS35" s="122"/>
      <c r="DT35" s="122"/>
      <c r="DU35" s="122"/>
      <c r="DV35" s="122"/>
      <c r="DW35" s="122"/>
      <c r="DX35" s="122"/>
    </row>
    <row r="36" spans="1:128" s="67" customFormat="1" ht="86.25" customHeight="1">
      <c r="A36" s="896"/>
      <c r="B36" s="848"/>
      <c r="C36" s="869"/>
      <c r="D36" s="873"/>
      <c r="E36" s="842"/>
      <c r="F36" s="695"/>
      <c r="G36" s="808"/>
      <c r="H36" s="720"/>
      <c r="I36" s="140" t="str">
        <f>'Ma tran chuc năng P5'!G49</f>
        <v>TC3.2.9</v>
      </c>
      <c r="J36" s="58" t="str">
        <f>'Ma tran chuc năng P5'!H49</f>
        <v>Lập báo cáo quyết toán vốn giải ngân các công trình SCL theo thực tế phát sinh Tổng công ty cấp vốn.</v>
      </c>
      <c r="K36" s="86" t="s">
        <v>105</v>
      </c>
      <c r="L36" s="86">
        <v>0</v>
      </c>
      <c r="M36" s="178" t="s">
        <v>106</v>
      </c>
      <c r="N36" s="139">
        <v>0.5</v>
      </c>
      <c r="O36" s="312">
        <f>+$A$9*$B$24*$C$31*$D$35*N36</f>
        <v>1.4960000000000001E-2</v>
      </c>
      <c r="P36" s="156">
        <f t="shared" si="0"/>
        <v>0</v>
      </c>
      <c r="Q36" s="302">
        <v>10</v>
      </c>
      <c r="R36" s="118">
        <f t="shared" si="1"/>
        <v>100</v>
      </c>
      <c r="S36" s="135">
        <f t="shared" si="3"/>
        <v>1.496</v>
      </c>
      <c r="T36" s="86">
        <v>0</v>
      </c>
      <c r="U36" s="302">
        <v>10</v>
      </c>
      <c r="V36" s="118">
        <f t="shared" si="4"/>
        <v>100</v>
      </c>
      <c r="W36" s="135">
        <f t="shared" si="2"/>
        <v>1.496</v>
      </c>
      <c r="X36" s="122"/>
      <c r="Y36" s="122"/>
      <c r="Z36" s="122"/>
      <c r="AA36" s="122"/>
      <c r="AB36" s="122"/>
      <c r="AC36" s="122"/>
      <c r="AD36" s="122"/>
      <c r="AE36" s="122"/>
      <c r="AF36" s="122"/>
      <c r="AG36" s="122"/>
      <c r="AH36" s="122"/>
      <c r="AI36" s="122"/>
      <c r="AJ36" s="122"/>
      <c r="AK36" s="122"/>
      <c r="AL36" s="122"/>
      <c r="AM36" s="122"/>
      <c r="AN36" s="122"/>
      <c r="AO36" s="122"/>
      <c r="AP36" s="122"/>
      <c r="AQ36" s="122"/>
      <c r="AR36" s="122"/>
      <c r="AS36" s="122"/>
      <c r="AT36" s="122"/>
      <c r="AU36" s="122"/>
      <c r="AV36" s="122"/>
      <c r="AW36" s="122"/>
      <c r="AX36" s="122"/>
      <c r="AY36" s="122"/>
      <c r="AZ36" s="122"/>
      <c r="BA36" s="122"/>
      <c r="BB36" s="122"/>
      <c r="BC36" s="122"/>
      <c r="BD36" s="122"/>
      <c r="BE36" s="122"/>
      <c r="BF36" s="122"/>
      <c r="BG36" s="122"/>
      <c r="BH36" s="122"/>
      <c r="BI36" s="122"/>
      <c r="BJ36" s="122"/>
      <c r="BK36" s="122"/>
      <c r="BL36" s="122"/>
      <c r="BM36" s="122"/>
      <c r="BN36" s="122"/>
      <c r="BO36" s="122"/>
      <c r="BP36" s="122"/>
      <c r="BQ36" s="122"/>
      <c r="BR36" s="122"/>
      <c r="BS36" s="122"/>
      <c r="BT36" s="122"/>
      <c r="BU36" s="122"/>
      <c r="BV36" s="12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122"/>
      <c r="DD36" s="122"/>
      <c r="DE36" s="122"/>
      <c r="DF36" s="122"/>
      <c r="DG36" s="122"/>
      <c r="DH36" s="122"/>
      <c r="DI36" s="122"/>
      <c r="DJ36" s="122"/>
      <c r="DK36" s="122"/>
      <c r="DL36" s="122"/>
      <c r="DM36" s="122"/>
      <c r="DN36" s="122"/>
      <c r="DO36" s="122"/>
      <c r="DP36" s="122"/>
      <c r="DQ36" s="122"/>
      <c r="DR36" s="122"/>
      <c r="DS36" s="122"/>
      <c r="DT36" s="122"/>
      <c r="DU36" s="122"/>
      <c r="DV36" s="122"/>
      <c r="DW36" s="122"/>
      <c r="DX36" s="122"/>
    </row>
    <row r="37" spans="1:128" s="67" customFormat="1" ht="86.25" customHeight="1">
      <c r="A37" s="896"/>
      <c r="B37" s="848"/>
      <c r="C37" s="869"/>
      <c r="D37" s="874">
        <v>0.5</v>
      </c>
      <c r="E37" s="841" t="s">
        <v>95</v>
      </c>
      <c r="F37" s="693" t="str">
        <f>+'Ma tran chuc năng P5'!D58</f>
        <v>Thẩm tra quyết toán, xin vốn và giải ngân công trình XDCB, SCL, khắc phục thiên tai</v>
      </c>
      <c r="G37" s="844" t="str">
        <f>'Ma tran chuc năng P5'!E62</f>
        <v>TC5.2</v>
      </c>
      <c r="H37" s="693" t="str">
        <f>'Ma tran chuc năng P5'!F62</f>
        <v>Thẩm tra quyết toán, xin vốn và giải ngân công trình SCL.</v>
      </c>
      <c r="I37" s="140" t="str">
        <f>'Ma tran chuc năng P5'!G62</f>
        <v>TC5.1.1</v>
      </c>
      <c r="J37" s="58" t="str">
        <f>'Ma tran chuc năng P5'!H62</f>
        <v>Kiểm tra tính hợp lý, hợp lệ của hồ sơ quyết toán SCL.</v>
      </c>
      <c r="K37" s="86" t="s">
        <v>105</v>
      </c>
      <c r="L37" s="86">
        <v>0</v>
      </c>
      <c r="M37" s="178" t="s">
        <v>106</v>
      </c>
      <c r="N37" s="139">
        <v>0.3</v>
      </c>
      <c r="O37" s="312">
        <f>+$A$9*$B$24*$C$31*$D$37*N37</f>
        <v>8.9760000000000006E-2</v>
      </c>
      <c r="P37" s="156">
        <f t="shared" si="0"/>
        <v>0</v>
      </c>
      <c r="Q37" s="302">
        <v>10</v>
      </c>
      <c r="R37" s="118">
        <f t="shared" si="1"/>
        <v>100</v>
      </c>
      <c r="S37" s="135">
        <f t="shared" si="3"/>
        <v>8.9760000000000009</v>
      </c>
      <c r="T37" s="86">
        <v>0</v>
      </c>
      <c r="U37" s="302">
        <v>10</v>
      </c>
      <c r="V37" s="118">
        <f t="shared" si="4"/>
        <v>100</v>
      </c>
      <c r="W37" s="135">
        <f t="shared" si="2"/>
        <v>8.9760000000000009</v>
      </c>
      <c r="X37" s="122"/>
      <c r="Y37" s="122"/>
      <c r="Z37" s="122"/>
      <c r="AA37" s="122"/>
      <c r="AB37" s="122"/>
      <c r="AC37" s="122"/>
      <c r="AD37" s="122"/>
      <c r="AE37" s="122"/>
      <c r="AF37" s="122"/>
      <c r="AG37" s="122"/>
      <c r="AH37" s="122"/>
      <c r="AI37" s="122"/>
      <c r="AJ37" s="122"/>
      <c r="AK37" s="122"/>
      <c r="AL37" s="122"/>
      <c r="AM37" s="122"/>
      <c r="AN37" s="122"/>
      <c r="AO37" s="122"/>
      <c r="AP37" s="122"/>
      <c r="AQ37" s="122"/>
      <c r="AR37" s="122"/>
      <c r="AS37" s="122"/>
      <c r="AT37" s="122"/>
      <c r="AU37" s="122"/>
      <c r="AV37" s="122"/>
      <c r="AW37" s="122"/>
      <c r="AX37" s="122"/>
      <c r="AY37" s="122"/>
      <c r="AZ37" s="122"/>
      <c r="BA37" s="122"/>
      <c r="BB37" s="122"/>
      <c r="BC37" s="122"/>
      <c r="BD37" s="122"/>
      <c r="BE37" s="122"/>
      <c r="BF37" s="122"/>
      <c r="BG37" s="122"/>
      <c r="BH37" s="122"/>
      <c r="BI37" s="122"/>
      <c r="BJ37" s="122"/>
      <c r="BK37" s="122"/>
      <c r="BL37" s="122"/>
      <c r="BM37" s="122"/>
      <c r="BN37" s="122"/>
      <c r="BO37" s="122"/>
      <c r="BP37" s="122"/>
      <c r="BQ37" s="122"/>
      <c r="BR37" s="122"/>
      <c r="BS37" s="122"/>
      <c r="BT37" s="122"/>
      <c r="BU37" s="122"/>
      <c r="BV37" s="12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122"/>
      <c r="DD37" s="122"/>
      <c r="DE37" s="122"/>
      <c r="DF37" s="122"/>
      <c r="DG37" s="122"/>
      <c r="DH37" s="122"/>
      <c r="DI37" s="122"/>
      <c r="DJ37" s="122"/>
      <c r="DK37" s="122"/>
      <c r="DL37" s="122"/>
      <c r="DM37" s="122"/>
      <c r="DN37" s="122"/>
      <c r="DO37" s="122"/>
      <c r="DP37" s="122"/>
      <c r="DQ37" s="122"/>
      <c r="DR37" s="122"/>
      <c r="DS37" s="122"/>
      <c r="DT37" s="122"/>
      <c r="DU37" s="122"/>
      <c r="DV37" s="122"/>
      <c r="DW37" s="122"/>
      <c r="DX37" s="122"/>
    </row>
    <row r="38" spans="1:128" s="67" customFormat="1" ht="124.5" customHeight="1">
      <c r="A38" s="896"/>
      <c r="B38" s="848"/>
      <c r="C38" s="869"/>
      <c r="D38" s="874"/>
      <c r="E38" s="843"/>
      <c r="F38" s="694"/>
      <c r="G38" s="845"/>
      <c r="H38" s="694"/>
      <c r="I38" s="140" t="str">
        <f>'Ma tran chuc năng P5'!G63</f>
        <v>TC5.1.2</v>
      </c>
      <c r="J38" s="58" t="str">
        <f>'Ma tran chuc năng P5'!H63</f>
        <v>Lập báo cáo quyết toán, tập hợp hồ sơ và hoàn thành công tác thẩm tra trình lãnh đạo phê duyệt quyết toán công trình SCL.</v>
      </c>
      <c r="K38" s="86" t="s">
        <v>105</v>
      </c>
      <c r="L38" s="86">
        <v>0</v>
      </c>
      <c r="M38" s="178" t="s">
        <v>106</v>
      </c>
      <c r="N38" s="139">
        <v>0.5</v>
      </c>
      <c r="O38" s="312">
        <f>+$A$9*$B$24*$C$31*$D$37*N38</f>
        <v>0.14960000000000001</v>
      </c>
      <c r="P38" s="156">
        <f t="shared" si="0"/>
        <v>0</v>
      </c>
      <c r="Q38" s="302">
        <v>10</v>
      </c>
      <c r="R38" s="118">
        <f t="shared" si="1"/>
        <v>100</v>
      </c>
      <c r="S38" s="135">
        <f t="shared" si="3"/>
        <v>14.96</v>
      </c>
      <c r="T38" s="86">
        <v>0</v>
      </c>
      <c r="U38" s="302">
        <v>10</v>
      </c>
      <c r="V38" s="118">
        <f t="shared" si="4"/>
        <v>100</v>
      </c>
      <c r="W38" s="135">
        <f t="shared" si="2"/>
        <v>14.96</v>
      </c>
      <c r="X38" s="122"/>
      <c r="Y38" s="122"/>
      <c r="Z38" s="122"/>
      <c r="AA38" s="122"/>
      <c r="AB38" s="122"/>
      <c r="AC38" s="122"/>
      <c r="AD38" s="122"/>
      <c r="AE38" s="122"/>
      <c r="AF38" s="122"/>
      <c r="AG38" s="122"/>
      <c r="AH38" s="122"/>
      <c r="AI38" s="122"/>
      <c r="AJ38" s="122"/>
      <c r="AK38" s="122"/>
      <c r="AL38" s="122"/>
      <c r="AM38" s="122"/>
      <c r="AN38" s="122"/>
      <c r="AO38" s="122"/>
      <c r="AP38" s="122"/>
      <c r="AQ38" s="122"/>
      <c r="AR38" s="122"/>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c r="CZ38" s="122"/>
      <c r="DA38" s="122"/>
      <c r="DB38" s="122"/>
      <c r="DC38" s="122"/>
      <c r="DD38" s="122"/>
      <c r="DE38" s="122"/>
      <c r="DF38" s="122"/>
      <c r="DG38" s="122"/>
      <c r="DH38" s="122"/>
      <c r="DI38" s="122"/>
      <c r="DJ38" s="122"/>
      <c r="DK38" s="122"/>
      <c r="DL38" s="122"/>
      <c r="DM38" s="122"/>
      <c r="DN38" s="122"/>
      <c r="DO38" s="122"/>
      <c r="DP38" s="122"/>
      <c r="DQ38" s="122"/>
      <c r="DR38" s="122"/>
      <c r="DS38" s="122"/>
      <c r="DT38" s="122"/>
      <c r="DU38" s="122"/>
      <c r="DV38" s="122"/>
      <c r="DW38" s="122"/>
      <c r="DX38" s="122"/>
    </row>
    <row r="39" spans="1:128" s="67" customFormat="1" ht="114" customHeight="1">
      <c r="A39" s="896"/>
      <c r="B39" s="848"/>
      <c r="C39" s="870"/>
      <c r="D39" s="874"/>
      <c r="E39" s="842"/>
      <c r="F39" s="695"/>
      <c r="G39" s="846"/>
      <c r="H39" s="695"/>
      <c r="I39" s="140" t="str">
        <f>'Ma tran chuc năng P5'!G64</f>
        <v>TC5.1.3</v>
      </c>
      <c r="J39" s="127" t="str">
        <f>'Ma tran chuc năng P5'!H64</f>
        <v>Thực hiện công tác xin cấp vốn (Tạm ứng, thanh toán giai đoạn, quyết toán) công trình SCL  hàng tháng.</v>
      </c>
      <c r="K39" s="86" t="s">
        <v>105</v>
      </c>
      <c r="L39" s="86">
        <v>0</v>
      </c>
      <c r="M39" s="178" t="s">
        <v>106</v>
      </c>
      <c r="N39" s="139">
        <v>0.2</v>
      </c>
      <c r="O39" s="312">
        <f>+$A$9*$B$24*$C$31*$D$37*N39</f>
        <v>5.9840000000000004E-2</v>
      </c>
      <c r="P39" s="156">
        <f t="shared" si="0"/>
        <v>0</v>
      </c>
      <c r="Q39" s="302">
        <v>10</v>
      </c>
      <c r="R39" s="118">
        <f t="shared" si="1"/>
        <v>100</v>
      </c>
      <c r="S39" s="135">
        <f t="shared" si="3"/>
        <v>5.984</v>
      </c>
      <c r="T39" s="86">
        <v>0</v>
      </c>
      <c r="U39" s="302">
        <v>10</v>
      </c>
      <c r="V39" s="118">
        <f t="shared" si="4"/>
        <v>100</v>
      </c>
      <c r="W39" s="135">
        <f t="shared" si="2"/>
        <v>5.984</v>
      </c>
      <c r="X39" s="122"/>
      <c r="Y39" s="122"/>
      <c r="Z39" s="122"/>
      <c r="AA39" s="122"/>
      <c r="AB39" s="122"/>
      <c r="AC39" s="122"/>
      <c r="AD39" s="122"/>
      <c r="AE39" s="122"/>
      <c r="AF39" s="122"/>
      <c r="AG39" s="122"/>
      <c r="AH39" s="122"/>
      <c r="AI39" s="122"/>
      <c r="AJ39" s="122"/>
      <c r="AK39" s="122"/>
      <c r="AL39" s="122"/>
      <c r="AM39" s="122"/>
      <c r="AN39" s="122"/>
      <c r="AO39" s="122"/>
      <c r="AP39" s="122"/>
      <c r="AQ39" s="122"/>
      <c r="AR39" s="122"/>
      <c r="AS39" s="122"/>
      <c r="AT39" s="122"/>
      <c r="AU39" s="122"/>
      <c r="AV39" s="122"/>
      <c r="AW39" s="122"/>
      <c r="AX39" s="122"/>
      <c r="AY39" s="122"/>
      <c r="AZ39" s="122"/>
      <c r="BA39" s="122"/>
      <c r="BB39" s="122"/>
      <c r="BC39" s="122"/>
      <c r="BD39" s="122"/>
      <c r="BE39" s="122"/>
      <c r="BF39" s="122"/>
      <c r="BG39" s="122"/>
      <c r="BH39" s="122"/>
      <c r="BI39" s="122"/>
      <c r="BJ39" s="122"/>
      <c r="BK39" s="122"/>
      <c r="BL39" s="122"/>
      <c r="BM39" s="122"/>
      <c r="BN39" s="122"/>
      <c r="BO39" s="122"/>
      <c r="BP39" s="122"/>
      <c r="BQ39" s="122"/>
      <c r="BR39" s="122"/>
      <c r="BS39" s="122"/>
      <c r="BT39" s="122"/>
      <c r="BU39" s="122"/>
      <c r="BV39" s="122"/>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c r="CZ39" s="122"/>
      <c r="DA39" s="122"/>
      <c r="DB39" s="122"/>
      <c r="DC39" s="122"/>
      <c r="DD39" s="122"/>
      <c r="DE39" s="122"/>
      <c r="DF39" s="122"/>
      <c r="DG39" s="122"/>
      <c r="DH39" s="122"/>
      <c r="DI39" s="122"/>
      <c r="DJ39" s="122"/>
      <c r="DK39" s="122"/>
      <c r="DL39" s="122"/>
      <c r="DM39" s="122"/>
      <c r="DN39" s="122"/>
      <c r="DO39" s="122"/>
      <c r="DP39" s="122"/>
      <c r="DQ39" s="122"/>
      <c r="DR39" s="122"/>
      <c r="DS39" s="122"/>
      <c r="DT39" s="122"/>
      <c r="DU39" s="122"/>
      <c r="DV39" s="122"/>
      <c r="DW39" s="122"/>
      <c r="DX39" s="122"/>
    </row>
    <row r="40" spans="1:128" s="67" customFormat="1" ht="30.75" customHeight="1">
      <c r="A40" s="896"/>
      <c r="B40" s="848"/>
      <c r="C40" s="147"/>
      <c r="D40" s="147"/>
      <c r="E40" s="138" t="s">
        <v>220</v>
      </c>
      <c r="F40" s="801" t="s">
        <v>221</v>
      </c>
      <c r="G40" s="801"/>
      <c r="H40" s="801"/>
      <c r="I40" s="801"/>
      <c r="J40" s="801"/>
      <c r="K40" s="801"/>
      <c r="L40" s="801"/>
      <c r="M40" s="801"/>
      <c r="N40" s="190"/>
      <c r="O40" s="313"/>
      <c r="P40" s="198"/>
      <c r="Q40" s="198"/>
      <c r="R40" s="196"/>
      <c r="S40" s="197"/>
      <c r="T40" s="198"/>
      <c r="U40" s="198"/>
      <c r="V40" s="196"/>
      <c r="W40" s="197"/>
      <c r="X40" s="122"/>
      <c r="Y40" s="122"/>
      <c r="Z40" s="122"/>
      <c r="AA40" s="122"/>
      <c r="AB40" s="122"/>
      <c r="AC40" s="122"/>
      <c r="AD40" s="122"/>
      <c r="AE40" s="122"/>
      <c r="AF40" s="122"/>
      <c r="AG40" s="122"/>
      <c r="AH40" s="122"/>
      <c r="AI40" s="122"/>
      <c r="AJ40" s="122"/>
      <c r="AK40" s="122"/>
      <c r="AL40" s="122"/>
      <c r="AM40" s="122"/>
      <c r="AN40" s="122"/>
      <c r="AO40" s="122"/>
      <c r="AP40" s="122"/>
      <c r="AQ40" s="122"/>
      <c r="AR40" s="122"/>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122"/>
      <c r="DD40" s="122"/>
      <c r="DE40" s="122"/>
      <c r="DF40" s="122"/>
      <c r="DG40" s="122"/>
      <c r="DH40" s="122"/>
      <c r="DI40" s="122"/>
      <c r="DJ40" s="122"/>
      <c r="DK40" s="122"/>
      <c r="DL40" s="122"/>
      <c r="DM40" s="122"/>
      <c r="DN40" s="122"/>
      <c r="DO40" s="122"/>
      <c r="DP40" s="122"/>
      <c r="DQ40" s="122"/>
      <c r="DR40" s="122"/>
      <c r="DS40" s="122"/>
      <c r="DT40" s="122"/>
      <c r="DU40" s="122"/>
      <c r="DV40" s="122"/>
      <c r="DW40" s="122"/>
      <c r="DX40" s="122"/>
    </row>
    <row r="41" spans="1:128" s="67" customFormat="1" ht="57" customHeight="1">
      <c r="A41" s="896"/>
      <c r="B41" s="848"/>
      <c r="C41" s="823">
        <v>0.2</v>
      </c>
      <c r="D41" s="556">
        <v>0.5</v>
      </c>
      <c r="E41" s="81" t="s">
        <v>100</v>
      </c>
      <c r="F41" s="129" t="str">
        <f>+'Ma tran chuc năng P5'!D72</f>
        <v>Thực hiện lựa chọn nhà thầu đúng quy định</v>
      </c>
      <c r="G41" s="81" t="s">
        <v>571</v>
      </c>
      <c r="H41" s="129" t="str">
        <f>'Ma tran chuc năng P5'!F72</f>
        <v>Tham gia Thực hiện lựa chọn nhà thầu đúng quy định</v>
      </c>
      <c r="I41" s="81" t="s">
        <v>575</v>
      </c>
      <c r="J41" s="132" t="str">
        <f>'Ma tran chuc năng P5'!H72</f>
        <v>Thực hiện lựa chọn nhà thầu đúng quy định</v>
      </c>
      <c r="K41" s="86" t="s">
        <v>105</v>
      </c>
      <c r="L41" s="86">
        <v>0</v>
      </c>
      <c r="M41" s="178" t="s">
        <v>125</v>
      </c>
      <c r="N41" s="139">
        <v>1</v>
      </c>
      <c r="O41" s="312">
        <f>+$A$9*$B$24*$C$41*$D$41*N41</f>
        <v>7.4800000000000005E-2</v>
      </c>
      <c r="P41" s="86">
        <v>0</v>
      </c>
      <c r="Q41" s="302">
        <v>10</v>
      </c>
      <c r="R41" s="118">
        <f t="shared" ref="R41:R52" si="5">100-(P41-L41)*10</f>
        <v>100</v>
      </c>
      <c r="S41" s="135">
        <f>O41*R41</f>
        <v>7.48</v>
      </c>
      <c r="T41" s="86">
        <v>0</v>
      </c>
      <c r="U41" s="302">
        <v>10</v>
      </c>
      <c r="V41" s="118">
        <f>100-(T41-L41)*U41</f>
        <v>100</v>
      </c>
      <c r="W41" s="135">
        <f>O41*V41</f>
        <v>7.48</v>
      </c>
      <c r="X41" s="122"/>
      <c r="Y41" s="122"/>
      <c r="Z41" s="122"/>
      <c r="AA41" s="122"/>
      <c r="AB41" s="122"/>
      <c r="AC41" s="122"/>
      <c r="AD41" s="122"/>
      <c r="AE41" s="122"/>
      <c r="AF41" s="122"/>
      <c r="AG41" s="122"/>
      <c r="AH41" s="122"/>
      <c r="AI41" s="122"/>
      <c r="AJ41" s="122"/>
      <c r="AK41" s="122"/>
      <c r="AL41" s="122"/>
      <c r="AM41" s="122"/>
      <c r="AN41" s="122"/>
      <c r="AO41" s="122"/>
      <c r="AP41" s="122"/>
      <c r="AQ41" s="122"/>
      <c r="AR41" s="122"/>
      <c r="AS41" s="122"/>
      <c r="AT41" s="122"/>
      <c r="AU41" s="122"/>
      <c r="AV41" s="122"/>
      <c r="AW41" s="122"/>
      <c r="AX41" s="122"/>
      <c r="AY41" s="122"/>
      <c r="AZ41" s="122"/>
      <c r="BA41" s="122"/>
      <c r="BB41" s="122"/>
      <c r="BC41" s="122"/>
      <c r="BD41" s="122"/>
      <c r="BE41" s="122"/>
      <c r="BF41" s="122"/>
      <c r="BG41" s="122"/>
      <c r="BH41" s="122"/>
      <c r="BI41" s="122"/>
      <c r="BJ41" s="122"/>
      <c r="BK41" s="122"/>
      <c r="BL41" s="122"/>
      <c r="BM41" s="122"/>
      <c r="BN41" s="122"/>
      <c r="BO41" s="122"/>
      <c r="BP41" s="122"/>
      <c r="BQ41" s="122"/>
      <c r="BR41" s="122"/>
      <c r="BS41" s="122"/>
      <c r="BT41" s="122"/>
      <c r="BU41" s="122"/>
      <c r="BV41" s="122"/>
      <c r="BW41" s="122"/>
      <c r="BX41" s="122"/>
      <c r="BY41" s="122"/>
      <c r="BZ41" s="122"/>
      <c r="CA41" s="122"/>
      <c r="CB41" s="122"/>
      <c r="CC41" s="122"/>
      <c r="CD41" s="122"/>
      <c r="CE41" s="122"/>
      <c r="CF41" s="122"/>
      <c r="CG41" s="122"/>
      <c r="CH41" s="122"/>
      <c r="CI41" s="122"/>
      <c r="CJ41" s="122"/>
      <c r="CK41" s="122"/>
      <c r="CL41" s="122"/>
      <c r="CM41" s="122"/>
      <c r="CN41" s="122"/>
      <c r="CO41" s="122"/>
      <c r="CP41" s="122"/>
      <c r="CQ41" s="122"/>
      <c r="CR41" s="122"/>
      <c r="CS41" s="122"/>
      <c r="CT41" s="122"/>
      <c r="CU41" s="122"/>
      <c r="CV41" s="122"/>
      <c r="CW41" s="122"/>
      <c r="CX41" s="122"/>
      <c r="CY41" s="122"/>
      <c r="CZ41" s="122"/>
      <c r="DA41" s="122"/>
      <c r="DB41" s="122"/>
      <c r="DC41" s="122"/>
      <c r="DD41" s="122"/>
      <c r="DE41" s="122"/>
      <c r="DF41" s="122"/>
      <c r="DG41" s="122"/>
      <c r="DH41" s="122"/>
      <c r="DI41" s="122"/>
      <c r="DJ41" s="122"/>
      <c r="DK41" s="122"/>
      <c r="DL41" s="122"/>
      <c r="DM41" s="122"/>
      <c r="DN41" s="122"/>
      <c r="DO41" s="122"/>
      <c r="DP41" s="122"/>
      <c r="DQ41" s="122"/>
      <c r="DR41" s="122"/>
      <c r="DS41" s="122"/>
      <c r="DT41" s="122"/>
      <c r="DU41" s="122"/>
      <c r="DV41" s="122"/>
      <c r="DW41" s="122"/>
      <c r="DX41" s="122"/>
    </row>
    <row r="42" spans="1:128" s="67" customFormat="1" ht="87" customHeight="1">
      <c r="A42" s="896"/>
      <c r="B42" s="848"/>
      <c r="C42" s="903"/>
      <c r="D42" s="556">
        <v>0.5</v>
      </c>
      <c r="E42" s="81" t="s">
        <v>108</v>
      </c>
      <c r="F42" s="129" t="str">
        <f>+'Ma tran chuc năng P5'!D73</f>
        <v>Hạch toán chi phí sửa chữa lớn vào giá thành đúng tiến độ</v>
      </c>
      <c r="G42" s="81" t="s">
        <v>572</v>
      </c>
      <c r="H42" s="129" t="str">
        <f>'Ma tran chuc năng P5'!F73</f>
        <v>Tham gia theo dõi hạch toán chi phí sửa chữa lớn vào giá thành đúng tiến độ</v>
      </c>
      <c r="I42" s="81" t="str">
        <f>'Ma tran chuc năng P5'!G73</f>
        <v>SC4.1.1</v>
      </c>
      <c r="J42" s="117" t="str">
        <f>'Ma tran chuc năng P5'!H73</f>
        <v>Hạch toán giá trị chi phí sửa chữa lớn vào giá thành đúng tiến độ Tổng công ty giao</v>
      </c>
      <c r="K42" s="86" t="s">
        <v>105</v>
      </c>
      <c r="L42" s="86">
        <v>0</v>
      </c>
      <c r="M42" s="83" t="s">
        <v>25</v>
      </c>
      <c r="N42" s="139">
        <v>1</v>
      </c>
      <c r="O42" s="312">
        <f>+$A$9*$B$24*$C$41*$D$42*N42</f>
        <v>7.4800000000000005E-2</v>
      </c>
      <c r="P42" s="86">
        <v>0</v>
      </c>
      <c r="Q42" s="302">
        <v>10</v>
      </c>
      <c r="R42" s="118">
        <f t="shared" si="5"/>
        <v>100</v>
      </c>
      <c r="S42" s="135">
        <f>O42*R42</f>
        <v>7.48</v>
      </c>
      <c r="T42" s="86">
        <v>0</v>
      </c>
      <c r="U42" s="302">
        <v>10</v>
      </c>
      <c r="V42" s="118">
        <f>100-(T42-L42)*U42</f>
        <v>100</v>
      </c>
      <c r="W42" s="135">
        <f>O42*V42</f>
        <v>7.48</v>
      </c>
      <c r="X42" s="122"/>
      <c r="Y42" s="122"/>
      <c r="Z42" s="122"/>
      <c r="AA42" s="122"/>
      <c r="AB42" s="122"/>
      <c r="AC42" s="122"/>
      <c r="AD42" s="122"/>
      <c r="AE42" s="122"/>
      <c r="AF42" s="122"/>
      <c r="AG42" s="122"/>
      <c r="AH42" s="122"/>
      <c r="AI42" s="122"/>
      <c r="AJ42" s="122"/>
      <c r="AK42" s="122"/>
      <c r="AL42" s="122"/>
      <c r="AM42" s="122"/>
      <c r="AN42" s="122"/>
      <c r="AO42" s="122"/>
      <c r="AP42" s="122"/>
      <c r="AQ42" s="122"/>
      <c r="AR42" s="122"/>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122"/>
      <c r="DD42" s="122"/>
      <c r="DE42" s="122"/>
      <c r="DF42" s="122"/>
      <c r="DG42" s="122"/>
      <c r="DH42" s="122"/>
      <c r="DI42" s="122"/>
      <c r="DJ42" s="122"/>
      <c r="DK42" s="122"/>
      <c r="DL42" s="122"/>
      <c r="DM42" s="122"/>
      <c r="DN42" s="122"/>
      <c r="DO42" s="122"/>
      <c r="DP42" s="122"/>
      <c r="DQ42" s="122"/>
      <c r="DR42" s="122"/>
      <c r="DS42" s="122"/>
      <c r="DT42" s="122"/>
      <c r="DU42" s="122"/>
      <c r="DV42" s="122"/>
      <c r="DW42" s="122"/>
      <c r="DX42" s="122"/>
    </row>
    <row r="43" spans="1:128" s="67" customFormat="1" ht="28.5" hidden="1" customHeight="1">
      <c r="A43" s="896"/>
      <c r="B43" s="210"/>
      <c r="C43" s="147"/>
      <c r="D43" s="147"/>
      <c r="E43" s="138" t="s">
        <v>222</v>
      </c>
      <c r="F43" s="801" t="s">
        <v>223</v>
      </c>
      <c r="G43" s="801"/>
      <c r="H43" s="801"/>
      <c r="I43" s="801"/>
      <c r="J43" s="801"/>
      <c r="K43" s="801"/>
      <c r="L43" s="801"/>
      <c r="M43" s="801"/>
      <c r="N43" s="190"/>
      <c r="O43" s="313"/>
      <c r="P43" s="198"/>
      <c r="Q43" s="198"/>
      <c r="R43" s="118">
        <f t="shared" si="5"/>
        <v>100</v>
      </c>
      <c r="S43" s="197"/>
      <c r="T43" s="198"/>
      <c r="U43" s="302">
        <v>10</v>
      </c>
      <c r="V43" s="196"/>
      <c r="W43" s="197"/>
      <c r="X43" s="122"/>
      <c r="Y43" s="122"/>
      <c r="Z43" s="122"/>
      <c r="AA43" s="122"/>
      <c r="AB43" s="122"/>
      <c r="AC43" s="122"/>
      <c r="AD43" s="122"/>
      <c r="AE43" s="122"/>
      <c r="AF43" s="122"/>
      <c r="AG43" s="122"/>
      <c r="AH43" s="122"/>
      <c r="AI43" s="122"/>
      <c r="AJ43" s="122"/>
      <c r="AK43" s="122"/>
      <c r="AL43" s="122"/>
      <c r="AM43" s="122"/>
      <c r="AN43" s="122"/>
      <c r="AO43" s="122"/>
      <c r="AP43" s="122"/>
      <c r="AQ43" s="122"/>
      <c r="AR43" s="122"/>
      <c r="AS43" s="122"/>
      <c r="AT43" s="122"/>
      <c r="AU43" s="122"/>
      <c r="AV43" s="122"/>
      <c r="AW43" s="122"/>
      <c r="AX43" s="122"/>
      <c r="AY43" s="122"/>
      <c r="AZ43" s="122"/>
      <c r="BA43" s="122"/>
      <c r="BB43" s="122"/>
      <c r="BC43" s="122"/>
      <c r="BD43" s="122"/>
      <c r="BE43" s="122"/>
      <c r="BF43" s="122"/>
      <c r="BG43" s="122"/>
      <c r="BH43" s="122"/>
      <c r="BI43" s="122"/>
      <c r="BJ43" s="122"/>
      <c r="BK43" s="122"/>
      <c r="BL43" s="122"/>
      <c r="BM43" s="122"/>
      <c r="BN43" s="122"/>
      <c r="BO43" s="122"/>
      <c r="BP43" s="122"/>
      <c r="BQ43" s="122"/>
      <c r="BR43" s="122"/>
      <c r="BS43" s="122"/>
      <c r="BT43" s="122"/>
      <c r="BU43" s="122"/>
      <c r="BV43" s="122"/>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122"/>
      <c r="DD43" s="122"/>
      <c r="DE43" s="122"/>
      <c r="DF43" s="122"/>
      <c r="DG43" s="122"/>
      <c r="DH43" s="122"/>
      <c r="DI43" s="122"/>
      <c r="DJ43" s="122"/>
      <c r="DK43" s="122"/>
      <c r="DL43" s="122"/>
      <c r="DM43" s="122"/>
      <c r="DN43" s="122"/>
      <c r="DO43" s="122"/>
      <c r="DP43" s="122"/>
      <c r="DQ43" s="122"/>
      <c r="DR43" s="122"/>
      <c r="DS43" s="122"/>
      <c r="DT43" s="122"/>
      <c r="DU43" s="122"/>
      <c r="DV43" s="122"/>
      <c r="DW43" s="122"/>
      <c r="DX43" s="122"/>
    </row>
    <row r="44" spans="1:128" s="67" customFormat="1" ht="141" hidden="1" customHeight="1">
      <c r="A44" s="896"/>
      <c r="B44" s="210"/>
      <c r="C44" s="216">
        <v>0</v>
      </c>
      <c r="D44" s="508"/>
      <c r="E44" s="225" t="s">
        <v>67</v>
      </c>
      <c r="F44" s="318" t="s">
        <v>127</v>
      </c>
      <c r="G44" s="140" t="s">
        <v>588</v>
      </c>
      <c r="H44" s="132" t="str">
        <f>+'Ma tran chuc năng P5'!F78</f>
        <v>Soạn thảo văn bản</v>
      </c>
      <c r="I44" s="140" t="s">
        <v>547</v>
      </c>
      <c r="J44" s="277" t="str">
        <f>+'Ma tran chuc năng P5'!H78</f>
        <v>Soạn thảo và soát kỹ các văn bản, báo cáo, quy trình, quy định…của phòng trước khi trình ký đảm bảo đúng đủ về nội dung và thể thức trình bày.</v>
      </c>
      <c r="K44" s="90" t="s">
        <v>105</v>
      </c>
      <c r="L44" s="86">
        <v>0</v>
      </c>
      <c r="M44" s="178" t="s">
        <v>106</v>
      </c>
      <c r="N44" s="139">
        <v>1</v>
      </c>
      <c r="O44" s="312">
        <f>N44*$C$44*$B$24*$A$9</f>
        <v>0</v>
      </c>
      <c r="P44" s="86">
        <v>0</v>
      </c>
      <c r="Q44" s="134"/>
      <c r="R44" s="118">
        <f t="shared" si="5"/>
        <v>100</v>
      </c>
      <c r="S44" s="135">
        <f>O44*R44</f>
        <v>0</v>
      </c>
      <c r="T44" s="86">
        <v>0</v>
      </c>
      <c r="U44" s="302">
        <v>10</v>
      </c>
      <c r="V44" s="118">
        <f>IF((100-T44*10)&gt;30,100-T44*10,0)</f>
        <v>100</v>
      </c>
      <c r="W44" s="135">
        <f>O44*V44</f>
        <v>0</v>
      </c>
      <c r="X44" s="122"/>
      <c r="Y44" s="122"/>
      <c r="Z44" s="122"/>
      <c r="AA44" s="122"/>
      <c r="AB44" s="122"/>
      <c r="AC44" s="122"/>
      <c r="AD44" s="122"/>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22"/>
      <c r="DD44" s="122"/>
      <c r="DE44" s="122"/>
      <c r="DF44" s="122"/>
      <c r="DG44" s="122"/>
      <c r="DH44" s="122"/>
      <c r="DI44" s="122"/>
      <c r="DJ44" s="122"/>
      <c r="DK44" s="122"/>
      <c r="DL44" s="122"/>
      <c r="DM44" s="122"/>
      <c r="DN44" s="122"/>
      <c r="DO44" s="122"/>
      <c r="DP44" s="122"/>
      <c r="DQ44" s="122"/>
      <c r="DR44" s="122"/>
      <c r="DS44" s="122"/>
      <c r="DT44" s="122"/>
      <c r="DU44" s="122"/>
      <c r="DV44" s="122"/>
      <c r="DW44" s="122"/>
      <c r="DX44" s="122"/>
    </row>
    <row r="45" spans="1:128" s="67" customFormat="1" ht="25.5" hidden="1" customHeight="1">
      <c r="A45" s="896"/>
      <c r="B45" s="210"/>
      <c r="C45" s="147"/>
      <c r="D45" s="147"/>
      <c r="E45" s="138" t="s">
        <v>224</v>
      </c>
      <c r="F45" s="801" t="s">
        <v>225</v>
      </c>
      <c r="G45" s="801"/>
      <c r="H45" s="801"/>
      <c r="I45" s="801"/>
      <c r="J45" s="801"/>
      <c r="K45" s="801"/>
      <c r="L45" s="801"/>
      <c r="M45" s="801"/>
      <c r="N45" s="190"/>
      <c r="O45" s="313"/>
      <c r="P45" s="198"/>
      <c r="Q45" s="198"/>
      <c r="R45" s="118">
        <f t="shared" si="5"/>
        <v>100</v>
      </c>
      <c r="S45" s="197"/>
      <c r="T45" s="198"/>
      <c r="U45" s="302">
        <v>10</v>
      </c>
      <c r="V45" s="196"/>
      <c r="W45" s="197"/>
      <c r="X45" s="122"/>
      <c r="Y45" s="122"/>
      <c r="Z45" s="122"/>
      <c r="AA45" s="122"/>
      <c r="AB45" s="122"/>
      <c r="AC45" s="122"/>
      <c r="AD45" s="122"/>
      <c r="AE45" s="122"/>
      <c r="AF45" s="122"/>
      <c r="AG45" s="122"/>
      <c r="AH45" s="122"/>
      <c r="AI45" s="122"/>
      <c r="AJ45" s="122"/>
      <c r="AK45" s="122"/>
      <c r="AL45" s="122"/>
      <c r="AM45" s="122"/>
      <c r="AN45" s="122"/>
      <c r="AO45" s="122"/>
      <c r="AP45" s="122"/>
      <c r="AQ45" s="122"/>
      <c r="AR45" s="122"/>
      <c r="AS45" s="122"/>
      <c r="AT45" s="122"/>
      <c r="AU45" s="122"/>
      <c r="AV45" s="122"/>
      <c r="AW45" s="122"/>
      <c r="AX45" s="122"/>
      <c r="AY45" s="122"/>
      <c r="AZ45" s="122"/>
      <c r="BA45" s="122"/>
      <c r="BB45" s="122"/>
      <c r="BC45" s="122"/>
      <c r="BD45" s="122"/>
      <c r="BE45" s="122"/>
      <c r="BF45" s="122"/>
      <c r="BG45" s="122"/>
      <c r="BH45" s="122"/>
      <c r="BI45" s="122"/>
      <c r="BJ45" s="122"/>
      <c r="BK45" s="122"/>
      <c r="BL45" s="122"/>
      <c r="BM45" s="122"/>
      <c r="BN45" s="122"/>
      <c r="BO45" s="122"/>
      <c r="BP45" s="122"/>
      <c r="BQ45" s="122"/>
      <c r="BR45" s="122"/>
      <c r="BS45" s="122"/>
      <c r="BT45" s="122"/>
      <c r="BU45" s="122"/>
      <c r="BV45" s="122"/>
      <c r="BW45" s="122"/>
      <c r="BX45" s="122"/>
      <c r="BY45" s="122"/>
      <c r="BZ45" s="122"/>
      <c r="CA45" s="122"/>
      <c r="CB45" s="122"/>
      <c r="CC45" s="122"/>
      <c r="CD45" s="122"/>
      <c r="CE45" s="122"/>
      <c r="CF45" s="122"/>
      <c r="CG45" s="122"/>
      <c r="CH45" s="122"/>
      <c r="CI45" s="122"/>
      <c r="CJ45" s="122"/>
      <c r="CK45" s="122"/>
      <c r="CL45" s="122"/>
      <c r="CM45" s="122"/>
      <c r="CN45" s="122"/>
      <c r="CO45" s="122"/>
      <c r="CP45" s="122"/>
      <c r="CQ45" s="122"/>
      <c r="CR45" s="122"/>
      <c r="CS45" s="122"/>
      <c r="CT45" s="122"/>
      <c r="CU45" s="122"/>
      <c r="CV45" s="122"/>
      <c r="CW45" s="122"/>
      <c r="CX45" s="122"/>
      <c r="CY45" s="122"/>
      <c r="CZ45" s="122"/>
      <c r="DA45" s="122"/>
      <c r="DB45" s="122"/>
      <c r="DC45" s="122"/>
      <c r="DD45" s="122"/>
      <c r="DE45" s="122"/>
      <c r="DF45" s="122"/>
      <c r="DG45" s="122"/>
      <c r="DH45" s="122"/>
      <c r="DI45" s="122"/>
      <c r="DJ45" s="122"/>
      <c r="DK45" s="122"/>
      <c r="DL45" s="122"/>
      <c r="DM45" s="122"/>
      <c r="DN45" s="122"/>
      <c r="DO45" s="122"/>
      <c r="DP45" s="122"/>
      <c r="DQ45" s="122"/>
      <c r="DR45" s="122"/>
      <c r="DS45" s="122"/>
      <c r="DT45" s="122"/>
      <c r="DU45" s="122"/>
      <c r="DV45" s="122"/>
      <c r="DW45" s="122"/>
      <c r="DX45" s="122"/>
    </row>
    <row r="46" spans="1:128" s="67" customFormat="1" ht="69" hidden="1" customHeight="1">
      <c r="A46" s="896"/>
      <c r="B46" s="210"/>
      <c r="C46" s="868">
        <v>0</v>
      </c>
      <c r="D46" s="508"/>
      <c r="E46" s="827" t="s">
        <v>70</v>
      </c>
      <c r="F46" s="702" t="str">
        <f>+'Ma tran chuc năng P5'!D81</f>
        <v>Khai thác hiệu quả các phần mềm được trang bị</v>
      </c>
      <c r="G46" s="827" t="s">
        <v>551</v>
      </c>
      <c r="H46" s="702" t="str">
        <f>+F46</f>
        <v>Khai thác hiệu quả các phần mềm được trang bị</v>
      </c>
      <c r="I46" s="144" t="s">
        <v>549</v>
      </c>
      <c r="J46" s="129" t="s">
        <v>324</v>
      </c>
      <c r="K46" s="90" t="s">
        <v>105</v>
      </c>
      <c r="L46" s="86">
        <v>0</v>
      </c>
      <c r="M46" s="178" t="s">
        <v>106</v>
      </c>
      <c r="N46" s="139">
        <v>0.5</v>
      </c>
      <c r="O46" s="312">
        <f>N46*$C$46*$B$24*$A$9</f>
        <v>0</v>
      </c>
      <c r="P46" s="86">
        <v>0</v>
      </c>
      <c r="Q46" s="134"/>
      <c r="R46" s="118">
        <f t="shared" si="5"/>
        <v>100</v>
      </c>
      <c r="S46" s="135">
        <f>O46*R46</f>
        <v>0</v>
      </c>
      <c r="T46" s="86">
        <v>0</v>
      </c>
      <c r="U46" s="302">
        <v>10</v>
      </c>
      <c r="V46" s="118">
        <v>100</v>
      </c>
      <c r="W46" s="135">
        <f>O46*V46</f>
        <v>0</v>
      </c>
      <c r="X46" s="122"/>
      <c r="Y46" s="122"/>
      <c r="Z46" s="122"/>
      <c r="AA46" s="122"/>
      <c r="AB46" s="122"/>
      <c r="AC46" s="122"/>
      <c r="AD46" s="122"/>
      <c r="AE46" s="122"/>
      <c r="AF46" s="122"/>
      <c r="AG46" s="122"/>
      <c r="AH46" s="122"/>
      <c r="AI46" s="122"/>
      <c r="AJ46" s="122"/>
      <c r="AK46" s="122"/>
      <c r="AL46" s="122"/>
      <c r="AM46" s="122"/>
      <c r="AN46" s="122"/>
      <c r="AO46" s="122"/>
      <c r="AP46" s="122"/>
      <c r="AQ46" s="122"/>
      <c r="AR46" s="122"/>
      <c r="AS46" s="122"/>
      <c r="AT46" s="122"/>
      <c r="AU46" s="122"/>
      <c r="AV46" s="122"/>
      <c r="AW46" s="122"/>
      <c r="AX46" s="122"/>
      <c r="AY46" s="122"/>
      <c r="AZ46" s="122"/>
      <c r="BA46" s="122"/>
      <c r="BB46" s="122"/>
      <c r="BC46" s="122"/>
      <c r="BD46" s="122"/>
      <c r="BE46" s="122"/>
      <c r="BF46" s="122"/>
      <c r="BG46" s="122"/>
      <c r="BH46" s="122"/>
      <c r="BI46" s="122"/>
      <c r="BJ46" s="122"/>
      <c r="BK46" s="122"/>
      <c r="BL46" s="122"/>
      <c r="BM46" s="122"/>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22"/>
      <c r="DD46" s="122"/>
      <c r="DE46" s="122"/>
      <c r="DF46" s="122"/>
      <c r="DG46" s="122"/>
      <c r="DH46" s="122"/>
      <c r="DI46" s="122"/>
      <c r="DJ46" s="122"/>
      <c r="DK46" s="122"/>
      <c r="DL46" s="122"/>
      <c r="DM46" s="122"/>
      <c r="DN46" s="122"/>
      <c r="DO46" s="122"/>
      <c r="DP46" s="122"/>
      <c r="DQ46" s="122"/>
      <c r="DR46" s="122"/>
      <c r="DS46" s="122"/>
      <c r="DT46" s="122"/>
      <c r="DU46" s="122"/>
      <c r="DV46" s="122"/>
      <c r="DW46" s="122"/>
      <c r="DX46" s="122"/>
    </row>
    <row r="47" spans="1:128" s="67" customFormat="1" ht="69" hidden="1" customHeight="1">
      <c r="A47" s="896"/>
      <c r="B47" s="210"/>
      <c r="C47" s="870"/>
      <c r="D47" s="509"/>
      <c r="E47" s="828"/>
      <c r="F47" s="704"/>
      <c r="G47" s="828"/>
      <c r="H47" s="704"/>
      <c r="I47" s="144" t="s">
        <v>550</v>
      </c>
      <c r="J47" s="129" t="str">
        <f>'Ma tran chuc năng P5'!H82</f>
        <v>Khai thác hiệu quả các phần mềm chuyên môn được trang bị</v>
      </c>
      <c r="K47" s="90" t="s">
        <v>105</v>
      </c>
      <c r="L47" s="86">
        <v>0</v>
      </c>
      <c r="M47" s="178" t="s">
        <v>106</v>
      </c>
      <c r="N47" s="139">
        <v>0.5</v>
      </c>
      <c r="O47" s="312">
        <f>N47*$C$46*$B$24*$A$9</f>
        <v>0</v>
      </c>
      <c r="P47" s="86">
        <v>0</v>
      </c>
      <c r="Q47" s="134"/>
      <c r="R47" s="118">
        <f t="shared" si="5"/>
        <v>100</v>
      </c>
      <c r="S47" s="135">
        <f>O47*R47</f>
        <v>0</v>
      </c>
      <c r="T47" s="86">
        <v>0</v>
      </c>
      <c r="U47" s="302">
        <v>10</v>
      </c>
      <c r="V47" s="118">
        <v>100</v>
      </c>
      <c r="W47" s="135">
        <f>O47*V47</f>
        <v>0</v>
      </c>
      <c r="X47" s="122"/>
      <c r="Y47" s="122"/>
      <c r="Z47" s="122"/>
      <c r="AA47" s="122"/>
      <c r="AB47" s="122"/>
      <c r="AC47" s="122"/>
      <c r="AD47" s="122"/>
      <c r="AE47" s="122"/>
      <c r="AF47" s="122"/>
      <c r="AG47" s="122"/>
      <c r="AH47" s="122"/>
      <c r="AI47" s="122"/>
      <c r="AJ47" s="122"/>
      <c r="AK47" s="122"/>
      <c r="AL47" s="122"/>
      <c r="AM47" s="122"/>
      <c r="AN47" s="122"/>
      <c r="AO47" s="122"/>
      <c r="AP47" s="122"/>
      <c r="AQ47" s="122"/>
      <c r="AR47" s="122"/>
      <c r="AS47" s="122"/>
      <c r="AT47" s="122"/>
      <c r="AU47" s="122"/>
      <c r="AV47" s="122"/>
      <c r="AW47" s="122"/>
      <c r="AX47" s="122"/>
      <c r="AY47" s="122"/>
      <c r="AZ47" s="122"/>
      <c r="BA47" s="122"/>
      <c r="BB47" s="122"/>
      <c r="BC47" s="122"/>
      <c r="BD47" s="122"/>
      <c r="BE47" s="122"/>
      <c r="BF47" s="122"/>
      <c r="BG47" s="122"/>
      <c r="BH47" s="122"/>
      <c r="BI47" s="122"/>
      <c r="BJ47" s="122"/>
      <c r="BK47" s="122"/>
      <c r="BL47" s="122"/>
      <c r="BM47" s="122"/>
      <c r="BN47" s="122"/>
      <c r="BO47" s="122"/>
      <c r="BP47" s="122"/>
      <c r="BQ47" s="122"/>
      <c r="BR47" s="122"/>
      <c r="BS47" s="122"/>
      <c r="BT47" s="122"/>
      <c r="BU47" s="122"/>
      <c r="BV47" s="122"/>
      <c r="BW47" s="122"/>
      <c r="BX47" s="122"/>
      <c r="BY47" s="122"/>
      <c r="BZ47" s="122"/>
      <c r="CA47" s="122"/>
      <c r="CB47" s="122"/>
      <c r="CC47" s="122"/>
      <c r="CD47" s="122"/>
      <c r="CE47" s="122"/>
      <c r="CF47" s="122"/>
      <c r="CG47" s="122"/>
      <c r="CH47" s="122"/>
      <c r="CI47" s="122"/>
      <c r="CJ47" s="122"/>
      <c r="CK47" s="122"/>
      <c r="CL47" s="122"/>
      <c r="CM47" s="122"/>
      <c r="CN47" s="122"/>
      <c r="CO47" s="122"/>
      <c r="CP47" s="122"/>
      <c r="CQ47" s="122"/>
      <c r="CR47" s="122"/>
      <c r="CS47" s="122"/>
      <c r="CT47" s="122"/>
      <c r="CU47" s="122"/>
      <c r="CV47" s="122"/>
      <c r="CW47" s="122"/>
      <c r="CX47" s="122"/>
      <c r="CY47" s="122"/>
      <c r="CZ47" s="122"/>
      <c r="DA47" s="122"/>
      <c r="DB47" s="122"/>
      <c r="DC47" s="122"/>
      <c r="DD47" s="122"/>
      <c r="DE47" s="122"/>
      <c r="DF47" s="122"/>
      <c r="DG47" s="122"/>
      <c r="DH47" s="122"/>
      <c r="DI47" s="122"/>
      <c r="DJ47" s="122"/>
      <c r="DK47" s="122"/>
      <c r="DL47" s="122"/>
      <c r="DM47" s="122"/>
      <c r="DN47" s="122"/>
      <c r="DO47" s="122"/>
      <c r="DP47" s="122"/>
      <c r="DQ47" s="122"/>
      <c r="DR47" s="122"/>
      <c r="DS47" s="122"/>
      <c r="DT47" s="122"/>
      <c r="DU47" s="122"/>
      <c r="DV47" s="122"/>
      <c r="DW47" s="122"/>
      <c r="DX47" s="122"/>
    </row>
    <row r="48" spans="1:128" s="67" customFormat="1" ht="30.75" hidden="1" customHeight="1">
      <c r="A48" s="896"/>
      <c r="B48" s="210"/>
      <c r="C48" s="147"/>
      <c r="D48" s="147"/>
      <c r="E48" s="138" t="s">
        <v>231</v>
      </c>
      <c r="F48" s="801" t="s">
        <v>232</v>
      </c>
      <c r="G48" s="801"/>
      <c r="H48" s="801"/>
      <c r="I48" s="801"/>
      <c r="J48" s="801"/>
      <c r="K48" s="801"/>
      <c r="L48" s="801"/>
      <c r="M48" s="801"/>
      <c r="N48" s="190"/>
      <c r="O48" s="313"/>
      <c r="P48" s="198"/>
      <c r="Q48" s="198"/>
      <c r="R48" s="118">
        <f t="shared" si="5"/>
        <v>100</v>
      </c>
      <c r="S48" s="197"/>
      <c r="T48" s="198"/>
      <c r="U48" s="302">
        <v>10</v>
      </c>
      <c r="V48" s="196"/>
      <c r="W48" s="197"/>
      <c r="X48" s="122"/>
      <c r="Y48" s="122"/>
      <c r="Z48" s="122"/>
      <c r="AA48" s="122"/>
      <c r="AB48" s="122"/>
      <c r="AC48" s="122"/>
      <c r="AD48" s="122"/>
      <c r="AE48" s="122"/>
      <c r="AF48" s="122"/>
      <c r="AG48" s="122"/>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2"/>
      <c r="BG48" s="122"/>
      <c r="BH48" s="122"/>
      <c r="BI48" s="122"/>
      <c r="BJ48" s="122"/>
      <c r="BK48" s="122"/>
      <c r="BL48" s="122"/>
      <c r="BM48" s="122"/>
      <c r="BN48" s="122"/>
      <c r="BO48" s="122"/>
      <c r="BP48" s="122"/>
      <c r="BQ48" s="122"/>
      <c r="BR48" s="122"/>
      <c r="BS48" s="122"/>
      <c r="BT48" s="122"/>
      <c r="BU48" s="122"/>
      <c r="BV48" s="122"/>
      <c r="BW48" s="122"/>
      <c r="BX48" s="122"/>
      <c r="BY48" s="122"/>
      <c r="BZ48" s="122"/>
      <c r="CA48" s="122"/>
      <c r="CB48" s="122"/>
      <c r="CC48" s="122"/>
      <c r="CD48" s="122"/>
      <c r="CE48" s="122"/>
      <c r="CF48" s="12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122"/>
      <c r="DD48" s="122"/>
      <c r="DE48" s="122"/>
      <c r="DF48" s="122"/>
      <c r="DG48" s="122"/>
      <c r="DH48" s="122"/>
      <c r="DI48" s="122"/>
      <c r="DJ48" s="122"/>
      <c r="DK48" s="122"/>
      <c r="DL48" s="122"/>
      <c r="DM48" s="122"/>
      <c r="DN48" s="122"/>
      <c r="DO48" s="122"/>
      <c r="DP48" s="122"/>
      <c r="DQ48" s="122"/>
      <c r="DR48" s="122"/>
      <c r="DS48" s="122"/>
      <c r="DT48" s="122"/>
      <c r="DU48" s="122"/>
      <c r="DV48" s="122"/>
      <c r="DW48" s="122"/>
      <c r="DX48" s="122"/>
    </row>
    <row r="49" spans="1:128" s="67" customFormat="1" ht="145.5" hidden="1" customHeight="1">
      <c r="A49" s="896"/>
      <c r="B49" s="210"/>
      <c r="C49" s="823">
        <v>0</v>
      </c>
      <c r="D49" s="512"/>
      <c r="E49" s="98" t="s">
        <v>76</v>
      </c>
      <c r="F49" s="58" t="str">
        <f>+'Ma tran chuc năng P5'!D84</f>
        <v>Lập kế hoạch và tổ chức triển khai duy trì áp dụng và cải tiến hệ thống quản lý chất lượng ISO 9001:2015 trong toàn Công ty</v>
      </c>
      <c r="G49" s="81" t="s">
        <v>555</v>
      </c>
      <c r="H49" s="63" t="str">
        <f>+'Ma tran chuc năng P5'!H84</f>
        <v xml:space="preserve">Chỉ đạo, triển khai, tổ chức thực hiện duy trì áp dụng và cải tiến hệ thống  quản lý chất lượng ISO 9001:2015 trong phòng. </v>
      </c>
      <c r="I49" s="81" t="str">
        <f>'Ma tran chuc năng P5'!G84</f>
        <v>QT1.1.1</v>
      </c>
      <c r="J49" s="129" t="str">
        <f>'Ma tran chuc năng P5'!H84</f>
        <v xml:space="preserve">Chỉ đạo, triển khai, tổ chức thực hiện duy trì áp dụng và cải tiến hệ thống  quản lý chất lượng ISO 9001:2015 trong phòng. </v>
      </c>
      <c r="K49" s="90" t="s">
        <v>105</v>
      </c>
      <c r="L49" s="86">
        <v>0</v>
      </c>
      <c r="M49" s="178" t="s">
        <v>106</v>
      </c>
      <c r="N49" s="139">
        <v>0.5</v>
      </c>
      <c r="O49" s="312">
        <f>N49*$C$49*$B$24*$A$9</f>
        <v>0</v>
      </c>
      <c r="P49" s="86">
        <v>0</v>
      </c>
      <c r="Q49" s="134"/>
      <c r="R49" s="118">
        <f t="shared" si="5"/>
        <v>100</v>
      </c>
      <c r="S49" s="135">
        <f>O49*R49</f>
        <v>0</v>
      </c>
      <c r="T49" s="86">
        <v>0</v>
      </c>
      <c r="U49" s="302">
        <v>10</v>
      </c>
      <c r="V49" s="118">
        <f>IF((100-T49*10)&gt;30,100-T49*10,0)</f>
        <v>100</v>
      </c>
      <c r="W49" s="135">
        <f>O49*V49</f>
        <v>0</v>
      </c>
      <c r="X49" s="122"/>
      <c r="Y49" s="122"/>
      <c r="Z49" s="122"/>
      <c r="AA49" s="122"/>
      <c r="AB49" s="122"/>
      <c r="AC49" s="122"/>
      <c r="AD49" s="122"/>
      <c r="AE49" s="122"/>
      <c r="AF49" s="122"/>
      <c r="AG49" s="122"/>
      <c r="AH49" s="122"/>
      <c r="AI49" s="122"/>
      <c r="AJ49" s="122"/>
      <c r="AK49" s="122"/>
      <c r="AL49" s="122"/>
      <c r="AM49" s="122"/>
      <c r="AN49" s="122"/>
      <c r="AO49" s="122"/>
      <c r="AP49" s="122"/>
      <c r="AQ49" s="122"/>
      <c r="AR49" s="122"/>
      <c r="AS49" s="122"/>
      <c r="AT49" s="122"/>
      <c r="AU49" s="122"/>
      <c r="AV49" s="122"/>
      <c r="AW49" s="122"/>
      <c r="AX49" s="122"/>
      <c r="AY49" s="122"/>
      <c r="AZ49" s="122"/>
      <c r="BA49" s="122"/>
      <c r="BB49" s="122"/>
      <c r="BC49" s="122"/>
      <c r="BD49" s="122"/>
      <c r="BE49" s="122"/>
      <c r="BF49" s="122"/>
      <c r="BG49" s="122"/>
      <c r="BH49" s="122"/>
      <c r="BI49" s="122"/>
      <c r="BJ49" s="122"/>
      <c r="BK49" s="122"/>
      <c r="BL49" s="122"/>
      <c r="BM49" s="122"/>
      <c r="BN49" s="122"/>
      <c r="BO49" s="122"/>
      <c r="BP49" s="122"/>
      <c r="BQ49" s="122"/>
      <c r="BR49" s="122"/>
      <c r="BS49" s="122"/>
      <c r="BT49" s="122"/>
      <c r="BU49" s="122"/>
      <c r="BV49" s="122"/>
      <c r="BW49" s="122"/>
      <c r="BX49" s="122"/>
      <c r="BY49" s="122"/>
      <c r="BZ49" s="122"/>
      <c r="CA49" s="122"/>
      <c r="CB49" s="122"/>
      <c r="CC49" s="122"/>
      <c r="CD49" s="122"/>
      <c r="CE49" s="122"/>
      <c r="CF49" s="122"/>
      <c r="CG49" s="122"/>
      <c r="CH49" s="122"/>
      <c r="CI49" s="122"/>
      <c r="CJ49" s="122"/>
      <c r="CK49" s="122"/>
      <c r="CL49" s="122"/>
      <c r="CM49" s="122"/>
      <c r="CN49" s="122"/>
      <c r="CO49" s="122"/>
      <c r="CP49" s="122"/>
      <c r="CQ49" s="122"/>
      <c r="CR49" s="122"/>
      <c r="CS49" s="122"/>
      <c r="CT49" s="122"/>
      <c r="CU49" s="122"/>
      <c r="CV49" s="122"/>
      <c r="CW49" s="122"/>
      <c r="CX49" s="122"/>
      <c r="CY49" s="122"/>
      <c r="CZ49" s="122"/>
      <c r="DA49" s="122"/>
      <c r="DB49" s="122"/>
      <c r="DC49" s="122"/>
      <c r="DD49" s="122"/>
      <c r="DE49" s="122"/>
      <c r="DF49" s="122"/>
      <c r="DG49" s="122"/>
      <c r="DH49" s="122"/>
      <c r="DI49" s="122"/>
      <c r="DJ49" s="122"/>
      <c r="DK49" s="122"/>
      <c r="DL49" s="122"/>
      <c r="DM49" s="122"/>
      <c r="DN49" s="122"/>
      <c r="DO49" s="122"/>
      <c r="DP49" s="122"/>
      <c r="DQ49" s="122"/>
      <c r="DR49" s="122"/>
      <c r="DS49" s="122"/>
      <c r="DT49" s="122"/>
      <c r="DU49" s="122"/>
      <c r="DV49" s="122"/>
      <c r="DW49" s="122"/>
      <c r="DX49" s="122"/>
    </row>
    <row r="50" spans="1:128" s="67" customFormat="1" ht="78.75" hidden="1" customHeight="1">
      <c r="A50" s="896"/>
      <c r="B50" s="210"/>
      <c r="C50" s="903"/>
      <c r="D50" s="513"/>
      <c r="E50" s="98" t="s">
        <v>78</v>
      </c>
      <c r="F50" s="58" t="str">
        <f>+'Ma tran chuc năng P5'!D86</f>
        <v>Lập kế hoạch triển khai duy trì áp dụng và cải tiến công cụ 5S trong toàn Công ty.</v>
      </c>
      <c r="G50" s="81" t="s">
        <v>557</v>
      </c>
      <c r="H50" s="63" t="str">
        <f>+'Ma tran chuc năng P5'!H86</f>
        <v xml:space="preserve">Triển khai, tổ chức thực hiện, duy trì áp dụng và cải tiến công cụ 5S  trong phòng. </v>
      </c>
      <c r="I50" s="81" t="s">
        <v>558</v>
      </c>
      <c r="J50" s="63" t="str">
        <f>'Ma tran chuc năng P5'!H86</f>
        <v xml:space="preserve">Triển khai, tổ chức thực hiện, duy trì áp dụng và cải tiến công cụ 5S  trong phòng. </v>
      </c>
      <c r="K50" s="90" t="s">
        <v>105</v>
      </c>
      <c r="L50" s="86">
        <v>0</v>
      </c>
      <c r="M50" s="178" t="s">
        <v>106</v>
      </c>
      <c r="N50" s="139">
        <v>0.5</v>
      </c>
      <c r="O50" s="312">
        <f>N50*$C$49*$B$24*$A$9</f>
        <v>0</v>
      </c>
      <c r="P50" s="86">
        <v>0</v>
      </c>
      <c r="Q50" s="134"/>
      <c r="R50" s="118">
        <f t="shared" si="5"/>
        <v>100</v>
      </c>
      <c r="S50" s="135">
        <f>O50*R50</f>
        <v>0</v>
      </c>
      <c r="T50" s="86">
        <v>0</v>
      </c>
      <c r="U50" s="302">
        <v>10</v>
      </c>
      <c r="V50" s="118">
        <f>IF((100-T50*10)&gt;30,100-T50*10,0)</f>
        <v>100</v>
      </c>
      <c r="W50" s="135">
        <f>O50*V50</f>
        <v>0</v>
      </c>
      <c r="X50" s="122"/>
      <c r="Y50" s="122"/>
      <c r="Z50" s="122"/>
      <c r="AA50" s="122"/>
      <c r="AB50" s="122"/>
      <c r="AC50" s="122"/>
      <c r="AD50" s="122"/>
      <c r="AE50" s="122"/>
      <c r="AF50" s="122"/>
      <c r="AG50" s="122"/>
      <c r="AH50" s="122"/>
      <c r="AI50" s="122"/>
      <c r="AJ50" s="122"/>
      <c r="AK50" s="122"/>
      <c r="AL50" s="122"/>
      <c r="AM50" s="122"/>
      <c r="AN50" s="122"/>
      <c r="AO50" s="122"/>
      <c r="AP50" s="122"/>
      <c r="AQ50" s="122"/>
      <c r="AR50" s="122"/>
      <c r="AS50" s="122"/>
      <c r="AT50" s="122"/>
      <c r="AU50" s="122"/>
      <c r="AV50" s="122"/>
      <c r="AW50" s="122"/>
      <c r="AX50" s="122"/>
      <c r="AY50" s="122"/>
      <c r="AZ50" s="122"/>
      <c r="BA50" s="122"/>
      <c r="BB50" s="122"/>
      <c r="BC50" s="122"/>
      <c r="BD50" s="122"/>
      <c r="BE50" s="122"/>
      <c r="BF50" s="122"/>
      <c r="BG50" s="122"/>
      <c r="BH50" s="122"/>
      <c r="BI50" s="122"/>
      <c r="BJ50" s="122"/>
      <c r="BK50" s="122"/>
      <c r="BL50" s="122"/>
      <c r="BM50" s="122"/>
      <c r="BN50" s="122"/>
      <c r="BO50" s="122"/>
      <c r="BP50" s="122"/>
      <c r="BQ50" s="122"/>
      <c r="BR50" s="122"/>
      <c r="BS50" s="122"/>
      <c r="BT50" s="122"/>
      <c r="BU50" s="122"/>
      <c r="BV50" s="122"/>
      <c r="BW50" s="122"/>
      <c r="BX50" s="122"/>
      <c r="BY50" s="122"/>
      <c r="BZ50" s="122"/>
      <c r="CA50" s="122"/>
      <c r="CB50" s="122"/>
      <c r="CC50" s="122"/>
      <c r="CD50" s="122"/>
      <c r="CE50" s="122"/>
      <c r="CF50" s="122"/>
      <c r="CG50" s="122"/>
      <c r="CH50" s="122"/>
      <c r="CI50" s="122"/>
      <c r="CJ50" s="122"/>
      <c r="CK50" s="122"/>
      <c r="CL50" s="122"/>
      <c r="CM50" s="122"/>
      <c r="CN50" s="122"/>
      <c r="CO50" s="122"/>
      <c r="CP50" s="122"/>
      <c r="CQ50" s="122"/>
      <c r="CR50" s="122"/>
      <c r="CS50" s="122"/>
      <c r="CT50" s="122"/>
      <c r="CU50" s="122"/>
      <c r="CV50" s="122"/>
      <c r="CW50" s="122"/>
      <c r="CX50" s="122"/>
      <c r="CY50" s="122"/>
      <c r="CZ50" s="122"/>
      <c r="DA50" s="122"/>
      <c r="DB50" s="122"/>
      <c r="DC50" s="122"/>
      <c r="DD50" s="122"/>
      <c r="DE50" s="122"/>
      <c r="DF50" s="122"/>
      <c r="DG50" s="122"/>
      <c r="DH50" s="122"/>
      <c r="DI50" s="122"/>
      <c r="DJ50" s="122"/>
      <c r="DK50" s="122"/>
      <c r="DL50" s="122"/>
      <c r="DM50" s="122"/>
      <c r="DN50" s="122"/>
      <c r="DO50" s="122"/>
      <c r="DP50" s="122"/>
      <c r="DQ50" s="122"/>
      <c r="DR50" s="122"/>
      <c r="DS50" s="122"/>
      <c r="DT50" s="122"/>
      <c r="DU50" s="122"/>
      <c r="DV50" s="122"/>
      <c r="DW50" s="122"/>
      <c r="DX50" s="122"/>
    </row>
    <row r="51" spans="1:128" s="67" customFormat="1" ht="30.75" hidden="1" customHeight="1">
      <c r="A51" s="896"/>
      <c r="B51" s="210"/>
      <c r="C51" s="147"/>
      <c r="D51" s="147"/>
      <c r="E51" s="138" t="s">
        <v>240</v>
      </c>
      <c r="F51" s="801" t="s">
        <v>239</v>
      </c>
      <c r="G51" s="801"/>
      <c r="H51" s="801"/>
      <c r="I51" s="801"/>
      <c r="J51" s="801"/>
      <c r="K51" s="801"/>
      <c r="L51" s="801"/>
      <c r="M51" s="801"/>
      <c r="N51" s="190"/>
      <c r="O51" s="313"/>
      <c r="P51" s="198"/>
      <c r="Q51" s="198"/>
      <c r="R51" s="118">
        <f t="shared" si="5"/>
        <v>100</v>
      </c>
      <c r="S51" s="197"/>
      <c r="T51" s="198"/>
      <c r="U51" s="302">
        <v>10</v>
      </c>
      <c r="V51" s="196"/>
      <c r="W51" s="197"/>
      <c r="X51" s="122"/>
      <c r="Y51" s="122"/>
      <c r="Z51" s="122"/>
      <c r="AA51" s="122"/>
      <c r="AB51" s="122"/>
      <c r="AC51" s="122"/>
      <c r="AD51" s="122"/>
      <c r="AE51" s="122"/>
      <c r="AF51" s="122"/>
      <c r="AG51" s="122"/>
      <c r="AH51" s="122"/>
      <c r="AI51" s="122"/>
      <c r="AJ51" s="122"/>
      <c r="AK51" s="122"/>
      <c r="AL51" s="122"/>
      <c r="AM51" s="122"/>
      <c r="AN51" s="122"/>
      <c r="AO51" s="122"/>
      <c r="AP51" s="122"/>
      <c r="AQ51" s="122"/>
      <c r="AR51" s="122"/>
      <c r="AS51" s="122"/>
      <c r="AT51" s="122"/>
      <c r="AU51" s="122"/>
      <c r="AV51" s="122"/>
      <c r="AW51" s="122"/>
      <c r="AX51" s="122"/>
      <c r="AY51" s="122"/>
      <c r="AZ51" s="122"/>
      <c r="BA51" s="122"/>
      <c r="BB51" s="122"/>
      <c r="BC51" s="122"/>
      <c r="BD51" s="122"/>
      <c r="BE51" s="122"/>
      <c r="BF51" s="122"/>
      <c r="BG51" s="122"/>
      <c r="BH51" s="122"/>
      <c r="BI51" s="122"/>
      <c r="BJ51" s="122"/>
      <c r="BK51" s="122"/>
      <c r="BL51" s="122"/>
      <c r="BM51" s="122"/>
      <c r="BN51" s="122"/>
      <c r="BO51" s="122"/>
      <c r="BP51" s="122"/>
      <c r="BQ51" s="122"/>
      <c r="BR51" s="122"/>
      <c r="BS51" s="122"/>
      <c r="BT51" s="122"/>
      <c r="BU51" s="122"/>
      <c r="BV51" s="122"/>
      <c r="BW51" s="122"/>
      <c r="BX51" s="122"/>
      <c r="BY51" s="122"/>
      <c r="BZ51" s="122"/>
      <c r="CA51" s="122"/>
      <c r="CB51" s="122"/>
      <c r="CC51" s="122"/>
      <c r="CD51" s="122"/>
      <c r="CE51" s="122"/>
      <c r="CF51" s="122"/>
      <c r="CG51" s="122"/>
      <c r="CH51" s="122"/>
      <c r="CI51" s="122"/>
      <c r="CJ51" s="122"/>
      <c r="CK51" s="122"/>
      <c r="CL51" s="122"/>
      <c r="CM51" s="122"/>
      <c r="CN51" s="122"/>
      <c r="CO51" s="122"/>
      <c r="CP51" s="122"/>
      <c r="CQ51" s="122"/>
      <c r="CR51" s="122"/>
      <c r="CS51" s="122"/>
      <c r="CT51" s="122"/>
      <c r="CU51" s="122"/>
      <c r="CV51" s="122"/>
      <c r="CW51" s="122"/>
      <c r="CX51" s="122"/>
      <c r="CY51" s="122"/>
      <c r="CZ51" s="122"/>
      <c r="DA51" s="122"/>
      <c r="DB51" s="122"/>
      <c r="DC51" s="122"/>
      <c r="DD51" s="122"/>
      <c r="DE51" s="122"/>
      <c r="DF51" s="122"/>
      <c r="DG51" s="122"/>
      <c r="DH51" s="122"/>
      <c r="DI51" s="122"/>
      <c r="DJ51" s="122"/>
      <c r="DK51" s="122"/>
      <c r="DL51" s="122"/>
      <c r="DM51" s="122"/>
      <c r="DN51" s="122"/>
      <c r="DO51" s="122"/>
      <c r="DP51" s="122"/>
      <c r="DQ51" s="122"/>
      <c r="DR51" s="122"/>
      <c r="DS51" s="122"/>
      <c r="DT51" s="122"/>
      <c r="DU51" s="122"/>
      <c r="DV51" s="122"/>
      <c r="DW51" s="122"/>
      <c r="DX51" s="122"/>
    </row>
    <row r="52" spans="1:128" s="67" customFormat="1" ht="78.75" hidden="1" customHeight="1">
      <c r="A52" s="896"/>
      <c r="B52" s="211"/>
      <c r="C52" s="200">
        <v>0</v>
      </c>
      <c r="D52" s="512"/>
      <c r="E52" s="81" t="s">
        <v>81</v>
      </c>
      <c r="F52" s="93" t="str">
        <f>'Ma tran chuc năng P5'!D88</f>
        <v>Công tác văn hóa doanh nghiệp</v>
      </c>
      <c r="G52" s="81" t="s">
        <v>563</v>
      </c>
      <c r="H52" s="58" t="str">
        <f>'Ma tran chuc năng P5'!F88</f>
        <v>Thực hiện công tác Văn hóa Doanh nghiệp trong đơn vị theo quy định của Công ty và Tổng Công ty Điện lực Miền Bắc</v>
      </c>
      <c r="I52" s="81">
        <f>'Ma tran chuc năng P5'!G89</f>
        <v>0</v>
      </c>
      <c r="J52" s="58">
        <f>'Ma tran chuc năng P5'!H89</f>
        <v>0</v>
      </c>
      <c r="K52" s="90" t="s">
        <v>105</v>
      </c>
      <c r="L52" s="86">
        <v>0</v>
      </c>
      <c r="M52" s="178" t="s">
        <v>106</v>
      </c>
      <c r="N52" s="139">
        <v>1</v>
      </c>
      <c r="O52" s="312">
        <f>N52*$C$52*$B$24*$A$9</f>
        <v>0</v>
      </c>
      <c r="P52" s="86">
        <v>0</v>
      </c>
      <c r="Q52" s="134"/>
      <c r="R52" s="118">
        <f t="shared" si="5"/>
        <v>100</v>
      </c>
      <c r="S52" s="135">
        <f>O52*R52</f>
        <v>0</v>
      </c>
      <c r="T52" s="86">
        <v>0</v>
      </c>
      <c r="U52" s="302">
        <v>10</v>
      </c>
      <c r="V52" s="118">
        <f>IF((100-T52*10)&gt;30,100-T52*10,0)</f>
        <v>100</v>
      </c>
      <c r="W52" s="135">
        <f>O52*V52</f>
        <v>0</v>
      </c>
      <c r="X52" s="122"/>
      <c r="Y52" s="122"/>
      <c r="Z52" s="122"/>
      <c r="AA52" s="122"/>
      <c r="AB52" s="122"/>
      <c r="AC52" s="122"/>
      <c r="AD52" s="122"/>
      <c r="AE52" s="122"/>
      <c r="AF52" s="122"/>
      <c r="AG52" s="122"/>
      <c r="AH52" s="122"/>
      <c r="AI52" s="122"/>
      <c r="AJ52" s="122"/>
      <c r="AK52" s="122"/>
      <c r="AL52" s="122"/>
      <c r="AM52" s="122"/>
      <c r="AN52" s="122"/>
      <c r="AO52" s="122"/>
      <c r="AP52" s="122"/>
      <c r="AQ52" s="122"/>
      <c r="AR52" s="122"/>
      <c r="AS52" s="122"/>
      <c r="AT52" s="122"/>
      <c r="AU52" s="122"/>
      <c r="AV52" s="122"/>
      <c r="AW52" s="122"/>
      <c r="AX52" s="122"/>
      <c r="AY52" s="122"/>
      <c r="AZ52" s="122"/>
      <c r="BA52" s="122"/>
      <c r="BB52" s="122"/>
      <c r="BC52" s="122"/>
      <c r="BD52" s="122"/>
      <c r="BE52" s="122"/>
      <c r="BF52" s="122"/>
      <c r="BG52" s="122"/>
      <c r="BH52" s="122"/>
      <c r="BI52" s="122"/>
      <c r="BJ52" s="122"/>
      <c r="BK52" s="122"/>
      <c r="BL52" s="122"/>
      <c r="BM52" s="122"/>
      <c r="BN52" s="122"/>
      <c r="BO52" s="122"/>
      <c r="BP52" s="122"/>
      <c r="BQ52" s="122"/>
      <c r="BR52" s="122"/>
      <c r="BS52" s="122"/>
      <c r="BT52" s="122"/>
      <c r="BU52" s="122"/>
      <c r="BV52" s="122"/>
      <c r="BW52" s="122"/>
      <c r="BX52" s="122"/>
      <c r="BY52" s="122"/>
      <c r="BZ52" s="122"/>
      <c r="CA52" s="122"/>
      <c r="CB52" s="122"/>
      <c r="CC52" s="122"/>
      <c r="CD52" s="122"/>
      <c r="CE52" s="122"/>
      <c r="CF52" s="122"/>
      <c r="CG52" s="122"/>
      <c r="CH52" s="122"/>
      <c r="CI52" s="122"/>
      <c r="CJ52" s="122"/>
      <c r="CK52" s="122"/>
      <c r="CL52" s="122"/>
      <c r="CM52" s="122"/>
      <c r="CN52" s="122"/>
      <c r="CO52" s="122"/>
      <c r="CP52" s="122"/>
      <c r="CQ52" s="122"/>
      <c r="CR52" s="122"/>
      <c r="CS52" s="122"/>
      <c r="CT52" s="122"/>
      <c r="CU52" s="122"/>
      <c r="CV52" s="122"/>
      <c r="CW52" s="122"/>
      <c r="CX52" s="122"/>
      <c r="CY52" s="122"/>
      <c r="CZ52" s="122"/>
      <c r="DA52" s="122"/>
      <c r="DB52" s="122"/>
      <c r="DC52" s="122"/>
      <c r="DD52" s="122"/>
      <c r="DE52" s="122"/>
      <c r="DF52" s="122"/>
      <c r="DG52" s="122"/>
      <c r="DH52" s="122"/>
      <c r="DI52" s="122"/>
      <c r="DJ52" s="122"/>
      <c r="DK52" s="122"/>
      <c r="DL52" s="122"/>
      <c r="DM52" s="122"/>
      <c r="DN52" s="122"/>
      <c r="DO52" s="122"/>
      <c r="DP52" s="122"/>
      <c r="DQ52" s="122"/>
      <c r="DR52" s="122"/>
      <c r="DS52" s="122"/>
      <c r="DT52" s="122"/>
      <c r="DU52" s="122"/>
      <c r="DV52" s="122"/>
      <c r="DW52" s="122"/>
      <c r="DX52" s="122"/>
    </row>
    <row r="53" spans="1:128" s="67" customFormat="1">
      <c r="A53" s="896"/>
      <c r="B53" s="162"/>
      <c r="C53" s="162">
        <f>SUM(C23:C52)</f>
        <v>1</v>
      </c>
      <c r="D53" s="162"/>
      <c r="E53" s="81"/>
      <c r="F53" s="93"/>
      <c r="G53" s="81"/>
      <c r="H53" s="58"/>
      <c r="I53" s="81"/>
      <c r="J53" s="58"/>
      <c r="K53" s="90"/>
      <c r="L53" s="179"/>
      <c r="M53" s="178"/>
      <c r="N53" s="139"/>
      <c r="O53" s="314"/>
      <c r="P53" s="178"/>
      <c r="Q53" s="178"/>
      <c r="R53" s="118"/>
      <c r="S53" s="177"/>
      <c r="T53" s="178"/>
      <c r="U53" s="302"/>
      <c r="V53" s="176"/>
      <c r="W53" s="177"/>
      <c r="X53" s="122"/>
      <c r="Y53" s="122"/>
      <c r="Z53" s="122"/>
      <c r="AA53" s="122"/>
      <c r="AB53" s="122"/>
      <c r="AC53" s="122"/>
      <c r="AD53" s="122"/>
      <c r="AE53" s="122"/>
      <c r="AF53" s="122"/>
      <c r="AG53" s="122"/>
      <c r="AH53" s="122"/>
      <c r="AI53" s="122"/>
      <c r="AJ53" s="122"/>
      <c r="AK53" s="122"/>
      <c r="AL53" s="122"/>
      <c r="AM53" s="122"/>
      <c r="AN53" s="122"/>
      <c r="AO53" s="122"/>
      <c r="AP53" s="122"/>
      <c r="AQ53" s="122"/>
      <c r="AR53" s="122"/>
      <c r="AS53" s="122"/>
      <c r="AT53" s="122"/>
      <c r="AU53" s="122"/>
      <c r="AV53" s="122"/>
      <c r="AW53" s="122"/>
      <c r="AX53" s="122"/>
      <c r="AY53" s="122"/>
      <c r="AZ53" s="122"/>
      <c r="BA53" s="122"/>
      <c r="BB53" s="122"/>
      <c r="BC53" s="122"/>
      <c r="BD53" s="122"/>
      <c r="BE53" s="122"/>
      <c r="BF53" s="122"/>
      <c r="BG53" s="122"/>
      <c r="BH53" s="122"/>
      <c r="BI53" s="122"/>
      <c r="BJ53" s="122"/>
      <c r="BK53" s="122"/>
      <c r="BL53" s="122"/>
      <c r="BM53" s="122"/>
      <c r="BN53" s="122"/>
      <c r="BO53" s="122"/>
      <c r="BP53" s="122"/>
      <c r="BQ53" s="122"/>
      <c r="BR53" s="122"/>
      <c r="BS53" s="122"/>
      <c r="BT53" s="122"/>
      <c r="BU53" s="122"/>
      <c r="BV53" s="122"/>
      <c r="BW53" s="122"/>
      <c r="BX53" s="122"/>
      <c r="BY53" s="122"/>
      <c r="BZ53" s="122"/>
      <c r="CA53" s="122"/>
      <c r="CB53" s="122"/>
      <c r="CC53" s="122"/>
      <c r="CD53" s="122"/>
      <c r="CE53" s="122"/>
      <c r="CF53" s="122"/>
      <c r="CG53" s="122"/>
      <c r="CH53" s="122"/>
      <c r="CI53" s="122"/>
      <c r="CJ53" s="122"/>
      <c r="CK53" s="122"/>
      <c r="CL53" s="122"/>
      <c r="CM53" s="122"/>
      <c r="CN53" s="122"/>
      <c r="CO53" s="122"/>
      <c r="CP53" s="122"/>
      <c r="CQ53" s="122"/>
      <c r="CR53" s="122"/>
      <c r="CS53" s="122"/>
      <c r="CT53" s="122"/>
      <c r="CU53" s="122"/>
      <c r="CV53" s="122"/>
      <c r="CW53" s="122"/>
      <c r="CX53" s="122"/>
      <c r="CY53" s="122"/>
      <c r="CZ53" s="122"/>
      <c r="DA53" s="122"/>
      <c r="DB53" s="122"/>
      <c r="DC53" s="122"/>
      <c r="DD53" s="122"/>
      <c r="DE53" s="122"/>
      <c r="DF53" s="122"/>
      <c r="DG53" s="122"/>
      <c r="DH53" s="122"/>
      <c r="DI53" s="122"/>
      <c r="DJ53" s="122"/>
      <c r="DK53" s="122"/>
      <c r="DL53" s="122"/>
      <c r="DM53" s="122"/>
      <c r="DN53" s="122"/>
      <c r="DO53" s="122"/>
      <c r="DP53" s="122"/>
      <c r="DQ53" s="122"/>
      <c r="DR53" s="122"/>
      <c r="DS53" s="122"/>
      <c r="DT53" s="122"/>
      <c r="DU53" s="122"/>
      <c r="DV53" s="122"/>
      <c r="DW53" s="122"/>
      <c r="DX53" s="122"/>
    </row>
    <row r="54" spans="1:128" s="335" customFormat="1" ht="15.75" customHeight="1">
      <c r="A54" s="896"/>
      <c r="B54" s="328"/>
      <c r="C54" s="329"/>
      <c r="D54" s="329"/>
      <c r="E54" s="330" t="s">
        <v>604</v>
      </c>
      <c r="F54" s="836" t="s">
        <v>605</v>
      </c>
      <c r="G54" s="837"/>
      <c r="H54" s="837"/>
      <c r="I54" s="837"/>
      <c r="J54" s="837"/>
      <c r="K54" s="837"/>
      <c r="L54" s="837"/>
      <c r="M54" s="838"/>
      <c r="N54" s="384"/>
      <c r="O54" s="384"/>
      <c r="P54" s="385"/>
      <c r="Q54" s="385"/>
      <c r="R54" s="389"/>
      <c r="S54" s="387"/>
      <c r="T54" s="385"/>
      <c r="U54" s="412"/>
      <c r="V54" s="388"/>
      <c r="W54" s="387"/>
    </row>
    <row r="55" spans="1:128" s="335" customFormat="1" ht="122.25" customHeight="1">
      <c r="A55" s="896"/>
      <c r="B55" s="839">
        <v>0.12</v>
      </c>
      <c r="C55" s="188">
        <v>0.09</v>
      </c>
      <c r="D55" s="558">
        <v>1</v>
      </c>
      <c r="E55" s="83" t="s">
        <v>8</v>
      </c>
      <c r="F55" s="84" t="s">
        <v>42</v>
      </c>
      <c r="G55" s="157" t="s">
        <v>583</v>
      </c>
      <c r="H55" s="84" t="s">
        <v>401</v>
      </c>
      <c r="I55" s="156" t="s">
        <v>584</v>
      </c>
      <c r="J55" s="84" t="s">
        <v>401</v>
      </c>
      <c r="K55" s="86" t="s">
        <v>105</v>
      </c>
      <c r="L55" s="86">
        <v>0</v>
      </c>
      <c r="M55" s="118" t="s">
        <v>106</v>
      </c>
      <c r="N55" s="168">
        <v>1</v>
      </c>
      <c r="O55" s="312">
        <f>+$A$9*$B$55*$C$55*$D$55*N55</f>
        <v>9.1799999999999989E-3</v>
      </c>
      <c r="P55" s="156">
        <v>0</v>
      </c>
      <c r="Q55" s="302">
        <v>10</v>
      </c>
      <c r="R55" s="118">
        <f t="shared" ref="R55:R65" si="6">100-(P55-L55)*Q55</f>
        <v>100</v>
      </c>
      <c r="S55" s="135">
        <f t="shared" ref="S55:S65" si="7">O55*R55</f>
        <v>0.91799999999999993</v>
      </c>
      <c r="T55" s="156">
        <v>0</v>
      </c>
      <c r="U55" s="302">
        <v>10</v>
      </c>
      <c r="V55" s="118">
        <f t="shared" ref="V55:V65" si="8">100-(T55-L55)*U55</f>
        <v>100</v>
      </c>
      <c r="W55" s="135">
        <f t="shared" ref="W55:W65" si="9">O55*V55</f>
        <v>0.91799999999999993</v>
      </c>
    </row>
    <row r="56" spans="1:128" s="335" customFormat="1" ht="78.75">
      <c r="A56" s="896"/>
      <c r="B56" s="840"/>
      <c r="C56" s="336">
        <v>0.06</v>
      </c>
      <c r="D56" s="559">
        <v>1</v>
      </c>
      <c r="E56" s="81" t="s">
        <v>56</v>
      </c>
      <c r="F56" s="58" t="s">
        <v>57</v>
      </c>
      <c r="G56" s="140" t="s">
        <v>472</v>
      </c>
      <c r="H56" s="53" t="s">
        <v>273</v>
      </c>
      <c r="I56" s="81" t="s">
        <v>477</v>
      </c>
      <c r="J56" s="298" t="s">
        <v>429</v>
      </c>
      <c r="K56" s="86" t="s">
        <v>105</v>
      </c>
      <c r="L56" s="86">
        <v>0</v>
      </c>
      <c r="M56" s="118" t="s">
        <v>106</v>
      </c>
      <c r="N56" s="139">
        <v>1</v>
      </c>
      <c r="O56" s="312">
        <f>+$A$9*$B$55*C56*D56*N56</f>
        <v>6.1199999999999996E-3</v>
      </c>
      <c r="P56" s="156">
        <v>0</v>
      </c>
      <c r="Q56" s="302">
        <v>10</v>
      </c>
      <c r="R56" s="118">
        <f t="shared" si="6"/>
        <v>100</v>
      </c>
      <c r="S56" s="135">
        <f t="shared" si="7"/>
        <v>0.61199999999999999</v>
      </c>
      <c r="T56" s="156">
        <v>0</v>
      </c>
      <c r="U56" s="302">
        <v>10</v>
      </c>
      <c r="V56" s="118">
        <f t="shared" si="8"/>
        <v>100</v>
      </c>
      <c r="W56" s="135">
        <f t="shared" si="9"/>
        <v>0.61199999999999999</v>
      </c>
    </row>
    <row r="57" spans="1:128" s="335" customFormat="1" ht="63">
      <c r="A57" s="896"/>
      <c r="B57" s="840"/>
      <c r="C57" s="336">
        <v>0.06</v>
      </c>
      <c r="D57" s="559">
        <v>1</v>
      </c>
      <c r="E57" s="81" t="s">
        <v>58</v>
      </c>
      <c r="F57" s="58" t="s">
        <v>59</v>
      </c>
      <c r="G57" s="140" t="s">
        <v>473</v>
      </c>
      <c r="H57" s="53" t="s">
        <v>290</v>
      </c>
      <c r="I57" s="81" t="s">
        <v>478</v>
      </c>
      <c r="J57" s="298" t="s">
        <v>430</v>
      </c>
      <c r="K57" s="86" t="s">
        <v>105</v>
      </c>
      <c r="L57" s="86">
        <v>0</v>
      </c>
      <c r="M57" s="118" t="s">
        <v>106</v>
      </c>
      <c r="N57" s="139">
        <v>1</v>
      </c>
      <c r="O57" s="312">
        <f>+$A$9*$B$55*C57*D57*N57</f>
        <v>6.1199999999999996E-3</v>
      </c>
      <c r="P57" s="156">
        <v>0</v>
      </c>
      <c r="Q57" s="302">
        <v>10</v>
      </c>
      <c r="R57" s="118">
        <f t="shared" si="6"/>
        <v>100</v>
      </c>
      <c r="S57" s="135">
        <f t="shared" si="7"/>
        <v>0.61199999999999999</v>
      </c>
      <c r="T57" s="156">
        <v>0</v>
      </c>
      <c r="U57" s="302">
        <v>10</v>
      </c>
      <c r="V57" s="118">
        <f t="shared" si="8"/>
        <v>100</v>
      </c>
      <c r="W57" s="135">
        <f t="shared" si="9"/>
        <v>0.61199999999999999</v>
      </c>
    </row>
    <row r="58" spans="1:128" s="335" customFormat="1" ht="141" customHeight="1">
      <c r="A58" s="896"/>
      <c r="B58" s="840"/>
      <c r="C58" s="336">
        <v>0.09</v>
      </c>
      <c r="D58" s="568">
        <v>1</v>
      </c>
      <c r="E58" s="97" t="s">
        <v>67</v>
      </c>
      <c r="F58" s="278" t="s">
        <v>127</v>
      </c>
      <c r="G58" s="92" t="s">
        <v>588</v>
      </c>
      <c r="H58" s="132" t="s">
        <v>394</v>
      </c>
      <c r="I58" s="140" t="s">
        <v>547</v>
      </c>
      <c r="J58" s="277" t="s">
        <v>400</v>
      </c>
      <c r="K58" s="86" t="s">
        <v>105</v>
      </c>
      <c r="L58" s="179">
        <v>0</v>
      </c>
      <c r="M58" s="178" t="s">
        <v>106</v>
      </c>
      <c r="N58" s="139">
        <v>1</v>
      </c>
      <c r="O58" s="312">
        <f>+$A$9*$B$55*C58*D58*N58</f>
        <v>9.1799999999999989E-3</v>
      </c>
      <c r="P58" s="156">
        <v>0</v>
      </c>
      <c r="Q58" s="302">
        <v>10</v>
      </c>
      <c r="R58" s="118">
        <f t="shared" si="6"/>
        <v>100</v>
      </c>
      <c r="S58" s="135">
        <f t="shared" si="7"/>
        <v>0.91799999999999993</v>
      </c>
      <c r="T58" s="156">
        <v>0</v>
      </c>
      <c r="U58" s="302">
        <v>10</v>
      </c>
      <c r="V58" s="118">
        <f t="shared" si="8"/>
        <v>100</v>
      </c>
      <c r="W58" s="135">
        <f t="shared" si="9"/>
        <v>0.91799999999999993</v>
      </c>
    </row>
    <row r="59" spans="1:128" s="527" customFormat="1" ht="47.25">
      <c r="A59" s="896"/>
      <c r="B59" s="840"/>
      <c r="C59" s="520">
        <v>0.08</v>
      </c>
      <c r="D59" s="560">
        <v>1</v>
      </c>
      <c r="E59" s="521" t="s">
        <v>102</v>
      </c>
      <c r="F59" s="521" t="s">
        <v>103</v>
      </c>
      <c r="G59" s="522" t="s">
        <v>636</v>
      </c>
      <c r="H59" s="431" t="s">
        <v>637</v>
      </c>
      <c r="I59" s="430" t="s">
        <v>638</v>
      </c>
      <c r="J59" s="431" t="s">
        <v>637</v>
      </c>
      <c r="K59" s="460" t="s">
        <v>650</v>
      </c>
      <c r="L59" s="460">
        <v>1</v>
      </c>
      <c r="M59" s="478" t="s">
        <v>106</v>
      </c>
      <c r="N59" s="442">
        <v>1</v>
      </c>
      <c r="O59" s="312">
        <f>+$A$9*$B$55*C59*D59*N59</f>
        <v>8.1599999999999989E-3</v>
      </c>
      <c r="P59" s="523">
        <v>0</v>
      </c>
      <c r="Q59" s="524">
        <v>10</v>
      </c>
      <c r="R59" s="525">
        <v>100</v>
      </c>
      <c r="S59" s="526">
        <f>O59*R59</f>
        <v>0.81599999999999984</v>
      </c>
      <c r="T59" s="523">
        <v>0</v>
      </c>
      <c r="U59" s="524">
        <v>10</v>
      </c>
      <c r="V59" s="525">
        <v>100</v>
      </c>
      <c r="W59" s="526">
        <f>O59*V59</f>
        <v>0.81599999999999984</v>
      </c>
    </row>
    <row r="60" spans="1:128" s="335" customFormat="1" ht="94.5">
      <c r="A60" s="896"/>
      <c r="B60" s="840"/>
      <c r="C60" s="798">
        <v>0.18</v>
      </c>
      <c r="D60" s="806">
        <v>1</v>
      </c>
      <c r="E60" s="827" t="s">
        <v>70</v>
      </c>
      <c r="F60" s="699" t="s">
        <v>71</v>
      </c>
      <c r="G60" s="827" t="s">
        <v>551</v>
      </c>
      <c r="H60" s="699" t="s">
        <v>71</v>
      </c>
      <c r="I60" s="144" t="s">
        <v>549</v>
      </c>
      <c r="J60" s="478" t="s">
        <v>651</v>
      </c>
      <c r="K60" s="460" t="s">
        <v>153</v>
      </c>
      <c r="L60" s="179">
        <v>0</v>
      </c>
      <c r="M60" s="178" t="s">
        <v>106</v>
      </c>
      <c r="N60" s="139">
        <v>0.5</v>
      </c>
      <c r="O60" s="312">
        <f>+$A$9*$B$55*C60*D60*N60</f>
        <v>9.1799999999999989E-3</v>
      </c>
      <c r="P60" s="156">
        <v>0</v>
      </c>
      <c r="Q60" s="302">
        <v>10</v>
      </c>
      <c r="R60" s="118">
        <f t="shared" si="6"/>
        <v>100</v>
      </c>
      <c r="S60" s="135">
        <f t="shared" si="7"/>
        <v>0.91799999999999993</v>
      </c>
      <c r="T60" s="156">
        <v>0</v>
      </c>
      <c r="U60" s="302">
        <v>10</v>
      </c>
      <c r="V60" s="118">
        <f t="shared" si="8"/>
        <v>100</v>
      </c>
      <c r="W60" s="135">
        <f t="shared" si="9"/>
        <v>0.91799999999999993</v>
      </c>
    </row>
    <row r="61" spans="1:128" s="335" customFormat="1" ht="70.5" customHeight="1">
      <c r="A61" s="896"/>
      <c r="B61" s="840"/>
      <c r="C61" s="799"/>
      <c r="D61" s="807"/>
      <c r="E61" s="828"/>
      <c r="F61" s="701"/>
      <c r="G61" s="828"/>
      <c r="H61" s="701"/>
      <c r="I61" s="144" t="s">
        <v>550</v>
      </c>
      <c r="J61" s="129" t="s">
        <v>409</v>
      </c>
      <c r="K61" s="86" t="s">
        <v>105</v>
      </c>
      <c r="L61" s="179">
        <v>0</v>
      </c>
      <c r="M61" s="178" t="s">
        <v>106</v>
      </c>
      <c r="N61" s="139">
        <v>0.5</v>
      </c>
      <c r="O61" s="312">
        <f>+$A$9*$B$55*C60*D60*N61</f>
        <v>9.1799999999999989E-3</v>
      </c>
      <c r="P61" s="156">
        <v>0</v>
      </c>
      <c r="Q61" s="302">
        <v>10</v>
      </c>
      <c r="R61" s="118">
        <f t="shared" si="6"/>
        <v>100</v>
      </c>
      <c r="S61" s="135">
        <f t="shared" si="7"/>
        <v>0.91799999999999993</v>
      </c>
      <c r="T61" s="156">
        <v>0</v>
      </c>
      <c r="U61" s="302">
        <v>10</v>
      </c>
      <c r="V61" s="118">
        <f t="shared" si="8"/>
        <v>100</v>
      </c>
      <c r="W61" s="135">
        <f t="shared" si="9"/>
        <v>0.91799999999999993</v>
      </c>
    </row>
    <row r="62" spans="1:128" s="335" customFormat="1" ht="129" customHeight="1">
      <c r="A62" s="896"/>
      <c r="B62" s="840"/>
      <c r="C62" s="798">
        <v>0.18</v>
      </c>
      <c r="D62" s="806">
        <v>1</v>
      </c>
      <c r="E62" s="841" t="s">
        <v>76</v>
      </c>
      <c r="F62" s="693" t="s">
        <v>77</v>
      </c>
      <c r="G62" s="98" t="s">
        <v>555</v>
      </c>
      <c r="H62" s="63" t="s">
        <v>440</v>
      </c>
      <c r="I62" s="81" t="s">
        <v>554</v>
      </c>
      <c r="J62" s="64" t="s">
        <v>233</v>
      </c>
      <c r="K62" s="460" t="s">
        <v>652</v>
      </c>
      <c r="L62" s="179">
        <v>0</v>
      </c>
      <c r="M62" s="178" t="s">
        <v>106</v>
      </c>
      <c r="N62" s="139">
        <v>0.5</v>
      </c>
      <c r="O62" s="312">
        <f>+$A$9*$B$55*C62*D62*N62</f>
        <v>9.1799999999999989E-3</v>
      </c>
      <c r="P62" s="156">
        <v>0</v>
      </c>
      <c r="Q62" s="302">
        <v>10</v>
      </c>
      <c r="R62" s="118">
        <f t="shared" si="6"/>
        <v>100</v>
      </c>
      <c r="S62" s="135">
        <f t="shared" si="7"/>
        <v>0.91799999999999993</v>
      </c>
      <c r="T62" s="178">
        <v>0</v>
      </c>
      <c r="U62" s="302">
        <v>10</v>
      </c>
      <c r="V62" s="118">
        <f t="shared" si="8"/>
        <v>100</v>
      </c>
      <c r="W62" s="135">
        <f t="shared" si="9"/>
        <v>0.91799999999999993</v>
      </c>
    </row>
    <row r="63" spans="1:128" s="335" customFormat="1" ht="129" customHeight="1">
      <c r="A63" s="896"/>
      <c r="B63" s="840"/>
      <c r="C63" s="799"/>
      <c r="D63" s="807"/>
      <c r="E63" s="842"/>
      <c r="F63" s="695"/>
      <c r="G63" s="98" t="str">
        <f>+'Ma tran chuc năng P5'!E85</f>
        <v>QT1.2</v>
      </c>
      <c r="H63" s="63" t="str">
        <f>+'Ma tran chuc năng P5'!F85</f>
        <v>Tổ chức kiểm tra, giám sát và theo dõi đánh giá việc thực hiện công tác Iso của CBCNV trong phòng.</v>
      </c>
      <c r="I63" s="81" t="str">
        <f>+'Ma tran chuc năng P5'!G85</f>
        <v>QT1.2.1</v>
      </c>
      <c r="J63" s="63" t="str">
        <f>+'Ma tran chuc năng P5'!H85</f>
        <v>Tổ chức kiểm tra, giám sát và theo dõi đánh giá việc thực hiện công tác Iso của CBCNV trong phòng.</v>
      </c>
      <c r="K63" s="86" t="s">
        <v>105</v>
      </c>
      <c r="L63" s="179">
        <v>0</v>
      </c>
      <c r="M63" s="178" t="s">
        <v>106</v>
      </c>
      <c r="N63" s="139">
        <v>0.5</v>
      </c>
      <c r="O63" s="312">
        <f>+$A$9*$B$55*C62*D62*N63</f>
        <v>9.1799999999999989E-3</v>
      </c>
      <c r="P63" s="156">
        <v>0</v>
      </c>
      <c r="Q63" s="302">
        <v>10</v>
      </c>
      <c r="R63" s="118">
        <f t="shared" si="6"/>
        <v>100</v>
      </c>
      <c r="S63" s="135">
        <f>O63*R63</f>
        <v>0.91799999999999993</v>
      </c>
      <c r="T63" s="302">
        <v>0</v>
      </c>
      <c r="U63" s="302">
        <v>10</v>
      </c>
      <c r="V63" s="118">
        <f t="shared" si="8"/>
        <v>100</v>
      </c>
      <c r="W63" s="135">
        <f>O63*V63</f>
        <v>0.91799999999999993</v>
      </c>
    </row>
    <row r="64" spans="1:128" s="335" customFormat="1" ht="93" customHeight="1">
      <c r="A64" s="896"/>
      <c r="B64" s="840"/>
      <c r="C64" s="336">
        <v>0.18</v>
      </c>
      <c r="D64" s="559">
        <v>1</v>
      </c>
      <c r="E64" s="98" t="s">
        <v>78</v>
      </c>
      <c r="F64" s="58" t="s">
        <v>79</v>
      </c>
      <c r="G64" s="81" t="s">
        <v>557</v>
      </c>
      <c r="H64" s="63" t="s">
        <v>443</v>
      </c>
      <c r="I64" s="81" t="s">
        <v>558</v>
      </c>
      <c r="J64" s="63" t="s">
        <v>234</v>
      </c>
      <c r="K64" s="460" t="s">
        <v>278</v>
      </c>
      <c r="L64" s="481" t="s">
        <v>654</v>
      </c>
      <c r="M64" s="178" t="s">
        <v>106</v>
      </c>
      <c r="N64" s="139">
        <v>1</v>
      </c>
      <c r="O64" s="312">
        <f>+$A$9*$B$55*C64*D64*N64</f>
        <v>1.8359999999999998E-2</v>
      </c>
      <c r="P64" s="156">
        <v>0</v>
      </c>
      <c r="Q64" s="302">
        <v>10</v>
      </c>
      <c r="R64" s="118">
        <v>100</v>
      </c>
      <c r="S64" s="135">
        <f t="shared" si="7"/>
        <v>1.8359999999999999</v>
      </c>
      <c r="T64" s="302">
        <v>0</v>
      </c>
      <c r="U64" s="302">
        <v>10</v>
      </c>
      <c r="V64" s="118">
        <v>100</v>
      </c>
      <c r="W64" s="135">
        <f t="shared" si="9"/>
        <v>1.8359999999999999</v>
      </c>
    </row>
    <row r="65" spans="1:128" s="67" customFormat="1" ht="120" customHeight="1">
      <c r="A65" s="897"/>
      <c r="B65" s="840"/>
      <c r="C65" s="216">
        <v>0.08</v>
      </c>
      <c r="D65" s="557">
        <v>1</v>
      </c>
      <c r="E65" s="225" t="s">
        <v>81</v>
      </c>
      <c r="F65" s="323" t="s">
        <v>82</v>
      </c>
      <c r="G65" s="225" t="s">
        <v>563</v>
      </c>
      <c r="H65" s="318" t="s">
        <v>445</v>
      </c>
      <c r="I65" s="118" t="s">
        <v>562</v>
      </c>
      <c r="J65" s="298" t="s">
        <v>445</v>
      </c>
      <c r="K65" s="460" t="s">
        <v>278</v>
      </c>
      <c r="L65" s="480"/>
      <c r="M65" s="549" t="s">
        <v>106</v>
      </c>
      <c r="N65" s="550">
        <v>1</v>
      </c>
      <c r="O65" s="443">
        <f>+$A$9*$B$55*C65*D65*N65</f>
        <v>8.1599999999999989E-3</v>
      </c>
      <c r="P65" s="551">
        <v>100</v>
      </c>
      <c r="Q65" s="552">
        <v>10</v>
      </c>
      <c r="R65" s="525">
        <f t="shared" si="6"/>
        <v>-900</v>
      </c>
      <c r="S65" s="526">
        <f t="shared" si="7"/>
        <v>-7.3439999999999985</v>
      </c>
      <c r="T65" s="551">
        <v>100</v>
      </c>
      <c r="U65" s="552">
        <v>10</v>
      </c>
      <c r="V65" s="525">
        <f t="shared" si="8"/>
        <v>-900</v>
      </c>
      <c r="W65" s="526">
        <f t="shared" si="9"/>
        <v>-7.3439999999999985</v>
      </c>
      <c r="X65" s="122"/>
      <c r="Y65" s="122"/>
      <c r="Z65" s="122"/>
      <c r="AA65" s="122"/>
      <c r="AB65" s="122"/>
      <c r="AC65" s="122"/>
      <c r="AD65" s="122"/>
      <c r="AE65" s="122"/>
      <c r="AF65" s="122"/>
      <c r="AG65" s="122"/>
      <c r="AH65" s="122"/>
      <c r="AI65" s="122"/>
      <c r="AJ65" s="122"/>
      <c r="AK65" s="122"/>
      <c r="AL65" s="122"/>
      <c r="AM65" s="122"/>
      <c r="AN65" s="122"/>
      <c r="AO65" s="122"/>
      <c r="AP65" s="122"/>
      <c r="AQ65" s="122"/>
      <c r="AR65" s="122"/>
      <c r="AS65" s="122"/>
      <c r="AT65" s="122"/>
      <c r="AU65" s="122"/>
      <c r="AV65" s="122"/>
      <c r="AW65" s="122"/>
      <c r="AX65" s="122"/>
      <c r="AY65" s="122"/>
      <c r="AZ65" s="122"/>
      <c r="BA65" s="122"/>
      <c r="BB65" s="122"/>
      <c r="BC65" s="122"/>
      <c r="BD65" s="122"/>
      <c r="BE65" s="122"/>
      <c r="BF65" s="122"/>
      <c r="BG65" s="122"/>
      <c r="BH65" s="122"/>
      <c r="BI65" s="122"/>
      <c r="BJ65" s="122"/>
      <c r="BK65" s="122"/>
      <c r="BL65" s="122"/>
      <c r="BM65" s="122"/>
      <c r="BN65" s="122"/>
      <c r="BO65" s="122"/>
      <c r="BP65" s="122"/>
      <c r="BQ65" s="122"/>
      <c r="BR65" s="122"/>
      <c r="BS65" s="122"/>
      <c r="BT65" s="122"/>
      <c r="BU65" s="122"/>
      <c r="BV65" s="122"/>
      <c r="BW65" s="122"/>
      <c r="BX65" s="122"/>
      <c r="BY65" s="122"/>
      <c r="BZ65" s="122"/>
      <c r="CA65" s="122"/>
      <c r="CB65" s="122"/>
      <c r="CC65" s="122"/>
      <c r="CD65" s="122"/>
      <c r="CE65" s="122"/>
      <c r="CF65" s="122"/>
      <c r="CG65" s="122"/>
      <c r="CH65" s="122"/>
      <c r="CI65" s="122"/>
      <c r="CJ65" s="122"/>
      <c r="CK65" s="122"/>
      <c r="CL65" s="122"/>
      <c r="CM65" s="122"/>
      <c r="CN65" s="122"/>
      <c r="CO65" s="122"/>
      <c r="CP65" s="122"/>
      <c r="CQ65" s="122"/>
      <c r="CR65" s="122"/>
      <c r="CS65" s="122"/>
      <c r="CT65" s="122"/>
      <c r="CU65" s="122"/>
      <c r="CV65" s="122"/>
      <c r="CW65" s="122"/>
      <c r="CX65" s="122"/>
      <c r="CY65" s="122"/>
      <c r="CZ65" s="122"/>
      <c r="DA65" s="122"/>
      <c r="DB65" s="122"/>
      <c r="DC65" s="122"/>
      <c r="DD65" s="122"/>
      <c r="DE65" s="122"/>
      <c r="DF65" s="122"/>
      <c r="DG65" s="122"/>
      <c r="DH65" s="122"/>
      <c r="DI65" s="122"/>
      <c r="DJ65" s="122"/>
      <c r="DK65" s="122"/>
      <c r="DL65" s="122"/>
      <c r="DM65" s="122"/>
      <c r="DN65" s="122"/>
      <c r="DO65" s="122"/>
      <c r="DP65" s="122"/>
      <c r="DQ65" s="122"/>
      <c r="DR65" s="122"/>
      <c r="DS65" s="122"/>
      <c r="DT65" s="122"/>
      <c r="DU65" s="122"/>
      <c r="DV65" s="122"/>
      <c r="DW65" s="122"/>
      <c r="DX65" s="122"/>
    </row>
    <row r="66" spans="1:128" s="335" customFormat="1">
      <c r="A66" s="337"/>
      <c r="B66" s="162">
        <f>B55+B24+B10</f>
        <v>1</v>
      </c>
      <c r="C66" s="162">
        <f>SUM(C55:C65)</f>
        <v>0.99999999999999989</v>
      </c>
      <c r="D66" s="162"/>
      <c r="E66" s="81"/>
      <c r="F66" s="338"/>
      <c r="G66" s="338"/>
      <c r="H66" s="339"/>
      <c r="I66" s="339"/>
      <c r="J66" s="339"/>
      <c r="K66" s="340"/>
      <c r="L66" s="340"/>
      <c r="M66" s="341"/>
      <c r="N66" s="331"/>
      <c r="O66" s="331"/>
      <c r="P66" s="93"/>
      <c r="Q66" s="93"/>
      <c r="R66" s="332"/>
      <c r="S66" s="333"/>
      <c r="T66" s="93"/>
      <c r="U66" s="302"/>
      <c r="V66" s="334"/>
      <c r="W66" s="333"/>
    </row>
    <row r="67" spans="1:128" s="67" customFormat="1" ht="21" customHeight="1">
      <c r="A67" s="889">
        <v>0.15</v>
      </c>
      <c r="B67" s="147"/>
      <c r="C67" s="147"/>
      <c r="D67" s="147"/>
      <c r="E67" s="371" t="s">
        <v>129</v>
      </c>
      <c r="F67" s="793" t="s">
        <v>130</v>
      </c>
      <c r="G67" s="793"/>
      <c r="H67" s="793"/>
      <c r="I67" s="793"/>
      <c r="J67" s="793"/>
      <c r="K67" s="793"/>
      <c r="L67" s="793"/>
      <c r="M67" s="793"/>
      <c r="N67" s="374"/>
      <c r="O67" s="375"/>
      <c r="P67" s="376"/>
      <c r="Q67" s="376"/>
      <c r="R67" s="376"/>
      <c r="S67" s="377"/>
      <c r="T67" s="376"/>
      <c r="U67" s="376"/>
      <c r="V67" s="376"/>
      <c r="W67" s="377"/>
      <c r="X67" s="122"/>
      <c r="Y67" s="122"/>
      <c r="Z67" s="122"/>
      <c r="AA67" s="122"/>
      <c r="AB67" s="122"/>
      <c r="AC67" s="122"/>
      <c r="AD67" s="122"/>
      <c r="AE67" s="122"/>
      <c r="AF67" s="122"/>
      <c r="AG67" s="122"/>
      <c r="AH67" s="122"/>
      <c r="AI67" s="122"/>
      <c r="AJ67" s="122"/>
      <c r="AK67" s="122"/>
      <c r="AL67" s="122"/>
      <c r="AM67" s="122"/>
      <c r="AN67" s="122"/>
      <c r="AO67" s="122"/>
      <c r="AP67" s="122"/>
      <c r="AQ67" s="122"/>
      <c r="AR67" s="122"/>
      <c r="AS67" s="122"/>
      <c r="AT67" s="122"/>
      <c r="AU67" s="122"/>
      <c r="AV67" s="122"/>
      <c r="AW67" s="122"/>
      <c r="AX67" s="122"/>
      <c r="AY67" s="122"/>
      <c r="AZ67" s="122"/>
      <c r="BA67" s="122"/>
      <c r="BB67" s="122"/>
      <c r="BC67" s="122"/>
      <c r="BD67" s="122"/>
      <c r="BE67" s="122"/>
      <c r="BF67" s="122"/>
      <c r="BG67" s="122"/>
      <c r="BH67" s="122"/>
      <c r="BI67" s="122"/>
      <c r="BJ67" s="122"/>
      <c r="BK67" s="122"/>
      <c r="BL67" s="122"/>
      <c r="BM67" s="122"/>
      <c r="BN67" s="122"/>
      <c r="BO67" s="122"/>
      <c r="BP67" s="122"/>
      <c r="BQ67" s="122"/>
      <c r="BR67" s="122"/>
      <c r="BS67" s="122"/>
      <c r="BT67" s="122"/>
      <c r="BU67" s="122"/>
      <c r="BV67" s="122"/>
      <c r="BW67" s="122"/>
      <c r="BX67" s="122"/>
      <c r="BY67" s="122"/>
      <c r="BZ67" s="122"/>
      <c r="CA67" s="122"/>
      <c r="CB67" s="122"/>
      <c r="CC67" s="122"/>
      <c r="CD67" s="122"/>
      <c r="CE67" s="122"/>
      <c r="CF67" s="122"/>
      <c r="CG67" s="122"/>
      <c r="CH67" s="122"/>
      <c r="CI67" s="122"/>
      <c r="CJ67" s="122"/>
      <c r="CK67" s="122"/>
      <c r="CL67" s="122"/>
      <c r="CM67" s="122"/>
      <c r="CN67" s="122"/>
      <c r="CO67" s="122"/>
      <c r="CP67" s="122"/>
      <c r="CQ67" s="122"/>
      <c r="CR67" s="122"/>
      <c r="CS67" s="122"/>
      <c r="CT67" s="122"/>
      <c r="CU67" s="122"/>
      <c r="CV67" s="122"/>
      <c r="CW67" s="122"/>
      <c r="CX67" s="122"/>
      <c r="CY67" s="122"/>
      <c r="CZ67" s="122"/>
      <c r="DA67" s="122"/>
      <c r="DB67" s="122"/>
      <c r="DC67" s="122"/>
      <c r="DD67" s="122"/>
      <c r="DE67" s="122"/>
      <c r="DF67" s="122"/>
      <c r="DG67" s="122"/>
      <c r="DH67" s="122"/>
      <c r="DI67" s="122"/>
      <c r="DJ67" s="122"/>
      <c r="DK67" s="122"/>
      <c r="DL67" s="122"/>
      <c r="DM67" s="122"/>
      <c r="DN67" s="122"/>
      <c r="DO67" s="122"/>
      <c r="DP67" s="122"/>
      <c r="DQ67" s="122"/>
      <c r="DR67" s="122"/>
      <c r="DS67" s="122"/>
      <c r="DT67" s="122"/>
      <c r="DU67" s="122"/>
      <c r="DV67" s="122"/>
      <c r="DW67" s="122"/>
      <c r="DX67" s="122"/>
    </row>
    <row r="68" spans="1:128" s="67" customFormat="1" ht="49.9" customHeight="1">
      <c r="A68" s="890"/>
      <c r="B68" s="673">
        <v>0.7</v>
      </c>
      <c r="C68" s="163">
        <v>1</v>
      </c>
      <c r="D68" s="559">
        <v>1</v>
      </c>
      <c r="E68" s="81" t="s">
        <v>131</v>
      </c>
      <c r="F68" s="130" t="s">
        <v>151</v>
      </c>
      <c r="G68" s="128" t="s">
        <v>630</v>
      </c>
      <c r="H68" s="130" t="s">
        <v>151</v>
      </c>
      <c r="I68" s="129" t="s">
        <v>632</v>
      </c>
      <c r="J68" s="129" t="s">
        <v>132</v>
      </c>
      <c r="K68" s="86"/>
      <c r="L68" s="86"/>
      <c r="M68" s="178" t="s">
        <v>106</v>
      </c>
      <c r="N68" s="166">
        <v>1</v>
      </c>
      <c r="O68" s="312">
        <f>+$A$67*$B$68*C68*D68*N68</f>
        <v>0.105</v>
      </c>
      <c r="P68" s="86">
        <v>0</v>
      </c>
      <c r="Q68" s="302">
        <v>10</v>
      </c>
      <c r="R68" s="118">
        <f>100-(P68-L68)*Q68</f>
        <v>100</v>
      </c>
      <c r="S68" s="135">
        <f>O68*R68</f>
        <v>10.5</v>
      </c>
      <c r="T68" s="86">
        <v>0</v>
      </c>
      <c r="U68" s="302">
        <v>10</v>
      </c>
      <c r="V68" s="118">
        <f>100-(T68-L68)*U68</f>
        <v>100</v>
      </c>
      <c r="W68" s="135">
        <f>O68*V68</f>
        <v>10.5</v>
      </c>
      <c r="X68" s="122"/>
      <c r="Y68" s="122"/>
      <c r="Z68" s="122"/>
      <c r="AA68" s="122"/>
      <c r="AB68" s="122"/>
      <c r="AC68" s="122"/>
      <c r="AD68" s="122"/>
      <c r="AE68" s="122"/>
      <c r="AF68" s="122"/>
      <c r="AG68" s="122"/>
      <c r="AH68" s="122"/>
      <c r="AI68" s="122"/>
      <c r="AJ68" s="122"/>
      <c r="AK68" s="122"/>
      <c r="AL68" s="122"/>
      <c r="AM68" s="122"/>
      <c r="AN68" s="122"/>
      <c r="AO68" s="122"/>
      <c r="AP68" s="122"/>
      <c r="AQ68" s="122"/>
      <c r="AR68" s="122"/>
      <c r="AS68" s="122"/>
      <c r="AT68" s="122"/>
      <c r="AU68" s="122"/>
      <c r="AV68" s="122"/>
      <c r="AW68" s="122"/>
      <c r="AX68" s="122"/>
      <c r="AY68" s="122"/>
      <c r="AZ68" s="122"/>
      <c r="BA68" s="122"/>
      <c r="BB68" s="122"/>
      <c r="BC68" s="122"/>
      <c r="BD68" s="122"/>
      <c r="BE68" s="122"/>
      <c r="BF68" s="122"/>
      <c r="BG68" s="122"/>
      <c r="BH68" s="122"/>
      <c r="BI68" s="122"/>
      <c r="BJ68" s="122"/>
      <c r="BK68" s="122"/>
      <c r="BL68" s="122"/>
      <c r="BM68" s="122"/>
      <c r="BN68" s="122"/>
      <c r="BO68" s="122"/>
      <c r="BP68" s="122"/>
      <c r="BQ68" s="122"/>
      <c r="BR68" s="122"/>
      <c r="BS68" s="122"/>
      <c r="BT68" s="122"/>
      <c r="BU68" s="122"/>
      <c r="BV68" s="122"/>
      <c r="BW68" s="122"/>
      <c r="BX68" s="122"/>
      <c r="BY68" s="122"/>
      <c r="BZ68" s="122"/>
      <c r="CA68" s="122"/>
      <c r="CB68" s="122"/>
      <c r="CC68" s="122"/>
      <c r="CD68" s="122"/>
      <c r="CE68" s="122"/>
      <c r="CF68" s="122"/>
      <c r="CG68" s="122"/>
      <c r="CH68" s="122"/>
      <c r="CI68" s="122"/>
      <c r="CJ68" s="122"/>
      <c r="CK68" s="122"/>
      <c r="CL68" s="122"/>
      <c r="CM68" s="122"/>
      <c r="CN68" s="122"/>
      <c r="CO68" s="122"/>
      <c r="CP68" s="122"/>
      <c r="CQ68" s="122"/>
      <c r="CR68" s="122"/>
      <c r="CS68" s="122"/>
      <c r="CT68" s="122"/>
      <c r="CU68" s="122"/>
      <c r="CV68" s="122"/>
      <c r="CW68" s="122"/>
      <c r="CX68" s="122"/>
      <c r="CY68" s="122"/>
      <c r="CZ68" s="122"/>
      <c r="DA68" s="122"/>
      <c r="DB68" s="122"/>
      <c r="DC68" s="122"/>
      <c r="DD68" s="122"/>
      <c r="DE68" s="122"/>
      <c r="DF68" s="122"/>
      <c r="DG68" s="122"/>
      <c r="DH68" s="122"/>
      <c r="DI68" s="122"/>
      <c r="DJ68" s="122"/>
      <c r="DK68" s="122"/>
      <c r="DL68" s="122"/>
      <c r="DM68" s="122"/>
      <c r="DN68" s="122"/>
      <c r="DO68" s="122"/>
      <c r="DP68" s="122"/>
      <c r="DQ68" s="122"/>
      <c r="DR68" s="122"/>
      <c r="DS68" s="122"/>
      <c r="DT68" s="122"/>
      <c r="DU68" s="122"/>
      <c r="DV68" s="122"/>
      <c r="DW68" s="122"/>
      <c r="DX68" s="122"/>
    </row>
    <row r="69" spans="1:128" s="67" customFormat="1" ht="57" customHeight="1">
      <c r="A69" s="891"/>
      <c r="B69" s="674">
        <v>0.3</v>
      </c>
      <c r="C69" s="163">
        <v>1</v>
      </c>
      <c r="D69" s="559">
        <v>1</v>
      </c>
      <c r="E69" s="81" t="s">
        <v>133</v>
      </c>
      <c r="F69" s="130" t="s">
        <v>152</v>
      </c>
      <c r="G69" s="128" t="s">
        <v>631</v>
      </c>
      <c r="H69" s="130" t="s">
        <v>152</v>
      </c>
      <c r="I69" s="129" t="s">
        <v>633</v>
      </c>
      <c r="J69" s="129" t="s">
        <v>134</v>
      </c>
      <c r="K69" s="86"/>
      <c r="L69" s="86"/>
      <c r="M69" s="178" t="s">
        <v>106</v>
      </c>
      <c r="N69" s="166">
        <v>1</v>
      </c>
      <c r="O69" s="312">
        <f>+$A$67*$B$69*C69*D69*N69</f>
        <v>4.4999999999999998E-2</v>
      </c>
      <c r="P69" s="86">
        <v>0</v>
      </c>
      <c r="Q69" s="302">
        <v>10</v>
      </c>
      <c r="R69" s="118">
        <f>100-(P69-L69)*Q69</f>
        <v>100</v>
      </c>
      <c r="S69" s="135">
        <f>O69*R69</f>
        <v>4.5</v>
      </c>
      <c r="T69" s="86">
        <v>0</v>
      </c>
      <c r="U69" s="302">
        <v>10</v>
      </c>
      <c r="V69" s="118">
        <f>100-(T69-L69)*U69</f>
        <v>100</v>
      </c>
      <c r="W69" s="135">
        <f>O69*V69</f>
        <v>4.5</v>
      </c>
      <c r="X69" s="122"/>
      <c r="Y69" s="122"/>
      <c r="Z69" s="122"/>
      <c r="AA69" s="122"/>
      <c r="AB69" s="122"/>
      <c r="AC69" s="122"/>
      <c r="AD69" s="122"/>
      <c r="AE69" s="122"/>
      <c r="AF69" s="122"/>
      <c r="AG69" s="122"/>
      <c r="AH69" s="122"/>
      <c r="AI69" s="122"/>
      <c r="AJ69" s="122"/>
      <c r="AK69" s="122"/>
      <c r="AL69" s="122"/>
      <c r="AM69" s="122"/>
      <c r="AN69" s="122"/>
      <c r="AO69" s="122"/>
      <c r="AP69" s="122"/>
      <c r="AQ69" s="122"/>
      <c r="AR69" s="122"/>
      <c r="AS69" s="122"/>
      <c r="AT69" s="122"/>
      <c r="AU69" s="122"/>
      <c r="AV69" s="122"/>
      <c r="AW69" s="122"/>
      <c r="AX69" s="122"/>
      <c r="AY69" s="122"/>
      <c r="AZ69" s="122"/>
      <c r="BA69" s="122"/>
      <c r="BB69" s="122"/>
      <c r="BC69" s="122"/>
      <c r="BD69" s="122"/>
      <c r="BE69" s="122"/>
      <c r="BF69" s="122"/>
      <c r="BG69" s="122"/>
      <c r="BH69" s="122"/>
      <c r="BI69" s="122"/>
      <c r="BJ69" s="122"/>
      <c r="BK69" s="122"/>
      <c r="BL69" s="122"/>
      <c r="BM69" s="122"/>
      <c r="BN69" s="122"/>
      <c r="BO69" s="122"/>
      <c r="BP69" s="122"/>
      <c r="BQ69" s="122"/>
      <c r="BR69" s="122"/>
      <c r="BS69" s="122"/>
      <c r="BT69" s="122"/>
      <c r="BU69" s="122"/>
      <c r="BV69" s="122"/>
      <c r="BW69" s="122"/>
      <c r="BX69" s="122"/>
      <c r="BY69" s="122"/>
      <c r="BZ69" s="122"/>
      <c r="CA69" s="122"/>
      <c r="CB69" s="122"/>
      <c r="CC69" s="122"/>
      <c r="CD69" s="122"/>
      <c r="CE69" s="122"/>
      <c r="CF69" s="122"/>
      <c r="CG69" s="122"/>
      <c r="CH69" s="122"/>
      <c r="CI69" s="122"/>
      <c r="CJ69" s="122"/>
      <c r="CK69" s="122"/>
      <c r="CL69" s="122"/>
      <c r="CM69" s="122"/>
      <c r="CN69" s="122"/>
      <c r="CO69" s="122"/>
      <c r="CP69" s="122"/>
      <c r="CQ69" s="122"/>
      <c r="CR69" s="122"/>
      <c r="CS69" s="122"/>
      <c r="CT69" s="122"/>
      <c r="CU69" s="122"/>
      <c r="CV69" s="122"/>
      <c r="CW69" s="122"/>
      <c r="CX69" s="122"/>
      <c r="CY69" s="122"/>
      <c r="CZ69" s="122"/>
      <c r="DA69" s="122"/>
      <c r="DB69" s="122"/>
      <c r="DC69" s="122"/>
      <c r="DD69" s="122"/>
      <c r="DE69" s="122"/>
      <c r="DF69" s="122"/>
      <c r="DG69" s="122"/>
      <c r="DH69" s="122"/>
      <c r="DI69" s="122"/>
      <c r="DJ69" s="122"/>
      <c r="DK69" s="122"/>
      <c r="DL69" s="122"/>
      <c r="DM69" s="122"/>
      <c r="DN69" s="122"/>
      <c r="DO69" s="122"/>
      <c r="DP69" s="122"/>
      <c r="DQ69" s="122"/>
      <c r="DR69" s="122"/>
      <c r="DS69" s="122"/>
      <c r="DT69" s="122"/>
      <c r="DU69" s="122"/>
      <c r="DV69" s="122"/>
      <c r="DW69" s="122"/>
      <c r="DX69" s="122"/>
    </row>
    <row r="70" spans="1:128" s="67" customFormat="1" ht="29.45" customHeight="1">
      <c r="A70" s="564"/>
      <c r="B70" s="565"/>
      <c r="C70" s="566"/>
      <c r="D70" s="518"/>
      <c r="E70" s="379" t="s">
        <v>53</v>
      </c>
      <c r="F70" s="906" t="s">
        <v>135</v>
      </c>
      <c r="G70" s="906"/>
      <c r="H70" s="906"/>
      <c r="I70" s="906"/>
      <c r="J70" s="906"/>
      <c r="K70" s="906"/>
      <c r="L70" s="906"/>
      <c r="M70" s="906"/>
      <c r="N70" s="380"/>
      <c r="O70" s="380"/>
      <c r="P70" s="376"/>
      <c r="Q70" s="376"/>
      <c r="R70" s="381"/>
      <c r="S70" s="382"/>
      <c r="T70" s="376"/>
      <c r="U70" s="376"/>
      <c r="V70" s="381"/>
      <c r="W70" s="382"/>
      <c r="X70" s="122"/>
      <c r="Y70" s="122"/>
      <c r="Z70" s="122"/>
      <c r="AA70" s="122"/>
      <c r="AB70" s="122"/>
      <c r="AC70" s="122"/>
      <c r="AD70" s="122"/>
      <c r="AE70" s="122"/>
      <c r="AF70" s="122"/>
      <c r="AG70" s="122"/>
      <c r="AH70" s="122"/>
      <c r="AI70" s="122"/>
      <c r="AJ70" s="122"/>
      <c r="AK70" s="122"/>
      <c r="AL70" s="122"/>
      <c r="AM70" s="122"/>
      <c r="AN70" s="122"/>
      <c r="AO70" s="122"/>
      <c r="AP70" s="122"/>
      <c r="AQ70" s="122"/>
      <c r="AR70" s="122"/>
      <c r="AS70" s="122"/>
      <c r="AT70" s="122"/>
      <c r="AU70" s="122"/>
      <c r="AV70" s="122"/>
      <c r="AW70" s="122"/>
      <c r="AX70" s="122"/>
      <c r="AY70" s="122"/>
      <c r="AZ70" s="122"/>
      <c r="BA70" s="122"/>
      <c r="BB70" s="122"/>
      <c r="BC70" s="122"/>
      <c r="BD70" s="122"/>
      <c r="BE70" s="122"/>
      <c r="BF70" s="122"/>
      <c r="BG70" s="122"/>
      <c r="BH70" s="122"/>
      <c r="BI70" s="122"/>
      <c r="BJ70" s="122"/>
      <c r="BK70" s="122"/>
      <c r="BL70" s="122"/>
      <c r="BM70" s="122"/>
      <c r="BN70" s="122"/>
      <c r="BO70" s="122"/>
      <c r="BP70" s="122"/>
      <c r="BQ70" s="122"/>
      <c r="BR70" s="122"/>
      <c r="BS70" s="122"/>
      <c r="BT70" s="122"/>
      <c r="BU70" s="122"/>
      <c r="BV70" s="122"/>
      <c r="BW70" s="122"/>
      <c r="BX70" s="122"/>
      <c r="BY70" s="122"/>
      <c r="BZ70" s="122"/>
      <c r="CA70" s="122"/>
      <c r="CB70" s="122"/>
      <c r="CC70" s="122"/>
      <c r="CD70" s="122"/>
      <c r="CE70" s="122"/>
      <c r="CF70" s="122"/>
      <c r="CG70" s="122"/>
      <c r="CH70" s="122"/>
      <c r="CI70" s="122"/>
      <c r="CJ70" s="122"/>
      <c r="CK70" s="122"/>
      <c r="CL70" s="122"/>
      <c r="CM70" s="122"/>
      <c r="CN70" s="122"/>
      <c r="CO70" s="122"/>
      <c r="CP70" s="122"/>
      <c r="CQ70" s="122"/>
      <c r="CR70" s="122"/>
      <c r="CS70" s="122"/>
      <c r="CT70" s="122"/>
      <c r="CU70" s="122"/>
      <c r="CV70" s="122"/>
      <c r="CW70" s="122"/>
      <c r="CX70" s="122"/>
      <c r="CY70" s="122"/>
      <c r="CZ70" s="122"/>
      <c r="DA70" s="122"/>
      <c r="DB70" s="122"/>
      <c r="DC70" s="122"/>
      <c r="DD70" s="122"/>
      <c r="DE70" s="122"/>
      <c r="DF70" s="122"/>
      <c r="DG70" s="122"/>
      <c r="DH70" s="122"/>
      <c r="DI70" s="122"/>
      <c r="DJ70" s="122"/>
      <c r="DK70" s="122"/>
      <c r="DL70" s="122"/>
      <c r="DM70" s="122"/>
      <c r="DN70" s="122"/>
      <c r="DO70" s="122"/>
      <c r="DP70" s="122"/>
      <c r="DQ70" s="122"/>
      <c r="DR70" s="122"/>
      <c r="DS70" s="122"/>
      <c r="DT70" s="122"/>
      <c r="DU70" s="122"/>
      <c r="DV70" s="122"/>
      <c r="DW70" s="122"/>
      <c r="DX70" s="122"/>
    </row>
    <row r="71" spans="1:128" s="67" customFormat="1" ht="62.45" customHeight="1">
      <c r="A71" s="567"/>
      <c r="B71" s="567"/>
      <c r="C71" s="567"/>
      <c r="D71" s="545"/>
      <c r="E71" s="841" t="s">
        <v>136</v>
      </c>
      <c r="F71" s="898" t="s">
        <v>137</v>
      </c>
      <c r="G71" s="96" t="s">
        <v>583</v>
      </c>
      <c r="H71" s="96" t="s">
        <v>404</v>
      </c>
      <c r="I71" s="96" t="s">
        <v>584</v>
      </c>
      <c r="J71" s="96" t="s">
        <v>402</v>
      </c>
      <c r="K71" s="90" t="s">
        <v>627</v>
      </c>
      <c r="L71" s="179"/>
      <c r="M71" s="178" t="s">
        <v>106</v>
      </c>
      <c r="N71" s="166"/>
      <c r="O71" s="166"/>
      <c r="P71" s="178"/>
      <c r="Q71" s="166"/>
      <c r="R71" s="118"/>
      <c r="S71" s="135">
        <f>O71*R71</f>
        <v>0</v>
      </c>
      <c r="T71" s="178"/>
      <c r="U71" s="166"/>
      <c r="V71" s="118"/>
      <c r="W71" s="135">
        <f>O71*V71</f>
        <v>0</v>
      </c>
      <c r="X71" s="122"/>
      <c r="Y71" s="122"/>
      <c r="Z71" s="122"/>
      <c r="AA71" s="122"/>
      <c r="AB71" s="122"/>
      <c r="AC71" s="122"/>
      <c r="AD71" s="122"/>
      <c r="AE71" s="122"/>
      <c r="AF71" s="122"/>
      <c r="AG71" s="122"/>
      <c r="AH71" s="122"/>
      <c r="AI71" s="122"/>
      <c r="AJ71" s="122"/>
      <c r="AK71" s="122"/>
      <c r="AL71" s="122"/>
      <c r="AM71" s="122"/>
      <c r="AN71" s="122"/>
      <c r="AO71" s="122"/>
      <c r="AP71" s="122"/>
      <c r="AQ71" s="122"/>
      <c r="AR71" s="122"/>
      <c r="AS71" s="122"/>
      <c r="AT71" s="122"/>
      <c r="AU71" s="122"/>
      <c r="AV71" s="122"/>
      <c r="AW71" s="122"/>
      <c r="AX71" s="122"/>
      <c r="AY71" s="122"/>
      <c r="AZ71" s="122"/>
      <c r="BA71" s="122"/>
      <c r="BB71" s="122"/>
      <c r="BC71" s="122"/>
      <c r="BD71" s="122"/>
      <c r="BE71" s="122"/>
      <c r="BF71" s="122"/>
      <c r="BG71" s="122"/>
      <c r="BH71" s="122"/>
      <c r="BI71" s="122"/>
      <c r="BJ71" s="122"/>
      <c r="BK71" s="122"/>
      <c r="BL71" s="122"/>
      <c r="BM71" s="122"/>
      <c r="BN71" s="122"/>
      <c r="BO71" s="122"/>
      <c r="BP71" s="122"/>
      <c r="BQ71" s="122"/>
      <c r="BR71" s="122"/>
      <c r="BS71" s="122"/>
      <c r="BT71" s="122"/>
      <c r="BU71" s="122"/>
      <c r="BV71" s="122"/>
      <c r="BW71" s="122"/>
      <c r="BX71" s="122"/>
      <c r="BY71" s="122"/>
      <c r="BZ71" s="122"/>
      <c r="CA71" s="122"/>
      <c r="CB71" s="122"/>
      <c r="CC71" s="122"/>
      <c r="CD71" s="122"/>
      <c r="CE71" s="122"/>
      <c r="CF71" s="122"/>
      <c r="CG71" s="122"/>
      <c r="CH71" s="122"/>
      <c r="CI71" s="122"/>
      <c r="CJ71" s="122"/>
      <c r="CK71" s="122"/>
      <c r="CL71" s="122"/>
      <c r="CM71" s="122"/>
      <c r="CN71" s="122"/>
      <c r="CO71" s="122"/>
      <c r="CP71" s="122"/>
      <c r="CQ71" s="122"/>
      <c r="CR71" s="122"/>
      <c r="CS71" s="122"/>
      <c r="CT71" s="122"/>
      <c r="CU71" s="122"/>
      <c r="CV71" s="122"/>
      <c r="CW71" s="122"/>
      <c r="CX71" s="122"/>
      <c r="CY71" s="122"/>
      <c r="CZ71" s="122"/>
      <c r="DA71" s="122"/>
      <c r="DB71" s="122"/>
      <c r="DC71" s="122"/>
      <c r="DD71" s="122"/>
      <c r="DE71" s="122"/>
      <c r="DF71" s="122"/>
      <c r="DG71" s="122"/>
      <c r="DH71" s="122"/>
      <c r="DI71" s="122"/>
      <c r="DJ71" s="122"/>
      <c r="DK71" s="122"/>
      <c r="DL71" s="122"/>
      <c r="DM71" s="122"/>
      <c r="DN71" s="122"/>
      <c r="DO71" s="122"/>
      <c r="DP71" s="122"/>
      <c r="DQ71" s="122"/>
      <c r="DR71" s="122"/>
      <c r="DS71" s="122"/>
      <c r="DT71" s="122"/>
      <c r="DU71" s="122"/>
      <c r="DV71" s="122"/>
      <c r="DW71" s="122"/>
      <c r="DX71" s="122"/>
    </row>
    <row r="72" spans="1:128" s="67" customFormat="1" ht="62.45" customHeight="1">
      <c r="A72" s="567"/>
      <c r="B72" s="567"/>
      <c r="C72" s="567"/>
      <c r="D72" s="545"/>
      <c r="E72" s="842"/>
      <c r="F72" s="899"/>
      <c r="G72" s="96" t="s">
        <v>634</v>
      </c>
      <c r="H72" s="96" t="s">
        <v>405</v>
      </c>
      <c r="I72" s="96" t="s">
        <v>628</v>
      </c>
      <c r="J72" s="96" t="s">
        <v>403</v>
      </c>
      <c r="K72" s="90" t="s">
        <v>627</v>
      </c>
      <c r="L72" s="179"/>
      <c r="M72" s="178" t="s">
        <v>106</v>
      </c>
      <c r="N72" s="166"/>
      <c r="O72" s="166"/>
      <c r="P72" s="178"/>
      <c r="Q72" s="166"/>
      <c r="R72" s="118"/>
      <c r="S72" s="135">
        <f>O72*R72</f>
        <v>0</v>
      </c>
      <c r="T72" s="178"/>
      <c r="U72" s="166"/>
      <c r="V72" s="118"/>
      <c r="W72" s="135">
        <f>O72*V72</f>
        <v>0</v>
      </c>
      <c r="X72" s="122"/>
      <c r="Y72" s="122"/>
      <c r="Z72" s="122"/>
      <c r="AA72" s="122"/>
      <c r="AB72" s="122"/>
      <c r="AC72" s="122"/>
      <c r="AD72" s="122"/>
      <c r="AE72" s="122"/>
      <c r="AF72" s="122"/>
      <c r="AG72" s="122"/>
      <c r="AH72" s="122"/>
      <c r="AI72" s="122"/>
      <c r="AJ72" s="122"/>
      <c r="AK72" s="122"/>
      <c r="AL72" s="122"/>
      <c r="AM72" s="122"/>
      <c r="AN72" s="122"/>
      <c r="AO72" s="122"/>
      <c r="AP72" s="122"/>
      <c r="AQ72" s="122"/>
      <c r="AR72" s="122"/>
      <c r="AS72" s="122"/>
      <c r="AT72" s="122"/>
      <c r="AU72" s="122"/>
      <c r="AV72" s="122"/>
      <c r="AW72" s="122"/>
      <c r="AX72" s="122"/>
      <c r="AY72" s="122"/>
      <c r="AZ72" s="122"/>
      <c r="BA72" s="122"/>
      <c r="BB72" s="122"/>
      <c r="BC72" s="122"/>
      <c r="BD72" s="122"/>
      <c r="BE72" s="122"/>
      <c r="BF72" s="122"/>
      <c r="BG72" s="122"/>
      <c r="BH72" s="122"/>
      <c r="BI72" s="122"/>
      <c r="BJ72" s="122"/>
      <c r="BK72" s="122"/>
      <c r="BL72" s="122"/>
      <c r="BM72" s="122"/>
      <c r="BN72" s="122"/>
      <c r="BO72" s="122"/>
      <c r="BP72" s="122"/>
      <c r="BQ72" s="122"/>
      <c r="BR72" s="122"/>
      <c r="BS72" s="122"/>
      <c r="BT72" s="122"/>
      <c r="BU72" s="122"/>
      <c r="BV72" s="122"/>
      <c r="BW72" s="122"/>
      <c r="BX72" s="122"/>
      <c r="BY72" s="122"/>
      <c r="BZ72" s="122"/>
      <c r="CA72" s="122"/>
      <c r="CB72" s="122"/>
      <c r="CC72" s="122"/>
      <c r="CD72" s="122"/>
      <c r="CE72" s="122"/>
      <c r="CF72" s="122"/>
      <c r="CG72" s="122"/>
      <c r="CH72" s="122"/>
      <c r="CI72" s="122"/>
      <c r="CJ72" s="122"/>
      <c r="CK72" s="122"/>
      <c r="CL72" s="122"/>
      <c r="CM72" s="122"/>
      <c r="CN72" s="122"/>
      <c r="CO72" s="122"/>
      <c r="CP72" s="122"/>
      <c r="CQ72" s="122"/>
      <c r="CR72" s="122"/>
      <c r="CS72" s="122"/>
      <c r="CT72" s="122"/>
      <c r="CU72" s="122"/>
      <c r="CV72" s="122"/>
      <c r="CW72" s="122"/>
      <c r="CX72" s="122"/>
      <c r="CY72" s="122"/>
      <c r="CZ72" s="122"/>
      <c r="DA72" s="122"/>
      <c r="DB72" s="122"/>
      <c r="DC72" s="122"/>
      <c r="DD72" s="122"/>
      <c r="DE72" s="122"/>
      <c r="DF72" s="122"/>
      <c r="DG72" s="122"/>
      <c r="DH72" s="122"/>
      <c r="DI72" s="122"/>
      <c r="DJ72" s="122"/>
      <c r="DK72" s="122"/>
      <c r="DL72" s="122"/>
      <c r="DM72" s="122"/>
      <c r="DN72" s="122"/>
      <c r="DO72" s="122"/>
      <c r="DP72" s="122"/>
      <c r="DQ72" s="122"/>
      <c r="DR72" s="122"/>
      <c r="DS72" s="122"/>
      <c r="DT72" s="122"/>
      <c r="DU72" s="122"/>
      <c r="DV72" s="122"/>
      <c r="DW72" s="122"/>
      <c r="DX72" s="122"/>
    </row>
    <row r="73" spans="1:128" ht="91.5" customHeight="1">
      <c r="A73" s="567"/>
      <c r="B73" s="567"/>
      <c r="C73" s="567"/>
      <c r="D73" s="545"/>
      <c r="E73" s="81" t="s">
        <v>138</v>
      </c>
      <c r="F73" s="141" t="s">
        <v>139</v>
      </c>
      <c r="G73" s="141" t="s">
        <v>629</v>
      </c>
      <c r="H73" s="141" t="s">
        <v>139</v>
      </c>
      <c r="I73" s="141" t="s">
        <v>635</v>
      </c>
      <c r="J73" s="141" t="s">
        <v>139</v>
      </c>
      <c r="K73" s="88" t="s">
        <v>153</v>
      </c>
      <c r="L73" s="180"/>
      <c r="M73" s="181" t="s">
        <v>106</v>
      </c>
      <c r="N73" s="166"/>
      <c r="O73" s="166"/>
      <c r="P73" s="178"/>
      <c r="Q73" s="134"/>
      <c r="R73" s="118"/>
      <c r="S73" s="135">
        <f>O73*R73</f>
        <v>0</v>
      </c>
      <c r="T73" s="178"/>
      <c r="U73" s="134"/>
      <c r="V73" s="118"/>
      <c r="W73" s="135">
        <f>O73*V73</f>
        <v>0</v>
      </c>
    </row>
    <row r="74" spans="1:128" s="99" customFormat="1" ht="37.15" customHeight="1">
      <c r="A74" s="567"/>
      <c r="B74" s="567"/>
      <c r="C74" s="567"/>
      <c r="D74" s="545"/>
      <c r="E74" s="81"/>
      <c r="F74" s="907" t="s">
        <v>140</v>
      </c>
      <c r="G74" s="907"/>
      <c r="H74" s="907"/>
      <c r="I74" s="907"/>
      <c r="J74" s="907"/>
      <c r="K74" s="201"/>
      <c r="L74" s="201"/>
      <c r="M74" s="202"/>
      <c r="N74" s="203"/>
      <c r="O74" s="548">
        <f>SUM(O12:O73)</f>
        <v>0.99999999999999967</v>
      </c>
      <c r="P74" s="204"/>
      <c r="Q74" s="204"/>
      <c r="R74" s="204"/>
      <c r="S74" s="205">
        <f>SUM(S12:S73)</f>
        <v>91.840000000000032</v>
      </c>
      <c r="T74" s="204"/>
      <c r="U74" s="204"/>
      <c r="V74" s="204"/>
      <c r="W74" s="205">
        <f>SUM(W12:W73)</f>
        <v>91.840000000000032</v>
      </c>
      <c r="X74" s="125"/>
      <c r="Y74" s="125"/>
      <c r="Z74" s="125"/>
      <c r="AA74" s="125"/>
      <c r="AB74" s="125"/>
      <c r="AC74" s="125"/>
      <c r="AD74" s="125"/>
      <c r="AE74" s="125"/>
      <c r="AF74" s="125"/>
      <c r="AG74" s="125"/>
      <c r="AH74" s="125"/>
      <c r="AI74" s="125"/>
      <c r="AJ74" s="125"/>
      <c r="AK74" s="125"/>
      <c r="AL74" s="125"/>
      <c r="AM74" s="125"/>
      <c r="AN74" s="125"/>
      <c r="AO74" s="125"/>
      <c r="AP74" s="125"/>
      <c r="AQ74" s="125"/>
      <c r="AR74" s="125"/>
      <c r="AS74" s="125"/>
      <c r="AT74" s="125"/>
      <c r="AU74" s="125"/>
      <c r="AV74" s="125"/>
      <c r="AW74" s="125"/>
      <c r="AX74" s="125"/>
      <c r="AY74" s="125"/>
      <c r="AZ74" s="125"/>
      <c r="BA74" s="125"/>
      <c r="BB74" s="125"/>
      <c r="BC74" s="125"/>
      <c r="BD74" s="125"/>
      <c r="BE74" s="125"/>
      <c r="BF74" s="125"/>
      <c r="BG74" s="125"/>
      <c r="BH74" s="125"/>
      <c r="BI74" s="125"/>
      <c r="BJ74" s="125"/>
      <c r="BK74" s="125"/>
      <c r="BL74" s="125"/>
      <c r="BM74" s="125"/>
      <c r="BN74" s="125"/>
      <c r="BO74" s="125"/>
      <c r="BP74" s="125"/>
      <c r="BQ74" s="125"/>
      <c r="BR74" s="125"/>
      <c r="BS74" s="125"/>
      <c r="BT74" s="125"/>
      <c r="BU74" s="125"/>
      <c r="BV74" s="125"/>
      <c r="BW74" s="125"/>
      <c r="BX74" s="125"/>
      <c r="BY74" s="125"/>
      <c r="BZ74" s="125"/>
      <c r="CA74" s="125"/>
      <c r="CB74" s="125"/>
      <c r="CC74" s="125"/>
      <c r="CD74" s="125"/>
      <c r="CE74" s="125"/>
      <c r="CF74" s="125"/>
      <c r="CG74" s="125"/>
      <c r="CH74" s="125"/>
      <c r="CI74" s="125"/>
      <c r="CJ74" s="125"/>
      <c r="CK74" s="125"/>
      <c r="CL74" s="125"/>
      <c r="CM74" s="125"/>
      <c r="CN74" s="125"/>
      <c r="CO74" s="125"/>
      <c r="CP74" s="125"/>
      <c r="CQ74" s="125"/>
      <c r="CR74" s="125"/>
      <c r="CS74" s="125"/>
      <c r="CT74" s="125"/>
      <c r="CU74" s="125"/>
      <c r="CV74" s="125"/>
      <c r="CW74" s="125"/>
      <c r="CX74" s="125"/>
      <c r="CY74" s="125"/>
      <c r="CZ74" s="125"/>
      <c r="DA74" s="125"/>
      <c r="DB74" s="125"/>
      <c r="DC74" s="125"/>
      <c r="DD74" s="125"/>
      <c r="DE74" s="125"/>
      <c r="DF74" s="125"/>
      <c r="DG74" s="125"/>
      <c r="DH74" s="125"/>
      <c r="DI74" s="125"/>
      <c r="DJ74" s="125"/>
      <c r="DK74" s="125"/>
      <c r="DL74" s="125"/>
      <c r="DM74" s="125"/>
      <c r="DN74" s="125"/>
      <c r="DO74" s="125"/>
      <c r="DP74" s="125"/>
      <c r="DQ74" s="125"/>
      <c r="DR74" s="125"/>
      <c r="DS74" s="125"/>
      <c r="DT74" s="125"/>
      <c r="DU74" s="125"/>
      <c r="DV74" s="125"/>
      <c r="DW74" s="125"/>
      <c r="DX74" s="125"/>
    </row>
    <row r="75" spans="1:128">
      <c r="E75" s="100"/>
      <c r="F75" s="101"/>
      <c r="G75" s="101"/>
      <c r="H75" s="102"/>
      <c r="I75" s="101"/>
      <c r="J75" s="103"/>
      <c r="K75" s="104"/>
      <c r="L75" s="182"/>
      <c r="M75" s="183"/>
      <c r="N75" s="105"/>
      <c r="O75" s="105"/>
      <c r="P75" s="184"/>
      <c r="Q75" s="184"/>
      <c r="R75" s="184"/>
    </row>
    <row r="77" spans="1:128" s="111" customFormat="1">
      <c r="E77" s="106"/>
      <c r="F77" s="790" t="s">
        <v>141</v>
      </c>
      <c r="G77" s="790"/>
      <c r="H77" s="790"/>
      <c r="I77" s="110"/>
      <c r="J77" s="110"/>
      <c r="M77" s="791" t="s">
        <v>142</v>
      </c>
      <c r="N77" s="791"/>
      <c r="O77" s="791"/>
      <c r="P77" s="791"/>
      <c r="Q77" s="791"/>
      <c r="R77" s="791"/>
      <c r="S77" s="791"/>
      <c r="T77" s="109"/>
      <c r="U77" s="109"/>
      <c r="V77" s="109"/>
      <c r="W77" s="109"/>
      <c r="X77" s="126"/>
      <c r="Y77" s="126"/>
      <c r="Z77" s="126"/>
      <c r="AA77" s="126"/>
      <c r="AB77" s="126"/>
      <c r="AC77" s="126"/>
      <c r="AD77" s="126"/>
      <c r="AE77" s="126"/>
      <c r="AF77" s="126"/>
      <c r="AG77" s="126"/>
      <c r="AH77" s="126"/>
      <c r="AI77" s="126"/>
      <c r="AJ77" s="126"/>
      <c r="AK77" s="126"/>
      <c r="AL77" s="126"/>
      <c r="AM77" s="126"/>
      <c r="AN77" s="126"/>
      <c r="AO77" s="126"/>
      <c r="AP77" s="126"/>
      <c r="AQ77" s="126"/>
      <c r="AR77" s="126"/>
      <c r="AS77" s="126"/>
      <c r="AT77" s="126"/>
      <c r="AU77" s="126"/>
      <c r="AV77" s="126"/>
      <c r="AW77" s="126"/>
      <c r="AX77" s="126"/>
      <c r="AY77" s="126"/>
      <c r="AZ77" s="126"/>
      <c r="BA77" s="126"/>
      <c r="BB77" s="126"/>
      <c r="BC77" s="126"/>
      <c r="BD77" s="126"/>
      <c r="BE77" s="126"/>
      <c r="BF77" s="126"/>
      <c r="BG77" s="126"/>
      <c r="BH77" s="126"/>
      <c r="BI77" s="126"/>
      <c r="BJ77" s="126"/>
      <c r="BK77" s="126"/>
      <c r="BL77" s="126"/>
      <c r="BM77" s="126"/>
      <c r="BN77" s="126"/>
      <c r="BO77" s="126"/>
      <c r="BP77" s="126"/>
      <c r="BQ77" s="126"/>
      <c r="BR77" s="126"/>
      <c r="BS77" s="126"/>
      <c r="BT77" s="126"/>
      <c r="BU77" s="126"/>
      <c r="BV77" s="126"/>
      <c r="BW77" s="126"/>
      <c r="BX77" s="126"/>
      <c r="BY77" s="126"/>
      <c r="BZ77" s="126"/>
      <c r="CA77" s="126"/>
      <c r="CB77" s="126"/>
      <c r="CC77" s="126"/>
      <c r="CD77" s="126"/>
      <c r="CE77" s="126"/>
      <c r="CF77" s="126"/>
      <c r="CG77" s="126"/>
      <c r="CH77" s="126"/>
      <c r="CI77" s="126"/>
      <c r="CJ77" s="126"/>
      <c r="CK77" s="126"/>
      <c r="CL77" s="126"/>
      <c r="CM77" s="126"/>
      <c r="CN77" s="126"/>
      <c r="CO77" s="126"/>
      <c r="CP77" s="126"/>
      <c r="CQ77" s="126"/>
      <c r="CR77" s="126"/>
      <c r="CS77" s="126"/>
      <c r="CT77" s="126"/>
      <c r="CU77" s="126"/>
      <c r="CV77" s="126"/>
      <c r="CW77" s="126"/>
      <c r="CX77" s="126"/>
      <c r="CY77" s="126"/>
      <c r="CZ77" s="126"/>
      <c r="DA77" s="126"/>
      <c r="DB77" s="126"/>
      <c r="DC77" s="126"/>
      <c r="DD77" s="126"/>
      <c r="DE77" s="126"/>
      <c r="DF77" s="126"/>
      <c r="DG77" s="126"/>
      <c r="DH77" s="126"/>
      <c r="DI77" s="126"/>
      <c r="DJ77" s="126"/>
      <c r="DK77" s="126"/>
      <c r="DL77" s="126"/>
      <c r="DM77" s="126"/>
      <c r="DN77" s="126"/>
      <c r="DO77" s="126"/>
      <c r="DP77" s="126"/>
      <c r="DQ77" s="126"/>
      <c r="DR77" s="126"/>
      <c r="DS77" s="126"/>
      <c r="DT77" s="126"/>
      <c r="DU77" s="126"/>
      <c r="DV77" s="126"/>
      <c r="DW77" s="126"/>
      <c r="DX77" s="126"/>
    </row>
  </sheetData>
  <mergeCells count="90">
    <mergeCell ref="D60:D61"/>
    <mergeCell ref="C62:C63"/>
    <mergeCell ref="D62:D63"/>
    <mergeCell ref="E34:E36"/>
    <mergeCell ref="H46:H47"/>
    <mergeCell ref="G37:G39"/>
    <mergeCell ref="E62:E63"/>
    <mergeCell ref="F62:F63"/>
    <mergeCell ref="H60:H61"/>
    <mergeCell ref="C41:C42"/>
    <mergeCell ref="F48:M48"/>
    <mergeCell ref="F46:F47"/>
    <mergeCell ref="F45:M45"/>
    <mergeCell ref="F54:M54"/>
    <mergeCell ref="G60:G61"/>
    <mergeCell ref="E60:E61"/>
    <mergeCell ref="D31:D33"/>
    <mergeCell ref="D35:D36"/>
    <mergeCell ref="D37:D39"/>
    <mergeCell ref="G4:G6"/>
    <mergeCell ref="G31:G33"/>
    <mergeCell ref="F9:M9"/>
    <mergeCell ref="F15:M15"/>
    <mergeCell ref="F17:M17"/>
    <mergeCell ref="F19:M19"/>
    <mergeCell ref="G35:G36"/>
    <mergeCell ref="F34:F36"/>
    <mergeCell ref="F31:F33"/>
    <mergeCell ref="H4:H6"/>
    <mergeCell ref="E37:E39"/>
    <mergeCell ref="E31:E33"/>
    <mergeCell ref="F37:F39"/>
    <mergeCell ref="T5:W5"/>
    <mergeCell ref="P3:W4"/>
    <mergeCell ref="P5:S5"/>
    <mergeCell ref="L4:L6"/>
    <mergeCell ref="I4:I6"/>
    <mergeCell ref="O3:O6"/>
    <mergeCell ref="M3:M6"/>
    <mergeCell ref="I3:J3"/>
    <mergeCell ref="K3:L3"/>
    <mergeCell ref="K4:K6"/>
    <mergeCell ref="N3:N6"/>
    <mergeCell ref="J4:J6"/>
    <mergeCell ref="S1:W1"/>
    <mergeCell ref="I2:L2"/>
    <mergeCell ref="M2:R2"/>
    <mergeCell ref="S2:W2"/>
    <mergeCell ref="A1:F2"/>
    <mergeCell ref="I1:R1"/>
    <mergeCell ref="A3:A6"/>
    <mergeCell ref="B3:B6"/>
    <mergeCell ref="C3:C6"/>
    <mergeCell ref="E4:E6"/>
    <mergeCell ref="F4:F6"/>
    <mergeCell ref="D3:D6"/>
    <mergeCell ref="E3:F3"/>
    <mergeCell ref="F60:F61"/>
    <mergeCell ref="F43:M43"/>
    <mergeCell ref="E46:E47"/>
    <mergeCell ref="F51:M51"/>
    <mergeCell ref="G46:G47"/>
    <mergeCell ref="F21:M21"/>
    <mergeCell ref="F22:M22"/>
    <mergeCell ref="F24:M24"/>
    <mergeCell ref="F40:M40"/>
    <mergeCell ref="F27:M27"/>
    <mergeCell ref="H35:H36"/>
    <mergeCell ref="H31:H33"/>
    <mergeCell ref="H37:H39"/>
    <mergeCell ref="F30:M30"/>
    <mergeCell ref="F77:H77"/>
    <mergeCell ref="M77:S77"/>
    <mergeCell ref="F70:M70"/>
    <mergeCell ref="F74:J74"/>
    <mergeCell ref="A67:A69"/>
    <mergeCell ref="F67:M67"/>
    <mergeCell ref="E71:E72"/>
    <mergeCell ref="F71:F72"/>
    <mergeCell ref="A9:A65"/>
    <mergeCell ref="B10:B20"/>
    <mergeCell ref="B24:B42"/>
    <mergeCell ref="C28:C29"/>
    <mergeCell ref="C31:C39"/>
    <mergeCell ref="C60:C61"/>
    <mergeCell ref="C46:C47"/>
    <mergeCell ref="C25:C26"/>
    <mergeCell ref="C49:C50"/>
    <mergeCell ref="B55:B65"/>
    <mergeCell ref="C12:C14"/>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X85"/>
  <sheetViews>
    <sheetView topLeftCell="A68" zoomScale="75" zoomScaleNormal="75" workbookViewId="0">
      <selection activeCell="K76" sqref="K76:L77"/>
    </sheetView>
  </sheetViews>
  <sheetFormatPr defaultRowHeight="15.75"/>
  <cols>
    <col min="1" max="4" width="8" style="66" customWidth="1"/>
    <col min="5" max="5" width="6" style="106" customWidth="1"/>
    <col min="6" max="6" width="17.375" style="107" customWidth="1"/>
    <col min="7" max="7" width="8.75" style="107" bestFit="1" customWidth="1"/>
    <col min="8" max="8" width="21.25" style="107" customWidth="1"/>
    <col min="9" max="9" width="8.875" style="107" customWidth="1"/>
    <col min="10" max="10" width="19.125" style="107" customWidth="1"/>
    <col min="11" max="11" width="8.375" style="66" customWidth="1"/>
    <col min="12" max="12" width="8.375" style="186" customWidth="1"/>
    <col min="13" max="13" width="7.375" style="186" customWidth="1"/>
    <col min="14" max="14" width="6.25" style="108" customWidth="1"/>
    <col min="15" max="15" width="7.125" style="108" customWidth="1"/>
    <col min="16" max="17" width="7.75" style="108" customWidth="1"/>
    <col min="18" max="18" width="8.25" style="108" customWidth="1"/>
    <col min="19" max="19" width="7.5" style="108" customWidth="1"/>
    <col min="20" max="20" width="7.5" style="185" customWidth="1"/>
    <col min="21" max="21" width="10.125" style="185" bestFit="1" customWidth="1"/>
    <col min="22" max="22" width="8" style="185" customWidth="1"/>
    <col min="23" max="23" width="9.375" style="185" customWidth="1"/>
    <col min="24" max="128" width="8" style="122" customWidth="1"/>
    <col min="129" max="16384" width="9" style="66"/>
  </cols>
  <sheetData>
    <row r="1" spans="1:128" ht="44.45" customHeight="1">
      <c r="A1" s="859" t="s">
        <v>158</v>
      </c>
      <c r="B1" s="860"/>
      <c r="C1" s="860"/>
      <c r="D1" s="860"/>
      <c r="E1" s="860"/>
      <c r="F1" s="861"/>
      <c r="G1" s="150"/>
      <c r="H1" s="65" t="s">
        <v>144</v>
      </c>
      <c r="I1" s="865" t="s">
        <v>109</v>
      </c>
      <c r="J1" s="866"/>
      <c r="K1" s="866"/>
      <c r="L1" s="866"/>
      <c r="M1" s="866"/>
      <c r="N1" s="866"/>
      <c r="O1" s="866"/>
      <c r="P1" s="866"/>
      <c r="Q1" s="866"/>
      <c r="R1" s="867"/>
      <c r="S1" s="876" t="s">
        <v>110</v>
      </c>
      <c r="T1" s="877"/>
      <c r="U1" s="877"/>
      <c r="V1" s="877"/>
      <c r="W1" s="878"/>
    </row>
    <row r="2" spans="1:128" ht="36" customHeight="1">
      <c r="A2" s="862"/>
      <c r="B2" s="863"/>
      <c r="C2" s="863"/>
      <c r="D2" s="863"/>
      <c r="E2" s="863"/>
      <c r="F2" s="864"/>
      <c r="G2" s="151"/>
      <c r="H2" s="65" t="s">
        <v>111</v>
      </c>
      <c r="I2" s="865" t="s">
        <v>245</v>
      </c>
      <c r="J2" s="866"/>
      <c r="K2" s="866"/>
      <c r="L2" s="866"/>
      <c r="M2" s="879" t="s">
        <v>107</v>
      </c>
      <c r="N2" s="880"/>
      <c r="O2" s="880"/>
      <c r="P2" s="880"/>
      <c r="Q2" s="880"/>
      <c r="R2" s="881"/>
      <c r="S2" s="876" t="s">
        <v>246</v>
      </c>
      <c r="T2" s="877"/>
      <c r="U2" s="877"/>
      <c r="V2" s="877"/>
      <c r="W2" s="878"/>
    </row>
    <row r="3" spans="1:128" s="67" customFormat="1" ht="34.5" customHeight="1">
      <c r="A3" s="844" t="s">
        <v>639</v>
      </c>
      <c r="B3" s="844" t="s">
        <v>640</v>
      </c>
      <c r="C3" s="844" t="s">
        <v>641</v>
      </c>
      <c r="D3" s="844" t="s">
        <v>656</v>
      </c>
      <c r="E3" s="852" t="s">
        <v>112</v>
      </c>
      <c r="F3" s="853"/>
      <c r="H3" s="145" t="s">
        <v>113</v>
      </c>
      <c r="I3" s="818" t="s">
        <v>114</v>
      </c>
      <c r="J3" s="818"/>
      <c r="K3" s="852" t="s">
        <v>115</v>
      </c>
      <c r="L3" s="853"/>
      <c r="M3" s="882" t="s">
        <v>116</v>
      </c>
      <c r="N3" s="824" t="s">
        <v>643</v>
      </c>
      <c r="O3" s="824" t="s">
        <v>591</v>
      </c>
      <c r="P3" s="885" t="s">
        <v>117</v>
      </c>
      <c r="Q3" s="886"/>
      <c r="R3" s="886"/>
      <c r="S3" s="886"/>
      <c r="T3" s="886"/>
      <c r="U3" s="886"/>
      <c r="V3" s="886"/>
      <c r="W3" s="88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row>
    <row r="4" spans="1:128" s="68" customFormat="1" ht="27.6" customHeight="1">
      <c r="A4" s="845"/>
      <c r="B4" s="845"/>
      <c r="C4" s="845"/>
      <c r="D4" s="845"/>
      <c r="E4" s="844" t="s">
        <v>159</v>
      </c>
      <c r="F4" s="824" t="s">
        <v>161</v>
      </c>
      <c r="G4" s="844" t="s">
        <v>160</v>
      </c>
      <c r="H4" s="818" t="s">
        <v>161</v>
      </c>
      <c r="I4" s="844" t="s">
        <v>162</v>
      </c>
      <c r="J4" s="818" t="s">
        <v>161</v>
      </c>
      <c r="K4" s="824" t="s">
        <v>104</v>
      </c>
      <c r="L4" s="824" t="s">
        <v>118</v>
      </c>
      <c r="M4" s="883"/>
      <c r="N4" s="825"/>
      <c r="O4" s="825"/>
      <c r="P4" s="887"/>
      <c r="Q4" s="888"/>
      <c r="R4" s="888"/>
      <c r="S4" s="888"/>
      <c r="T4" s="888"/>
      <c r="U4" s="888"/>
      <c r="V4" s="888"/>
      <c r="W4" s="884"/>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c r="DH4" s="123"/>
      <c r="DI4" s="123"/>
      <c r="DJ4" s="123"/>
      <c r="DK4" s="123"/>
      <c r="DL4" s="123"/>
      <c r="DM4" s="123"/>
      <c r="DN4" s="123"/>
      <c r="DO4" s="123"/>
      <c r="DP4" s="123"/>
      <c r="DQ4" s="123"/>
      <c r="DR4" s="123"/>
      <c r="DS4" s="123"/>
      <c r="DT4" s="123"/>
      <c r="DU4" s="123"/>
      <c r="DV4" s="123"/>
      <c r="DW4" s="123"/>
      <c r="DX4" s="123"/>
    </row>
    <row r="5" spans="1:128" s="67" customFormat="1" ht="27.6" customHeight="1">
      <c r="A5" s="845"/>
      <c r="B5" s="845"/>
      <c r="C5" s="845"/>
      <c r="D5" s="845"/>
      <c r="E5" s="845"/>
      <c r="F5" s="825"/>
      <c r="G5" s="845"/>
      <c r="H5" s="818"/>
      <c r="I5" s="845"/>
      <c r="J5" s="818"/>
      <c r="K5" s="825"/>
      <c r="L5" s="825"/>
      <c r="M5" s="883"/>
      <c r="N5" s="825"/>
      <c r="O5" s="825"/>
      <c r="P5" s="818" t="s">
        <v>119</v>
      </c>
      <c r="Q5" s="818"/>
      <c r="R5" s="818"/>
      <c r="S5" s="818"/>
      <c r="T5" s="852" t="s">
        <v>621</v>
      </c>
      <c r="U5" s="875"/>
      <c r="V5" s="875"/>
      <c r="W5" s="853"/>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2"/>
      <c r="BE5" s="122"/>
      <c r="BF5" s="122"/>
      <c r="BG5" s="122"/>
      <c r="BH5" s="122"/>
      <c r="BI5" s="122"/>
      <c r="BJ5" s="122"/>
      <c r="BK5" s="122"/>
      <c r="BL5" s="122"/>
      <c r="BM5" s="122"/>
      <c r="BN5" s="122"/>
      <c r="BO5" s="122"/>
      <c r="BP5" s="122"/>
      <c r="BQ5" s="122"/>
      <c r="BR5" s="122"/>
      <c r="BS5" s="122"/>
      <c r="BT5" s="122"/>
      <c r="BU5" s="122"/>
      <c r="BV5" s="122"/>
      <c r="BW5" s="122"/>
      <c r="BX5" s="122"/>
      <c r="BY5" s="122"/>
      <c r="BZ5" s="122"/>
      <c r="CA5" s="122"/>
      <c r="CB5" s="122"/>
      <c r="CC5" s="122"/>
      <c r="CD5" s="122"/>
      <c r="CE5" s="122"/>
      <c r="CF5" s="122"/>
      <c r="CG5" s="122"/>
      <c r="CH5" s="122"/>
      <c r="CI5" s="122"/>
      <c r="CJ5" s="122"/>
      <c r="CK5" s="122"/>
      <c r="CL5" s="122"/>
      <c r="CM5" s="122"/>
      <c r="CN5" s="122"/>
      <c r="CO5" s="122"/>
      <c r="CP5" s="122"/>
      <c r="CQ5" s="122"/>
      <c r="CR5" s="122"/>
      <c r="CS5" s="122"/>
      <c r="CT5" s="122"/>
      <c r="CU5" s="122"/>
      <c r="CV5" s="122"/>
      <c r="CW5" s="122"/>
      <c r="CX5" s="122"/>
      <c r="CY5" s="122"/>
      <c r="CZ5" s="122"/>
      <c r="DA5" s="122"/>
      <c r="DB5" s="122"/>
      <c r="DC5" s="122"/>
      <c r="DD5" s="122"/>
      <c r="DE5" s="122"/>
      <c r="DF5" s="122"/>
      <c r="DG5" s="122"/>
      <c r="DH5" s="122"/>
      <c r="DI5" s="122"/>
      <c r="DJ5" s="122"/>
      <c r="DK5" s="122"/>
      <c r="DL5" s="122"/>
      <c r="DM5" s="122"/>
      <c r="DN5" s="122"/>
      <c r="DO5" s="122"/>
      <c r="DP5" s="122"/>
      <c r="DQ5" s="122"/>
      <c r="DR5" s="122"/>
      <c r="DS5" s="122"/>
      <c r="DT5" s="122"/>
      <c r="DU5" s="122"/>
      <c r="DV5" s="122"/>
      <c r="DW5" s="122"/>
      <c r="DX5" s="122"/>
    </row>
    <row r="6" spans="1:128" s="67" customFormat="1" ht="47.25">
      <c r="A6" s="846"/>
      <c r="B6" s="846"/>
      <c r="C6" s="846"/>
      <c r="D6" s="846"/>
      <c r="E6" s="846"/>
      <c r="F6" s="826"/>
      <c r="G6" s="846"/>
      <c r="H6" s="818"/>
      <c r="I6" s="846"/>
      <c r="J6" s="818"/>
      <c r="K6" s="826"/>
      <c r="L6" s="826"/>
      <c r="M6" s="884"/>
      <c r="N6" s="826"/>
      <c r="O6" s="826"/>
      <c r="P6" s="69" t="s">
        <v>120</v>
      </c>
      <c r="Q6" s="69" t="s">
        <v>428</v>
      </c>
      <c r="R6" s="69" t="s">
        <v>121</v>
      </c>
      <c r="S6" s="69" t="s">
        <v>122</v>
      </c>
      <c r="T6" s="69" t="s">
        <v>120</v>
      </c>
      <c r="U6" s="69" t="s">
        <v>428</v>
      </c>
      <c r="V6" s="69" t="s">
        <v>121</v>
      </c>
      <c r="W6" s="69" t="s">
        <v>122</v>
      </c>
      <c r="X6" s="122"/>
      <c r="Y6" s="122"/>
      <c r="Z6" s="122"/>
      <c r="AA6" s="122"/>
      <c r="AB6" s="122"/>
      <c r="AC6" s="122"/>
      <c r="AD6" s="122"/>
      <c r="AE6" s="122"/>
      <c r="AF6" s="122"/>
      <c r="AG6" s="122"/>
      <c r="AH6" s="122"/>
      <c r="AI6" s="122"/>
      <c r="AJ6" s="122"/>
      <c r="AK6" s="122"/>
      <c r="AL6" s="122"/>
      <c r="AM6" s="122"/>
      <c r="AN6" s="122"/>
      <c r="AO6" s="122"/>
      <c r="AP6" s="122"/>
      <c r="AQ6" s="122"/>
      <c r="AR6" s="122"/>
      <c r="AS6" s="122"/>
      <c r="AT6" s="122"/>
      <c r="AU6" s="122"/>
      <c r="AV6" s="122"/>
      <c r="AW6" s="122"/>
      <c r="AX6" s="122"/>
      <c r="AY6" s="122"/>
      <c r="AZ6" s="122"/>
      <c r="BA6" s="122"/>
      <c r="BB6" s="122"/>
      <c r="BC6" s="122"/>
      <c r="BD6" s="122"/>
      <c r="BE6" s="122"/>
      <c r="BF6" s="122"/>
      <c r="BG6" s="122"/>
      <c r="BH6" s="122"/>
      <c r="BI6" s="122"/>
      <c r="BJ6" s="122"/>
      <c r="BK6" s="122"/>
      <c r="BL6" s="122"/>
      <c r="BM6" s="122"/>
      <c r="BN6" s="122"/>
      <c r="BO6" s="122"/>
      <c r="BP6" s="122"/>
      <c r="BQ6" s="122"/>
      <c r="BR6" s="122"/>
      <c r="BS6" s="122"/>
      <c r="BT6" s="122"/>
      <c r="BU6" s="122"/>
      <c r="BV6" s="122"/>
      <c r="BW6" s="122"/>
      <c r="BX6" s="122"/>
      <c r="BY6" s="122"/>
      <c r="BZ6" s="122"/>
      <c r="CA6" s="122"/>
      <c r="CB6" s="122"/>
      <c r="CC6" s="122"/>
      <c r="CD6" s="122"/>
      <c r="CE6" s="122"/>
      <c r="CF6" s="122"/>
      <c r="CG6" s="122"/>
      <c r="CH6" s="122"/>
      <c r="CI6" s="122"/>
      <c r="CJ6" s="122"/>
      <c r="CK6" s="122"/>
      <c r="CL6" s="122"/>
      <c r="CM6" s="122"/>
      <c r="CN6" s="122"/>
      <c r="CO6" s="122"/>
      <c r="CP6" s="122"/>
      <c r="CQ6" s="122"/>
      <c r="CR6" s="122"/>
      <c r="CS6" s="122"/>
      <c r="CT6" s="122"/>
      <c r="CU6" s="122"/>
      <c r="CV6" s="122"/>
      <c r="CW6" s="122"/>
      <c r="CX6" s="122"/>
      <c r="CY6" s="122"/>
      <c r="CZ6" s="122"/>
      <c r="DA6" s="122"/>
      <c r="DB6" s="122"/>
      <c r="DC6" s="122"/>
      <c r="DD6" s="122"/>
      <c r="DE6" s="122"/>
      <c r="DF6" s="122"/>
      <c r="DG6" s="122"/>
      <c r="DH6" s="122"/>
      <c r="DI6" s="122"/>
      <c r="DJ6" s="122"/>
      <c r="DK6" s="122"/>
      <c r="DL6" s="122"/>
      <c r="DM6" s="122"/>
      <c r="DN6" s="122"/>
      <c r="DO6" s="122"/>
      <c r="DP6" s="122"/>
      <c r="DQ6" s="122"/>
      <c r="DR6" s="122"/>
      <c r="DS6" s="122"/>
      <c r="DT6" s="122"/>
      <c r="DU6" s="122"/>
      <c r="DV6" s="122"/>
      <c r="DW6" s="122"/>
      <c r="DX6" s="122"/>
    </row>
    <row r="7" spans="1:128" s="70" customFormat="1">
      <c r="A7" s="153">
        <v>1</v>
      </c>
      <c r="B7" s="153">
        <v>2</v>
      </c>
      <c r="C7" s="154">
        <v>3</v>
      </c>
      <c r="D7" s="153">
        <v>4</v>
      </c>
      <c r="E7" s="154">
        <v>5</v>
      </c>
      <c r="F7" s="153">
        <v>6</v>
      </c>
      <c r="G7" s="154">
        <v>7</v>
      </c>
      <c r="H7" s="153">
        <v>8</v>
      </c>
      <c r="I7" s="154">
        <v>9</v>
      </c>
      <c r="J7" s="153">
        <v>10</v>
      </c>
      <c r="K7" s="154">
        <v>11</v>
      </c>
      <c r="L7" s="153">
        <v>12</v>
      </c>
      <c r="M7" s="154">
        <v>13</v>
      </c>
      <c r="N7" s="153">
        <v>14</v>
      </c>
      <c r="O7" s="154">
        <v>15</v>
      </c>
      <c r="P7" s="153">
        <v>16</v>
      </c>
      <c r="Q7" s="154">
        <v>17</v>
      </c>
      <c r="R7" s="153">
        <v>18</v>
      </c>
      <c r="S7" s="154">
        <v>19</v>
      </c>
      <c r="T7" s="153">
        <v>20</v>
      </c>
      <c r="U7" s="154">
        <v>21</v>
      </c>
      <c r="V7" s="153">
        <v>22</v>
      </c>
      <c r="W7" s="154">
        <v>23</v>
      </c>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3"/>
      <c r="CB7" s="123"/>
      <c r="CC7" s="123"/>
      <c r="CD7" s="123"/>
      <c r="CE7" s="123"/>
      <c r="CF7" s="123"/>
      <c r="CG7" s="123"/>
      <c r="CH7" s="123"/>
      <c r="CI7" s="123"/>
      <c r="CJ7" s="123"/>
      <c r="CK7" s="123"/>
      <c r="CL7" s="123"/>
      <c r="CM7" s="123"/>
      <c r="CN7" s="123"/>
      <c r="CO7" s="123"/>
      <c r="CP7" s="123"/>
      <c r="CQ7" s="123"/>
      <c r="CR7" s="123"/>
      <c r="CS7" s="123"/>
      <c r="CT7" s="123"/>
      <c r="CU7" s="123"/>
      <c r="CV7" s="123"/>
      <c r="CW7" s="123"/>
      <c r="CX7" s="123"/>
      <c r="CY7" s="123"/>
      <c r="CZ7" s="123"/>
      <c r="DA7" s="123"/>
      <c r="DB7" s="123"/>
      <c r="DC7" s="123"/>
      <c r="DD7" s="123"/>
      <c r="DE7" s="123"/>
      <c r="DF7" s="123"/>
      <c r="DG7" s="123"/>
      <c r="DH7" s="123"/>
      <c r="DI7" s="123"/>
      <c r="DJ7" s="123"/>
      <c r="DK7" s="123"/>
      <c r="DL7" s="123"/>
      <c r="DM7" s="123"/>
      <c r="DN7" s="123"/>
      <c r="DO7" s="123"/>
      <c r="DP7" s="123"/>
      <c r="DQ7" s="123"/>
      <c r="DR7" s="123"/>
      <c r="DS7" s="123"/>
      <c r="DT7" s="123"/>
      <c r="DU7" s="123"/>
      <c r="DV7" s="123"/>
      <c r="DW7" s="123"/>
      <c r="DX7" s="123"/>
    </row>
    <row r="8" spans="1:128" s="311" customFormat="1" ht="87" customHeight="1">
      <c r="A8" s="54" t="s">
        <v>596</v>
      </c>
      <c r="B8" s="54" t="s">
        <v>597</v>
      </c>
      <c r="C8" s="54" t="s">
        <v>598</v>
      </c>
      <c r="D8" s="54" t="s">
        <v>600</v>
      </c>
      <c r="E8" s="54"/>
      <c r="F8" s="308"/>
      <c r="G8" s="309"/>
      <c r="H8" s="308"/>
      <c r="I8" s="535"/>
      <c r="J8" s="308"/>
      <c r="K8" s="310" t="s">
        <v>21</v>
      </c>
      <c r="L8" s="535" t="s">
        <v>187</v>
      </c>
      <c r="M8" s="310" t="s">
        <v>599</v>
      </c>
      <c r="N8" s="535" t="s">
        <v>644</v>
      </c>
      <c r="O8" s="535" t="s">
        <v>645</v>
      </c>
      <c r="P8" s="535" t="s">
        <v>601</v>
      </c>
      <c r="Q8" s="535" t="s">
        <v>602</v>
      </c>
      <c r="R8" s="535" t="s">
        <v>592</v>
      </c>
      <c r="S8" s="535" t="s">
        <v>603</v>
      </c>
      <c r="T8" s="535" t="s">
        <v>601</v>
      </c>
      <c r="U8" s="535" t="s">
        <v>602</v>
      </c>
      <c r="V8" s="535" t="s">
        <v>592</v>
      </c>
      <c r="W8" s="535" t="s">
        <v>603</v>
      </c>
    </row>
    <row r="9" spans="1:128" ht="23.45" customHeight="1">
      <c r="A9" s="895">
        <v>0.85</v>
      </c>
      <c r="B9" s="368"/>
      <c r="C9" s="368"/>
      <c r="D9" s="368"/>
      <c r="E9" s="369" t="s">
        <v>123</v>
      </c>
      <c r="F9" s="794" t="s">
        <v>157</v>
      </c>
      <c r="G9" s="794"/>
      <c r="H9" s="794"/>
      <c r="I9" s="794"/>
      <c r="J9" s="794"/>
      <c r="K9" s="794"/>
      <c r="L9" s="794"/>
      <c r="M9" s="794"/>
      <c r="N9" s="380"/>
      <c r="O9" s="380"/>
      <c r="P9" s="371"/>
      <c r="Q9" s="371"/>
      <c r="R9" s="371"/>
      <c r="S9" s="371"/>
      <c r="T9" s="372"/>
      <c r="U9" s="372"/>
      <c r="V9" s="372"/>
      <c r="W9" s="372"/>
    </row>
    <row r="10" spans="1:128" s="78" customFormat="1" ht="24.6" customHeight="1">
      <c r="A10" s="896"/>
      <c r="B10" s="849">
        <v>0.03</v>
      </c>
      <c r="C10" s="235"/>
      <c r="D10" s="235"/>
      <c r="E10" s="236" t="s">
        <v>124</v>
      </c>
      <c r="F10" s="237" t="s">
        <v>172</v>
      </c>
      <c r="G10" s="237"/>
      <c r="H10" s="237"/>
      <c r="I10" s="237"/>
      <c r="J10" s="237"/>
      <c r="K10" s="237"/>
      <c r="L10" s="237"/>
      <c r="M10" s="237"/>
      <c r="N10" s="238"/>
      <c r="O10" s="238"/>
      <c r="P10" s="76"/>
      <c r="Q10" s="76"/>
      <c r="R10" s="76"/>
      <c r="S10" s="76"/>
      <c r="T10" s="76"/>
      <c r="U10" s="76"/>
      <c r="V10" s="77"/>
      <c r="W10" s="77"/>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c r="BN10" s="122"/>
      <c r="BO10" s="122"/>
      <c r="BP10" s="122"/>
      <c r="BQ10" s="122"/>
      <c r="BR10" s="122"/>
      <c r="BS10" s="122"/>
      <c r="BT10" s="122"/>
      <c r="BU10" s="122"/>
      <c r="BV10" s="122"/>
      <c r="BW10" s="122"/>
      <c r="BX10" s="122"/>
      <c r="BY10" s="122"/>
      <c r="BZ10" s="122"/>
      <c r="CA10" s="122"/>
      <c r="CB10" s="122"/>
      <c r="CC10" s="122"/>
      <c r="CD10" s="122"/>
      <c r="CE10" s="122"/>
      <c r="CF10" s="122"/>
      <c r="CG10" s="122"/>
      <c r="CH10" s="122"/>
      <c r="CI10" s="122"/>
      <c r="CJ10" s="122"/>
      <c r="CK10" s="122"/>
      <c r="CL10" s="122"/>
      <c r="CM10" s="122"/>
      <c r="CN10" s="122"/>
      <c r="CO10" s="122"/>
      <c r="CP10" s="122"/>
      <c r="CQ10" s="122"/>
      <c r="CR10" s="122"/>
      <c r="CS10" s="122"/>
      <c r="CT10" s="122"/>
      <c r="CU10" s="122"/>
      <c r="CV10" s="122"/>
      <c r="CW10" s="122"/>
      <c r="CX10" s="122"/>
      <c r="CY10" s="122"/>
      <c r="CZ10" s="122"/>
      <c r="DA10" s="122"/>
      <c r="DB10" s="122"/>
      <c r="DC10" s="122"/>
      <c r="DD10" s="122"/>
      <c r="DE10" s="122"/>
      <c r="DF10" s="122"/>
      <c r="DG10" s="122"/>
      <c r="DH10" s="122"/>
      <c r="DI10" s="122"/>
      <c r="DJ10" s="122"/>
      <c r="DK10" s="122"/>
      <c r="DL10" s="122"/>
      <c r="DM10" s="122"/>
      <c r="DN10" s="122"/>
      <c r="DO10" s="122"/>
      <c r="DP10" s="122"/>
      <c r="DQ10" s="122"/>
      <c r="DR10" s="122"/>
      <c r="DS10" s="122"/>
      <c r="DT10" s="122"/>
      <c r="DU10" s="122"/>
      <c r="DV10" s="122"/>
      <c r="DW10" s="122"/>
      <c r="DX10" s="122"/>
    </row>
    <row r="11" spans="1:128" s="80" customFormat="1" ht="21" customHeight="1">
      <c r="A11" s="896"/>
      <c r="B11" s="850"/>
      <c r="C11" s="199"/>
      <c r="D11" s="199"/>
      <c r="E11" s="138" t="s">
        <v>174</v>
      </c>
      <c r="F11" s="137" t="s">
        <v>173</v>
      </c>
      <c r="G11" s="137"/>
      <c r="H11" s="137"/>
      <c r="I11" s="137"/>
      <c r="J11" s="137"/>
      <c r="K11" s="137"/>
      <c r="L11" s="137"/>
      <c r="M11" s="137"/>
      <c r="N11" s="190"/>
      <c r="O11" s="190"/>
      <c r="P11" s="79"/>
      <c r="Q11" s="79"/>
      <c r="R11" s="79"/>
      <c r="S11" s="79"/>
      <c r="T11" s="79"/>
      <c r="U11" s="79"/>
      <c r="V11" s="155"/>
      <c r="W11" s="155"/>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c r="BG11" s="122"/>
      <c r="BH11" s="122"/>
      <c r="BI11" s="122"/>
      <c r="BJ11" s="122"/>
      <c r="BK11" s="122"/>
      <c r="BL11" s="122"/>
      <c r="BM11" s="122"/>
      <c r="BN11" s="122"/>
      <c r="BO11" s="122"/>
      <c r="BP11" s="122"/>
      <c r="BQ11" s="122"/>
      <c r="BR11" s="122"/>
      <c r="BS11" s="122"/>
      <c r="BT11" s="122"/>
      <c r="BU11" s="122"/>
      <c r="BV11" s="122"/>
      <c r="BW11" s="122"/>
      <c r="BX11" s="122"/>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122"/>
      <c r="DD11" s="122"/>
      <c r="DE11" s="122"/>
      <c r="DF11" s="122"/>
      <c r="DG11" s="122"/>
      <c r="DH11" s="122"/>
      <c r="DI11" s="122"/>
      <c r="DJ11" s="122"/>
      <c r="DK11" s="122"/>
      <c r="DL11" s="122"/>
      <c r="DM11" s="122"/>
      <c r="DN11" s="122"/>
      <c r="DO11" s="122"/>
      <c r="DP11" s="122"/>
      <c r="DQ11" s="122"/>
      <c r="DR11" s="122"/>
      <c r="DS11" s="122"/>
      <c r="DT11" s="122"/>
      <c r="DU11" s="122"/>
      <c r="DV11" s="122"/>
      <c r="DW11" s="122"/>
      <c r="DX11" s="122"/>
    </row>
    <row r="12" spans="1:128" s="119" customFormat="1" ht="47.25" hidden="1" customHeight="1">
      <c r="A12" s="896"/>
      <c r="B12" s="850"/>
      <c r="C12" s="904"/>
      <c r="D12" s="540"/>
      <c r="E12" s="83" t="s">
        <v>4</v>
      </c>
      <c r="F12" s="85" t="s">
        <v>0</v>
      </c>
      <c r="G12" s="156" t="s">
        <v>5</v>
      </c>
      <c r="H12" s="85" t="s">
        <v>41</v>
      </c>
      <c r="I12" s="156" t="s">
        <v>169</v>
      </c>
      <c r="J12" s="136" t="s">
        <v>145</v>
      </c>
      <c r="K12" s="159" t="str">
        <f>'BSC P5'!L6</f>
        <v>%</v>
      </c>
      <c r="L12" s="169"/>
      <c r="M12" s="156"/>
      <c r="N12" s="168"/>
      <c r="O12" s="168"/>
      <c r="P12" s="133"/>
      <c r="Q12" s="134"/>
      <c r="R12" s="118"/>
      <c r="S12" s="135"/>
      <c r="T12" s="133"/>
      <c r="U12" s="134"/>
      <c r="V12" s="118"/>
      <c r="W12" s="135"/>
    </row>
    <row r="13" spans="1:128" s="119" customFormat="1" ht="78.75" hidden="1" customHeight="1">
      <c r="A13" s="896"/>
      <c r="B13" s="850"/>
      <c r="C13" s="905"/>
      <c r="D13" s="541"/>
      <c r="E13" s="83" t="s">
        <v>6</v>
      </c>
      <c r="F13" s="85" t="s">
        <v>1</v>
      </c>
      <c r="G13" s="156" t="s">
        <v>9</v>
      </c>
      <c r="H13" s="85" t="s">
        <v>36</v>
      </c>
      <c r="I13" s="156" t="s">
        <v>170</v>
      </c>
      <c r="J13" s="136" t="s">
        <v>244</v>
      </c>
      <c r="K13" s="159" t="str">
        <f>'BSC P5'!L7</f>
        <v>đ/ kWh</v>
      </c>
      <c r="L13" s="156"/>
      <c r="M13" s="156"/>
      <c r="N13" s="168"/>
      <c r="O13" s="168"/>
      <c r="P13" s="118"/>
      <c r="Q13" s="134"/>
      <c r="R13" s="118"/>
      <c r="S13" s="135"/>
      <c r="T13" s="118"/>
      <c r="U13" s="134"/>
      <c r="V13" s="118"/>
      <c r="W13" s="135"/>
    </row>
    <row r="14" spans="1:128" s="119" customFormat="1" ht="63" hidden="1" customHeight="1">
      <c r="A14" s="896"/>
      <c r="B14" s="850"/>
      <c r="C14" s="905"/>
      <c r="D14" s="541"/>
      <c r="E14" s="83" t="s">
        <v>7</v>
      </c>
      <c r="F14" s="85" t="s">
        <v>37</v>
      </c>
      <c r="G14" s="156" t="s">
        <v>10</v>
      </c>
      <c r="H14" s="85" t="str">
        <f>'BSC P5'!G8</f>
        <v>Giá trị hàng tồn kho hàng quý không vượt kế hoạch TCT giao</v>
      </c>
      <c r="I14" s="156" t="s">
        <v>171</v>
      </c>
      <c r="J14" s="136" t="s">
        <v>147</v>
      </c>
      <c r="K14" s="33" t="str">
        <f>'BSC P5'!L8</f>
        <v>%</v>
      </c>
      <c r="L14" s="169"/>
      <c r="M14" s="156"/>
      <c r="N14" s="168"/>
      <c r="O14" s="168"/>
      <c r="P14" s="133"/>
      <c r="Q14" s="134"/>
      <c r="R14" s="118"/>
      <c r="S14" s="135"/>
      <c r="T14" s="133"/>
      <c r="U14" s="134"/>
      <c r="V14" s="118"/>
      <c r="W14" s="135"/>
    </row>
    <row r="15" spans="1:128" s="119" customFormat="1" ht="110.25" customHeight="1">
      <c r="A15" s="896"/>
      <c r="B15" s="850"/>
      <c r="C15" s="188">
        <v>1</v>
      </c>
      <c r="D15" s="558">
        <v>1</v>
      </c>
      <c r="E15" s="83" t="s">
        <v>6</v>
      </c>
      <c r="F15" s="136" t="s">
        <v>1</v>
      </c>
      <c r="G15" s="156" t="s">
        <v>579</v>
      </c>
      <c r="H15" s="136" t="s">
        <v>36</v>
      </c>
      <c r="I15" s="156" t="s">
        <v>580</v>
      </c>
      <c r="J15" s="241" t="s">
        <v>331</v>
      </c>
      <c r="K15" s="159" t="str">
        <f>+'PPTH NGOC'!K13</f>
        <v>đ/ kWh</v>
      </c>
      <c r="L15" s="156">
        <v>478.09</v>
      </c>
      <c r="M15" s="156" t="s">
        <v>24</v>
      </c>
      <c r="N15" s="168">
        <v>1</v>
      </c>
      <c r="O15" s="312">
        <f>N15*D15*$C$15*$B$10*$A$9</f>
        <v>2.5499999999999998E-2</v>
      </c>
      <c r="P15" s="118">
        <v>478.09</v>
      </c>
      <c r="Q15" s="302">
        <f>+P15-L15</f>
        <v>0</v>
      </c>
      <c r="R15" s="416">
        <f>100-(Q15*10)</f>
        <v>100</v>
      </c>
      <c r="S15" s="135">
        <f>R15*O15</f>
        <v>2.5499999999999998</v>
      </c>
      <c r="T15" s="118">
        <v>478.09</v>
      </c>
      <c r="U15" s="83">
        <f>+T15-L15</f>
        <v>0</v>
      </c>
      <c r="V15" s="118">
        <v>100</v>
      </c>
      <c r="W15" s="135">
        <f>O15*V15</f>
        <v>2.5499999999999998</v>
      </c>
      <c r="X15" s="263"/>
    </row>
    <row r="16" spans="1:128" ht="15.75" hidden="1" customHeight="1">
      <c r="A16" s="896"/>
      <c r="B16" s="850"/>
      <c r="C16" s="146"/>
      <c r="D16" s="146"/>
      <c r="E16" s="138" t="s">
        <v>53</v>
      </c>
      <c r="F16" s="815" t="s">
        <v>175</v>
      </c>
      <c r="G16" s="815"/>
      <c r="H16" s="815"/>
      <c r="I16" s="815"/>
      <c r="J16" s="815"/>
      <c r="K16" s="815"/>
      <c r="L16" s="815"/>
      <c r="M16" s="815"/>
      <c r="N16" s="137"/>
      <c r="O16" s="137"/>
      <c r="P16" s="79"/>
      <c r="Q16" s="79"/>
      <c r="R16" s="79"/>
      <c r="S16" s="189"/>
      <c r="T16" s="79"/>
      <c r="U16" s="79"/>
      <c r="V16" s="79"/>
      <c r="W16" s="189"/>
    </row>
    <row r="17" spans="1:128" s="87" customFormat="1" ht="110.25" hidden="1" customHeight="1">
      <c r="A17" s="896"/>
      <c r="B17" s="850"/>
      <c r="C17" s="188">
        <v>0</v>
      </c>
      <c r="D17" s="540"/>
      <c r="E17" s="83" t="s">
        <v>8</v>
      </c>
      <c r="F17" s="84" t="s">
        <v>42</v>
      </c>
      <c r="G17" s="157" t="s">
        <v>583</v>
      </c>
      <c r="H17" s="84" t="str">
        <f>+'BSC P5'!G9</f>
        <v>Thực hiện tốt công tác dịch vụ khách hàng, không vi phạm về quy định giao tiếp khách hàng</v>
      </c>
      <c r="I17" s="156" t="s">
        <v>584</v>
      </c>
      <c r="J17" s="84" t="str">
        <f>+H17</f>
        <v>Thực hiện tốt công tác dịch vụ khách hàng, không vi phạm về quy định giao tiếp khách hàng</v>
      </c>
      <c r="K17" s="86" t="s">
        <v>105</v>
      </c>
      <c r="L17" s="86">
        <v>0</v>
      </c>
      <c r="M17" s="118" t="s">
        <v>106</v>
      </c>
      <c r="N17" s="168">
        <v>1</v>
      </c>
      <c r="O17" s="312">
        <f>N17*$C$17*$B$10*$A$9</f>
        <v>0</v>
      </c>
      <c r="P17" s="156">
        <f>+L17</f>
        <v>0</v>
      </c>
      <c r="Q17" s="134"/>
      <c r="R17" s="118">
        <f>IF((100-P17*10)&gt;30,100-P17*10,0)</f>
        <v>100</v>
      </c>
      <c r="S17" s="135">
        <f>R17*O17</f>
        <v>0</v>
      </c>
      <c r="T17" s="156">
        <f>+Q17</f>
        <v>0</v>
      </c>
      <c r="U17" s="134"/>
      <c r="V17" s="118">
        <v>100</v>
      </c>
      <c r="W17" s="135">
        <f>O17*V17</f>
        <v>0</v>
      </c>
    </row>
    <row r="18" spans="1:128">
      <c r="A18" s="896"/>
      <c r="B18" s="850"/>
      <c r="C18" s="146"/>
      <c r="D18" s="146"/>
      <c r="E18" s="138" t="s">
        <v>177</v>
      </c>
      <c r="F18" s="815" t="s">
        <v>176</v>
      </c>
      <c r="G18" s="815"/>
      <c r="H18" s="815"/>
      <c r="I18" s="815"/>
      <c r="J18" s="815"/>
      <c r="K18" s="815"/>
      <c r="L18" s="815"/>
      <c r="M18" s="815"/>
      <c r="N18" s="190"/>
      <c r="O18" s="190"/>
      <c r="P18" s="79"/>
      <c r="Q18" s="79"/>
      <c r="R18" s="191"/>
      <c r="S18" s="192"/>
      <c r="T18" s="79"/>
      <c r="U18" s="79"/>
      <c r="V18" s="191"/>
      <c r="W18" s="192"/>
    </row>
    <row r="19" spans="1:128" s="89" customFormat="1" ht="47.25">
      <c r="A19" s="896"/>
      <c r="B19" s="851"/>
      <c r="C19" s="200">
        <v>0</v>
      </c>
      <c r="D19" s="556">
        <v>0</v>
      </c>
      <c r="E19" s="83" t="s">
        <v>2</v>
      </c>
      <c r="F19" s="84" t="s">
        <v>3</v>
      </c>
      <c r="G19" s="157" t="s">
        <v>585</v>
      </c>
      <c r="H19" s="84" t="s">
        <v>149</v>
      </c>
      <c r="I19" s="157" t="s">
        <v>586</v>
      </c>
      <c r="J19" s="84" t="str">
        <f>+H19</f>
        <v>Nghiên cứu áp dụng công nghệ mới vào SXKD</v>
      </c>
      <c r="K19" s="86" t="s">
        <v>105</v>
      </c>
      <c r="L19" s="86">
        <v>0</v>
      </c>
      <c r="M19" s="118" t="s">
        <v>106</v>
      </c>
      <c r="N19" s="139">
        <v>1</v>
      </c>
      <c r="O19" s="312">
        <f>N19*D19*$C$19*$B$10*$A$9</f>
        <v>0</v>
      </c>
      <c r="P19" s="156">
        <f>+L19</f>
        <v>0</v>
      </c>
      <c r="Q19" s="302">
        <v>10</v>
      </c>
      <c r="R19" s="118">
        <f>100-(P19-L19)*Q19</f>
        <v>100</v>
      </c>
      <c r="S19" s="135">
        <f>R19*O19</f>
        <v>0</v>
      </c>
      <c r="T19" s="156">
        <v>0</v>
      </c>
      <c r="U19" s="302">
        <v>10</v>
      </c>
      <c r="V19" s="118">
        <f>100-(T19-L19)*U19</f>
        <v>100</v>
      </c>
      <c r="W19" s="135">
        <f>O19*V19</f>
        <v>0</v>
      </c>
    </row>
    <row r="20" spans="1:128" ht="15.75" hidden="1" customHeight="1">
      <c r="A20" s="896"/>
      <c r="B20" s="272"/>
      <c r="C20" s="167"/>
      <c r="D20" s="167"/>
      <c r="E20" s="138" t="s">
        <v>179</v>
      </c>
      <c r="F20" s="815" t="s">
        <v>178</v>
      </c>
      <c r="G20" s="858"/>
      <c r="H20" s="858"/>
      <c r="I20" s="858"/>
      <c r="J20" s="858"/>
      <c r="K20" s="858"/>
      <c r="L20" s="858"/>
      <c r="M20" s="858"/>
      <c r="N20" s="190"/>
      <c r="O20" s="190"/>
      <c r="P20" s="79"/>
      <c r="Q20" s="79"/>
      <c r="R20" s="191"/>
      <c r="S20" s="192"/>
      <c r="T20" s="79"/>
      <c r="U20" s="79"/>
      <c r="V20" s="191"/>
      <c r="W20" s="192"/>
    </row>
    <row r="21" spans="1:128" s="91" customFormat="1" ht="15.75" hidden="1" customHeight="1">
      <c r="A21" s="896"/>
      <c r="B21" s="272"/>
      <c r="C21" s="160"/>
      <c r="D21" s="160"/>
      <c r="E21" s="83"/>
      <c r="F21" s="84"/>
      <c r="G21" s="84"/>
      <c r="H21" s="82"/>
      <c r="I21" s="82"/>
      <c r="J21" s="82"/>
      <c r="K21" s="120"/>
      <c r="L21" s="172"/>
      <c r="M21" s="172"/>
      <c r="N21" s="139"/>
      <c r="O21" s="139"/>
      <c r="P21" s="173"/>
      <c r="Q21" s="173"/>
      <c r="R21" s="170"/>
      <c r="S21" s="171"/>
      <c r="T21" s="173"/>
      <c r="U21" s="173"/>
      <c r="V21" s="170"/>
      <c r="W21" s="171"/>
      <c r="X21" s="124"/>
      <c r="Y21" s="124"/>
      <c r="Z21" s="124"/>
      <c r="AA21" s="124"/>
      <c r="AB21" s="124"/>
      <c r="AC21" s="124"/>
      <c r="AD21" s="124"/>
      <c r="AE21" s="124"/>
      <c r="AF21" s="124"/>
      <c r="AG21" s="124"/>
      <c r="AH21" s="124"/>
      <c r="AI21" s="124"/>
      <c r="AJ21" s="124"/>
      <c r="AK21" s="124"/>
      <c r="AL21" s="124"/>
      <c r="AM21" s="124"/>
      <c r="AN21" s="124"/>
      <c r="AO21" s="124"/>
      <c r="AP21" s="124"/>
      <c r="AQ21" s="124"/>
      <c r="AR21" s="124"/>
      <c r="AS21" s="124"/>
      <c r="AT21" s="124"/>
      <c r="AU21" s="124"/>
      <c r="AV21" s="124"/>
      <c r="AW21" s="124"/>
      <c r="AX21" s="124"/>
      <c r="AY21" s="124"/>
      <c r="AZ21" s="124"/>
      <c r="BA21" s="124"/>
      <c r="BB21" s="124"/>
      <c r="BC21" s="124"/>
      <c r="BD21" s="124"/>
      <c r="BE21" s="124"/>
      <c r="BF21" s="124"/>
      <c r="BG21" s="124"/>
      <c r="BH21" s="124"/>
      <c r="BI21" s="124"/>
      <c r="BJ21" s="124"/>
      <c r="BK21" s="124"/>
      <c r="BL21" s="124"/>
      <c r="BM21" s="124"/>
      <c r="BN21" s="124"/>
      <c r="BO21" s="124"/>
      <c r="BP21" s="124"/>
      <c r="BQ21" s="124"/>
      <c r="BR21" s="124"/>
      <c r="BS21" s="124"/>
      <c r="BT21" s="124"/>
      <c r="BU21" s="124"/>
      <c r="BV21" s="124"/>
      <c r="BW21" s="124"/>
      <c r="BX21" s="124"/>
      <c r="BY21" s="124"/>
      <c r="BZ21" s="124"/>
      <c r="CA21" s="124"/>
      <c r="CB21" s="124"/>
      <c r="CC21" s="124"/>
      <c r="CD21" s="124"/>
      <c r="CE21" s="124"/>
      <c r="CF21" s="124"/>
      <c r="CG21" s="124"/>
      <c r="CH21" s="124"/>
      <c r="CI21" s="124"/>
      <c r="CJ21" s="124"/>
      <c r="CK21" s="124"/>
      <c r="CL21" s="124"/>
      <c r="CM21" s="124"/>
      <c r="CN21" s="124"/>
      <c r="CO21" s="124"/>
      <c r="CP21" s="124"/>
      <c r="CQ21" s="124"/>
      <c r="CR21" s="124"/>
      <c r="CS21" s="124"/>
      <c r="CT21" s="124"/>
      <c r="CU21" s="124"/>
      <c r="CV21" s="124"/>
      <c r="CW21" s="124"/>
      <c r="CX21" s="124"/>
      <c r="CY21" s="124"/>
      <c r="CZ21" s="124"/>
      <c r="DA21" s="124"/>
      <c r="DB21" s="124"/>
      <c r="DC21" s="124"/>
      <c r="DD21" s="124"/>
      <c r="DE21" s="124"/>
      <c r="DF21" s="124"/>
      <c r="DG21" s="124"/>
      <c r="DH21" s="124"/>
      <c r="DI21" s="124"/>
      <c r="DJ21" s="124"/>
      <c r="DK21" s="124"/>
      <c r="DL21" s="124"/>
      <c r="DM21" s="124"/>
      <c r="DN21" s="124"/>
      <c r="DO21" s="124"/>
      <c r="DP21" s="124"/>
      <c r="DQ21" s="124"/>
      <c r="DR21" s="124"/>
      <c r="DS21" s="124"/>
      <c r="DT21" s="124"/>
      <c r="DU21" s="124"/>
      <c r="DV21" s="124"/>
      <c r="DW21" s="124"/>
      <c r="DX21" s="124"/>
    </row>
    <row r="22" spans="1:128" ht="20.25" customHeight="1">
      <c r="A22" s="896"/>
      <c r="B22" s="146"/>
      <c r="C22" s="146"/>
      <c r="D22" s="146"/>
      <c r="E22" s="76" t="s">
        <v>126</v>
      </c>
      <c r="F22" s="816" t="s">
        <v>180</v>
      </c>
      <c r="G22" s="816"/>
      <c r="H22" s="816"/>
      <c r="I22" s="816"/>
      <c r="J22" s="816"/>
      <c r="K22" s="816"/>
      <c r="L22" s="816"/>
      <c r="M22" s="816"/>
      <c r="N22" s="165"/>
      <c r="O22" s="165"/>
      <c r="P22" s="174"/>
      <c r="Q22" s="174"/>
      <c r="R22" s="174"/>
      <c r="S22" s="175"/>
      <c r="T22" s="174"/>
      <c r="U22" s="174"/>
      <c r="V22" s="174"/>
      <c r="W22" s="175"/>
    </row>
    <row r="23" spans="1:128" s="68" customFormat="1" ht="23.25" customHeight="1">
      <c r="A23" s="896"/>
      <c r="B23" s="847">
        <v>0.85</v>
      </c>
      <c r="C23" s="148"/>
      <c r="D23" s="537"/>
      <c r="E23" s="138" t="s">
        <v>187</v>
      </c>
      <c r="F23" s="908" t="s">
        <v>186</v>
      </c>
      <c r="G23" s="908"/>
      <c r="H23" s="908"/>
      <c r="I23" s="908"/>
      <c r="J23" s="908"/>
      <c r="K23" s="908"/>
      <c r="L23" s="908"/>
      <c r="M23" s="908"/>
      <c r="N23" s="190"/>
      <c r="O23" s="190"/>
      <c r="P23" s="195"/>
      <c r="Q23" s="195"/>
      <c r="R23" s="196"/>
      <c r="S23" s="197"/>
      <c r="T23" s="195"/>
      <c r="U23" s="195"/>
      <c r="V23" s="196"/>
      <c r="W23" s="197"/>
      <c r="X23" s="123"/>
      <c r="Y23" s="123"/>
      <c r="Z23" s="123"/>
      <c r="AA23" s="123"/>
      <c r="AB23" s="123"/>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123"/>
      <c r="DD23" s="123"/>
      <c r="DE23" s="123"/>
      <c r="DF23" s="123"/>
      <c r="DG23" s="123"/>
      <c r="DH23" s="123"/>
      <c r="DI23" s="123"/>
      <c r="DJ23" s="123"/>
      <c r="DK23" s="123"/>
      <c r="DL23" s="123"/>
      <c r="DM23" s="123"/>
      <c r="DN23" s="123"/>
      <c r="DO23" s="123"/>
      <c r="DP23" s="123"/>
      <c r="DQ23" s="123"/>
      <c r="DR23" s="123"/>
      <c r="DS23" s="123"/>
      <c r="DT23" s="123"/>
      <c r="DU23" s="123"/>
      <c r="DV23" s="123"/>
      <c r="DW23" s="123"/>
      <c r="DX23" s="123"/>
    </row>
    <row r="24" spans="1:128" s="67" customFormat="1" ht="69.75" hidden="1" customHeight="1">
      <c r="A24" s="896"/>
      <c r="B24" s="848"/>
      <c r="C24" s="823">
        <v>0</v>
      </c>
      <c r="D24" s="538"/>
      <c r="E24" s="81" t="s">
        <v>56</v>
      </c>
      <c r="F24" s="58" t="str">
        <f>+'Ma tran chuc năng P5'!D6</f>
        <v xml:space="preserve">Lập, triển khai kế hoạch CCHC của Công ty </v>
      </c>
      <c r="G24" s="140" t="str">
        <f>+'Ma tran chuc năng P5'!E6</f>
        <v>KH5.1</v>
      </c>
      <c r="H24" s="53" t="str">
        <f>+'Ma tran chuc năng P5'!F6</f>
        <v xml:space="preserve">Tham gia triển khai thực hiện kế hoạch CCHC của Công ty </v>
      </c>
      <c r="I24" s="81" t="s">
        <v>477</v>
      </c>
      <c r="J24" s="298" t="s">
        <v>431</v>
      </c>
      <c r="K24" s="86" t="s">
        <v>105</v>
      </c>
      <c r="L24" s="86">
        <v>0</v>
      </c>
      <c r="M24" s="118" t="s">
        <v>106</v>
      </c>
      <c r="N24" s="139">
        <v>0.5</v>
      </c>
      <c r="O24" s="312">
        <f>N24*$C$24*$B$23*$A$9</f>
        <v>0</v>
      </c>
      <c r="P24" s="86">
        <v>0</v>
      </c>
      <c r="Q24" s="134"/>
      <c r="R24" s="118">
        <f t="shared" ref="R24:R29" si="0">IF((100-P24*10)&gt;30,100-P24*10,0)</f>
        <v>100</v>
      </c>
      <c r="S24" s="135">
        <f>R24*O24</f>
        <v>0</v>
      </c>
      <c r="T24" s="156">
        <f>+Q24</f>
        <v>0</v>
      </c>
      <c r="U24" s="134"/>
      <c r="V24" s="118">
        <f>IF((100-T24*10)&gt;30,100-T24*10,0)</f>
        <v>100</v>
      </c>
      <c r="W24" s="135">
        <f>O24*V24</f>
        <v>0</v>
      </c>
      <c r="X24" s="122"/>
      <c r="Y24" s="122"/>
      <c r="Z24" s="122"/>
      <c r="AA24" s="122"/>
      <c r="AB24" s="122"/>
      <c r="AC24" s="122"/>
      <c r="AD24" s="122"/>
      <c r="AE24" s="122"/>
      <c r="AF24" s="122"/>
      <c r="AG24" s="122"/>
      <c r="AH24" s="122"/>
      <c r="AI24" s="122"/>
      <c r="AJ24" s="122"/>
      <c r="AK24" s="122"/>
      <c r="AL24" s="122"/>
      <c r="AM24" s="122"/>
      <c r="AN24" s="122"/>
      <c r="AO24" s="122"/>
      <c r="AP24" s="122"/>
      <c r="AQ24" s="122"/>
      <c r="AR24" s="122"/>
      <c r="AS24" s="122"/>
      <c r="AT24" s="122"/>
      <c r="AU24" s="122"/>
      <c r="AV24" s="122"/>
      <c r="AW24" s="122"/>
      <c r="AX24" s="122"/>
      <c r="AY24" s="122"/>
      <c r="AZ24" s="122"/>
      <c r="BA24" s="122"/>
      <c r="BB24" s="122"/>
      <c r="BC24" s="122"/>
      <c r="BD24" s="122"/>
      <c r="BE24" s="122"/>
      <c r="BF24" s="122"/>
      <c r="BG24" s="122"/>
      <c r="BH24" s="122"/>
      <c r="BI24" s="122"/>
      <c r="BJ24" s="122"/>
      <c r="BK24" s="122"/>
      <c r="BL24" s="122"/>
      <c r="BM24" s="122"/>
      <c r="BN24" s="122"/>
      <c r="BO24" s="122"/>
      <c r="BP24" s="122"/>
      <c r="BQ24" s="122"/>
      <c r="BR24" s="122"/>
      <c r="BS24" s="122"/>
      <c r="BT24" s="122"/>
      <c r="BU24" s="122"/>
      <c r="BV24" s="122"/>
      <c r="BW24" s="122"/>
      <c r="BX24" s="122"/>
      <c r="BY24" s="122"/>
      <c r="BZ24" s="122"/>
      <c r="CA24" s="122"/>
      <c r="CB24" s="122"/>
      <c r="CC24" s="122"/>
      <c r="CD24" s="122"/>
      <c r="CE24" s="122"/>
      <c r="CF24" s="122"/>
      <c r="CG24" s="122"/>
      <c r="CH24" s="122"/>
      <c r="CI24" s="122"/>
      <c r="CJ24" s="122"/>
      <c r="CK24" s="122"/>
      <c r="CL24" s="122"/>
      <c r="CM24" s="122"/>
      <c r="CN24" s="122"/>
      <c r="CO24" s="122"/>
      <c r="CP24" s="122"/>
      <c r="CQ24" s="122"/>
      <c r="CR24" s="122"/>
      <c r="CS24" s="122"/>
      <c r="CT24" s="122"/>
      <c r="CU24" s="122"/>
      <c r="CV24" s="122"/>
      <c r="CW24" s="122"/>
      <c r="CX24" s="122"/>
      <c r="CY24" s="122"/>
      <c r="CZ24" s="122"/>
      <c r="DA24" s="122"/>
      <c r="DB24" s="122"/>
      <c r="DC24" s="122"/>
      <c r="DD24" s="122"/>
      <c r="DE24" s="122"/>
      <c r="DF24" s="122"/>
      <c r="DG24" s="122"/>
      <c r="DH24" s="122"/>
      <c r="DI24" s="122"/>
      <c r="DJ24" s="122"/>
      <c r="DK24" s="122"/>
      <c r="DL24" s="122"/>
      <c r="DM24" s="122"/>
      <c r="DN24" s="122"/>
      <c r="DO24" s="122"/>
      <c r="DP24" s="122"/>
      <c r="DQ24" s="122"/>
      <c r="DR24" s="122"/>
      <c r="DS24" s="122"/>
      <c r="DT24" s="122"/>
      <c r="DU24" s="122"/>
      <c r="DV24" s="122"/>
      <c r="DW24" s="122"/>
      <c r="DX24" s="122"/>
    </row>
    <row r="25" spans="1:128" s="67" customFormat="1" ht="67.5" hidden="1" customHeight="1">
      <c r="A25" s="896"/>
      <c r="B25" s="848"/>
      <c r="C25" s="823"/>
      <c r="D25" s="538"/>
      <c r="E25" s="81" t="s">
        <v>58</v>
      </c>
      <c r="F25" s="58" t="str">
        <f>+'Ma tran chuc năng P5'!D7</f>
        <v xml:space="preserve">Lập, triển khai kế hoạch thực hiện Quy chế dân chủ của Công ty </v>
      </c>
      <c r="G25" s="140" t="str">
        <f>+'Ma tran chuc năng P5'!E7</f>
        <v>KH6.1</v>
      </c>
      <c r="H25" s="62" t="str">
        <f>+'Ma tran chuc năng P5'!F7</f>
        <v xml:space="preserve">Tham gia triển khai thực hiện kế hoạch thực hiện Quy chế dân chủ của Công ty </v>
      </c>
      <c r="I25" s="81" t="s">
        <v>478</v>
      </c>
      <c r="J25" s="298" t="s">
        <v>432</v>
      </c>
      <c r="K25" s="86" t="s">
        <v>105</v>
      </c>
      <c r="L25" s="86">
        <v>0</v>
      </c>
      <c r="M25" s="118" t="s">
        <v>106</v>
      </c>
      <c r="N25" s="139">
        <v>0.5</v>
      </c>
      <c r="O25" s="312">
        <f>N25*$C$24*$B$23*$A$9</f>
        <v>0</v>
      </c>
      <c r="P25" s="86">
        <v>0</v>
      </c>
      <c r="Q25" s="134"/>
      <c r="R25" s="118">
        <f t="shared" si="0"/>
        <v>100</v>
      </c>
      <c r="S25" s="135">
        <f>R25*O25</f>
        <v>0</v>
      </c>
      <c r="T25" s="156">
        <f>+Q25</f>
        <v>0</v>
      </c>
      <c r="U25" s="134"/>
      <c r="V25" s="118">
        <f>IF((100-T25*10)&gt;30,100-T25*10,0)</f>
        <v>100</v>
      </c>
      <c r="W25" s="135">
        <f>O25*V25</f>
        <v>0</v>
      </c>
      <c r="X25" s="122"/>
      <c r="Y25" s="122"/>
      <c r="Z25" s="122"/>
      <c r="AA25" s="122"/>
      <c r="AB25" s="122"/>
      <c r="AC25" s="122"/>
      <c r="AD25" s="122"/>
      <c r="AE25" s="122"/>
      <c r="AF25" s="122"/>
      <c r="AG25" s="122"/>
      <c r="AH25" s="122"/>
      <c r="AI25" s="122"/>
      <c r="AJ25" s="122"/>
      <c r="AK25" s="122"/>
      <c r="AL25" s="122"/>
      <c r="AM25" s="122"/>
      <c r="AN25" s="122"/>
      <c r="AO25" s="122"/>
      <c r="AP25" s="122"/>
      <c r="AQ25" s="122"/>
      <c r="AR25" s="122"/>
      <c r="AS25" s="122"/>
      <c r="AT25" s="122"/>
      <c r="AU25" s="122"/>
      <c r="AV25" s="122"/>
      <c r="AW25" s="122"/>
      <c r="AX25" s="122"/>
      <c r="AY25" s="122"/>
      <c r="AZ25" s="122"/>
      <c r="BA25" s="122"/>
      <c r="BB25" s="122"/>
      <c r="BC25" s="122"/>
      <c r="BD25" s="122"/>
      <c r="BE25" s="122"/>
      <c r="BF25" s="122"/>
      <c r="BG25" s="122"/>
      <c r="BH25" s="122"/>
      <c r="BI25" s="122"/>
      <c r="BJ25" s="122"/>
      <c r="BK25" s="122"/>
      <c r="BL25" s="122"/>
      <c r="BM25" s="122"/>
      <c r="BN25" s="122"/>
      <c r="BO25" s="122"/>
      <c r="BP25" s="122"/>
      <c r="BQ25" s="122"/>
      <c r="BR25" s="122"/>
      <c r="BS25" s="122"/>
      <c r="BT25" s="122"/>
      <c r="BU25" s="122"/>
      <c r="BV25" s="122"/>
      <c r="BW25" s="122"/>
      <c r="BX25" s="122"/>
      <c r="BY25" s="122"/>
      <c r="BZ25" s="122"/>
      <c r="CA25" s="122"/>
      <c r="CB25" s="122"/>
      <c r="CC25" s="122"/>
      <c r="CD25" s="122"/>
      <c r="CE25" s="122"/>
      <c r="CF25" s="122"/>
      <c r="CG25" s="122"/>
      <c r="CH25" s="122"/>
      <c r="CI25" s="122"/>
      <c r="CJ25" s="122"/>
      <c r="CK25" s="122"/>
      <c r="CL25" s="122"/>
      <c r="CM25" s="122"/>
      <c r="CN25" s="122"/>
      <c r="CO25" s="122"/>
      <c r="CP25" s="122"/>
      <c r="CQ25" s="122"/>
      <c r="CR25" s="122"/>
      <c r="CS25" s="122"/>
      <c r="CT25" s="122"/>
      <c r="CU25" s="122"/>
      <c r="CV25" s="122"/>
      <c r="CW25" s="122"/>
      <c r="CX25" s="122"/>
      <c r="CY25" s="122"/>
      <c r="CZ25" s="122"/>
      <c r="DA25" s="122"/>
      <c r="DB25" s="122"/>
      <c r="DC25" s="122"/>
      <c r="DD25" s="122"/>
      <c r="DE25" s="122"/>
      <c r="DF25" s="122"/>
      <c r="DG25" s="122"/>
      <c r="DH25" s="122"/>
      <c r="DI25" s="122"/>
      <c r="DJ25" s="122"/>
      <c r="DK25" s="122"/>
      <c r="DL25" s="122"/>
      <c r="DM25" s="122"/>
      <c r="DN25" s="122"/>
      <c r="DO25" s="122"/>
      <c r="DP25" s="122"/>
      <c r="DQ25" s="122"/>
      <c r="DR25" s="122"/>
      <c r="DS25" s="122"/>
      <c r="DT25" s="122"/>
      <c r="DU25" s="122"/>
      <c r="DV25" s="122"/>
      <c r="DW25" s="122"/>
      <c r="DX25" s="122"/>
    </row>
    <row r="26" spans="1:128" s="68" customFormat="1" ht="15.75" hidden="1" customHeight="1">
      <c r="A26" s="896"/>
      <c r="B26" s="848"/>
      <c r="C26" s="148"/>
      <c r="D26" s="537"/>
      <c r="E26" s="138" t="s">
        <v>187</v>
      </c>
      <c r="F26" s="908" t="s">
        <v>186</v>
      </c>
      <c r="G26" s="908"/>
      <c r="H26" s="908"/>
      <c r="I26" s="908"/>
      <c r="J26" s="908"/>
      <c r="K26" s="908"/>
      <c r="L26" s="908"/>
      <c r="M26" s="908"/>
      <c r="N26" s="190"/>
      <c r="O26" s="190"/>
      <c r="P26" s="195"/>
      <c r="Q26" s="195"/>
      <c r="R26" s="118">
        <f t="shared" si="0"/>
        <v>100</v>
      </c>
      <c r="S26" s="197"/>
      <c r="T26" s="195"/>
      <c r="U26" s="195"/>
      <c r="V26" s="196"/>
      <c r="W26" s="197"/>
      <c r="X26" s="123"/>
      <c r="Y26" s="123"/>
      <c r="Z26" s="123"/>
      <c r="AA26" s="123"/>
      <c r="AB26" s="123"/>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3"/>
      <c r="BF26" s="123"/>
      <c r="BG26" s="123"/>
      <c r="BH26" s="123"/>
      <c r="BI26" s="123"/>
      <c r="BJ26" s="123"/>
      <c r="BK26" s="123"/>
      <c r="BL26" s="123"/>
      <c r="BM26" s="123"/>
      <c r="BN26" s="123"/>
      <c r="BO26" s="123"/>
      <c r="BP26" s="123"/>
      <c r="BQ26" s="123"/>
      <c r="BR26" s="123"/>
      <c r="BS26" s="123"/>
      <c r="BT26" s="123"/>
      <c r="BU26" s="123"/>
      <c r="BV26" s="123"/>
      <c r="BW26" s="123"/>
      <c r="BX26" s="123"/>
      <c r="BY26" s="123"/>
      <c r="BZ26" s="123"/>
      <c r="CA26" s="123"/>
      <c r="CB26" s="123"/>
      <c r="CC26" s="123"/>
      <c r="CD26" s="123"/>
      <c r="CE26" s="123"/>
      <c r="CF26" s="123"/>
      <c r="CG26" s="123"/>
      <c r="CH26" s="123"/>
      <c r="CI26" s="123"/>
      <c r="CJ26" s="123"/>
      <c r="CK26" s="123"/>
      <c r="CL26" s="123"/>
      <c r="CM26" s="123"/>
      <c r="CN26" s="123"/>
      <c r="CO26" s="123"/>
      <c r="CP26" s="123"/>
      <c r="CQ26" s="123"/>
      <c r="CR26" s="123"/>
      <c r="CS26" s="123"/>
      <c r="CT26" s="123"/>
      <c r="CU26" s="123"/>
      <c r="CV26" s="123"/>
      <c r="CW26" s="123"/>
      <c r="CX26" s="123"/>
      <c r="CY26" s="123"/>
      <c r="CZ26" s="123"/>
      <c r="DA26" s="123"/>
      <c r="DB26" s="123"/>
      <c r="DC26" s="123"/>
      <c r="DD26" s="123"/>
      <c r="DE26" s="123"/>
      <c r="DF26" s="123"/>
      <c r="DG26" s="123"/>
      <c r="DH26" s="123"/>
      <c r="DI26" s="123"/>
      <c r="DJ26" s="123"/>
      <c r="DK26" s="123"/>
      <c r="DL26" s="123"/>
      <c r="DM26" s="123"/>
      <c r="DN26" s="123"/>
      <c r="DO26" s="123"/>
      <c r="DP26" s="123"/>
      <c r="DQ26" s="123"/>
      <c r="DR26" s="123"/>
      <c r="DS26" s="123"/>
      <c r="DT26" s="123"/>
      <c r="DU26" s="123"/>
      <c r="DV26" s="123"/>
      <c r="DW26" s="123"/>
      <c r="DX26" s="123"/>
    </row>
    <row r="27" spans="1:128" s="67" customFormat="1" ht="78.75" hidden="1" customHeight="1">
      <c r="A27" s="896"/>
      <c r="B27" s="848"/>
      <c r="C27" s="147"/>
      <c r="D27" s="147"/>
      <c r="E27" s="81" t="s">
        <v>83</v>
      </c>
      <c r="F27" s="58" t="s">
        <v>188</v>
      </c>
      <c r="G27" s="140" t="s">
        <v>189</v>
      </c>
      <c r="H27" s="53" t="e">
        <f>+'Ma tran chuc năng P5'!#REF!</f>
        <v>#REF!</v>
      </c>
      <c r="I27" s="81" t="s">
        <v>190</v>
      </c>
      <c r="J27" s="53" t="s">
        <v>191</v>
      </c>
      <c r="K27" s="90" t="s">
        <v>105</v>
      </c>
      <c r="L27" s="173"/>
      <c r="M27" s="95"/>
      <c r="N27" s="139"/>
      <c r="O27" s="139"/>
      <c r="P27" s="95"/>
      <c r="Q27" s="134"/>
      <c r="R27" s="118">
        <f t="shared" si="0"/>
        <v>100</v>
      </c>
      <c r="S27" s="135"/>
      <c r="T27" s="95"/>
      <c r="U27" s="134"/>
      <c r="V27" s="118"/>
      <c r="W27" s="135"/>
      <c r="X27" s="122"/>
      <c r="Y27" s="122"/>
      <c r="Z27" s="122"/>
      <c r="AA27" s="122"/>
      <c r="AB27" s="122"/>
      <c r="AC27" s="122"/>
      <c r="AD27" s="122"/>
      <c r="AE27" s="122"/>
      <c r="AF27" s="122"/>
      <c r="AG27" s="122"/>
      <c r="AH27" s="122"/>
      <c r="AI27" s="122"/>
      <c r="AJ27" s="122"/>
      <c r="AK27" s="122"/>
      <c r="AL27" s="122"/>
      <c r="AM27" s="122"/>
      <c r="AN27" s="122"/>
      <c r="AO27" s="122"/>
      <c r="AP27" s="122"/>
      <c r="AQ27" s="122"/>
      <c r="AR27" s="122"/>
      <c r="AS27" s="122"/>
      <c r="AT27" s="122"/>
      <c r="AU27" s="122"/>
      <c r="AV27" s="122"/>
      <c r="AW27" s="122"/>
      <c r="AX27" s="122"/>
      <c r="AY27" s="122"/>
      <c r="AZ27" s="122"/>
      <c r="BA27" s="122"/>
      <c r="BB27" s="122"/>
      <c r="BC27" s="122"/>
      <c r="BD27" s="122"/>
      <c r="BE27" s="122"/>
      <c r="BF27" s="122"/>
      <c r="BG27" s="122"/>
      <c r="BH27" s="122"/>
      <c r="BI27" s="122"/>
      <c r="BJ27" s="122"/>
      <c r="BK27" s="122"/>
      <c r="BL27" s="122"/>
      <c r="BM27" s="122"/>
      <c r="BN27" s="122"/>
      <c r="BO27" s="122"/>
      <c r="BP27" s="122"/>
      <c r="BQ27" s="122"/>
      <c r="BR27" s="122"/>
      <c r="BS27" s="122"/>
      <c r="BT27" s="122"/>
      <c r="BU27" s="122"/>
      <c r="BV27" s="122"/>
      <c r="BW27" s="122"/>
      <c r="BX27" s="122"/>
      <c r="BY27" s="122"/>
      <c r="BZ27" s="122"/>
      <c r="CA27" s="122"/>
      <c r="CB27" s="122"/>
      <c r="CC27" s="122"/>
      <c r="CD27" s="122"/>
      <c r="CE27" s="122"/>
      <c r="CF27" s="122"/>
      <c r="CG27" s="122"/>
      <c r="CH27" s="122"/>
      <c r="CI27" s="122"/>
      <c r="CJ27" s="122"/>
      <c r="CK27" s="122"/>
      <c r="CL27" s="122"/>
      <c r="CM27" s="122"/>
      <c r="CN27" s="122"/>
      <c r="CO27" s="122"/>
      <c r="CP27" s="122"/>
      <c r="CQ27" s="122"/>
      <c r="CR27" s="122"/>
      <c r="CS27" s="122"/>
      <c r="CT27" s="122"/>
      <c r="CU27" s="122"/>
      <c r="CV27" s="122"/>
      <c r="CW27" s="122"/>
      <c r="CX27" s="122"/>
      <c r="CY27" s="122"/>
      <c r="CZ27" s="122"/>
      <c r="DA27" s="122"/>
      <c r="DB27" s="122"/>
      <c r="DC27" s="122"/>
      <c r="DD27" s="122"/>
      <c r="DE27" s="122"/>
      <c r="DF27" s="122"/>
      <c r="DG27" s="122"/>
      <c r="DH27" s="122"/>
      <c r="DI27" s="122"/>
      <c r="DJ27" s="122"/>
      <c r="DK27" s="122"/>
      <c r="DL27" s="122"/>
      <c r="DM27" s="122"/>
      <c r="DN27" s="122"/>
      <c r="DO27" s="122"/>
      <c r="DP27" s="122"/>
      <c r="DQ27" s="122"/>
      <c r="DR27" s="122"/>
      <c r="DS27" s="122"/>
      <c r="DT27" s="122"/>
      <c r="DU27" s="122"/>
      <c r="DV27" s="122"/>
      <c r="DW27" s="122"/>
      <c r="DX27" s="122"/>
    </row>
    <row r="28" spans="1:128" s="67" customFormat="1" ht="47.25" hidden="1" customHeight="1">
      <c r="A28" s="896"/>
      <c r="B28" s="848"/>
      <c r="C28" s="349"/>
      <c r="D28" s="349"/>
      <c r="E28" s="81" t="s">
        <v>56</v>
      </c>
      <c r="F28" s="58" t="str">
        <f>+'Ma tran chuc năng P5'!D6</f>
        <v xml:space="preserve">Lập, triển khai kế hoạch CCHC của Công ty </v>
      </c>
      <c r="G28" s="140" t="s">
        <v>192</v>
      </c>
      <c r="H28" s="53" t="str">
        <f>'Ma tran chuc năng P5'!H6</f>
        <v xml:space="preserve">Thực hiện triển khai kế hoạch CCHC của Công ty </v>
      </c>
      <c r="I28" s="81" t="s">
        <v>193</v>
      </c>
      <c r="J28" s="53" t="s">
        <v>196</v>
      </c>
      <c r="K28" s="90" t="s">
        <v>105</v>
      </c>
      <c r="L28" s="173"/>
      <c r="M28" s="178"/>
      <c r="N28" s="139"/>
      <c r="O28" s="139"/>
      <c r="P28" s="95"/>
      <c r="Q28" s="134"/>
      <c r="R28" s="118">
        <f t="shared" si="0"/>
        <v>100</v>
      </c>
      <c r="S28" s="135"/>
      <c r="T28" s="95"/>
      <c r="U28" s="134"/>
      <c r="V28" s="118"/>
      <c r="W28" s="135"/>
      <c r="X28" s="122"/>
      <c r="Y28" s="122"/>
      <c r="Z28" s="122"/>
      <c r="AA28" s="122"/>
      <c r="AB28" s="122"/>
      <c r="AC28" s="122"/>
      <c r="AD28" s="122"/>
      <c r="AE28" s="122"/>
      <c r="AF28" s="122"/>
      <c r="AG28" s="122"/>
      <c r="AH28" s="122"/>
      <c r="AI28" s="122"/>
      <c r="AJ28" s="122"/>
      <c r="AK28" s="122"/>
      <c r="AL28" s="122"/>
      <c r="AM28" s="122"/>
      <c r="AN28" s="122"/>
      <c r="AO28" s="122"/>
      <c r="AP28" s="122"/>
      <c r="AQ28" s="122"/>
      <c r="AR28" s="122"/>
      <c r="AS28" s="122"/>
      <c r="AT28" s="122"/>
      <c r="AU28" s="122"/>
      <c r="AV28" s="122"/>
      <c r="AW28" s="122"/>
      <c r="AX28" s="122"/>
      <c r="AY28" s="122"/>
      <c r="AZ28" s="122"/>
      <c r="BA28" s="122"/>
      <c r="BB28" s="122"/>
      <c r="BC28" s="122"/>
      <c r="BD28" s="122"/>
      <c r="BE28" s="122"/>
      <c r="BF28" s="122"/>
      <c r="BG28" s="122"/>
      <c r="BH28" s="122"/>
      <c r="BI28" s="122"/>
      <c r="BJ28" s="122"/>
      <c r="BK28" s="122"/>
      <c r="BL28" s="122"/>
      <c r="BM28" s="122"/>
      <c r="BN28" s="122"/>
      <c r="BO28" s="122"/>
      <c r="BP28" s="122"/>
      <c r="BQ28" s="122"/>
      <c r="BR28" s="122"/>
      <c r="BS28" s="122"/>
      <c r="BT28" s="122"/>
      <c r="BU28" s="122"/>
      <c r="BV28" s="122"/>
      <c r="BW28" s="122"/>
      <c r="BX28" s="122"/>
      <c r="BY28" s="122"/>
      <c r="BZ28" s="122"/>
      <c r="CA28" s="122"/>
      <c r="CB28" s="122"/>
      <c r="CC28" s="122"/>
      <c r="CD28" s="122"/>
      <c r="CE28" s="122"/>
      <c r="CF28" s="122"/>
      <c r="CG28" s="122"/>
      <c r="CH28" s="122"/>
      <c r="CI28" s="122"/>
      <c r="CJ28" s="122"/>
      <c r="CK28" s="122"/>
      <c r="CL28" s="122"/>
      <c r="CM28" s="122"/>
      <c r="CN28" s="122"/>
      <c r="CO28" s="122"/>
      <c r="CP28" s="122"/>
      <c r="CQ28" s="122"/>
      <c r="CR28" s="122"/>
      <c r="CS28" s="122"/>
      <c r="CT28" s="122"/>
      <c r="CU28" s="122"/>
      <c r="CV28" s="122"/>
      <c r="CW28" s="122"/>
      <c r="CX28" s="122"/>
      <c r="CY28" s="122"/>
      <c r="CZ28" s="122"/>
      <c r="DA28" s="122"/>
      <c r="DB28" s="122"/>
      <c r="DC28" s="122"/>
      <c r="DD28" s="122"/>
      <c r="DE28" s="122"/>
      <c r="DF28" s="122"/>
      <c r="DG28" s="122"/>
      <c r="DH28" s="122"/>
      <c r="DI28" s="122"/>
      <c r="DJ28" s="122"/>
      <c r="DK28" s="122"/>
      <c r="DL28" s="122"/>
      <c r="DM28" s="122"/>
      <c r="DN28" s="122"/>
      <c r="DO28" s="122"/>
      <c r="DP28" s="122"/>
      <c r="DQ28" s="122"/>
      <c r="DR28" s="122"/>
      <c r="DS28" s="122"/>
      <c r="DT28" s="122"/>
      <c r="DU28" s="122"/>
      <c r="DV28" s="122"/>
      <c r="DW28" s="122"/>
      <c r="DX28" s="122"/>
    </row>
    <row r="29" spans="1:128" s="67" customFormat="1" ht="63" hidden="1" customHeight="1">
      <c r="A29" s="896"/>
      <c r="B29" s="848"/>
      <c r="C29" s="350"/>
      <c r="D29" s="350"/>
      <c r="E29" s="81" t="s">
        <v>58</v>
      </c>
      <c r="F29" s="58" t="str">
        <f>+'Ma tran chuc năng P5'!D7</f>
        <v xml:space="preserve">Lập, triển khai kế hoạch thực hiện Quy chế dân chủ của Công ty </v>
      </c>
      <c r="G29" s="140" t="s">
        <v>194</v>
      </c>
      <c r="H29" s="62" t="str">
        <f>'Ma tran chuc năng P5'!H7</f>
        <v xml:space="preserve">Triển khai thực hiện kế hoạch thực hiện Quy chế dân chủ của Công ty </v>
      </c>
      <c r="I29" s="81" t="s">
        <v>195</v>
      </c>
      <c r="J29" s="62" t="str">
        <f>+H29</f>
        <v xml:space="preserve">Triển khai thực hiện kế hoạch thực hiện Quy chế dân chủ của Công ty </v>
      </c>
      <c r="K29" s="90" t="s">
        <v>105</v>
      </c>
      <c r="L29" s="179"/>
      <c r="M29" s="178"/>
      <c r="N29" s="139"/>
      <c r="O29" s="139"/>
      <c r="P29" s="178"/>
      <c r="Q29" s="134"/>
      <c r="R29" s="118">
        <f t="shared" si="0"/>
        <v>100</v>
      </c>
      <c r="S29" s="135"/>
      <c r="T29" s="178"/>
      <c r="U29" s="134"/>
      <c r="V29" s="118"/>
      <c r="W29" s="135"/>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122"/>
      <c r="BB29" s="122"/>
      <c r="BC29" s="122"/>
      <c r="BD29" s="122"/>
      <c r="BE29" s="122"/>
      <c r="BF29" s="122"/>
      <c r="BG29" s="122"/>
      <c r="BH29" s="122"/>
      <c r="BI29" s="122"/>
      <c r="BJ29" s="122"/>
      <c r="BK29" s="122"/>
      <c r="BL29" s="122"/>
      <c r="BM29" s="122"/>
      <c r="BN29" s="122"/>
      <c r="BO29" s="122"/>
      <c r="BP29" s="122"/>
      <c r="BQ29" s="122"/>
      <c r="BR29" s="122"/>
      <c r="BS29" s="122"/>
      <c r="BT29" s="122"/>
      <c r="BU29" s="122"/>
      <c r="BV29" s="122"/>
      <c r="BW29" s="122"/>
      <c r="BX29" s="122"/>
      <c r="BY29" s="122"/>
      <c r="BZ29" s="122"/>
      <c r="CA29" s="122"/>
      <c r="CB29" s="122"/>
      <c r="CC29" s="122"/>
      <c r="CD29" s="122"/>
      <c r="CE29" s="122"/>
      <c r="CF29" s="122"/>
      <c r="CG29" s="122"/>
      <c r="CH29" s="122"/>
      <c r="CI29" s="122"/>
      <c r="CJ29" s="122"/>
      <c r="CK29" s="122"/>
      <c r="CL29" s="122"/>
      <c r="CM29" s="122"/>
      <c r="CN29" s="122"/>
      <c r="CO29" s="122"/>
      <c r="CP29" s="122"/>
      <c r="CQ29" s="122"/>
      <c r="CR29" s="122"/>
      <c r="CS29" s="122"/>
      <c r="CT29" s="122"/>
      <c r="CU29" s="122"/>
      <c r="CV29" s="122"/>
      <c r="CW29" s="122"/>
      <c r="CX29" s="122"/>
      <c r="CY29" s="122"/>
      <c r="CZ29" s="122"/>
      <c r="DA29" s="122"/>
      <c r="DB29" s="122"/>
      <c r="DC29" s="122"/>
      <c r="DD29" s="122"/>
      <c r="DE29" s="122"/>
      <c r="DF29" s="122"/>
      <c r="DG29" s="122"/>
      <c r="DH29" s="122"/>
      <c r="DI29" s="122"/>
      <c r="DJ29" s="122"/>
      <c r="DK29" s="122"/>
      <c r="DL29" s="122"/>
      <c r="DM29" s="122"/>
      <c r="DN29" s="122"/>
      <c r="DO29" s="122"/>
      <c r="DP29" s="122"/>
      <c r="DQ29" s="122"/>
      <c r="DR29" s="122"/>
      <c r="DS29" s="122"/>
      <c r="DT29" s="122"/>
      <c r="DU29" s="122"/>
      <c r="DV29" s="122"/>
      <c r="DW29" s="122"/>
      <c r="DX29" s="122"/>
    </row>
    <row r="30" spans="1:128" s="67" customFormat="1" ht="30.75" customHeight="1">
      <c r="A30" s="896"/>
      <c r="B30" s="848"/>
      <c r="C30" s="147"/>
      <c r="D30" s="147"/>
      <c r="E30" s="138" t="s">
        <v>197</v>
      </c>
      <c r="F30" s="801" t="s">
        <v>198</v>
      </c>
      <c r="G30" s="801"/>
      <c r="H30" s="801"/>
      <c r="I30" s="801"/>
      <c r="J30" s="801"/>
      <c r="K30" s="801"/>
      <c r="L30" s="801"/>
      <c r="M30" s="801"/>
      <c r="N30" s="190"/>
      <c r="O30" s="190"/>
      <c r="P30" s="198"/>
      <c r="Q30" s="198"/>
      <c r="R30" s="303"/>
      <c r="S30" s="197"/>
      <c r="T30" s="198"/>
      <c r="U30" s="198"/>
      <c r="V30" s="196"/>
      <c r="W30" s="197"/>
      <c r="X30" s="122"/>
      <c r="Y30" s="122"/>
      <c r="Z30" s="122"/>
      <c r="AA30" s="122"/>
      <c r="AB30" s="122"/>
      <c r="AC30" s="122"/>
      <c r="AD30" s="122"/>
      <c r="AE30" s="122"/>
      <c r="AF30" s="122"/>
      <c r="AG30" s="122"/>
      <c r="AH30" s="122"/>
      <c r="AI30" s="122"/>
      <c r="AJ30" s="122"/>
      <c r="AK30" s="122"/>
      <c r="AL30" s="122"/>
      <c r="AM30" s="122"/>
      <c r="AN30" s="122"/>
      <c r="AO30" s="122"/>
      <c r="AP30" s="122"/>
      <c r="AQ30" s="122"/>
      <c r="AR30" s="122"/>
      <c r="AS30" s="122"/>
      <c r="AT30" s="122"/>
      <c r="AU30" s="122"/>
      <c r="AV30" s="122"/>
      <c r="AW30" s="122"/>
      <c r="AX30" s="122"/>
      <c r="AY30" s="122"/>
      <c r="AZ30" s="122"/>
      <c r="BA30" s="122"/>
      <c r="BB30" s="122"/>
      <c r="BC30" s="122"/>
      <c r="BD30" s="122"/>
      <c r="BE30" s="122"/>
      <c r="BF30" s="122"/>
      <c r="BG30" s="122"/>
      <c r="BH30" s="122"/>
      <c r="BI30" s="122"/>
      <c r="BJ30" s="122"/>
      <c r="BK30" s="122"/>
      <c r="BL30" s="122"/>
      <c r="BM30" s="122"/>
      <c r="BN30" s="122"/>
      <c r="BO30" s="122"/>
      <c r="BP30" s="122"/>
      <c r="BQ30" s="122"/>
      <c r="BR30" s="122"/>
      <c r="BS30" s="122"/>
      <c r="BT30" s="122"/>
      <c r="BU30" s="122"/>
      <c r="BV30" s="122"/>
      <c r="BW30" s="122"/>
      <c r="BX30" s="122"/>
      <c r="BY30" s="122"/>
      <c r="BZ30" s="122"/>
      <c r="CA30" s="122"/>
      <c r="CB30" s="122"/>
      <c r="CC30" s="122"/>
      <c r="CD30" s="122"/>
      <c r="CE30" s="122"/>
      <c r="CF30" s="122"/>
      <c r="CG30" s="122"/>
      <c r="CH30" s="122"/>
      <c r="CI30" s="122"/>
      <c r="CJ30" s="122"/>
      <c r="CK30" s="122"/>
      <c r="CL30" s="122"/>
      <c r="CM30" s="122"/>
      <c r="CN30" s="122"/>
      <c r="CO30" s="122"/>
      <c r="CP30" s="122"/>
      <c r="CQ30" s="122"/>
      <c r="CR30" s="122"/>
      <c r="CS30" s="122"/>
      <c r="CT30" s="122"/>
      <c r="CU30" s="122"/>
      <c r="CV30" s="122"/>
      <c r="CW30" s="122"/>
      <c r="CX30" s="122"/>
      <c r="CY30" s="122"/>
      <c r="CZ30" s="122"/>
      <c r="DA30" s="122"/>
      <c r="DB30" s="122"/>
      <c r="DC30" s="122"/>
      <c r="DD30" s="122"/>
      <c r="DE30" s="122"/>
      <c r="DF30" s="122"/>
      <c r="DG30" s="122"/>
      <c r="DH30" s="122"/>
      <c r="DI30" s="122"/>
      <c r="DJ30" s="122"/>
      <c r="DK30" s="122"/>
      <c r="DL30" s="122"/>
      <c r="DM30" s="122"/>
      <c r="DN30" s="122"/>
      <c r="DO30" s="122"/>
      <c r="DP30" s="122"/>
      <c r="DQ30" s="122"/>
      <c r="DR30" s="122"/>
      <c r="DS30" s="122"/>
      <c r="DT30" s="122"/>
      <c r="DU30" s="122"/>
      <c r="DV30" s="122"/>
      <c r="DW30" s="122"/>
      <c r="DX30" s="122"/>
    </row>
    <row r="31" spans="1:128" s="67" customFormat="1" ht="81.75" customHeight="1">
      <c r="A31" s="896"/>
      <c r="B31" s="848"/>
      <c r="C31" s="868">
        <v>0.1</v>
      </c>
      <c r="D31" s="871">
        <v>0.6</v>
      </c>
      <c r="E31" s="795" t="s">
        <v>84</v>
      </c>
      <c r="F31" s="800" t="str">
        <f>'Ma tran chuc năng P5'!D8</f>
        <v>Thanh lý tài sản, vật tư ứ đọng kém mất phẩm chất không có nhu cầu sử dụng.</v>
      </c>
      <c r="G31" s="808" t="s">
        <v>474</v>
      </c>
      <c r="H31" s="800" t="str">
        <f>'Ma tran chuc năng P5'!F8</f>
        <v>Tham gia thực hiện Lập hồ sơ Thanh lý tài sản, vật tư ứ đọng kém mất phẩm chất không có nhu cầu sử dụng.</v>
      </c>
      <c r="I31" s="92" t="str">
        <f>+'Ma tran chuc năng P5'!G8</f>
        <v>VT3.1.1</v>
      </c>
      <c r="J31" s="58" t="str">
        <f>+'Ma tran chuc năng P5'!H8</f>
        <v>Lập danh mục VTTB, tài sản thu hồi</v>
      </c>
      <c r="K31" s="86" t="s">
        <v>105</v>
      </c>
      <c r="L31" s="86">
        <v>0</v>
      </c>
      <c r="M31" s="178" t="s">
        <v>385</v>
      </c>
      <c r="N31" s="139">
        <v>0.55000000000000004</v>
      </c>
      <c r="O31" s="312">
        <f>N31*$D$31*$C$31*$B$23*$A$9</f>
        <v>2.3842500000000003E-2</v>
      </c>
      <c r="P31" s="86">
        <v>0</v>
      </c>
      <c r="Q31" s="302">
        <v>10</v>
      </c>
      <c r="R31" s="118">
        <f>100-(P31-L31)*Q31</f>
        <v>100</v>
      </c>
      <c r="S31" s="135">
        <f>R31*O31</f>
        <v>2.3842500000000002</v>
      </c>
      <c r="T31" s="86">
        <v>0</v>
      </c>
      <c r="U31" s="302">
        <v>10</v>
      </c>
      <c r="V31" s="118">
        <f>100-(T31-L31)*U31</f>
        <v>100</v>
      </c>
      <c r="W31" s="135">
        <f>O31*V31</f>
        <v>2.3842500000000002</v>
      </c>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2"/>
      <c r="BD31" s="122"/>
      <c r="BE31" s="122"/>
      <c r="BF31" s="122"/>
      <c r="BG31" s="122"/>
      <c r="BH31" s="122"/>
      <c r="BI31" s="122"/>
      <c r="BJ31" s="122"/>
      <c r="BK31" s="122"/>
      <c r="BL31" s="122"/>
      <c r="BM31" s="122"/>
      <c r="BN31" s="122"/>
      <c r="BO31" s="122"/>
      <c r="BP31" s="122"/>
      <c r="BQ31" s="122"/>
      <c r="BR31" s="122"/>
      <c r="BS31" s="122"/>
      <c r="BT31" s="122"/>
      <c r="BU31" s="122"/>
      <c r="BV31" s="122"/>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122"/>
      <c r="DD31" s="122"/>
      <c r="DE31" s="122"/>
      <c r="DF31" s="122"/>
      <c r="DG31" s="122"/>
      <c r="DH31" s="122"/>
      <c r="DI31" s="122"/>
      <c r="DJ31" s="122"/>
      <c r="DK31" s="122"/>
      <c r="DL31" s="122"/>
      <c r="DM31" s="122"/>
      <c r="DN31" s="122"/>
      <c r="DO31" s="122"/>
      <c r="DP31" s="122"/>
      <c r="DQ31" s="122"/>
      <c r="DR31" s="122"/>
      <c r="DS31" s="122"/>
      <c r="DT31" s="122"/>
      <c r="DU31" s="122"/>
      <c r="DV31" s="122"/>
      <c r="DW31" s="122"/>
      <c r="DX31" s="122"/>
    </row>
    <row r="32" spans="1:128" s="67" customFormat="1" ht="81.75" customHeight="1">
      <c r="A32" s="896"/>
      <c r="B32" s="848"/>
      <c r="C32" s="869"/>
      <c r="D32" s="872"/>
      <c r="E32" s="795"/>
      <c r="F32" s="800"/>
      <c r="G32" s="808"/>
      <c r="H32" s="800"/>
      <c r="I32" s="92" t="str">
        <f>+'Ma tran chuc năng P5'!G9</f>
        <v>VT3.1.2</v>
      </c>
      <c r="J32" s="58" t="str">
        <f>+'Ma tran chuc năng P5'!H9</f>
        <v>Trình Tổng công ty xin thanh lý TSCĐ, VTTB ứ đọng kém mất phẩm chất không có nhu cầu sử dụng</v>
      </c>
      <c r="K32" s="86" t="s">
        <v>105</v>
      </c>
      <c r="L32" s="86">
        <v>0</v>
      </c>
      <c r="M32" s="178" t="s">
        <v>385</v>
      </c>
      <c r="N32" s="139">
        <v>0.15</v>
      </c>
      <c r="O32" s="312">
        <f>N32*$D$31*$C$31*$B$23*$A$9</f>
        <v>6.5024999999999987E-3</v>
      </c>
      <c r="P32" s="86">
        <v>0</v>
      </c>
      <c r="Q32" s="302">
        <v>10</v>
      </c>
      <c r="R32" s="118">
        <f>100-(P32-L32)*Q32</f>
        <v>100</v>
      </c>
      <c r="S32" s="135">
        <f>R32*O32</f>
        <v>0.65024999999999988</v>
      </c>
      <c r="T32" s="86">
        <v>0</v>
      </c>
      <c r="U32" s="302">
        <v>10</v>
      </c>
      <c r="V32" s="118">
        <f>100-(T32-L32)*U32</f>
        <v>100</v>
      </c>
      <c r="W32" s="135">
        <f>O32*V32</f>
        <v>0.65024999999999988</v>
      </c>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2"/>
      <c r="BF32" s="122"/>
      <c r="BG32" s="122"/>
      <c r="BH32" s="122"/>
      <c r="BI32" s="122"/>
      <c r="BJ32" s="122"/>
      <c r="BK32" s="122"/>
      <c r="BL32" s="122"/>
      <c r="BM32" s="122"/>
      <c r="BN32" s="122"/>
      <c r="BO32" s="122"/>
      <c r="BP32" s="122"/>
      <c r="BQ32" s="122"/>
      <c r="BR32" s="122"/>
      <c r="BS32" s="122"/>
      <c r="BT32" s="122"/>
      <c r="BU32" s="122"/>
      <c r="BV32" s="122"/>
      <c r="BW32" s="122"/>
      <c r="BX32" s="122"/>
      <c r="BY32" s="122"/>
      <c r="BZ32" s="122"/>
      <c r="CA32" s="122"/>
      <c r="CB32" s="122"/>
      <c r="CC32" s="122"/>
      <c r="CD32" s="122"/>
      <c r="CE32" s="122"/>
      <c r="CF32" s="122"/>
      <c r="CG32" s="122"/>
      <c r="CH32" s="122"/>
      <c r="CI32" s="122"/>
      <c r="CJ32" s="122"/>
      <c r="CK32" s="122"/>
      <c r="CL32" s="122"/>
      <c r="CM32" s="122"/>
      <c r="CN32" s="122"/>
      <c r="CO32" s="122"/>
      <c r="CP32" s="122"/>
      <c r="CQ32" s="122"/>
      <c r="CR32" s="122"/>
      <c r="CS32" s="122"/>
      <c r="CT32" s="122"/>
      <c r="CU32" s="122"/>
      <c r="CV32" s="122"/>
      <c r="CW32" s="122"/>
      <c r="CX32" s="122"/>
      <c r="CY32" s="122"/>
      <c r="CZ32" s="122"/>
      <c r="DA32" s="122"/>
      <c r="DB32" s="122"/>
      <c r="DC32" s="122"/>
      <c r="DD32" s="122"/>
      <c r="DE32" s="122"/>
      <c r="DF32" s="122"/>
      <c r="DG32" s="122"/>
      <c r="DH32" s="122"/>
      <c r="DI32" s="122"/>
      <c r="DJ32" s="122"/>
      <c r="DK32" s="122"/>
      <c r="DL32" s="122"/>
      <c r="DM32" s="122"/>
      <c r="DN32" s="122"/>
      <c r="DO32" s="122"/>
      <c r="DP32" s="122"/>
      <c r="DQ32" s="122"/>
      <c r="DR32" s="122"/>
      <c r="DS32" s="122"/>
      <c r="DT32" s="122"/>
      <c r="DU32" s="122"/>
      <c r="DV32" s="122"/>
      <c r="DW32" s="122"/>
      <c r="DX32" s="122"/>
    </row>
    <row r="33" spans="1:128" s="67" customFormat="1" ht="81.75" customHeight="1">
      <c r="A33" s="896"/>
      <c r="B33" s="848"/>
      <c r="C33" s="869"/>
      <c r="D33" s="872"/>
      <c r="E33" s="795"/>
      <c r="F33" s="800"/>
      <c r="G33" s="808"/>
      <c r="H33" s="800"/>
      <c r="I33" s="92" t="str">
        <f>+'Ma tran chuc năng P5'!G10</f>
        <v>VT3.1.3</v>
      </c>
      <c r="J33" s="58" t="str">
        <f>+'Ma tran chuc năng P5'!H10</f>
        <v xml:space="preserve">Ra Quyết định thanh lý tài sản, VTTB thu hồi </v>
      </c>
      <c r="K33" s="86" t="s">
        <v>105</v>
      </c>
      <c r="L33" s="86">
        <v>0</v>
      </c>
      <c r="M33" s="178" t="s">
        <v>385</v>
      </c>
      <c r="N33" s="139">
        <v>0.15</v>
      </c>
      <c r="O33" s="312">
        <f>N33*$D$31*$C$31*$B$23*$A$9</f>
        <v>6.5024999999999987E-3</v>
      </c>
      <c r="P33" s="86">
        <v>0</v>
      </c>
      <c r="Q33" s="302">
        <v>10</v>
      </c>
      <c r="R33" s="118">
        <f>100-(P33-L33)*Q33</f>
        <v>100</v>
      </c>
      <c r="S33" s="135">
        <f>R33*O33</f>
        <v>0.65024999999999988</v>
      </c>
      <c r="T33" s="86">
        <v>0</v>
      </c>
      <c r="U33" s="302">
        <v>10</v>
      </c>
      <c r="V33" s="118">
        <f>100-(T33-L33)*U33</f>
        <v>100</v>
      </c>
      <c r="W33" s="135">
        <f>O33*V33</f>
        <v>0.65024999999999988</v>
      </c>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2"/>
      <c r="BB33" s="122"/>
      <c r="BC33" s="122"/>
      <c r="BD33" s="122"/>
      <c r="BE33" s="122"/>
      <c r="BF33" s="122"/>
      <c r="BG33" s="122"/>
      <c r="BH33" s="122"/>
      <c r="BI33" s="122"/>
      <c r="BJ33" s="122"/>
      <c r="BK33" s="122"/>
      <c r="BL33" s="122"/>
      <c r="BM33" s="122"/>
      <c r="BN33" s="122"/>
      <c r="BO33" s="122"/>
      <c r="BP33" s="122"/>
      <c r="BQ33" s="122"/>
      <c r="BR33" s="122"/>
      <c r="BS33" s="122"/>
      <c r="BT33" s="122"/>
      <c r="BU33" s="122"/>
      <c r="BV33" s="122"/>
      <c r="BW33" s="122"/>
      <c r="BX33" s="122"/>
      <c r="BY33" s="122"/>
      <c r="BZ33" s="122"/>
      <c r="CA33" s="122"/>
      <c r="CB33" s="122"/>
      <c r="CC33" s="122"/>
      <c r="CD33" s="122"/>
      <c r="CE33" s="122"/>
      <c r="CF33" s="122"/>
      <c r="CG33" s="122"/>
      <c r="CH33" s="122"/>
      <c r="CI33" s="122"/>
      <c r="CJ33" s="122"/>
      <c r="CK33" s="122"/>
      <c r="CL33" s="122"/>
      <c r="CM33" s="122"/>
      <c r="CN33" s="122"/>
      <c r="CO33" s="122"/>
      <c r="CP33" s="122"/>
      <c r="CQ33" s="122"/>
      <c r="CR33" s="122"/>
      <c r="CS33" s="122"/>
      <c r="CT33" s="122"/>
      <c r="CU33" s="122"/>
      <c r="CV33" s="122"/>
      <c r="CW33" s="122"/>
      <c r="CX33" s="122"/>
      <c r="CY33" s="122"/>
      <c r="CZ33" s="122"/>
      <c r="DA33" s="122"/>
      <c r="DB33" s="122"/>
      <c r="DC33" s="122"/>
      <c r="DD33" s="122"/>
      <c r="DE33" s="122"/>
      <c r="DF33" s="122"/>
      <c r="DG33" s="122"/>
      <c r="DH33" s="122"/>
      <c r="DI33" s="122"/>
      <c r="DJ33" s="122"/>
      <c r="DK33" s="122"/>
      <c r="DL33" s="122"/>
      <c r="DM33" s="122"/>
      <c r="DN33" s="122"/>
      <c r="DO33" s="122"/>
      <c r="DP33" s="122"/>
      <c r="DQ33" s="122"/>
      <c r="DR33" s="122"/>
      <c r="DS33" s="122"/>
      <c r="DT33" s="122"/>
      <c r="DU33" s="122"/>
      <c r="DV33" s="122"/>
      <c r="DW33" s="122"/>
      <c r="DX33" s="122"/>
    </row>
    <row r="34" spans="1:128" s="67" customFormat="1" ht="81.75" customHeight="1">
      <c r="A34" s="896"/>
      <c r="B34" s="848"/>
      <c r="C34" s="869"/>
      <c r="D34" s="873"/>
      <c r="E34" s="795"/>
      <c r="F34" s="800"/>
      <c r="G34" s="808"/>
      <c r="H34" s="800"/>
      <c r="I34" s="92" t="str">
        <f>+'Ma tran chuc năng P5'!G11</f>
        <v>VT3.1.4</v>
      </c>
      <c r="J34" s="58" t="str">
        <f>+'Ma tran chuc năng P5'!H11</f>
        <v>Báo cáo Tổng công ty kết quả thanh lý</v>
      </c>
      <c r="K34" s="86" t="s">
        <v>105</v>
      </c>
      <c r="L34" s="86">
        <v>0</v>
      </c>
      <c r="M34" s="178" t="s">
        <v>385</v>
      </c>
      <c r="N34" s="139">
        <v>0.15</v>
      </c>
      <c r="O34" s="312">
        <f>N34*$D$31*$C$31*$B$23*$A$9</f>
        <v>6.5024999999999987E-3</v>
      </c>
      <c r="P34" s="86">
        <v>0</v>
      </c>
      <c r="Q34" s="302">
        <v>10</v>
      </c>
      <c r="R34" s="118">
        <f>100-(P34-L34)*Q34</f>
        <v>100</v>
      </c>
      <c r="S34" s="135">
        <f>R34*O34</f>
        <v>0.65024999999999988</v>
      </c>
      <c r="T34" s="86">
        <v>0</v>
      </c>
      <c r="U34" s="302">
        <v>10</v>
      </c>
      <c r="V34" s="118">
        <f>100-(T34-L34)*U34</f>
        <v>100</v>
      </c>
      <c r="W34" s="135">
        <f>O34*V34</f>
        <v>0.65024999999999988</v>
      </c>
      <c r="X34" s="122"/>
      <c r="Y34" s="122"/>
      <c r="Z34" s="122"/>
      <c r="AA34" s="122"/>
      <c r="AB34" s="122"/>
      <c r="AC34" s="122"/>
      <c r="AD34" s="122"/>
      <c r="AE34" s="122"/>
      <c r="AF34" s="122"/>
      <c r="AG34" s="122"/>
      <c r="AH34" s="122"/>
      <c r="AI34" s="122"/>
      <c r="AJ34" s="122"/>
      <c r="AK34" s="122"/>
      <c r="AL34" s="122"/>
      <c r="AM34" s="122"/>
      <c r="AN34" s="122"/>
      <c r="AO34" s="122"/>
      <c r="AP34" s="122"/>
      <c r="AQ34" s="122"/>
      <c r="AR34" s="122"/>
      <c r="AS34" s="122"/>
      <c r="AT34" s="122"/>
      <c r="AU34" s="122"/>
      <c r="AV34" s="122"/>
      <c r="AW34" s="122"/>
      <c r="AX34" s="122"/>
      <c r="AY34" s="122"/>
      <c r="AZ34" s="122"/>
      <c r="BA34" s="122"/>
      <c r="BB34" s="122"/>
      <c r="BC34" s="122"/>
      <c r="BD34" s="122"/>
      <c r="BE34" s="122"/>
      <c r="BF34" s="122"/>
      <c r="BG34" s="122"/>
      <c r="BH34" s="122"/>
      <c r="BI34" s="122"/>
      <c r="BJ34" s="122"/>
      <c r="BK34" s="122"/>
      <c r="BL34" s="122"/>
      <c r="BM34" s="122"/>
      <c r="BN34" s="122"/>
      <c r="BO34" s="122"/>
      <c r="BP34" s="122"/>
      <c r="BQ34" s="122"/>
      <c r="BR34" s="122"/>
      <c r="BS34" s="122"/>
      <c r="BT34" s="122"/>
      <c r="BU34" s="122"/>
      <c r="BV34" s="122"/>
      <c r="BW34" s="122"/>
      <c r="BX34" s="122"/>
      <c r="BY34" s="122"/>
      <c r="BZ34" s="122"/>
      <c r="CA34" s="122"/>
      <c r="CB34" s="122"/>
      <c r="CC34" s="122"/>
      <c r="CD34" s="122"/>
      <c r="CE34" s="122"/>
      <c r="CF34" s="122"/>
      <c r="CG34" s="122"/>
      <c r="CH34" s="122"/>
      <c r="CI34" s="122"/>
      <c r="CJ34" s="122"/>
      <c r="CK34" s="122"/>
      <c r="CL34" s="122"/>
      <c r="CM34" s="122"/>
      <c r="CN34" s="122"/>
      <c r="CO34" s="122"/>
      <c r="CP34" s="122"/>
      <c r="CQ34" s="122"/>
      <c r="CR34" s="122"/>
      <c r="CS34" s="122"/>
      <c r="CT34" s="122"/>
      <c r="CU34" s="122"/>
      <c r="CV34" s="122"/>
      <c r="CW34" s="122"/>
      <c r="CX34" s="122"/>
      <c r="CY34" s="122"/>
      <c r="CZ34" s="122"/>
      <c r="DA34" s="122"/>
      <c r="DB34" s="122"/>
      <c r="DC34" s="122"/>
      <c r="DD34" s="122"/>
      <c r="DE34" s="122"/>
      <c r="DF34" s="122"/>
      <c r="DG34" s="122"/>
      <c r="DH34" s="122"/>
      <c r="DI34" s="122"/>
      <c r="DJ34" s="122"/>
      <c r="DK34" s="122"/>
      <c r="DL34" s="122"/>
      <c r="DM34" s="122"/>
      <c r="DN34" s="122"/>
      <c r="DO34" s="122"/>
      <c r="DP34" s="122"/>
      <c r="DQ34" s="122"/>
      <c r="DR34" s="122"/>
      <c r="DS34" s="122"/>
      <c r="DT34" s="122"/>
      <c r="DU34" s="122"/>
      <c r="DV34" s="122"/>
      <c r="DW34" s="122"/>
      <c r="DX34" s="122"/>
    </row>
    <row r="35" spans="1:128" s="67" customFormat="1" ht="126" customHeight="1">
      <c r="A35" s="896"/>
      <c r="B35" s="848"/>
      <c r="C35" s="870"/>
      <c r="D35" s="569">
        <v>0.4</v>
      </c>
      <c r="E35" s="81" t="s">
        <v>86</v>
      </c>
      <c r="F35" s="58" t="str">
        <f>+'Ma tran chuc năng P5'!D12</f>
        <v>Thực hiện tiếp nhận tài sản các công trình điện khách hàng bàn giao.</v>
      </c>
      <c r="G35" s="140" t="s">
        <v>475</v>
      </c>
      <c r="H35" s="58" t="str">
        <f>+'Ma tran chuc năng P5'!F12</f>
        <v>Tham gia thực hiện tiếp nhận và bàn giao TS các công trình điện khách hàng  bàn giao</v>
      </c>
      <c r="I35" s="140" t="s">
        <v>480</v>
      </c>
      <c r="J35" s="58" t="str">
        <f>+'Ma tran chuc năng P5'!H12</f>
        <v>Thực hiện tiếp nhận và bàn giao TS các công trình điện khách hàng bàn giao (Tiếp nhận hồ sơ sổ sách kế toán, giá trị bàn giao)</v>
      </c>
      <c r="K35" s="86" t="s">
        <v>105</v>
      </c>
      <c r="L35" s="86">
        <v>0</v>
      </c>
      <c r="M35" s="178" t="s">
        <v>106</v>
      </c>
      <c r="N35" s="139">
        <v>1</v>
      </c>
      <c r="O35" s="312">
        <f>N35*$D$35*$C$31*$B$23*$A$9</f>
        <v>2.8900000000000002E-2</v>
      </c>
      <c r="P35" s="86">
        <v>0</v>
      </c>
      <c r="Q35" s="302">
        <v>10</v>
      </c>
      <c r="R35" s="118">
        <f>100-(P35-L35)*Q35</f>
        <v>100</v>
      </c>
      <c r="S35" s="135">
        <f>R35*O35</f>
        <v>2.89</v>
      </c>
      <c r="T35" s="86">
        <v>0</v>
      </c>
      <c r="U35" s="302">
        <v>10</v>
      </c>
      <c r="V35" s="118">
        <f>100-(T35-L35)*U35</f>
        <v>100</v>
      </c>
      <c r="W35" s="135">
        <f>O35*V35</f>
        <v>2.89</v>
      </c>
      <c r="X35" s="122"/>
      <c r="Y35" s="122"/>
      <c r="Z35" s="122"/>
      <c r="AA35" s="122"/>
      <c r="AB35" s="122"/>
      <c r="AC35" s="122"/>
      <c r="AD35" s="122"/>
      <c r="AE35" s="122"/>
      <c r="AF35" s="122"/>
      <c r="AG35" s="122"/>
      <c r="AH35" s="122"/>
      <c r="AI35" s="122"/>
      <c r="AJ35" s="122"/>
      <c r="AK35" s="122"/>
      <c r="AL35" s="122"/>
      <c r="AM35" s="122"/>
      <c r="AN35" s="122"/>
      <c r="AO35" s="122"/>
      <c r="AP35" s="122"/>
      <c r="AQ35" s="122"/>
      <c r="AR35" s="122"/>
      <c r="AS35" s="122"/>
      <c r="AT35" s="122"/>
      <c r="AU35" s="122"/>
      <c r="AV35" s="122"/>
      <c r="AW35" s="122"/>
      <c r="AX35" s="122"/>
      <c r="AY35" s="122"/>
      <c r="AZ35" s="122"/>
      <c r="BA35" s="122"/>
      <c r="BB35" s="122"/>
      <c r="BC35" s="122"/>
      <c r="BD35" s="122"/>
      <c r="BE35" s="122"/>
      <c r="BF35" s="122"/>
      <c r="BG35" s="122"/>
      <c r="BH35" s="122"/>
      <c r="BI35" s="122"/>
      <c r="BJ35" s="122"/>
      <c r="BK35" s="122"/>
      <c r="BL35" s="122"/>
      <c r="BM35" s="122"/>
      <c r="BN35" s="122"/>
      <c r="BO35" s="122"/>
      <c r="BP35" s="122"/>
      <c r="BQ35" s="122"/>
      <c r="BR35" s="122"/>
      <c r="BS35" s="122"/>
      <c r="BT35" s="122"/>
      <c r="BU35" s="122"/>
      <c r="BV35" s="122"/>
      <c r="BW35" s="122"/>
      <c r="BX35" s="122"/>
      <c r="BY35" s="122"/>
      <c r="BZ35" s="122"/>
      <c r="CA35" s="122"/>
      <c r="CB35" s="122"/>
      <c r="CC35" s="122"/>
      <c r="CD35" s="122"/>
      <c r="CE35" s="122"/>
      <c r="CF35" s="122"/>
      <c r="CG35" s="122"/>
      <c r="CH35" s="122"/>
      <c r="CI35" s="122"/>
      <c r="CJ35" s="122"/>
      <c r="CK35" s="122"/>
      <c r="CL35" s="122"/>
      <c r="CM35" s="122"/>
      <c r="CN35" s="122"/>
      <c r="CO35" s="122"/>
      <c r="CP35" s="122"/>
      <c r="CQ35" s="122"/>
      <c r="CR35" s="122"/>
      <c r="CS35" s="122"/>
      <c r="CT35" s="122"/>
      <c r="CU35" s="122"/>
      <c r="CV35" s="122"/>
      <c r="CW35" s="122"/>
      <c r="CX35" s="122"/>
      <c r="CY35" s="122"/>
      <c r="CZ35" s="122"/>
      <c r="DA35" s="122"/>
      <c r="DB35" s="122"/>
      <c r="DC35" s="122"/>
      <c r="DD35" s="122"/>
      <c r="DE35" s="122"/>
      <c r="DF35" s="122"/>
      <c r="DG35" s="122"/>
      <c r="DH35" s="122"/>
      <c r="DI35" s="122"/>
      <c r="DJ35" s="122"/>
      <c r="DK35" s="122"/>
      <c r="DL35" s="122"/>
      <c r="DM35" s="122"/>
      <c r="DN35" s="122"/>
      <c r="DO35" s="122"/>
      <c r="DP35" s="122"/>
      <c r="DQ35" s="122"/>
      <c r="DR35" s="122"/>
      <c r="DS35" s="122"/>
      <c r="DT35" s="122"/>
      <c r="DU35" s="122"/>
      <c r="DV35" s="122"/>
      <c r="DW35" s="122"/>
      <c r="DX35" s="122"/>
    </row>
    <row r="36" spans="1:128" s="67" customFormat="1" ht="35.25" customHeight="1">
      <c r="A36" s="896"/>
      <c r="B36" s="848"/>
      <c r="C36" s="147"/>
      <c r="D36" s="147"/>
      <c r="E36" s="138" t="s">
        <v>205</v>
      </c>
      <c r="F36" s="801" t="s">
        <v>204</v>
      </c>
      <c r="G36" s="801"/>
      <c r="H36" s="801"/>
      <c r="I36" s="801"/>
      <c r="J36" s="801"/>
      <c r="K36" s="801"/>
      <c r="L36" s="801"/>
      <c r="M36" s="801"/>
      <c r="N36" s="190"/>
      <c r="O36" s="190"/>
      <c r="P36" s="198"/>
      <c r="Q36" s="198"/>
      <c r="R36" s="196"/>
      <c r="S36" s="197"/>
      <c r="T36" s="198"/>
      <c r="U36" s="198"/>
      <c r="V36" s="196"/>
      <c r="W36" s="197"/>
      <c r="X36" s="122"/>
      <c r="Y36" s="122"/>
      <c r="Z36" s="122"/>
      <c r="AA36" s="122"/>
      <c r="AB36" s="122"/>
      <c r="AC36" s="122"/>
      <c r="AD36" s="122"/>
      <c r="AE36" s="122"/>
      <c r="AF36" s="122"/>
      <c r="AG36" s="122"/>
      <c r="AH36" s="122"/>
      <c r="AI36" s="122"/>
      <c r="AJ36" s="122"/>
      <c r="AK36" s="122"/>
      <c r="AL36" s="122"/>
      <c r="AM36" s="122"/>
      <c r="AN36" s="122"/>
      <c r="AO36" s="122"/>
      <c r="AP36" s="122"/>
      <c r="AQ36" s="122"/>
      <c r="AR36" s="122"/>
      <c r="AS36" s="122"/>
      <c r="AT36" s="122"/>
      <c r="AU36" s="122"/>
      <c r="AV36" s="122"/>
      <c r="AW36" s="122"/>
      <c r="AX36" s="122"/>
      <c r="AY36" s="122"/>
      <c r="AZ36" s="122"/>
      <c r="BA36" s="122"/>
      <c r="BB36" s="122"/>
      <c r="BC36" s="122"/>
      <c r="BD36" s="122"/>
      <c r="BE36" s="122"/>
      <c r="BF36" s="122"/>
      <c r="BG36" s="122"/>
      <c r="BH36" s="122"/>
      <c r="BI36" s="122"/>
      <c r="BJ36" s="122"/>
      <c r="BK36" s="122"/>
      <c r="BL36" s="122"/>
      <c r="BM36" s="122"/>
      <c r="BN36" s="122"/>
      <c r="BO36" s="122"/>
      <c r="BP36" s="122"/>
      <c r="BQ36" s="122"/>
      <c r="BR36" s="122"/>
      <c r="BS36" s="122"/>
      <c r="BT36" s="122"/>
      <c r="BU36" s="122"/>
      <c r="BV36" s="12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122"/>
      <c r="DD36" s="122"/>
      <c r="DE36" s="122"/>
      <c r="DF36" s="122"/>
      <c r="DG36" s="122"/>
      <c r="DH36" s="122"/>
      <c r="DI36" s="122"/>
      <c r="DJ36" s="122"/>
      <c r="DK36" s="122"/>
      <c r="DL36" s="122"/>
      <c r="DM36" s="122"/>
      <c r="DN36" s="122"/>
      <c r="DO36" s="122"/>
      <c r="DP36" s="122"/>
      <c r="DQ36" s="122"/>
      <c r="DR36" s="122"/>
      <c r="DS36" s="122"/>
      <c r="DT36" s="122"/>
      <c r="DU36" s="122"/>
      <c r="DV36" s="122"/>
      <c r="DW36" s="122"/>
      <c r="DX36" s="122"/>
    </row>
    <row r="37" spans="1:128" s="67" customFormat="1" ht="175.5" customHeight="1">
      <c r="A37" s="896"/>
      <c r="B37" s="848"/>
      <c r="C37" s="823">
        <v>0.9</v>
      </c>
      <c r="D37" s="556">
        <v>0.1</v>
      </c>
      <c r="E37" s="81" t="s">
        <v>88</v>
      </c>
      <c r="F37" s="127" t="s">
        <v>89</v>
      </c>
      <c r="G37" s="140" t="s">
        <v>424</v>
      </c>
      <c r="H37" s="58" t="str">
        <f>+'Ma tran chuc năng P5'!D13</f>
        <v>Thực hiện công tác quản lý tài chính. Quản lý sử dụng vốn, kiểm soát dòng tiền, theo dõi tài sản, phân tích hiệu quả tài chính.</v>
      </c>
      <c r="I37" s="140" t="str">
        <f>'Ma tran chuc năng P5'!G15</f>
        <v>TC1.1.3</v>
      </c>
      <c r="J37" s="58" t="str">
        <f>+'Ma tran chuc năng P5'!H15</f>
        <v>Thực hiện theo dõi giá trị tình hình biến động tài sản của Công ty. (quản lý theo dõi Tổng nguyên giá tài sản, khấu hao TSCĐ, giá trị còn lại của TSCĐ). Phản ánh chính xác tình hình tăng giảm các tài sản theo các nguồn vốn.</v>
      </c>
      <c r="K37" s="86" t="s">
        <v>105</v>
      </c>
      <c r="L37" s="86">
        <v>0</v>
      </c>
      <c r="M37" s="178" t="s">
        <v>106</v>
      </c>
      <c r="N37" s="139">
        <v>1</v>
      </c>
      <c r="O37" s="312">
        <f>N37*$D$37*$C$37*$B$23*$A$9</f>
        <v>6.5025000000000013E-2</v>
      </c>
      <c r="P37" s="86">
        <v>0</v>
      </c>
      <c r="Q37" s="302">
        <v>10</v>
      </c>
      <c r="R37" s="118">
        <f t="shared" ref="R37:R51" si="1">100-(P37-L37)*Q37</f>
        <v>100</v>
      </c>
      <c r="S37" s="135">
        <f t="shared" ref="S37:S53" si="2">R37*O37</f>
        <v>6.5025000000000013</v>
      </c>
      <c r="T37" s="86">
        <v>0</v>
      </c>
      <c r="U37" s="302">
        <v>10</v>
      </c>
      <c r="V37" s="118">
        <f t="shared" ref="V37:V51" si="3">100-(T37-L37)*U37</f>
        <v>100</v>
      </c>
      <c r="W37" s="135">
        <f t="shared" ref="W37:W51" si="4">O37*V37</f>
        <v>6.5025000000000013</v>
      </c>
      <c r="X37" s="122"/>
      <c r="Y37" s="122"/>
      <c r="Z37" s="122"/>
      <c r="AA37" s="122"/>
      <c r="AB37" s="122"/>
      <c r="AC37" s="122"/>
      <c r="AD37" s="122"/>
      <c r="AE37" s="122"/>
      <c r="AF37" s="122"/>
      <c r="AG37" s="122"/>
      <c r="AH37" s="122"/>
      <c r="AI37" s="122"/>
      <c r="AJ37" s="122"/>
      <c r="AK37" s="122"/>
      <c r="AL37" s="122"/>
      <c r="AM37" s="122"/>
      <c r="AN37" s="122"/>
      <c r="AO37" s="122"/>
      <c r="AP37" s="122"/>
      <c r="AQ37" s="122"/>
      <c r="AR37" s="122"/>
      <c r="AS37" s="122"/>
      <c r="AT37" s="122"/>
      <c r="AU37" s="122"/>
      <c r="AV37" s="122"/>
      <c r="AW37" s="122"/>
      <c r="AX37" s="122"/>
      <c r="AY37" s="122"/>
      <c r="AZ37" s="122"/>
      <c r="BA37" s="122"/>
      <c r="BB37" s="122"/>
      <c r="BC37" s="122"/>
      <c r="BD37" s="122"/>
      <c r="BE37" s="122"/>
      <c r="BF37" s="122"/>
      <c r="BG37" s="122"/>
      <c r="BH37" s="122"/>
      <c r="BI37" s="122"/>
      <c r="BJ37" s="122"/>
      <c r="BK37" s="122"/>
      <c r="BL37" s="122"/>
      <c r="BM37" s="122"/>
      <c r="BN37" s="122"/>
      <c r="BO37" s="122"/>
      <c r="BP37" s="122"/>
      <c r="BQ37" s="122"/>
      <c r="BR37" s="122"/>
      <c r="BS37" s="122"/>
      <c r="BT37" s="122"/>
      <c r="BU37" s="122"/>
      <c r="BV37" s="12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122"/>
      <c r="DD37" s="122"/>
      <c r="DE37" s="122"/>
      <c r="DF37" s="122"/>
      <c r="DG37" s="122"/>
      <c r="DH37" s="122"/>
      <c r="DI37" s="122"/>
      <c r="DJ37" s="122"/>
      <c r="DK37" s="122"/>
      <c r="DL37" s="122"/>
      <c r="DM37" s="122"/>
      <c r="DN37" s="122"/>
      <c r="DO37" s="122"/>
      <c r="DP37" s="122"/>
      <c r="DQ37" s="122"/>
      <c r="DR37" s="122"/>
      <c r="DS37" s="122"/>
      <c r="DT37" s="122"/>
      <c r="DU37" s="122"/>
      <c r="DV37" s="122"/>
      <c r="DW37" s="122"/>
      <c r="DX37" s="122"/>
    </row>
    <row r="38" spans="1:128" s="67" customFormat="1" ht="156.75" customHeight="1">
      <c r="A38" s="896"/>
      <c r="B38" s="848"/>
      <c r="C38" s="823"/>
      <c r="D38" s="871">
        <v>0.28000000000000003</v>
      </c>
      <c r="E38" s="795" t="s">
        <v>90</v>
      </c>
      <c r="F38" s="811" t="str">
        <f>+'Ma tran chuc năng P5'!D22</f>
        <v>Thực hiện hạch toán kế toán (tài khoản, sổ sách chứng từ, quy trình), vận hành và kiểm soát nghiệp vụ thu chi, chứng từ kế toán.</v>
      </c>
      <c r="G38" s="808" t="s">
        <v>507</v>
      </c>
      <c r="H38" s="811" t="str">
        <f>+'Ma tran chuc năng P5'!D22</f>
        <v>Thực hiện hạch toán kế toán (tài khoản, sổ sách chứng từ, quy trình), vận hành và kiểm soát nghiệp vụ thu chi, chứng từ kế toán.</v>
      </c>
      <c r="I38" s="140" t="s">
        <v>495</v>
      </c>
      <c r="J38" s="58" t="s">
        <v>386</v>
      </c>
      <c r="K38" s="86" t="s">
        <v>105</v>
      </c>
      <c r="L38" s="86">
        <v>0</v>
      </c>
      <c r="M38" s="178" t="s">
        <v>106</v>
      </c>
      <c r="N38" s="139">
        <v>0.5</v>
      </c>
      <c r="O38" s="312">
        <f>N38*$D$38*$C$37*$B$23*$A$9</f>
        <v>9.1035000000000005E-2</v>
      </c>
      <c r="P38" s="86">
        <v>0</v>
      </c>
      <c r="Q38" s="302">
        <v>10</v>
      </c>
      <c r="R38" s="118">
        <f t="shared" si="1"/>
        <v>100</v>
      </c>
      <c r="S38" s="135">
        <f t="shared" si="2"/>
        <v>9.1035000000000004</v>
      </c>
      <c r="T38" s="86">
        <v>0</v>
      </c>
      <c r="U38" s="302">
        <v>10</v>
      </c>
      <c r="V38" s="118">
        <f t="shared" si="3"/>
        <v>100</v>
      </c>
      <c r="W38" s="135">
        <f t="shared" si="4"/>
        <v>9.1035000000000004</v>
      </c>
      <c r="X38" s="122"/>
      <c r="Y38" s="122"/>
      <c r="Z38" s="122"/>
      <c r="AA38" s="122"/>
      <c r="AB38" s="122"/>
      <c r="AC38" s="122"/>
      <c r="AD38" s="122"/>
      <c r="AE38" s="122"/>
      <c r="AF38" s="122"/>
      <c r="AG38" s="122"/>
      <c r="AH38" s="122"/>
      <c r="AI38" s="122"/>
      <c r="AJ38" s="122"/>
      <c r="AK38" s="122"/>
      <c r="AL38" s="122"/>
      <c r="AM38" s="122"/>
      <c r="AN38" s="122"/>
      <c r="AO38" s="122"/>
      <c r="AP38" s="122"/>
      <c r="AQ38" s="122"/>
      <c r="AR38" s="122"/>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c r="CZ38" s="122"/>
      <c r="DA38" s="122"/>
      <c r="DB38" s="122"/>
      <c r="DC38" s="122"/>
      <c r="DD38" s="122"/>
      <c r="DE38" s="122"/>
      <c r="DF38" s="122"/>
      <c r="DG38" s="122"/>
      <c r="DH38" s="122"/>
      <c r="DI38" s="122"/>
      <c r="DJ38" s="122"/>
      <c r="DK38" s="122"/>
      <c r="DL38" s="122"/>
      <c r="DM38" s="122"/>
      <c r="DN38" s="122"/>
      <c r="DO38" s="122"/>
      <c r="DP38" s="122"/>
      <c r="DQ38" s="122"/>
      <c r="DR38" s="122"/>
      <c r="DS38" s="122"/>
      <c r="DT38" s="122"/>
      <c r="DU38" s="122"/>
      <c r="DV38" s="122"/>
      <c r="DW38" s="122"/>
      <c r="DX38" s="122"/>
    </row>
    <row r="39" spans="1:128" s="67" customFormat="1" ht="100.5" customHeight="1">
      <c r="A39" s="896"/>
      <c r="B39" s="848"/>
      <c r="C39" s="823"/>
      <c r="D39" s="872"/>
      <c r="E39" s="795"/>
      <c r="F39" s="811"/>
      <c r="G39" s="808"/>
      <c r="H39" s="811"/>
      <c r="I39" s="140" t="str">
        <f>'Ma tran chuc năng P5'!G30</f>
        <v>TC2.1.9</v>
      </c>
      <c r="J39" s="58" t="s">
        <v>332</v>
      </c>
      <c r="K39" s="86" t="s">
        <v>105</v>
      </c>
      <c r="L39" s="86">
        <v>0</v>
      </c>
      <c r="M39" s="178" t="s">
        <v>106</v>
      </c>
      <c r="N39" s="139">
        <v>0.2</v>
      </c>
      <c r="O39" s="312">
        <f>N39*$D$38*$C$37*$B$23*$A$9</f>
        <v>3.6414000000000002E-2</v>
      </c>
      <c r="P39" s="86">
        <v>0</v>
      </c>
      <c r="Q39" s="302">
        <v>10</v>
      </c>
      <c r="R39" s="118">
        <f t="shared" si="1"/>
        <v>100</v>
      </c>
      <c r="S39" s="135">
        <f t="shared" si="2"/>
        <v>3.6414</v>
      </c>
      <c r="T39" s="86">
        <v>0</v>
      </c>
      <c r="U39" s="302">
        <v>10</v>
      </c>
      <c r="V39" s="118">
        <f t="shared" si="3"/>
        <v>100</v>
      </c>
      <c r="W39" s="135">
        <f t="shared" si="4"/>
        <v>3.6414</v>
      </c>
      <c r="X39" s="122"/>
      <c r="Y39" s="122"/>
      <c r="Z39" s="122"/>
      <c r="AA39" s="122"/>
      <c r="AB39" s="122"/>
      <c r="AC39" s="122"/>
      <c r="AD39" s="122"/>
      <c r="AE39" s="122"/>
      <c r="AF39" s="122"/>
      <c r="AG39" s="122"/>
      <c r="AH39" s="122"/>
      <c r="AI39" s="122"/>
      <c r="AJ39" s="122"/>
      <c r="AK39" s="122"/>
      <c r="AL39" s="122"/>
      <c r="AM39" s="122"/>
      <c r="AN39" s="122"/>
      <c r="AO39" s="122"/>
      <c r="AP39" s="122"/>
      <c r="AQ39" s="122"/>
      <c r="AR39" s="122"/>
      <c r="AS39" s="122"/>
      <c r="AT39" s="122"/>
      <c r="AU39" s="122"/>
      <c r="AV39" s="122"/>
      <c r="AW39" s="122"/>
      <c r="AX39" s="122"/>
      <c r="AY39" s="122"/>
      <c r="AZ39" s="122"/>
      <c r="BA39" s="122"/>
      <c r="BB39" s="122"/>
      <c r="BC39" s="122"/>
      <c r="BD39" s="122"/>
      <c r="BE39" s="122"/>
      <c r="BF39" s="122"/>
      <c r="BG39" s="122"/>
      <c r="BH39" s="122"/>
      <c r="BI39" s="122"/>
      <c r="BJ39" s="122"/>
      <c r="BK39" s="122"/>
      <c r="BL39" s="122"/>
      <c r="BM39" s="122"/>
      <c r="BN39" s="122"/>
      <c r="BO39" s="122"/>
      <c r="BP39" s="122"/>
      <c r="BQ39" s="122"/>
      <c r="BR39" s="122"/>
      <c r="BS39" s="122"/>
      <c r="BT39" s="122"/>
      <c r="BU39" s="122"/>
      <c r="BV39" s="122"/>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c r="CZ39" s="122"/>
      <c r="DA39" s="122"/>
      <c r="DB39" s="122"/>
      <c r="DC39" s="122"/>
      <c r="DD39" s="122"/>
      <c r="DE39" s="122"/>
      <c r="DF39" s="122"/>
      <c r="DG39" s="122"/>
      <c r="DH39" s="122"/>
      <c r="DI39" s="122"/>
      <c r="DJ39" s="122"/>
      <c r="DK39" s="122"/>
      <c r="DL39" s="122"/>
      <c r="DM39" s="122"/>
      <c r="DN39" s="122"/>
      <c r="DO39" s="122"/>
      <c r="DP39" s="122"/>
      <c r="DQ39" s="122"/>
      <c r="DR39" s="122"/>
      <c r="DS39" s="122"/>
      <c r="DT39" s="122"/>
      <c r="DU39" s="122"/>
      <c r="DV39" s="122"/>
      <c r="DW39" s="122"/>
      <c r="DX39" s="122"/>
    </row>
    <row r="40" spans="1:128" s="67" customFormat="1" ht="100.5" customHeight="1">
      <c r="A40" s="896"/>
      <c r="B40" s="848"/>
      <c r="C40" s="823"/>
      <c r="D40" s="873"/>
      <c r="E40" s="795"/>
      <c r="F40" s="811"/>
      <c r="G40" s="808"/>
      <c r="H40" s="811"/>
      <c r="I40" s="140" t="str">
        <f>'Ma tran chuc năng P5'!G32</f>
        <v>TC2.1.11</v>
      </c>
      <c r="J40" s="58" t="str">
        <f>'Ma tran chuc năng P5'!H32</f>
        <v xml:space="preserve">Hạch toán kế toán các nghiệp vụ phát sinh có liên quan đến công trình KPTT của Công ty vào chương trình ERP. </v>
      </c>
      <c r="K40" s="86" t="s">
        <v>105</v>
      </c>
      <c r="L40" s="86">
        <v>0</v>
      </c>
      <c r="M40" s="178" t="s">
        <v>392</v>
      </c>
      <c r="N40" s="139">
        <v>0.3</v>
      </c>
      <c r="O40" s="312">
        <f>N40*$D$38*$C$37*$B$23*$A$9</f>
        <v>5.4620999999999996E-2</v>
      </c>
      <c r="P40" s="86">
        <v>0</v>
      </c>
      <c r="Q40" s="302">
        <v>10</v>
      </c>
      <c r="R40" s="118">
        <f t="shared" si="1"/>
        <v>100</v>
      </c>
      <c r="S40" s="135">
        <f t="shared" si="2"/>
        <v>5.4620999999999995</v>
      </c>
      <c r="T40" s="86">
        <v>0</v>
      </c>
      <c r="U40" s="302">
        <v>10</v>
      </c>
      <c r="V40" s="118">
        <f t="shared" si="3"/>
        <v>100</v>
      </c>
      <c r="W40" s="135">
        <f t="shared" si="4"/>
        <v>5.4620999999999995</v>
      </c>
      <c r="X40" s="122"/>
      <c r="Y40" s="122"/>
      <c r="Z40" s="122"/>
      <c r="AA40" s="122"/>
      <c r="AB40" s="122"/>
      <c r="AC40" s="122"/>
      <c r="AD40" s="122"/>
      <c r="AE40" s="122"/>
      <c r="AF40" s="122"/>
      <c r="AG40" s="122"/>
      <c r="AH40" s="122"/>
      <c r="AI40" s="122"/>
      <c r="AJ40" s="122"/>
      <c r="AK40" s="122"/>
      <c r="AL40" s="122"/>
      <c r="AM40" s="122"/>
      <c r="AN40" s="122"/>
      <c r="AO40" s="122"/>
      <c r="AP40" s="122"/>
      <c r="AQ40" s="122"/>
      <c r="AR40" s="122"/>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122"/>
      <c r="DD40" s="122"/>
      <c r="DE40" s="122"/>
      <c r="DF40" s="122"/>
      <c r="DG40" s="122"/>
      <c r="DH40" s="122"/>
      <c r="DI40" s="122"/>
      <c r="DJ40" s="122"/>
      <c r="DK40" s="122"/>
      <c r="DL40" s="122"/>
      <c r="DM40" s="122"/>
      <c r="DN40" s="122"/>
      <c r="DO40" s="122"/>
      <c r="DP40" s="122"/>
      <c r="DQ40" s="122"/>
      <c r="DR40" s="122"/>
      <c r="DS40" s="122"/>
      <c r="DT40" s="122"/>
      <c r="DU40" s="122"/>
      <c r="DV40" s="122"/>
      <c r="DW40" s="122"/>
      <c r="DX40" s="122"/>
    </row>
    <row r="41" spans="1:128" s="67" customFormat="1" ht="89.25" customHeight="1">
      <c r="A41" s="896"/>
      <c r="B41" s="848"/>
      <c r="C41" s="823"/>
      <c r="D41" s="871">
        <v>0.15</v>
      </c>
      <c r="E41" s="841" t="s">
        <v>92</v>
      </c>
      <c r="F41" s="693" t="str">
        <f>+'Ma tran chuc năng P5'!D36</f>
        <v>Lập  các báo cáo kế toán tài chính.</v>
      </c>
      <c r="G41" s="808" t="s">
        <v>511</v>
      </c>
      <c r="H41" s="800" t="str">
        <f>'Ma tran chuc năng P5'!F36</f>
        <v>Lập báo cáo kế toán tài chính toàn công ty</v>
      </c>
      <c r="I41" s="140" t="str">
        <f>'Ma tran chuc năng P5'!G36</f>
        <v>TC3.1.1</v>
      </c>
      <c r="J41" s="58" t="s">
        <v>335</v>
      </c>
      <c r="K41" s="86" t="s">
        <v>105</v>
      </c>
      <c r="L41" s="86">
        <v>0</v>
      </c>
      <c r="M41" s="178" t="s">
        <v>106</v>
      </c>
      <c r="N41" s="139">
        <v>0.65</v>
      </c>
      <c r="O41" s="312">
        <f>N41*$D$41*$C$37*$B$23*$A$9</f>
        <v>6.3399374999999994E-2</v>
      </c>
      <c r="P41" s="86">
        <v>0</v>
      </c>
      <c r="Q41" s="302">
        <v>10</v>
      </c>
      <c r="R41" s="118">
        <f t="shared" si="1"/>
        <v>100</v>
      </c>
      <c r="S41" s="135">
        <f t="shared" si="2"/>
        <v>6.3399374999999996</v>
      </c>
      <c r="T41" s="86">
        <v>0</v>
      </c>
      <c r="U41" s="302">
        <v>10</v>
      </c>
      <c r="V41" s="118">
        <f t="shared" si="3"/>
        <v>100</v>
      </c>
      <c r="W41" s="135">
        <f t="shared" si="4"/>
        <v>6.3399374999999996</v>
      </c>
      <c r="X41" s="122"/>
      <c r="Y41" s="122"/>
      <c r="Z41" s="122"/>
      <c r="AA41" s="122"/>
      <c r="AB41" s="122"/>
      <c r="AC41" s="122"/>
      <c r="AD41" s="122"/>
      <c r="AE41" s="122"/>
      <c r="AF41" s="122"/>
      <c r="AG41" s="122"/>
      <c r="AH41" s="122"/>
      <c r="AI41" s="122"/>
      <c r="AJ41" s="122"/>
      <c r="AK41" s="122"/>
      <c r="AL41" s="122"/>
      <c r="AM41" s="122"/>
      <c r="AN41" s="122"/>
      <c r="AO41" s="122"/>
      <c r="AP41" s="122"/>
      <c r="AQ41" s="122"/>
      <c r="AR41" s="122"/>
      <c r="AS41" s="122"/>
      <c r="AT41" s="122"/>
      <c r="AU41" s="122"/>
      <c r="AV41" s="122"/>
      <c r="AW41" s="122"/>
      <c r="AX41" s="122"/>
      <c r="AY41" s="122"/>
      <c r="AZ41" s="122"/>
      <c r="BA41" s="122"/>
      <c r="BB41" s="122"/>
      <c r="BC41" s="122"/>
      <c r="BD41" s="122"/>
      <c r="BE41" s="122"/>
      <c r="BF41" s="122"/>
      <c r="BG41" s="122"/>
      <c r="BH41" s="122"/>
      <c r="BI41" s="122"/>
      <c r="BJ41" s="122"/>
      <c r="BK41" s="122"/>
      <c r="BL41" s="122"/>
      <c r="BM41" s="122"/>
      <c r="BN41" s="122"/>
      <c r="BO41" s="122"/>
      <c r="BP41" s="122"/>
      <c r="BQ41" s="122"/>
      <c r="BR41" s="122"/>
      <c r="BS41" s="122"/>
      <c r="BT41" s="122"/>
      <c r="BU41" s="122"/>
      <c r="BV41" s="122"/>
      <c r="BW41" s="122"/>
      <c r="BX41" s="122"/>
      <c r="BY41" s="122"/>
      <c r="BZ41" s="122"/>
      <c r="CA41" s="122"/>
      <c r="CB41" s="122"/>
      <c r="CC41" s="122"/>
      <c r="CD41" s="122"/>
      <c r="CE41" s="122"/>
      <c r="CF41" s="122"/>
      <c r="CG41" s="122"/>
      <c r="CH41" s="122"/>
      <c r="CI41" s="122"/>
      <c r="CJ41" s="122"/>
      <c r="CK41" s="122"/>
      <c r="CL41" s="122"/>
      <c r="CM41" s="122"/>
      <c r="CN41" s="122"/>
      <c r="CO41" s="122"/>
      <c r="CP41" s="122"/>
      <c r="CQ41" s="122"/>
      <c r="CR41" s="122"/>
      <c r="CS41" s="122"/>
      <c r="CT41" s="122"/>
      <c r="CU41" s="122"/>
      <c r="CV41" s="122"/>
      <c r="CW41" s="122"/>
      <c r="CX41" s="122"/>
      <c r="CY41" s="122"/>
      <c r="CZ41" s="122"/>
      <c r="DA41" s="122"/>
      <c r="DB41" s="122"/>
      <c r="DC41" s="122"/>
      <c r="DD41" s="122"/>
      <c r="DE41" s="122"/>
      <c r="DF41" s="122"/>
      <c r="DG41" s="122"/>
      <c r="DH41" s="122"/>
      <c r="DI41" s="122"/>
      <c r="DJ41" s="122"/>
      <c r="DK41" s="122"/>
      <c r="DL41" s="122"/>
      <c r="DM41" s="122"/>
      <c r="DN41" s="122"/>
      <c r="DO41" s="122"/>
      <c r="DP41" s="122"/>
      <c r="DQ41" s="122"/>
      <c r="DR41" s="122"/>
      <c r="DS41" s="122"/>
      <c r="DT41" s="122"/>
      <c r="DU41" s="122"/>
      <c r="DV41" s="122"/>
      <c r="DW41" s="122"/>
      <c r="DX41" s="122"/>
    </row>
    <row r="42" spans="1:128" s="67" customFormat="1" ht="139.5" customHeight="1">
      <c r="A42" s="896"/>
      <c r="B42" s="848"/>
      <c r="C42" s="823"/>
      <c r="D42" s="873"/>
      <c r="E42" s="843"/>
      <c r="F42" s="694"/>
      <c r="G42" s="808"/>
      <c r="H42" s="800"/>
      <c r="I42" s="140" t="s">
        <v>514</v>
      </c>
      <c r="J42" s="127" t="s">
        <v>333</v>
      </c>
      <c r="K42" s="86" t="s">
        <v>105</v>
      </c>
      <c r="L42" s="86">
        <v>0</v>
      </c>
      <c r="M42" s="178" t="s">
        <v>106</v>
      </c>
      <c r="N42" s="139">
        <v>0.35</v>
      </c>
      <c r="O42" s="312">
        <f>N42*$D$41*$C$37*$B$23*$A$9</f>
        <v>3.4138124999999998E-2</v>
      </c>
      <c r="P42" s="86">
        <v>0</v>
      </c>
      <c r="Q42" s="302">
        <v>10</v>
      </c>
      <c r="R42" s="118">
        <f t="shared" si="1"/>
        <v>100</v>
      </c>
      <c r="S42" s="135">
        <f t="shared" si="2"/>
        <v>3.4138124999999997</v>
      </c>
      <c r="T42" s="86">
        <v>0</v>
      </c>
      <c r="U42" s="302">
        <v>10</v>
      </c>
      <c r="V42" s="118">
        <f t="shared" si="3"/>
        <v>100</v>
      </c>
      <c r="W42" s="135">
        <f t="shared" si="4"/>
        <v>3.4138124999999997</v>
      </c>
      <c r="X42" s="122"/>
      <c r="Y42" s="122"/>
      <c r="Z42" s="122"/>
      <c r="AA42" s="122"/>
      <c r="AB42" s="122"/>
      <c r="AC42" s="122"/>
      <c r="AD42" s="122"/>
      <c r="AE42" s="122"/>
      <c r="AF42" s="122"/>
      <c r="AG42" s="122"/>
      <c r="AH42" s="122"/>
      <c r="AI42" s="122"/>
      <c r="AJ42" s="122"/>
      <c r="AK42" s="122"/>
      <c r="AL42" s="122"/>
      <c r="AM42" s="122"/>
      <c r="AN42" s="122"/>
      <c r="AO42" s="122"/>
      <c r="AP42" s="122"/>
      <c r="AQ42" s="122"/>
      <c r="AR42" s="122"/>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122"/>
      <c r="DD42" s="122"/>
      <c r="DE42" s="122"/>
      <c r="DF42" s="122"/>
      <c r="DG42" s="122"/>
      <c r="DH42" s="122"/>
      <c r="DI42" s="122"/>
      <c r="DJ42" s="122"/>
      <c r="DK42" s="122"/>
      <c r="DL42" s="122"/>
      <c r="DM42" s="122"/>
      <c r="DN42" s="122"/>
      <c r="DO42" s="122"/>
      <c r="DP42" s="122"/>
      <c r="DQ42" s="122"/>
      <c r="DR42" s="122"/>
      <c r="DS42" s="122"/>
      <c r="DT42" s="122"/>
      <c r="DU42" s="122"/>
      <c r="DV42" s="122"/>
      <c r="DW42" s="122"/>
      <c r="DX42" s="122"/>
    </row>
    <row r="43" spans="1:128" s="67" customFormat="1" ht="78.75" hidden="1" customHeight="1">
      <c r="A43" s="896"/>
      <c r="B43" s="848"/>
      <c r="C43" s="823"/>
      <c r="D43" s="570"/>
      <c r="E43" s="843"/>
      <c r="F43" s="694"/>
      <c r="G43" s="140" t="s">
        <v>209</v>
      </c>
      <c r="H43" s="58" t="str">
        <f>+'Ma tran chuc năng P5'!H55</f>
        <v xml:space="preserve">Thực hiện theo dõi số liệu, kiểm soát chi phí giá thành của  Công ty không vượt kế hoạch Tổng công ty giao. </v>
      </c>
      <c r="I43" s="140" t="s">
        <v>212</v>
      </c>
      <c r="J43" s="58"/>
      <c r="K43" s="86" t="s">
        <v>105</v>
      </c>
      <c r="L43" s="86">
        <v>0</v>
      </c>
      <c r="M43" s="178"/>
      <c r="N43" s="139"/>
      <c r="O43" s="139"/>
      <c r="P43" s="86">
        <v>0</v>
      </c>
      <c r="Q43" s="302">
        <v>10</v>
      </c>
      <c r="R43" s="118">
        <f t="shared" si="1"/>
        <v>100</v>
      </c>
      <c r="S43" s="135">
        <f t="shared" si="2"/>
        <v>0</v>
      </c>
      <c r="T43" s="86">
        <v>0</v>
      </c>
      <c r="U43" s="302">
        <v>10</v>
      </c>
      <c r="V43" s="118">
        <f t="shared" si="3"/>
        <v>100</v>
      </c>
      <c r="W43" s="135">
        <f t="shared" si="4"/>
        <v>0</v>
      </c>
      <c r="X43" s="122"/>
      <c r="Y43" s="122"/>
      <c r="Z43" s="122"/>
      <c r="AA43" s="122"/>
      <c r="AB43" s="122"/>
      <c r="AC43" s="122"/>
      <c r="AD43" s="122"/>
      <c r="AE43" s="122"/>
      <c r="AF43" s="122"/>
      <c r="AG43" s="122"/>
      <c r="AH43" s="122"/>
      <c r="AI43" s="122"/>
      <c r="AJ43" s="122"/>
      <c r="AK43" s="122"/>
      <c r="AL43" s="122"/>
      <c r="AM43" s="122"/>
      <c r="AN43" s="122"/>
      <c r="AO43" s="122"/>
      <c r="AP43" s="122"/>
      <c r="AQ43" s="122"/>
      <c r="AR43" s="122"/>
      <c r="AS43" s="122"/>
      <c r="AT43" s="122"/>
      <c r="AU43" s="122"/>
      <c r="AV43" s="122"/>
      <c r="AW43" s="122"/>
      <c r="AX43" s="122"/>
      <c r="AY43" s="122"/>
      <c r="AZ43" s="122"/>
      <c r="BA43" s="122"/>
      <c r="BB43" s="122"/>
      <c r="BC43" s="122"/>
      <c r="BD43" s="122"/>
      <c r="BE43" s="122"/>
      <c r="BF43" s="122"/>
      <c r="BG43" s="122"/>
      <c r="BH43" s="122"/>
      <c r="BI43" s="122"/>
      <c r="BJ43" s="122"/>
      <c r="BK43" s="122"/>
      <c r="BL43" s="122"/>
      <c r="BM43" s="122"/>
      <c r="BN43" s="122"/>
      <c r="BO43" s="122"/>
      <c r="BP43" s="122"/>
      <c r="BQ43" s="122"/>
      <c r="BR43" s="122"/>
      <c r="BS43" s="122"/>
      <c r="BT43" s="122"/>
      <c r="BU43" s="122"/>
      <c r="BV43" s="122"/>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122"/>
      <c r="DD43" s="122"/>
      <c r="DE43" s="122"/>
      <c r="DF43" s="122"/>
      <c r="DG43" s="122"/>
      <c r="DH43" s="122"/>
      <c r="DI43" s="122"/>
      <c r="DJ43" s="122"/>
      <c r="DK43" s="122"/>
      <c r="DL43" s="122"/>
      <c r="DM43" s="122"/>
      <c r="DN43" s="122"/>
      <c r="DO43" s="122"/>
      <c r="DP43" s="122"/>
      <c r="DQ43" s="122"/>
      <c r="DR43" s="122"/>
      <c r="DS43" s="122"/>
      <c r="DT43" s="122"/>
      <c r="DU43" s="122"/>
      <c r="DV43" s="122"/>
      <c r="DW43" s="122"/>
      <c r="DX43" s="122"/>
    </row>
    <row r="44" spans="1:128" s="67" customFormat="1" ht="125.25" customHeight="1">
      <c r="A44" s="896"/>
      <c r="B44" s="848"/>
      <c r="C44" s="823"/>
      <c r="D44" s="872">
        <v>0.17</v>
      </c>
      <c r="E44" s="843"/>
      <c r="F44" s="694"/>
      <c r="G44" s="808" t="s">
        <v>589</v>
      </c>
      <c r="H44" s="800" t="str">
        <f>'Ma tran chuc năng P5'!F41</f>
        <v>Lập các báo cáo kế toán khác</v>
      </c>
      <c r="I44" s="140" t="str">
        <f>'Ma tran chuc năng P5'!G46</f>
        <v>TC3.2.6</v>
      </c>
      <c r="J44" s="58" t="s">
        <v>336</v>
      </c>
      <c r="K44" s="86" t="s">
        <v>105</v>
      </c>
      <c r="L44" s="86">
        <v>0</v>
      </c>
      <c r="M44" s="178" t="s">
        <v>106</v>
      </c>
      <c r="N44" s="139">
        <v>0.3</v>
      </c>
      <c r="O44" s="312">
        <f>N44*$D$44*$C$37*$B$23*$A$9</f>
        <v>3.3162749999999998E-2</v>
      </c>
      <c r="P44" s="86">
        <v>0</v>
      </c>
      <c r="Q44" s="302">
        <v>10</v>
      </c>
      <c r="R44" s="118">
        <f t="shared" si="1"/>
        <v>100</v>
      </c>
      <c r="S44" s="135">
        <f t="shared" si="2"/>
        <v>3.3162749999999996</v>
      </c>
      <c r="T44" s="86">
        <v>0</v>
      </c>
      <c r="U44" s="302">
        <v>10</v>
      </c>
      <c r="V44" s="118">
        <f t="shared" si="3"/>
        <v>100</v>
      </c>
      <c r="W44" s="135">
        <f t="shared" si="4"/>
        <v>3.3162749999999996</v>
      </c>
      <c r="X44" s="122"/>
      <c r="Y44" s="122"/>
      <c r="Z44" s="122"/>
      <c r="AA44" s="122"/>
      <c r="AB44" s="122"/>
      <c r="AC44" s="122"/>
      <c r="AD44" s="122"/>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22"/>
      <c r="DD44" s="122"/>
      <c r="DE44" s="122"/>
      <c r="DF44" s="122"/>
      <c r="DG44" s="122"/>
      <c r="DH44" s="122"/>
      <c r="DI44" s="122"/>
      <c r="DJ44" s="122"/>
      <c r="DK44" s="122"/>
      <c r="DL44" s="122"/>
      <c r="DM44" s="122"/>
      <c r="DN44" s="122"/>
      <c r="DO44" s="122"/>
      <c r="DP44" s="122"/>
      <c r="DQ44" s="122"/>
      <c r="DR44" s="122"/>
      <c r="DS44" s="122"/>
      <c r="DT44" s="122"/>
      <c r="DU44" s="122"/>
      <c r="DV44" s="122"/>
      <c r="DW44" s="122"/>
      <c r="DX44" s="122"/>
    </row>
    <row r="45" spans="1:128" s="67" customFormat="1" ht="125.25" customHeight="1">
      <c r="A45" s="896"/>
      <c r="B45" s="848"/>
      <c r="C45" s="823"/>
      <c r="D45" s="872"/>
      <c r="E45" s="843"/>
      <c r="F45" s="694"/>
      <c r="G45" s="808"/>
      <c r="H45" s="800"/>
      <c r="I45" s="140" t="str">
        <f>'Ma tran chuc năng P5'!G43</f>
        <v>TC3.2.3</v>
      </c>
      <c r="J45" s="58" t="str">
        <f>'Ma tran chuc năng P5'!H43</f>
        <v>Lập báo cáo kiểm kê tài sản, vật tư, CCDC hàng năm.</v>
      </c>
      <c r="K45" s="86" t="s">
        <v>105</v>
      </c>
      <c r="L45" s="86">
        <v>0</v>
      </c>
      <c r="M45" s="178" t="s">
        <v>24</v>
      </c>
      <c r="N45" s="139">
        <v>0.3</v>
      </c>
      <c r="O45" s="312">
        <f>N45*$D$44*$C$37*$B$23*$A$9</f>
        <v>3.3162749999999998E-2</v>
      </c>
      <c r="P45" s="86">
        <v>0</v>
      </c>
      <c r="Q45" s="302">
        <v>10</v>
      </c>
      <c r="R45" s="118">
        <f t="shared" si="1"/>
        <v>100</v>
      </c>
      <c r="S45" s="135">
        <f t="shared" si="2"/>
        <v>3.3162749999999996</v>
      </c>
      <c r="T45" s="86">
        <v>0</v>
      </c>
      <c r="U45" s="302">
        <v>10</v>
      </c>
      <c r="V45" s="118">
        <f t="shared" si="3"/>
        <v>100</v>
      </c>
      <c r="W45" s="135">
        <f t="shared" si="4"/>
        <v>3.3162749999999996</v>
      </c>
      <c r="X45" s="122"/>
      <c r="Y45" s="122"/>
      <c r="Z45" s="122"/>
      <c r="AA45" s="122"/>
      <c r="AB45" s="122"/>
      <c r="AC45" s="122"/>
      <c r="AD45" s="122"/>
      <c r="AE45" s="122"/>
      <c r="AF45" s="122"/>
      <c r="AG45" s="122"/>
      <c r="AH45" s="122"/>
      <c r="AI45" s="122"/>
      <c r="AJ45" s="122"/>
      <c r="AK45" s="122"/>
      <c r="AL45" s="122"/>
      <c r="AM45" s="122"/>
      <c r="AN45" s="122"/>
      <c r="AO45" s="122"/>
      <c r="AP45" s="122"/>
      <c r="AQ45" s="122"/>
      <c r="AR45" s="122"/>
      <c r="AS45" s="122"/>
      <c r="AT45" s="122"/>
      <c r="AU45" s="122"/>
      <c r="AV45" s="122"/>
      <c r="AW45" s="122"/>
      <c r="AX45" s="122"/>
      <c r="AY45" s="122"/>
      <c r="AZ45" s="122"/>
      <c r="BA45" s="122"/>
      <c r="BB45" s="122"/>
      <c r="BC45" s="122"/>
      <c r="BD45" s="122"/>
      <c r="BE45" s="122"/>
      <c r="BF45" s="122"/>
      <c r="BG45" s="122"/>
      <c r="BH45" s="122"/>
      <c r="BI45" s="122"/>
      <c r="BJ45" s="122"/>
      <c r="BK45" s="122"/>
      <c r="BL45" s="122"/>
      <c r="BM45" s="122"/>
      <c r="BN45" s="122"/>
      <c r="BO45" s="122"/>
      <c r="BP45" s="122"/>
      <c r="BQ45" s="122"/>
      <c r="BR45" s="122"/>
      <c r="BS45" s="122"/>
      <c r="BT45" s="122"/>
      <c r="BU45" s="122"/>
      <c r="BV45" s="122"/>
      <c r="BW45" s="122"/>
      <c r="BX45" s="122"/>
      <c r="BY45" s="122"/>
      <c r="BZ45" s="122"/>
      <c r="CA45" s="122"/>
      <c r="CB45" s="122"/>
      <c r="CC45" s="122"/>
      <c r="CD45" s="122"/>
      <c r="CE45" s="122"/>
      <c r="CF45" s="122"/>
      <c r="CG45" s="122"/>
      <c r="CH45" s="122"/>
      <c r="CI45" s="122"/>
      <c r="CJ45" s="122"/>
      <c r="CK45" s="122"/>
      <c r="CL45" s="122"/>
      <c r="CM45" s="122"/>
      <c r="CN45" s="122"/>
      <c r="CO45" s="122"/>
      <c r="CP45" s="122"/>
      <c r="CQ45" s="122"/>
      <c r="CR45" s="122"/>
      <c r="CS45" s="122"/>
      <c r="CT45" s="122"/>
      <c r="CU45" s="122"/>
      <c r="CV45" s="122"/>
      <c r="CW45" s="122"/>
      <c r="CX45" s="122"/>
      <c r="CY45" s="122"/>
      <c r="CZ45" s="122"/>
      <c r="DA45" s="122"/>
      <c r="DB45" s="122"/>
      <c r="DC45" s="122"/>
      <c r="DD45" s="122"/>
      <c r="DE45" s="122"/>
      <c r="DF45" s="122"/>
      <c r="DG45" s="122"/>
      <c r="DH45" s="122"/>
      <c r="DI45" s="122"/>
      <c r="DJ45" s="122"/>
      <c r="DK45" s="122"/>
      <c r="DL45" s="122"/>
      <c r="DM45" s="122"/>
      <c r="DN45" s="122"/>
      <c r="DO45" s="122"/>
      <c r="DP45" s="122"/>
      <c r="DQ45" s="122"/>
      <c r="DR45" s="122"/>
      <c r="DS45" s="122"/>
      <c r="DT45" s="122"/>
      <c r="DU45" s="122"/>
      <c r="DV45" s="122"/>
      <c r="DW45" s="122"/>
      <c r="DX45" s="122"/>
    </row>
    <row r="46" spans="1:128" s="67" customFormat="1" ht="125.25" customHeight="1">
      <c r="A46" s="896"/>
      <c r="B46" s="848"/>
      <c r="C46" s="823"/>
      <c r="D46" s="872"/>
      <c r="E46" s="843"/>
      <c r="F46" s="694"/>
      <c r="G46" s="808"/>
      <c r="H46" s="800"/>
      <c r="I46" s="140" t="str">
        <f>'Ma tran chuc năng P5'!G50</f>
        <v>TC3.2.10</v>
      </c>
      <c r="J46" s="58" t="str">
        <f>'Ma tran chuc năng P5'!H50</f>
        <v>Lập báo cáo quyết toán vốn giải ngân các công trình KPTT  theo thực tế phát sinh Tổng công ty cấp vốn.</v>
      </c>
      <c r="K46" s="86" t="s">
        <v>105</v>
      </c>
      <c r="L46" s="86">
        <v>0</v>
      </c>
      <c r="M46" s="178" t="s">
        <v>106</v>
      </c>
      <c r="N46" s="139">
        <v>0.17</v>
      </c>
      <c r="O46" s="312">
        <f>N46*$D$44*$C$37*$B$23*$A$9</f>
        <v>1.8792225000000003E-2</v>
      </c>
      <c r="P46" s="86">
        <v>0</v>
      </c>
      <c r="Q46" s="302">
        <v>10</v>
      </c>
      <c r="R46" s="118">
        <f t="shared" si="1"/>
        <v>100</v>
      </c>
      <c r="S46" s="135">
        <f t="shared" si="2"/>
        <v>1.8792225000000002</v>
      </c>
      <c r="T46" s="86">
        <v>0</v>
      </c>
      <c r="U46" s="302">
        <v>10</v>
      </c>
      <c r="V46" s="118">
        <f t="shared" si="3"/>
        <v>100</v>
      </c>
      <c r="W46" s="135">
        <f t="shared" si="4"/>
        <v>1.8792225000000002</v>
      </c>
      <c r="X46" s="122"/>
      <c r="Y46" s="122"/>
      <c r="Z46" s="122"/>
      <c r="AA46" s="122"/>
      <c r="AB46" s="122"/>
      <c r="AC46" s="122"/>
      <c r="AD46" s="122"/>
      <c r="AE46" s="122"/>
      <c r="AF46" s="122"/>
      <c r="AG46" s="122"/>
      <c r="AH46" s="122"/>
      <c r="AI46" s="122"/>
      <c r="AJ46" s="122"/>
      <c r="AK46" s="122"/>
      <c r="AL46" s="122"/>
      <c r="AM46" s="122"/>
      <c r="AN46" s="122"/>
      <c r="AO46" s="122"/>
      <c r="AP46" s="122"/>
      <c r="AQ46" s="122"/>
      <c r="AR46" s="122"/>
      <c r="AS46" s="122"/>
      <c r="AT46" s="122"/>
      <c r="AU46" s="122"/>
      <c r="AV46" s="122"/>
      <c r="AW46" s="122"/>
      <c r="AX46" s="122"/>
      <c r="AY46" s="122"/>
      <c r="AZ46" s="122"/>
      <c r="BA46" s="122"/>
      <c r="BB46" s="122"/>
      <c r="BC46" s="122"/>
      <c r="BD46" s="122"/>
      <c r="BE46" s="122"/>
      <c r="BF46" s="122"/>
      <c r="BG46" s="122"/>
      <c r="BH46" s="122"/>
      <c r="BI46" s="122"/>
      <c r="BJ46" s="122"/>
      <c r="BK46" s="122"/>
      <c r="BL46" s="122"/>
      <c r="BM46" s="122"/>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22"/>
      <c r="DD46" s="122"/>
      <c r="DE46" s="122"/>
      <c r="DF46" s="122"/>
      <c r="DG46" s="122"/>
      <c r="DH46" s="122"/>
      <c r="DI46" s="122"/>
      <c r="DJ46" s="122"/>
      <c r="DK46" s="122"/>
      <c r="DL46" s="122"/>
      <c r="DM46" s="122"/>
      <c r="DN46" s="122"/>
      <c r="DO46" s="122"/>
      <c r="DP46" s="122"/>
      <c r="DQ46" s="122"/>
      <c r="DR46" s="122"/>
      <c r="DS46" s="122"/>
      <c r="DT46" s="122"/>
      <c r="DU46" s="122"/>
      <c r="DV46" s="122"/>
      <c r="DW46" s="122"/>
      <c r="DX46" s="122"/>
    </row>
    <row r="47" spans="1:128" s="67" customFormat="1" ht="125.25" customHeight="1">
      <c r="A47" s="896"/>
      <c r="B47" s="848"/>
      <c r="C47" s="823"/>
      <c r="D47" s="872"/>
      <c r="E47" s="843"/>
      <c r="F47" s="694"/>
      <c r="G47" s="808"/>
      <c r="H47" s="800"/>
      <c r="I47" s="140" t="str">
        <f>'Ma tran chuc năng P5'!G53</f>
        <v>TC3.2.13</v>
      </c>
      <c r="J47" s="58" t="str">
        <f>'Ma tran chuc năng P5'!H53</f>
        <v>Lập báo cáo ước khấu hao TSCĐ hàng năm.</v>
      </c>
      <c r="K47" s="86" t="s">
        <v>105</v>
      </c>
      <c r="L47" s="86">
        <v>0</v>
      </c>
      <c r="M47" s="178" t="s">
        <v>24</v>
      </c>
      <c r="N47" s="139">
        <v>0.12</v>
      </c>
      <c r="O47" s="312">
        <f>N47*$D$44*$C$37*$B$23*$A$9</f>
        <v>1.32651E-2</v>
      </c>
      <c r="P47" s="86">
        <v>0</v>
      </c>
      <c r="Q47" s="302">
        <v>10</v>
      </c>
      <c r="R47" s="118">
        <f t="shared" si="1"/>
        <v>100</v>
      </c>
      <c r="S47" s="135">
        <f>R47*O47</f>
        <v>1.3265100000000001</v>
      </c>
      <c r="T47" s="86">
        <v>0</v>
      </c>
      <c r="U47" s="302">
        <v>10</v>
      </c>
      <c r="V47" s="118">
        <f t="shared" si="3"/>
        <v>100</v>
      </c>
      <c r="W47" s="135">
        <f>O47*V47</f>
        <v>1.3265100000000001</v>
      </c>
      <c r="X47" s="122"/>
      <c r="Y47" s="122"/>
      <c r="Z47" s="122"/>
      <c r="AA47" s="122"/>
      <c r="AB47" s="122"/>
      <c r="AC47" s="122"/>
      <c r="AD47" s="122"/>
      <c r="AE47" s="122"/>
      <c r="AF47" s="122"/>
      <c r="AG47" s="122"/>
      <c r="AH47" s="122"/>
      <c r="AI47" s="122"/>
      <c r="AJ47" s="122"/>
      <c r="AK47" s="122"/>
      <c r="AL47" s="122"/>
      <c r="AM47" s="122"/>
      <c r="AN47" s="122"/>
      <c r="AO47" s="122"/>
      <c r="AP47" s="122"/>
      <c r="AQ47" s="122"/>
      <c r="AR47" s="122"/>
      <c r="AS47" s="122"/>
      <c r="AT47" s="122"/>
      <c r="AU47" s="122"/>
      <c r="AV47" s="122"/>
      <c r="AW47" s="122"/>
      <c r="AX47" s="122"/>
      <c r="AY47" s="122"/>
      <c r="AZ47" s="122"/>
      <c r="BA47" s="122"/>
      <c r="BB47" s="122"/>
      <c r="BC47" s="122"/>
      <c r="BD47" s="122"/>
      <c r="BE47" s="122"/>
      <c r="BF47" s="122"/>
      <c r="BG47" s="122"/>
      <c r="BH47" s="122"/>
      <c r="BI47" s="122"/>
      <c r="BJ47" s="122"/>
      <c r="BK47" s="122"/>
      <c r="BL47" s="122"/>
      <c r="BM47" s="122"/>
      <c r="BN47" s="122"/>
      <c r="BO47" s="122"/>
      <c r="BP47" s="122"/>
      <c r="BQ47" s="122"/>
      <c r="BR47" s="122"/>
      <c r="BS47" s="122"/>
      <c r="BT47" s="122"/>
      <c r="BU47" s="122"/>
      <c r="BV47" s="122"/>
      <c r="BW47" s="122"/>
      <c r="BX47" s="122"/>
      <c r="BY47" s="122"/>
      <c r="BZ47" s="122"/>
      <c r="CA47" s="122"/>
      <c r="CB47" s="122"/>
      <c r="CC47" s="122"/>
      <c r="CD47" s="122"/>
      <c r="CE47" s="122"/>
      <c r="CF47" s="122"/>
      <c r="CG47" s="122"/>
      <c r="CH47" s="122"/>
      <c r="CI47" s="122"/>
      <c r="CJ47" s="122"/>
      <c r="CK47" s="122"/>
      <c r="CL47" s="122"/>
      <c r="CM47" s="122"/>
      <c r="CN47" s="122"/>
      <c r="CO47" s="122"/>
      <c r="CP47" s="122"/>
      <c r="CQ47" s="122"/>
      <c r="CR47" s="122"/>
      <c r="CS47" s="122"/>
      <c r="CT47" s="122"/>
      <c r="CU47" s="122"/>
      <c r="CV47" s="122"/>
      <c r="CW47" s="122"/>
      <c r="CX47" s="122"/>
      <c r="CY47" s="122"/>
      <c r="CZ47" s="122"/>
      <c r="DA47" s="122"/>
      <c r="DB47" s="122"/>
      <c r="DC47" s="122"/>
      <c r="DD47" s="122"/>
      <c r="DE47" s="122"/>
      <c r="DF47" s="122"/>
      <c r="DG47" s="122"/>
      <c r="DH47" s="122"/>
      <c r="DI47" s="122"/>
      <c r="DJ47" s="122"/>
      <c r="DK47" s="122"/>
      <c r="DL47" s="122"/>
      <c r="DM47" s="122"/>
      <c r="DN47" s="122"/>
      <c r="DO47" s="122"/>
      <c r="DP47" s="122"/>
      <c r="DQ47" s="122"/>
      <c r="DR47" s="122"/>
      <c r="DS47" s="122"/>
      <c r="DT47" s="122"/>
      <c r="DU47" s="122"/>
      <c r="DV47" s="122"/>
      <c r="DW47" s="122"/>
      <c r="DX47" s="122"/>
    </row>
    <row r="48" spans="1:128" s="67" customFormat="1" ht="125.25" customHeight="1">
      <c r="A48" s="896"/>
      <c r="B48" s="848"/>
      <c r="C48" s="823"/>
      <c r="D48" s="873"/>
      <c r="E48" s="842"/>
      <c r="F48" s="695"/>
      <c r="G48" s="808"/>
      <c r="H48" s="800"/>
      <c r="I48" s="140" t="str">
        <f>'Ma tran chuc năng P5'!G54</f>
        <v>TC3.2.14</v>
      </c>
      <c r="J48" s="58" t="str">
        <f>'Ma tran chuc năng P5'!H54</f>
        <v>Lập Báo cáo  kế hoạch thanh xử lý tài sản, VTTB và thu hồi công nợ hàng năm.</v>
      </c>
      <c r="K48" s="86" t="s">
        <v>105</v>
      </c>
      <c r="L48" s="86">
        <v>0</v>
      </c>
      <c r="M48" s="178" t="s">
        <v>24</v>
      </c>
      <c r="N48" s="139">
        <v>0.11</v>
      </c>
      <c r="O48" s="312">
        <f>N48*$D$44*$C$37*$B$23*$A$9</f>
        <v>1.2159675E-2</v>
      </c>
      <c r="P48" s="86">
        <v>0</v>
      </c>
      <c r="Q48" s="302">
        <v>10</v>
      </c>
      <c r="R48" s="118">
        <f t="shared" si="1"/>
        <v>100</v>
      </c>
      <c r="S48" s="135">
        <f>R48*O48</f>
        <v>1.2159675000000001</v>
      </c>
      <c r="T48" s="86">
        <v>0</v>
      </c>
      <c r="U48" s="302">
        <v>10</v>
      </c>
      <c r="V48" s="118">
        <f t="shared" si="3"/>
        <v>100</v>
      </c>
      <c r="W48" s="135">
        <f>O48*V48</f>
        <v>1.2159675000000001</v>
      </c>
      <c r="X48" s="122"/>
      <c r="Y48" s="122"/>
      <c r="Z48" s="122"/>
      <c r="AA48" s="122"/>
      <c r="AB48" s="122"/>
      <c r="AC48" s="122"/>
      <c r="AD48" s="122"/>
      <c r="AE48" s="122"/>
      <c r="AF48" s="122"/>
      <c r="AG48" s="122"/>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2"/>
      <c r="BG48" s="122"/>
      <c r="BH48" s="122"/>
      <c r="BI48" s="122"/>
      <c r="BJ48" s="122"/>
      <c r="BK48" s="122"/>
      <c r="BL48" s="122"/>
      <c r="BM48" s="122"/>
      <c r="BN48" s="122"/>
      <c r="BO48" s="122"/>
      <c r="BP48" s="122"/>
      <c r="BQ48" s="122"/>
      <c r="BR48" s="122"/>
      <c r="BS48" s="122"/>
      <c r="BT48" s="122"/>
      <c r="BU48" s="122"/>
      <c r="BV48" s="122"/>
      <c r="BW48" s="122"/>
      <c r="BX48" s="122"/>
      <c r="BY48" s="122"/>
      <c r="BZ48" s="122"/>
      <c r="CA48" s="122"/>
      <c r="CB48" s="122"/>
      <c r="CC48" s="122"/>
      <c r="CD48" s="122"/>
      <c r="CE48" s="122"/>
      <c r="CF48" s="12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122"/>
      <c r="DD48" s="122"/>
      <c r="DE48" s="122"/>
      <c r="DF48" s="122"/>
      <c r="DG48" s="122"/>
      <c r="DH48" s="122"/>
      <c r="DI48" s="122"/>
      <c r="DJ48" s="122"/>
      <c r="DK48" s="122"/>
      <c r="DL48" s="122"/>
      <c r="DM48" s="122"/>
      <c r="DN48" s="122"/>
      <c r="DO48" s="122"/>
      <c r="DP48" s="122"/>
      <c r="DQ48" s="122"/>
      <c r="DR48" s="122"/>
      <c r="DS48" s="122"/>
      <c r="DT48" s="122"/>
      <c r="DU48" s="122"/>
      <c r="DV48" s="122"/>
      <c r="DW48" s="122"/>
      <c r="DX48" s="122"/>
    </row>
    <row r="49" spans="1:128" s="67" customFormat="1" ht="63" customHeight="1">
      <c r="A49" s="896"/>
      <c r="B49" s="848"/>
      <c r="C49" s="823"/>
      <c r="D49" s="871">
        <v>0.3</v>
      </c>
      <c r="E49" s="795" t="s">
        <v>95</v>
      </c>
      <c r="F49" s="800" t="str">
        <f>+'Ma tran chuc năng P5'!D58</f>
        <v>Thẩm tra quyết toán, xin vốn và giải ngân công trình XDCB, SCL, khắc phục thiên tai</v>
      </c>
      <c r="G49" s="808" t="s">
        <v>590</v>
      </c>
      <c r="H49" s="811" t="str">
        <f>+'Ma tran chuc năng P5'!H67</f>
        <v xml:space="preserve"> Lập hồ sơ quyết toán công trình KPTT.</v>
      </c>
      <c r="I49" s="140" t="str">
        <f>'Ma tran chuc năng P5'!G66</f>
        <v>TC5.3.1</v>
      </c>
      <c r="J49" s="58" t="str">
        <f>'Ma tran chuc năng P5'!H66</f>
        <v>Kiểm tra tính hợp lý, hợp lệ của hồ sơ quyết toán.</v>
      </c>
      <c r="K49" s="86" t="s">
        <v>105</v>
      </c>
      <c r="L49" s="86">
        <v>0</v>
      </c>
      <c r="M49" s="178" t="s">
        <v>106</v>
      </c>
      <c r="N49" s="139">
        <v>0.3</v>
      </c>
      <c r="O49" s="312">
        <f>N49*$D$49*$C$37*$B$23*$A$9</f>
        <v>5.8522499999999991E-2</v>
      </c>
      <c r="P49" s="86">
        <v>0</v>
      </c>
      <c r="Q49" s="302">
        <v>10</v>
      </c>
      <c r="R49" s="118">
        <f t="shared" si="1"/>
        <v>100</v>
      </c>
      <c r="S49" s="135">
        <f t="shared" si="2"/>
        <v>5.8522499999999988</v>
      </c>
      <c r="T49" s="86">
        <v>0</v>
      </c>
      <c r="U49" s="302">
        <v>10</v>
      </c>
      <c r="V49" s="118">
        <f t="shared" si="3"/>
        <v>100</v>
      </c>
      <c r="W49" s="135">
        <f t="shared" si="4"/>
        <v>5.8522499999999988</v>
      </c>
      <c r="X49" s="122"/>
      <c r="Y49" s="122"/>
      <c r="Z49" s="122"/>
      <c r="AA49" s="122"/>
      <c r="AB49" s="122"/>
      <c r="AC49" s="122"/>
      <c r="AD49" s="122"/>
      <c r="AE49" s="122"/>
      <c r="AF49" s="122"/>
      <c r="AG49" s="122"/>
      <c r="AH49" s="122"/>
      <c r="AI49" s="122"/>
      <c r="AJ49" s="122"/>
      <c r="AK49" s="122"/>
      <c r="AL49" s="122"/>
      <c r="AM49" s="122"/>
      <c r="AN49" s="122"/>
      <c r="AO49" s="122"/>
      <c r="AP49" s="122"/>
      <c r="AQ49" s="122"/>
      <c r="AR49" s="122"/>
      <c r="AS49" s="122"/>
      <c r="AT49" s="122"/>
      <c r="AU49" s="122"/>
      <c r="AV49" s="122"/>
      <c r="AW49" s="122"/>
      <c r="AX49" s="122"/>
      <c r="AY49" s="122"/>
      <c r="AZ49" s="122"/>
      <c r="BA49" s="122"/>
      <c r="BB49" s="122"/>
      <c r="BC49" s="122"/>
      <c r="BD49" s="122"/>
      <c r="BE49" s="122"/>
      <c r="BF49" s="122"/>
      <c r="BG49" s="122"/>
      <c r="BH49" s="122"/>
      <c r="BI49" s="122"/>
      <c r="BJ49" s="122"/>
      <c r="BK49" s="122"/>
      <c r="BL49" s="122"/>
      <c r="BM49" s="122"/>
      <c r="BN49" s="122"/>
      <c r="BO49" s="122"/>
      <c r="BP49" s="122"/>
      <c r="BQ49" s="122"/>
      <c r="BR49" s="122"/>
      <c r="BS49" s="122"/>
      <c r="BT49" s="122"/>
      <c r="BU49" s="122"/>
      <c r="BV49" s="122"/>
      <c r="BW49" s="122"/>
      <c r="BX49" s="122"/>
      <c r="BY49" s="122"/>
      <c r="BZ49" s="122"/>
      <c r="CA49" s="122"/>
      <c r="CB49" s="122"/>
      <c r="CC49" s="122"/>
      <c r="CD49" s="122"/>
      <c r="CE49" s="122"/>
      <c r="CF49" s="122"/>
      <c r="CG49" s="122"/>
      <c r="CH49" s="122"/>
      <c r="CI49" s="122"/>
      <c r="CJ49" s="122"/>
      <c r="CK49" s="122"/>
      <c r="CL49" s="122"/>
      <c r="CM49" s="122"/>
      <c r="CN49" s="122"/>
      <c r="CO49" s="122"/>
      <c r="CP49" s="122"/>
      <c r="CQ49" s="122"/>
      <c r="CR49" s="122"/>
      <c r="CS49" s="122"/>
      <c r="CT49" s="122"/>
      <c r="CU49" s="122"/>
      <c r="CV49" s="122"/>
      <c r="CW49" s="122"/>
      <c r="CX49" s="122"/>
      <c r="CY49" s="122"/>
      <c r="CZ49" s="122"/>
      <c r="DA49" s="122"/>
      <c r="DB49" s="122"/>
      <c r="DC49" s="122"/>
      <c r="DD49" s="122"/>
      <c r="DE49" s="122"/>
      <c r="DF49" s="122"/>
      <c r="DG49" s="122"/>
      <c r="DH49" s="122"/>
      <c r="DI49" s="122"/>
      <c r="DJ49" s="122"/>
      <c r="DK49" s="122"/>
      <c r="DL49" s="122"/>
      <c r="DM49" s="122"/>
      <c r="DN49" s="122"/>
      <c r="DO49" s="122"/>
      <c r="DP49" s="122"/>
      <c r="DQ49" s="122"/>
      <c r="DR49" s="122"/>
      <c r="DS49" s="122"/>
      <c r="DT49" s="122"/>
      <c r="DU49" s="122"/>
      <c r="DV49" s="122"/>
      <c r="DW49" s="122"/>
      <c r="DX49" s="122"/>
    </row>
    <row r="50" spans="1:128" s="67" customFormat="1" ht="80.25" customHeight="1">
      <c r="A50" s="896"/>
      <c r="B50" s="848"/>
      <c r="C50" s="823"/>
      <c r="D50" s="872"/>
      <c r="E50" s="795"/>
      <c r="F50" s="800"/>
      <c r="G50" s="808"/>
      <c r="H50" s="811"/>
      <c r="I50" s="140" t="str">
        <f>'Ma tran chuc năng P5'!G67</f>
        <v>TC5.3.2</v>
      </c>
      <c r="J50" s="127" t="str">
        <f>'Ma tran chuc năng P5'!H67</f>
        <v xml:space="preserve"> Lập hồ sơ quyết toán công trình KPTT.</v>
      </c>
      <c r="K50" s="86" t="s">
        <v>105</v>
      </c>
      <c r="L50" s="86">
        <v>0</v>
      </c>
      <c r="M50" s="178" t="s">
        <v>106</v>
      </c>
      <c r="N50" s="139">
        <v>0.5</v>
      </c>
      <c r="O50" s="312">
        <f>N50*$D$49*$C$37*$B$23*$A$9</f>
        <v>9.7537499999999999E-2</v>
      </c>
      <c r="P50" s="86">
        <v>0</v>
      </c>
      <c r="Q50" s="302">
        <v>10</v>
      </c>
      <c r="R50" s="118">
        <f t="shared" si="1"/>
        <v>100</v>
      </c>
      <c r="S50" s="135">
        <f t="shared" si="2"/>
        <v>9.7537500000000001</v>
      </c>
      <c r="T50" s="86">
        <v>0</v>
      </c>
      <c r="U50" s="302">
        <v>10</v>
      </c>
      <c r="V50" s="118">
        <f t="shared" si="3"/>
        <v>100</v>
      </c>
      <c r="W50" s="135">
        <f t="shared" si="4"/>
        <v>9.7537500000000001</v>
      </c>
      <c r="X50" s="122"/>
      <c r="Y50" s="122"/>
      <c r="Z50" s="122"/>
      <c r="AA50" s="122"/>
      <c r="AB50" s="122"/>
      <c r="AC50" s="122"/>
      <c r="AD50" s="122"/>
      <c r="AE50" s="122"/>
      <c r="AF50" s="122"/>
      <c r="AG50" s="122"/>
      <c r="AH50" s="122"/>
      <c r="AI50" s="122"/>
      <c r="AJ50" s="122"/>
      <c r="AK50" s="122"/>
      <c r="AL50" s="122"/>
      <c r="AM50" s="122"/>
      <c r="AN50" s="122"/>
      <c r="AO50" s="122"/>
      <c r="AP50" s="122"/>
      <c r="AQ50" s="122"/>
      <c r="AR50" s="122"/>
      <c r="AS50" s="122"/>
      <c r="AT50" s="122"/>
      <c r="AU50" s="122"/>
      <c r="AV50" s="122"/>
      <c r="AW50" s="122"/>
      <c r="AX50" s="122"/>
      <c r="AY50" s="122"/>
      <c r="AZ50" s="122"/>
      <c r="BA50" s="122"/>
      <c r="BB50" s="122"/>
      <c r="BC50" s="122"/>
      <c r="BD50" s="122"/>
      <c r="BE50" s="122"/>
      <c r="BF50" s="122"/>
      <c r="BG50" s="122"/>
      <c r="BH50" s="122"/>
      <c r="BI50" s="122"/>
      <c r="BJ50" s="122"/>
      <c r="BK50" s="122"/>
      <c r="BL50" s="122"/>
      <c r="BM50" s="122"/>
      <c r="BN50" s="122"/>
      <c r="BO50" s="122"/>
      <c r="BP50" s="122"/>
      <c r="BQ50" s="122"/>
      <c r="BR50" s="122"/>
      <c r="BS50" s="122"/>
      <c r="BT50" s="122"/>
      <c r="BU50" s="122"/>
      <c r="BV50" s="122"/>
      <c r="BW50" s="122"/>
      <c r="BX50" s="122"/>
      <c r="BY50" s="122"/>
      <c r="BZ50" s="122"/>
      <c r="CA50" s="122"/>
      <c r="CB50" s="122"/>
      <c r="CC50" s="122"/>
      <c r="CD50" s="122"/>
      <c r="CE50" s="122"/>
      <c r="CF50" s="122"/>
      <c r="CG50" s="122"/>
      <c r="CH50" s="122"/>
      <c r="CI50" s="122"/>
      <c r="CJ50" s="122"/>
      <c r="CK50" s="122"/>
      <c r="CL50" s="122"/>
      <c r="CM50" s="122"/>
      <c r="CN50" s="122"/>
      <c r="CO50" s="122"/>
      <c r="CP50" s="122"/>
      <c r="CQ50" s="122"/>
      <c r="CR50" s="122"/>
      <c r="CS50" s="122"/>
      <c r="CT50" s="122"/>
      <c r="CU50" s="122"/>
      <c r="CV50" s="122"/>
      <c r="CW50" s="122"/>
      <c r="CX50" s="122"/>
      <c r="CY50" s="122"/>
      <c r="CZ50" s="122"/>
      <c r="DA50" s="122"/>
      <c r="DB50" s="122"/>
      <c r="DC50" s="122"/>
      <c r="DD50" s="122"/>
      <c r="DE50" s="122"/>
      <c r="DF50" s="122"/>
      <c r="DG50" s="122"/>
      <c r="DH50" s="122"/>
      <c r="DI50" s="122"/>
      <c r="DJ50" s="122"/>
      <c r="DK50" s="122"/>
      <c r="DL50" s="122"/>
      <c r="DM50" s="122"/>
      <c r="DN50" s="122"/>
      <c r="DO50" s="122"/>
      <c r="DP50" s="122"/>
      <c r="DQ50" s="122"/>
      <c r="DR50" s="122"/>
      <c r="DS50" s="122"/>
      <c r="DT50" s="122"/>
      <c r="DU50" s="122"/>
      <c r="DV50" s="122"/>
      <c r="DW50" s="122"/>
      <c r="DX50" s="122"/>
    </row>
    <row r="51" spans="1:128" s="67" customFormat="1" ht="81" customHeight="1">
      <c r="A51" s="896"/>
      <c r="B51" s="909"/>
      <c r="C51" s="823"/>
      <c r="D51" s="873"/>
      <c r="E51" s="795"/>
      <c r="F51" s="800"/>
      <c r="G51" s="808"/>
      <c r="H51" s="811"/>
      <c r="I51" s="140" t="str">
        <f>'Ma tran chuc năng P5'!G68</f>
        <v>TC5.3.3</v>
      </c>
      <c r="J51" s="58" t="str">
        <f>'Ma tran chuc năng P5'!H68</f>
        <v>Thực hiện công tác xin cấp vốn (Tạm ứng,  quyết toán) công trình KPTT</v>
      </c>
      <c r="K51" s="86" t="s">
        <v>105</v>
      </c>
      <c r="L51" s="86">
        <v>0</v>
      </c>
      <c r="M51" s="178" t="s">
        <v>106</v>
      </c>
      <c r="N51" s="139">
        <v>0.2</v>
      </c>
      <c r="O51" s="312">
        <f>N51*$D$49*$C$37*$B$23*$A$9</f>
        <v>3.9014999999999994E-2</v>
      </c>
      <c r="P51" s="86">
        <v>0</v>
      </c>
      <c r="Q51" s="302">
        <v>10</v>
      </c>
      <c r="R51" s="118">
        <f t="shared" si="1"/>
        <v>100</v>
      </c>
      <c r="S51" s="135">
        <f t="shared" si="2"/>
        <v>3.9014999999999995</v>
      </c>
      <c r="T51" s="86">
        <v>0</v>
      </c>
      <c r="U51" s="302">
        <v>10</v>
      </c>
      <c r="V51" s="118">
        <f t="shared" si="3"/>
        <v>100</v>
      </c>
      <c r="W51" s="135">
        <f t="shared" si="4"/>
        <v>3.9014999999999995</v>
      </c>
      <c r="X51" s="122"/>
      <c r="Y51" s="122"/>
      <c r="Z51" s="122"/>
      <c r="AA51" s="122"/>
      <c r="AB51" s="122"/>
      <c r="AC51" s="122"/>
      <c r="AD51" s="122"/>
      <c r="AE51" s="122"/>
      <c r="AF51" s="122"/>
      <c r="AG51" s="122"/>
      <c r="AH51" s="122"/>
      <c r="AI51" s="122"/>
      <c r="AJ51" s="122"/>
      <c r="AK51" s="122"/>
      <c r="AL51" s="122"/>
      <c r="AM51" s="122"/>
      <c r="AN51" s="122"/>
      <c r="AO51" s="122"/>
      <c r="AP51" s="122"/>
      <c r="AQ51" s="122"/>
      <c r="AR51" s="122"/>
      <c r="AS51" s="122"/>
      <c r="AT51" s="122"/>
      <c r="AU51" s="122"/>
      <c r="AV51" s="122"/>
      <c r="AW51" s="122"/>
      <c r="AX51" s="122"/>
      <c r="AY51" s="122"/>
      <c r="AZ51" s="122"/>
      <c r="BA51" s="122"/>
      <c r="BB51" s="122"/>
      <c r="BC51" s="122"/>
      <c r="BD51" s="122"/>
      <c r="BE51" s="122"/>
      <c r="BF51" s="122"/>
      <c r="BG51" s="122"/>
      <c r="BH51" s="122"/>
      <c r="BI51" s="122"/>
      <c r="BJ51" s="122"/>
      <c r="BK51" s="122"/>
      <c r="BL51" s="122"/>
      <c r="BM51" s="122"/>
      <c r="BN51" s="122"/>
      <c r="BO51" s="122"/>
      <c r="BP51" s="122"/>
      <c r="BQ51" s="122"/>
      <c r="BR51" s="122"/>
      <c r="BS51" s="122"/>
      <c r="BT51" s="122"/>
      <c r="BU51" s="122"/>
      <c r="BV51" s="122"/>
      <c r="BW51" s="122"/>
      <c r="BX51" s="122"/>
      <c r="BY51" s="122"/>
      <c r="BZ51" s="122"/>
      <c r="CA51" s="122"/>
      <c r="CB51" s="122"/>
      <c r="CC51" s="122"/>
      <c r="CD51" s="122"/>
      <c r="CE51" s="122"/>
      <c r="CF51" s="122"/>
      <c r="CG51" s="122"/>
      <c r="CH51" s="122"/>
      <c r="CI51" s="122"/>
      <c r="CJ51" s="122"/>
      <c r="CK51" s="122"/>
      <c r="CL51" s="122"/>
      <c r="CM51" s="122"/>
      <c r="CN51" s="122"/>
      <c r="CO51" s="122"/>
      <c r="CP51" s="122"/>
      <c r="CQ51" s="122"/>
      <c r="CR51" s="122"/>
      <c r="CS51" s="122"/>
      <c r="CT51" s="122"/>
      <c r="CU51" s="122"/>
      <c r="CV51" s="122"/>
      <c r="CW51" s="122"/>
      <c r="CX51" s="122"/>
      <c r="CY51" s="122"/>
      <c r="CZ51" s="122"/>
      <c r="DA51" s="122"/>
      <c r="DB51" s="122"/>
      <c r="DC51" s="122"/>
      <c r="DD51" s="122"/>
      <c r="DE51" s="122"/>
      <c r="DF51" s="122"/>
      <c r="DG51" s="122"/>
      <c r="DH51" s="122"/>
      <c r="DI51" s="122"/>
      <c r="DJ51" s="122"/>
      <c r="DK51" s="122"/>
      <c r="DL51" s="122"/>
      <c r="DM51" s="122"/>
      <c r="DN51" s="122"/>
      <c r="DO51" s="122"/>
      <c r="DP51" s="122"/>
      <c r="DQ51" s="122"/>
      <c r="DR51" s="122"/>
      <c r="DS51" s="122"/>
      <c r="DT51" s="122"/>
      <c r="DU51" s="122"/>
      <c r="DV51" s="122"/>
      <c r="DW51" s="122"/>
      <c r="DX51" s="122"/>
    </row>
    <row r="52" spans="1:128" s="67" customFormat="1" ht="28.5" hidden="1" customHeight="1">
      <c r="A52" s="896"/>
      <c r="B52" s="273"/>
      <c r="C52" s="147"/>
      <c r="D52" s="147"/>
      <c r="E52" s="138" t="s">
        <v>222</v>
      </c>
      <c r="F52" s="801" t="s">
        <v>223</v>
      </c>
      <c r="G52" s="801"/>
      <c r="H52" s="801"/>
      <c r="I52" s="801"/>
      <c r="J52" s="801"/>
      <c r="K52" s="801"/>
      <c r="L52" s="801"/>
      <c r="M52" s="801"/>
      <c r="N52" s="190"/>
      <c r="O52" s="190"/>
      <c r="P52" s="198"/>
      <c r="Q52" s="198"/>
      <c r="R52" s="319"/>
      <c r="S52" s="320"/>
      <c r="T52" s="321"/>
      <c r="U52" s="198"/>
      <c r="V52" s="303"/>
      <c r="W52" s="197"/>
      <c r="X52" s="122"/>
      <c r="Y52" s="122"/>
      <c r="Z52" s="122"/>
      <c r="AA52" s="122"/>
      <c r="AB52" s="122"/>
      <c r="AC52" s="122"/>
      <c r="AD52" s="122"/>
      <c r="AE52" s="122"/>
      <c r="AF52" s="122"/>
      <c r="AG52" s="122"/>
      <c r="AH52" s="122"/>
      <c r="AI52" s="122"/>
      <c r="AJ52" s="122"/>
      <c r="AK52" s="122"/>
      <c r="AL52" s="122"/>
      <c r="AM52" s="122"/>
      <c r="AN52" s="122"/>
      <c r="AO52" s="122"/>
      <c r="AP52" s="122"/>
      <c r="AQ52" s="122"/>
      <c r="AR52" s="122"/>
      <c r="AS52" s="122"/>
      <c r="AT52" s="122"/>
      <c r="AU52" s="122"/>
      <c r="AV52" s="122"/>
      <c r="AW52" s="122"/>
      <c r="AX52" s="122"/>
      <c r="AY52" s="122"/>
      <c r="AZ52" s="122"/>
      <c r="BA52" s="122"/>
      <c r="BB52" s="122"/>
      <c r="BC52" s="122"/>
      <c r="BD52" s="122"/>
      <c r="BE52" s="122"/>
      <c r="BF52" s="122"/>
      <c r="BG52" s="122"/>
      <c r="BH52" s="122"/>
      <c r="BI52" s="122"/>
      <c r="BJ52" s="122"/>
      <c r="BK52" s="122"/>
      <c r="BL52" s="122"/>
      <c r="BM52" s="122"/>
      <c r="BN52" s="122"/>
      <c r="BO52" s="122"/>
      <c r="BP52" s="122"/>
      <c r="BQ52" s="122"/>
      <c r="BR52" s="122"/>
      <c r="BS52" s="122"/>
      <c r="BT52" s="122"/>
      <c r="BU52" s="122"/>
      <c r="BV52" s="122"/>
      <c r="BW52" s="122"/>
      <c r="BX52" s="122"/>
      <c r="BY52" s="122"/>
      <c r="BZ52" s="122"/>
      <c r="CA52" s="122"/>
      <c r="CB52" s="122"/>
      <c r="CC52" s="122"/>
      <c r="CD52" s="122"/>
      <c r="CE52" s="122"/>
      <c r="CF52" s="122"/>
      <c r="CG52" s="122"/>
      <c r="CH52" s="122"/>
      <c r="CI52" s="122"/>
      <c r="CJ52" s="122"/>
      <c r="CK52" s="122"/>
      <c r="CL52" s="122"/>
      <c r="CM52" s="122"/>
      <c r="CN52" s="122"/>
      <c r="CO52" s="122"/>
      <c r="CP52" s="122"/>
      <c r="CQ52" s="122"/>
      <c r="CR52" s="122"/>
      <c r="CS52" s="122"/>
      <c r="CT52" s="122"/>
      <c r="CU52" s="122"/>
      <c r="CV52" s="122"/>
      <c r="CW52" s="122"/>
      <c r="CX52" s="122"/>
      <c r="CY52" s="122"/>
      <c r="CZ52" s="122"/>
      <c r="DA52" s="122"/>
      <c r="DB52" s="122"/>
      <c r="DC52" s="122"/>
      <c r="DD52" s="122"/>
      <c r="DE52" s="122"/>
      <c r="DF52" s="122"/>
      <c r="DG52" s="122"/>
      <c r="DH52" s="122"/>
      <c r="DI52" s="122"/>
      <c r="DJ52" s="122"/>
      <c r="DK52" s="122"/>
      <c r="DL52" s="122"/>
      <c r="DM52" s="122"/>
      <c r="DN52" s="122"/>
      <c r="DO52" s="122"/>
      <c r="DP52" s="122"/>
      <c r="DQ52" s="122"/>
      <c r="DR52" s="122"/>
      <c r="DS52" s="122"/>
      <c r="DT52" s="122"/>
      <c r="DU52" s="122"/>
      <c r="DV52" s="122"/>
      <c r="DW52" s="122"/>
      <c r="DX52" s="122"/>
    </row>
    <row r="53" spans="1:128" s="67" customFormat="1" ht="143.25" hidden="1" customHeight="1">
      <c r="A53" s="896"/>
      <c r="B53" s="273"/>
      <c r="C53" s="200">
        <v>0</v>
      </c>
      <c r="D53" s="538">
        <v>1</v>
      </c>
      <c r="E53" s="81" t="s">
        <v>67</v>
      </c>
      <c r="F53" s="55" t="s">
        <v>127</v>
      </c>
      <c r="G53" s="140" t="s">
        <v>588</v>
      </c>
      <c r="H53" s="132" t="str">
        <f>'Ma tran chuc năng P5'!F78</f>
        <v>Soạn thảo văn bản</v>
      </c>
      <c r="I53" s="140" t="s">
        <v>547</v>
      </c>
      <c r="J53" s="161" t="str">
        <f>+'Ma tran chuc năng P5'!H78</f>
        <v>Soạn thảo và soát kỹ các văn bản, báo cáo, quy trình, quy định…của phòng trước khi trình ký đảm bảo đúng đủ về nội dung và thể thức trình bày.</v>
      </c>
      <c r="K53" s="90" t="s">
        <v>105</v>
      </c>
      <c r="L53" s="86">
        <v>0</v>
      </c>
      <c r="M53" s="178" t="s">
        <v>106</v>
      </c>
      <c r="N53" s="139">
        <v>1</v>
      </c>
      <c r="O53" s="312">
        <f>N53*$C$53*$B$23*$A$9</f>
        <v>0</v>
      </c>
      <c r="P53" s="86">
        <v>0</v>
      </c>
      <c r="Q53" s="134"/>
      <c r="R53" s="118">
        <f>IF((100-P53*10)&gt;30,100-P53*10,0)</f>
        <v>100</v>
      </c>
      <c r="S53" s="135">
        <f t="shared" si="2"/>
        <v>0</v>
      </c>
      <c r="T53" s="156">
        <f>+Q53</f>
        <v>0</v>
      </c>
      <c r="U53" s="134"/>
      <c r="V53" s="118">
        <f>IF((100-T53*10)&gt;30,100-T53*10,0)</f>
        <v>100</v>
      </c>
      <c r="W53" s="135">
        <f>O53*V53</f>
        <v>0</v>
      </c>
      <c r="X53" s="122"/>
      <c r="Y53" s="122"/>
      <c r="Z53" s="122"/>
      <c r="AA53" s="122"/>
      <c r="AB53" s="122"/>
      <c r="AC53" s="122"/>
      <c r="AD53" s="122"/>
      <c r="AE53" s="122"/>
      <c r="AF53" s="122"/>
      <c r="AG53" s="122"/>
      <c r="AH53" s="122"/>
      <c r="AI53" s="122"/>
      <c r="AJ53" s="122"/>
      <c r="AK53" s="122"/>
      <c r="AL53" s="122"/>
      <c r="AM53" s="122"/>
      <c r="AN53" s="122"/>
      <c r="AO53" s="122"/>
      <c r="AP53" s="122"/>
      <c r="AQ53" s="122"/>
      <c r="AR53" s="122"/>
      <c r="AS53" s="122"/>
      <c r="AT53" s="122"/>
      <c r="AU53" s="122"/>
      <c r="AV53" s="122"/>
      <c r="AW53" s="122"/>
      <c r="AX53" s="122"/>
      <c r="AY53" s="122"/>
      <c r="AZ53" s="122"/>
      <c r="BA53" s="122"/>
      <c r="BB53" s="122"/>
      <c r="BC53" s="122"/>
      <c r="BD53" s="122"/>
      <c r="BE53" s="122"/>
      <c r="BF53" s="122"/>
      <c r="BG53" s="122"/>
      <c r="BH53" s="122"/>
      <c r="BI53" s="122"/>
      <c r="BJ53" s="122"/>
      <c r="BK53" s="122"/>
      <c r="BL53" s="122"/>
      <c r="BM53" s="122"/>
      <c r="BN53" s="122"/>
      <c r="BO53" s="122"/>
      <c r="BP53" s="122"/>
      <c r="BQ53" s="122"/>
      <c r="BR53" s="122"/>
      <c r="BS53" s="122"/>
      <c r="BT53" s="122"/>
      <c r="BU53" s="122"/>
      <c r="BV53" s="122"/>
      <c r="BW53" s="122"/>
      <c r="BX53" s="122"/>
      <c r="BY53" s="122"/>
      <c r="BZ53" s="122"/>
      <c r="CA53" s="122"/>
      <c r="CB53" s="122"/>
      <c r="CC53" s="122"/>
      <c r="CD53" s="122"/>
      <c r="CE53" s="122"/>
      <c r="CF53" s="122"/>
      <c r="CG53" s="122"/>
      <c r="CH53" s="122"/>
      <c r="CI53" s="122"/>
      <c r="CJ53" s="122"/>
      <c r="CK53" s="122"/>
      <c r="CL53" s="122"/>
      <c r="CM53" s="122"/>
      <c r="CN53" s="122"/>
      <c r="CO53" s="122"/>
      <c r="CP53" s="122"/>
      <c r="CQ53" s="122"/>
      <c r="CR53" s="122"/>
      <c r="CS53" s="122"/>
      <c r="CT53" s="122"/>
      <c r="CU53" s="122"/>
      <c r="CV53" s="122"/>
      <c r="CW53" s="122"/>
      <c r="CX53" s="122"/>
      <c r="CY53" s="122"/>
      <c r="CZ53" s="122"/>
      <c r="DA53" s="122"/>
      <c r="DB53" s="122"/>
      <c r="DC53" s="122"/>
      <c r="DD53" s="122"/>
      <c r="DE53" s="122"/>
      <c r="DF53" s="122"/>
      <c r="DG53" s="122"/>
      <c r="DH53" s="122"/>
      <c r="DI53" s="122"/>
      <c r="DJ53" s="122"/>
      <c r="DK53" s="122"/>
      <c r="DL53" s="122"/>
      <c r="DM53" s="122"/>
      <c r="DN53" s="122"/>
      <c r="DO53" s="122"/>
      <c r="DP53" s="122"/>
      <c r="DQ53" s="122"/>
      <c r="DR53" s="122"/>
      <c r="DS53" s="122"/>
      <c r="DT53" s="122"/>
      <c r="DU53" s="122"/>
      <c r="DV53" s="122"/>
      <c r="DW53" s="122"/>
      <c r="DX53" s="122"/>
    </row>
    <row r="54" spans="1:128" s="67" customFormat="1" ht="25.5" hidden="1" customHeight="1">
      <c r="A54" s="896"/>
      <c r="B54" s="273"/>
      <c r="C54" s="147"/>
      <c r="D54" s="147"/>
      <c r="E54" s="138" t="s">
        <v>224</v>
      </c>
      <c r="F54" s="801" t="s">
        <v>225</v>
      </c>
      <c r="G54" s="801"/>
      <c r="H54" s="801"/>
      <c r="I54" s="801"/>
      <c r="J54" s="801"/>
      <c r="K54" s="801"/>
      <c r="L54" s="801"/>
      <c r="M54" s="801"/>
      <c r="N54" s="190"/>
      <c r="O54" s="190"/>
      <c r="P54" s="198"/>
      <c r="Q54" s="198"/>
      <c r="R54" s="196"/>
      <c r="S54" s="197"/>
      <c r="T54" s="198"/>
      <c r="U54" s="198"/>
      <c r="V54" s="196"/>
      <c r="W54" s="197"/>
      <c r="X54" s="122"/>
      <c r="Y54" s="122"/>
      <c r="Z54" s="122"/>
      <c r="AA54" s="122"/>
      <c r="AB54" s="122"/>
      <c r="AC54" s="122"/>
      <c r="AD54" s="122"/>
      <c r="AE54" s="122"/>
      <c r="AF54" s="122"/>
      <c r="AG54" s="122"/>
      <c r="AH54" s="122"/>
      <c r="AI54" s="122"/>
      <c r="AJ54" s="122"/>
      <c r="AK54" s="122"/>
      <c r="AL54" s="122"/>
      <c r="AM54" s="122"/>
      <c r="AN54" s="122"/>
      <c r="AO54" s="122"/>
      <c r="AP54" s="122"/>
      <c r="AQ54" s="122"/>
      <c r="AR54" s="122"/>
      <c r="AS54" s="122"/>
      <c r="AT54" s="122"/>
      <c r="AU54" s="122"/>
      <c r="AV54" s="122"/>
      <c r="AW54" s="122"/>
      <c r="AX54" s="122"/>
      <c r="AY54" s="122"/>
      <c r="AZ54" s="122"/>
      <c r="BA54" s="122"/>
      <c r="BB54" s="122"/>
      <c r="BC54" s="122"/>
      <c r="BD54" s="122"/>
      <c r="BE54" s="122"/>
      <c r="BF54" s="122"/>
      <c r="BG54" s="122"/>
      <c r="BH54" s="122"/>
      <c r="BI54" s="122"/>
      <c r="BJ54" s="122"/>
      <c r="BK54" s="122"/>
      <c r="BL54" s="122"/>
      <c r="BM54" s="122"/>
      <c r="BN54" s="122"/>
      <c r="BO54" s="122"/>
      <c r="BP54" s="122"/>
      <c r="BQ54" s="122"/>
      <c r="BR54" s="122"/>
      <c r="BS54" s="122"/>
      <c r="BT54" s="122"/>
      <c r="BU54" s="122"/>
      <c r="BV54" s="122"/>
      <c r="BW54" s="122"/>
      <c r="BX54" s="122"/>
      <c r="BY54" s="122"/>
      <c r="BZ54" s="122"/>
      <c r="CA54" s="122"/>
      <c r="CB54" s="122"/>
      <c r="CC54" s="122"/>
      <c r="CD54" s="122"/>
      <c r="CE54" s="122"/>
      <c r="CF54" s="122"/>
      <c r="CG54" s="122"/>
      <c r="CH54" s="122"/>
      <c r="CI54" s="122"/>
      <c r="CJ54" s="122"/>
      <c r="CK54" s="122"/>
      <c r="CL54" s="122"/>
      <c r="CM54" s="122"/>
      <c r="CN54" s="122"/>
      <c r="CO54" s="122"/>
      <c r="CP54" s="122"/>
      <c r="CQ54" s="122"/>
      <c r="CR54" s="122"/>
      <c r="CS54" s="122"/>
      <c r="CT54" s="122"/>
      <c r="CU54" s="122"/>
      <c r="CV54" s="122"/>
      <c r="CW54" s="122"/>
      <c r="CX54" s="122"/>
      <c r="CY54" s="122"/>
      <c r="CZ54" s="122"/>
      <c r="DA54" s="122"/>
      <c r="DB54" s="122"/>
      <c r="DC54" s="122"/>
      <c r="DD54" s="122"/>
      <c r="DE54" s="122"/>
      <c r="DF54" s="122"/>
      <c r="DG54" s="122"/>
      <c r="DH54" s="122"/>
      <c r="DI54" s="122"/>
      <c r="DJ54" s="122"/>
      <c r="DK54" s="122"/>
      <c r="DL54" s="122"/>
      <c r="DM54" s="122"/>
      <c r="DN54" s="122"/>
      <c r="DO54" s="122"/>
      <c r="DP54" s="122"/>
      <c r="DQ54" s="122"/>
      <c r="DR54" s="122"/>
      <c r="DS54" s="122"/>
      <c r="DT54" s="122"/>
      <c r="DU54" s="122"/>
      <c r="DV54" s="122"/>
      <c r="DW54" s="122"/>
      <c r="DX54" s="122"/>
    </row>
    <row r="55" spans="1:128" s="67" customFormat="1" ht="78.75" hidden="1" customHeight="1">
      <c r="A55" s="896"/>
      <c r="B55" s="273"/>
      <c r="C55" s="823">
        <v>0</v>
      </c>
      <c r="D55" s="538">
        <v>0.5</v>
      </c>
      <c r="E55" s="913" t="s">
        <v>70</v>
      </c>
      <c r="F55" s="804" t="str">
        <f>+'Ma tran chuc năng P5'!D81</f>
        <v>Khai thác hiệu quả các phần mềm được trang bị</v>
      </c>
      <c r="G55" s="913" t="s">
        <v>551</v>
      </c>
      <c r="H55" s="705" t="str">
        <f>'Ma tran chuc năng P5'!F81</f>
        <v>Khai thác hiệu quả các phần mềm được trang bị</v>
      </c>
      <c r="I55" s="144" t="s">
        <v>549</v>
      </c>
      <c r="J55" s="129" t="str">
        <f>'Ma tran chuc năng P5'!H81</f>
        <v>Khai thác hiệu quả các phần mềm dùng chung được trang bị như Eoffice; Microsoft Office; visio</v>
      </c>
      <c r="K55" s="90" t="s">
        <v>105</v>
      </c>
      <c r="L55" s="86">
        <v>0</v>
      </c>
      <c r="M55" s="178" t="s">
        <v>106</v>
      </c>
      <c r="N55" s="139">
        <v>0.5</v>
      </c>
      <c r="O55" s="312">
        <f>N55*$C$55*$B$23*$A$9</f>
        <v>0</v>
      </c>
      <c r="P55" s="86">
        <v>0</v>
      </c>
      <c r="Q55" s="134"/>
      <c r="R55" s="118">
        <f>IF((100-P55*10)&gt;30,100-P55*10,0)</f>
        <v>100</v>
      </c>
      <c r="S55" s="135">
        <f>R55*O55</f>
        <v>0</v>
      </c>
      <c r="T55" s="156">
        <f>+Q55</f>
        <v>0</v>
      </c>
      <c r="U55" s="134"/>
      <c r="V55" s="118">
        <f>IF((100-T55*10)&gt;30,100-T55*10,0)</f>
        <v>100</v>
      </c>
      <c r="W55" s="135">
        <f>O55*V55</f>
        <v>0</v>
      </c>
      <c r="X55" s="122"/>
      <c r="Y55" s="122"/>
      <c r="Z55" s="122"/>
      <c r="AA55" s="122"/>
      <c r="AB55" s="122"/>
      <c r="AC55" s="122"/>
      <c r="AD55" s="122"/>
      <c r="AE55" s="122"/>
      <c r="AF55" s="122"/>
      <c r="AG55" s="122"/>
      <c r="AH55" s="122"/>
      <c r="AI55" s="122"/>
      <c r="AJ55" s="122"/>
      <c r="AK55" s="122"/>
      <c r="AL55" s="122"/>
      <c r="AM55" s="122"/>
      <c r="AN55" s="122"/>
      <c r="AO55" s="122"/>
      <c r="AP55" s="122"/>
      <c r="AQ55" s="122"/>
      <c r="AR55" s="122"/>
      <c r="AS55" s="122"/>
      <c r="AT55" s="122"/>
      <c r="AU55" s="122"/>
      <c r="AV55" s="122"/>
      <c r="AW55" s="122"/>
      <c r="AX55" s="122"/>
      <c r="AY55" s="122"/>
      <c r="AZ55" s="122"/>
      <c r="BA55" s="122"/>
      <c r="BB55" s="122"/>
      <c r="BC55" s="122"/>
      <c r="BD55" s="122"/>
      <c r="BE55" s="122"/>
      <c r="BF55" s="122"/>
      <c r="BG55" s="122"/>
      <c r="BH55" s="122"/>
      <c r="BI55" s="122"/>
      <c r="BJ55" s="122"/>
      <c r="BK55" s="122"/>
      <c r="BL55" s="122"/>
      <c r="BM55" s="122"/>
      <c r="BN55" s="122"/>
      <c r="BO55" s="122"/>
      <c r="BP55" s="122"/>
      <c r="BQ55" s="122"/>
      <c r="BR55" s="122"/>
      <c r="BS55" s="122"/>
      <c r="BT55" s="122"/>
      <c r="BU55" s="122"/>
      <c r="BV55" s="122"/>
      <c r="BW55" s="122"/>
      <c r="BX55" s="122"/>
      <c r="BY55" s="122"/>
      <c r="BZ55" s="122"/>
      <c r="CA55" s="122"/>
      <c r="CB55" s="122"/>
      <c r="CC55" s="122"/>
      <c r="CD55" s="122"/>
      <c r="CE55" s="122"/>
      <c r="CF55" s="122"/>
      <c r="CG55" s="122"/>
      <c r="CH55" s="122"/>
      <c r="CI55" s="122"/>
      <c r="CJ55" s="122"/>
      <c r="CK55" s="122"/>
      <c r="CL55" s="122"/>
      <c r="CM55" s="122"/>
      <c r="CN55" s="122"/>
      <c r="CO55" s="122"/>
      <c r="CP55" s="122"/>
      <c r="CQ55" s="122"/>
      <c r="CR55" s="122"/>
      <c r="CS55" s="122"/>
      <c r="CT55" s="122"/>
      <c r="CU55" s="122"/>
      <c r="CV55" s="122"/>
      <c r="CW55" s="122"/>
      <c r="CX55" s="122"/>
      <c r="CY55" s="122"/>
      <c r="CZ55" s="122"/>
      <c r="DA55" s="122"/>
      <c r="DB55" s="122"/>
      <c r="DC55" s="122"/>
      <c r="DD55" s="122"/>
      <c r="DE55" s="122"/>
      <c r="DF55" s="122"/>
      <c r="DG55" s="122"/>
      <c r="DH55" s="122"/>
      <c r="DI55" s="122"/>
      <c r="DJ55" s="122"/>
      <c r="DK55" s="122"/>
      <c r="DL55" s="122"/>
      <c r="DM55" s="122"/>
      <c r="DN55" s="122"/>
      <c r="DO55" s="122"/>
      <c r="DP55" s="122"/>
      <c r="DQ55" s="122"/>
      <c r="DR55" s="122"/>
      <c r="DS55" s="122"/>
      <c r="DT55" s="122"/>
      <c r="DU55" s="122"/>
      <c r="DV55" s="122"/>
      <c r="DW55" s="122"/>
      <c r="DX55" s="122"/>
    </row>
    <row r="56" spans="1:128" s="67" customFormat="1" ht="78" hidden="1" customHeight="1">
      <c r="A56" s="896"/>
      <c r="B56" s="273"/>
      <c r="C56" s="823"/>
      <c r="D56" s="538">
        <v>0.5</v>
      </c>
      <c r="E56" s="913"/>
      <c r="F56" s="804"/>
      <c r="G56" s="913"/>
      <c r="H56" s="705"/>
      <c r="I56" s="144" t="s">
        <v>550</v>
      </c>
      <c r="J56" s="64" t="str">
        <f>'Ma tran chuc năng P5'!H82</f>
        <v>Khai thác hiệu quả các phần mềm chuyên môn được trang bị</v>
      </c>
      <c r="K56" s="90" t="s">
        <v>105</v>
      </c>
      <c r="L56" s="86">
        <v>0</v>
      </c>
      <c r="M56" s="178" t="s">
        <v>106</v>
      </c>
      <c r="N56" s="139">
        <v>0.5</v>
      </c>
      <c r="O56" s="312">
        <f>N56*$C$55*$B$23*$A$9</f>
        <v>0</v>
      </c>
      <c r="P56" s="86">
        <v>0</v>
      </c>
      <c r="Q56" s="134"/>
      <c r="R56" s="118">
        <f>IF((100-P56*10)&gt;30,100-P56*10,0)</f>
        <v>100</v>
      </c>
      <c r="S56" s="135">
        <f>R56*O56</f>
        <v>0</v>
      </c>
      <c r="T56" s="156">
        <f>+Q56</f>
        <v>0</v>
      </c>
      <c r="U56" s="134"/>
      <c r="V56" s="118">
        <f>IF((100-T56*10)&gt;30,100-T56*10,0)</f>
        <v>100</v>
      </c>
      <c r="W56" s="135">
        <f>O56*V56</f>
        <v>0</v>
      </c>
      <c r="X56" s="122"/>
      <c r="Y56" s="122"/>
      <c r="Z56" s="122"/>
      <c r="AA56" s="122"/>
      <c r="AB56" s="122"/>
      <c r="AC56" s="122"/>
      <c r="AD56" s="122"/>
      <c r="AE56" s="122"/>
      <c r="AF56" s="122"/>
      <c r="AG56" s="122"/>
      <c r="AH56" s="122"/>
      <c r="AI56" s="122"/>
      <c r="AJ56" s="122"/>
      <c r="AK56" s="122"/>
      <c r="AL56" s="122"/>
      <c r="AM56" s="122"/>
      <c r="AN56" s="122"/>
      <c r="AO56" s="122"/>
      <c r="AP56" s="122"/>
      <c r="AQ56" s="122"/>
      <c r="AR56" s="122"/>
      <c r="AS56" s="122"/>
      <c r="AT56" s="122"/>
      <c r="AU56" s="122"/>
      <c r="AV56" s="122"/>
      <c r="AW56" s="122"/>
      <c r="AX56" s="122"/>
      <c r="AY56" s="122"/>
      <c r="AZ56" s="122"/>
      <c r="BA56" s="122"/>
      <c r="BB56" s="122"/>
      <c r="BC56" s="122"/>
      <c r="BD56" s="122"/>
      <c r="BE56" s="122"/>
      <c r="BF56" s="122"/>
      <c r="BG56" s="122"/>
      <c r="BH56" s="122"/>
      <c r="BI56" s="122"/>
      <c r="BJ56" s="122"/>
      <c r="BK56" s="122"/>
      <c r="BL56" s="122"/>
      <c r="BM56" s="122"/>
      <c r="BN56" s="122"/>
      <c r="BO56" s="122"/>
      <c r="BP56" s="122"/>
      <c r="BQ56" s="122"/>
      <c r="BR56" s="122"/>
      <c r="BS56" s="122"/>
      <c r="BT56" s="122"/>
      <c r="BU56" s="122"/>
      <c r="BV56" s="122"/>
      <c r="BW56" s="122"/>
      <c r="BX56" s="122"/>
      <c r="BY56" s="122"/>
      <c r="BZ56" s="122"/>
      <c r="CA56" s="122"/>
      <c r="CB56" s="122"/>
      <c r="CC56" s="122"/>
      <c r="CD56" s="122"/>
      <c r="CE56" s="122"/>
      <c r="CF56" s="122"/>
      <c r="CG56" s="122"/>
      <c r="CH56" s="122"/>
      <c r="CI56" s="122"/>
      <c r="CJ56" s="122"/>
      <c r="CK56" s="122"/>
      <c r="CL56" s="122"/>
      <c r="CM56" s="122"/>
      <c r="CN56" s="122"/>
      <c r="CO56" s="122"/>
      <c r="CP56" s="122"/>
      <c r="CQ56" s="122"/>
      <c r="CR56" s="122"/>
      <c r="CS56" s="122"/>
      <c r="CT56" s="122"/>
      <c r="CU56" s="122"/>
      <c r="CV56" s="122"/>
      <c r="CW56" s="122"/>
      <c r="CX56" s="122"/>
      <c r="CY56" s="122"/>
      <c r="CZ56" s="122"/>
      <c r="DA56" s="122"/>
      <c r="DB56" s="122"/>
      <c r="DC56" s="122"/>
      <c r="DD56" s="122"/>
      <c r="DE56" s="122"/>
      <c r="DF56" s="122"/>
      <c r="DG56" s="122"/>
      <c r="DH56" s="122"/>
      <c r="DI56" s="122"/>
      <c r="DJ56" s="122"/>
      <c r="DK56" s="122"/>
      <c r="DL56" s="122"/>
      <c r="DM56" s="122"/>
      <c r="DN56" s="122"/>
      <c r="DO56" s="122"/>
      <c r="DP56" s="122"/>
      <c r="DQ56" s="122"/>
      <c r="DR56" s="122"/>
      <c r="DS56" s="122"/>
      <c r="DT56" s="122"/>
      <c r="DU56" s="122"/>
      <c r="DV56" s="122"/>
      <c r="DW56" s="122"/>
      <c r="DX56" s="122"/>
    </row>
    <row r="57" spans="1:128" s="67" customFormat="1" ht="30.75" hidden="1" customHeight="1">
      <c r="A57" s="896"/>
      <c r="B57" s="273"/>
      <c r="C57" s="147"/>
      <c r="D57" s="147"/>
      <c r="E57" s="138" t="s">
        <v>231</v>
      </c>
      <c r="F57" s="801" t="s">
        <v>232</v>
      </c>
      <c r="G57" s="801"/>
      <c r="H57" s="801"/>
      <c r="I57" s="801"/>
      <c r="J57" s="801"/>
      <c r="K57" s="801"/>
      <c r="L57" s="801"/>
      <c r="M57" s="801"/>
      <c r="N57" s="190"/>
      <c r="O57" s="190"/>
      <c r="P57" s="198"/>
      <c r="Q57" s="198"/>
      <c r="R57" s="196"/>
      <c r="S57" s="197"/>
      <c r="T57" s="198"/>
      <c r="U57" s="198"/>
      <c r="V57" s="196"/>
      <c r="W57" s="197"/>
      <c r="X57" s="122"/>
      <c r="Y57" s="122"/>
      <c r="Z57" s="122"/>
      <c r="AA57" s="122"/>
      <c r="AB57" s="122"/>
      <c r="AC57" s="122"/>
      <c r="AD57" s="122"/>
      <c r="AE57" s="122"/>
      <c r="AF57" s="122"/>
      <c r="AG57" s="122"/>
      <c r="AH57" s="122"/>
      <c r="AI57" s="122"/>
      <c r="AJ57" s="122"/>
      <c r="AK57" s="122"/>
      <c r="AL57" s="122"/>
      <c r="AM57" s="122"/>
      <c r="AN57" s="122"/>
      <c r="AO57" s="122"/>
      <c r="AP57" s="122"/>
      <c r="AQ57" s="122"/>
      <c r="AR57" s="122"/>
      <c r="AS57" s="122"/>
      <c r="AT57" s="122"/>
      <c r="AU57" s="122"/>
      <c r="AV57" s="122"/>
      <c r="AW57" s="122"/>
      <c r="AX57" s="122"/>
      <c r="AY57" s="122"/>
      <c r="AZ57" s="122"/>
      <c r="BA57" s="122"/>
      <c r="BB57" s="122"/>
      <c r="BC57" s="122"/>
      <c r="BD57" s="122"/>
      <c r="BE57" s="122"/>
      <c r="BF57" s="122"/>
      <c r="BG57" s="122"/>
      <c r="BH57" s="122"/>
      <c r="BI57" s="122"/>
      <c r="BJ57" s="122"/>
      <c r="BK57" s="122"/>
      <c r="BL57" s="122"/>
      <c r="BM57" s="122"/>
      <c r="BN57" s="122"/>
      <c r="BO57" s="122"/>
      <c r="BP57" s="122"/>
      <c r="BQ57" s="122"/>
      <c r="BR57" s="122"/>
      <c r="BS57" s="122"/>
      <c r="BT57" s="122"/>
      <c r="BU57" s="122"/>
      <c r="BV57" s="122"/>
      <c r="BW57" s="122"/>
      <c r="BX57" s="122"/>
      <c r="BY57" s="122"/>
      <c r="BZ57" s="122"/>
      <c r="CA57" s="122"/>
      <c r="CB57" s="122"/>
      <c r="CC57" s="122"/>
      <c r="CD57" s="122"/>
      <c r="CE57" s="122"/>
      <c r="CF57" s="122"/>
      <c r="CG57" s="122"/>
      <c r="CH57" s="122"/>
      <c r="CI57" s="122"/>
      <c r="CJ57" s="122"/>
      <c r="CK57" s="122"/>
      <c r="CL57" s="122"/>
      <c r="CM57" s="122"/>
      <c r="CN57" s="122"/>
      <c r="CO57" s="122"/>
      <c r="CP57" s="122"/>
      <c r="CQ57" s="122"/>
      <c r="CR57" s="122"/>
      <c r="CS57" s="122"/>
      <c r="CT57" s="122"/>
      <c r="CU57" s="122"/>
      <c r="CV57" s="122"/>
      <c r="CW57" s="122"/>
      <c r="CX57" s="122"/>
      <c r="CY57" s="122"/>
      <c r="CZ57" s="122"/>
      <c r="DA57" s="122"/>
      <c r="DB57" s="122"/>
      <c r="DC57" s="122"/>
      <c r="DD57" s="122"/>
      <c r="DE57" s="122"/>
      <c r="DF57" s="122"/>
      <c r="DG57" s="122"/>
      <c r="DH57" s="122"/>
      <c r="DI57" s="122"/>
      <c r="DJ57" s="122"/>
      <c r="DK57" s="122"/>
      <c r="DL57" s="122"/>
      <c r="DM57" s="122"/>
      <c r="DN57" s="122"/>
      <c r="DO57" s="122"/>
      <c r="DP57" s="122"/>
      <c r="DQ57" s="122"/>
      <c r="DR57" s="122"/>
      <c r="DS57" s="122"/>
      <c r="DT57" s="122"/>
      <c r="DU57" s="122"/>
      <c r="DV57" s="122"/>
      <c r="DW57" s="122"/>
      <c r="DX57" s="122"/>
    </row>
    <row r="58" spans="1:128" s="67" customFormat="1" ht="110.25" hidden="1" customHeight="1">
      <c r="A58" s="896"/>
      <c r="B58" s="273"/>
      <c r="C58" s="823">
        <v>0</v>
      </c>
      <c r="D58" s="538">
        <v>0.5</v>
      </c>
      <c r="E58" s="81" t="s">
        <v>76</v>
      </c>
      <c r="F58" s="58" t="str">
        <f>+'Ma tran chuc năng P5'!D84</f>
        <v>Lập kế hoạch và tổ chức triển khai duy trì áp dụng và cải tiến hệ thống quản lý chất lượng ISO 9001:2015 trong toàn Công ty</v>
      </c>
      <c r="G58" s="81" t="s">
        <v>555</v>
      </c>
      <c r="H58" s="63" t="str">
        <f>'Ma tran chuc năng P5'!F84</f>
        <v>Chỉ đạo và triển khai kế hoạch duy trì áp dụng và cải tiến hệ thống quản lý chất lượng ISO 9001:2015 của Công ty  đến toàn thể CBCNV trong phòng</v>
      </c>
      <c r="I58" s="81" t="s">
        <v>554</v>
      </c>
      <c r="J58" s="64" t="str">
        <f>'Ma tran chuc năng P5'!H84</f>
        <v xml:space="preserve">Chỉ đạo, triển khai, tổ chức thực hiện duy trì áp dụng và cải tiến hệ thống  quản lý chất lượng ISO 9001:2015 trong phòng. </v>
      </c>
      <c r="K58" s="90" t="s">
        <v>105</v>
      </c>
      <c r="L58" s="86">
        <v>0</v>
      </c>
      <c r="M58" s="178" t="s">
        <v>106</v>
      </c>
      <c r="N58" s="139">
        <v>0.5</v>
      </c>
      <c r="O58" s="312">
        <f>N58*$C$58*$B$23*$A$9</f>
        <v>0</v>
      </c>
      <c r="P58" s="86">
        <v>0</v>
      </c>
      <c r="Q58" s="134"/>
      <c r="R58" s="118">
        <f>IF((100-P58*10)&gt;30,100-P58*10,0)</f>
        <v>100</v>
      </c>
      <c r="S58" s="135">
        <f>R58*O58</f>
        <v>0</v>
      </c>
      <c r="T58" s="156">
        <f>+Q58</f>
        <v>0</v>
      </c>
      <c r="U58" s="134"/>
      <c r="V58" s="118">
        <f>IF((100-T58*10)&gt;30,100-T58*10,0)</f>
        <v>100</v>
      </c>
      <c r="W58" s="135">
        <f>O58*V58</f>
        <v>0</v>
      </c>
      <c r="X58" s="122"/>
      <c r="Y58" s="122"/>
      <c r="Z58" s="122"/>
      <c r="AA58" s="122"/>
      <c r="AB58" s="122"/>
      <c r="AC58" s="122"/>
      <c r="AD58" s="122"/>
      <c r="AE58" s="122"/>
      <c r="AF58" s="122"/>
      <c r="AG58" s="122"/>
      <c r="AH58" s="122"/>
      <c r="AI58" s="122"/>
      <c r="AJ58" s="122"/>
      <c r="AK58" s="122"/>
      <c r="AL58" s="122"/>
      <c r="AM58" s="122"/>
      <c r="AN58" s="122"/>
      <c r="AO58" s="122"/>
      <c r="AP58" s="122"/>
      <c r="AQ58" s="122"/>
      <c r="AR58" s="122"/>
      <c r="AS58" s="122"/>
      <c r="AT58" s="122"/>
      <c r="AU58" s="122"/>
      <c r="AV58" s="122"/>
      <c r="AW58" s="122"/>
      <c r="AX58" s="122"/>
      <c r="AY58" s="122"/>
      <c r="AZ58" s="122"/>
      <c r="BA58" s="122"/>
      <c r="BB58" s="122"/>
      <c r="BC58" s="122"/>
      <c r="BD58" s="122"/>
      <c r="BE58" s="122"/>
      <c r="BF58" s="122"/>
      <c r="BG58" s="122"/>
      <c r="BH58" s="122"/>
      <c r="BI58" s="122"/>
      <c r="BJ58" s="122"/>
      <c r="BK58" s="122"/>
      <c r="BL58" s="122"/>
      <c r="BM58" s="122"/>
      <c r="BN58" s="122"/>
      <c r="BO58" s="122"/>
      <c r="BP58" s="122"/>
      <c r="BQ58" s="122"/>
      <c r="BR58" s="122"/>
      <c r="BS58" s="122"/>
      <c r="BT58" s="122"/>
      <c r="BU58" s="122"/>
      <c r="BV58" s="122"/>
      <c r="BW58" s="122"/>
      <c r="BX58" s="122"/>
      <c r="BY58" s="122"/>
      <c r="BZ58" s="122"/>
      <c r="CA58" s="122"/>
      <c r="CB58" s="122"/>
      <c r="CC58" s="122"/>
      <c r="CD58" s="122"/>
      <c r="CE58" s="122"/>
      <c r="CF58" s="122"/>
      <c r="CG58" s="122"/>
      <c r="CH58" s="122"/>
      <c r="CI58" s="122"/>
      <c r="CJ58" s="122"/>
      <c r="CK58" s="122"/>
      <c r="CL58" s="122"/>
      <c r="CM58" s="122"/>
      <c r="CN58" s="122"/>
      <c r="CO58" s="122"/>
      <c r="CP58" s="122"/>
      <c r="CQ58" s="122"/>
      <c r="CR58" s="122"/>
      <c r="CS58" s="122"/>
      <c r="CT58" s="122"/>
      <c r="CU58" s="122"/>
      <c r="CV58" s="122"/>
      <c r="CW58" s="122"/>
      <c r="CX58" s="122"/>
      <c r="CY58" s="122"/>
      <c r="CZ58" s="122"/>
      <c r="DA58" s="122"/>
      <c r="DB58" s="122"/>
      <c r="DC58" s="122"/>
      <c r="DD58" s="122"/>
      <c r="DE58" s="122"/>
      <c r="DF58" s="122"/>
      <c r="DG58" s="122"/>
      <c r="DH58" s="122"/>
      <c r="DI58" s="122"/>
      <c r="DJ58" s="122"/>
      <c r="DK58" s="122"/>
      <c r="DL58" s="122"/>
      <c r="DM58" s="122"/>
      <c r="DN58" s="122"/>
      <c r="DO58" s="122"/>
      <c r="DP58" s="122"/>
      <c r="DQ58" s="122"/>
      <c r="DR58" s="122"/>
      <c r="DS58" s="122"/>
      <c r="DT58" s="122"/>
      <c r="DU58" s="122"/>
      <c r="DV58" s="122"/>
      <c r="DW58" s="122"/>
      <c r="DX58" s="122"/>
    </row>
    <row r="59" spans="1:128" s="67" customFormat="1" ht="78.75" hidden="1" customHeight="1">
      <c r="A59" s="896"/>
      <c r="B59" s="273"/>
      <c r="C59" s="903"/>
      <c r="D59" s="539">
        <v>0.5</v>
      </c>
      <c r="E59" s="81" t="s">
        <v>78</v>
      </c>
      <c r="F59" s="58" t="str">
        <f>+'Ma tran chuc năng P5'!D86</f>
        <v>Lập kế hoạch triển khai duy trì áp dụng và cải tiến công cụ 5S trong toàn Công ty.</v>
      </c>
      <c r="G59" s="81" t="s">
        <v>557</v>
      </c>
      <c r="H59" s="63" t="str">
        <f>'Ma tran chuc năng P5'!F86</f>
        <v>Chỉ đạo và triển khai kế hoạch  duy trì áp dụng và cải tiến công cụ 5S của Công ty đến toàn thể CBCNV trong phòng.</v>
      </c>
      <c r="I59" s="81" t="s">
        <v>558</v>
      </c>
      <c r="J59" s="63" t="str">
        <f>'Ma tran chuc năng P5'!H86</f>
        <v xml:space="preserve">Triển khai, tổ chức thực hiện, duy trì áp dụng và cải tiến công cụ 5S  trong phòng. </v>
      </c>
      <c r="K59" s="90" t="s">
        <v>105</v>
      </c>
      <c r="L59" s="86">
        <v>0</v>
      </c>
      <c r="M59" s="178" t="s">
        <v>106</v>
      </c>
      <c r="N59" s="139">
        <v>0.5</v>
      </c>
      <c r="O59" s="312">
        <f>N59*$C$58*$B$23*$A$9</f>
        <v>0</v>
      </c>
      <c r="P59" s="86">
        <v>0</v>
      </c>
      <c r="Q59" s="134"/>
      <c r="R59" s="118">
        <f>IF((100-P59*10)&gt;30,100-P59*10,0)</f>
        <v>100</v>
      </c>
      <c r="S59" s="135">
        <f>R59*O59</f>
        <v>0</v>
      </c>
      <c r="T59" s="156">
        <f>+Q59</f>
        <v>0</v>
      </c>
      <c r="U59" s="134"/>
      <c r="V59" s="118">
        <f>IF((100-T59*10)&gt;30,100-T59*10,0)</f>
        <v>100</v>
      </c>
      <c r="W59" s="135">
        <f>O59*V59</f>
        <v>0</v>
      </c>
      <c r="X59" s="122"/>
      <c r="Y59" s="122"/>
      <c r="Z59" s="122"/>
      <c r="AA59" s="122"/>
      <c r="AB59" s="122"/>
      <c r="AC59" s="122"/>
      <c r="AD59" s="122"/>
      <c r="AE59" s="122"/>
      <c r="AF59" s="122"/>
      <c r="AG59" s="122"/>
      <c r="AH59" s="122"/>
      <c r="AI59" s="122"/>
      <c r="AJ59" s="122"/>
      <c r="AK59" s="122"/>
      <c r="AL59" s="122"/>
      <c r="AM59" s="122"/>
      <c r="AN59" s="122"/>
      <c r="AO59" s="122"/>
      <c r="AP59" s="122"/>
      <c r="AQ59" s="122"/>
      <c r="AR59" s="122"/>
      <c r="AS59" s="122"/>
      <c r="AT59" s="122"/>
      <c r="AU59" s="122"/>
      <c r="AV59" s="122"/>
      <c r="AW59" s="122"/>
      <c r="AX59" s="122"/>
      <c r="AY59" s="122"/>
      <c r="AZ59" s="122"/>
      <c r="BA59" s="122"/>
      <c r="BB59" s="122"/>
      <c r="BC59" s="122"/>
      <c r="BD59" s="122"/>
      <c r="BE59" s="122"/>
      <c r="BF59" s="122"/>
      <c r="BG59" s="122"/>
      <c r="BH59" s="122"/>
      <c r="BI59" s="122"/>
      <c r="BJ59" s="122"/>
      <c r="BK59" s="122"/>
      <c r="BL59" s="122"/>
      <c r="BM59" s="122"/>
      <c r="BN59" s="122"/>
      <c r="BO59" s="122"/>
      <c r="BP59" s="122"/>
      <c r="BQ59" s="122"/>
      <c r="BR59" s="122"/>
      <c r="BS59" s="122"/>
      <c r="BT59" s="122"/>
      <c r="BU59" s="122"/>
      <c r="BV59" s="122"/>
      <c r="BW59" s="122"/>
      <c r="BX59" s="122"/>
      <c r="BY59" s="122"/>
      <c r="BZ59" s="122"/>
      <c r="CA59" s="122"/>
      <c r="CB59" s="122"/>
      <c r="CC59" s="122"/>
      <c r="CD59" s="122"/>
      <c r="CE59" s="122"/>
      <c r="CF59" s="122"/>
      <c r="CG59" s="122"/>
      <c r="CH59" s="122"/>
      <c r="CI59" s="122"/>
      <c r="CJ59" s="122"/>
      <c r="CK59" s="122"/>
      <c r="CL59" s="122"/>
      <c r="CM59" s="122"/>
      <c r="CN59" s="122"/>
      <c r="CO59" s="122"/>
      <c r="CP59" s="122"/>
      <c r="CQ59" s="122"/>
      <c r="CR59" s="122"/>
      <c r="CS59" s="122"/>
      <c r="CT59" s="122"/>
      <c r="CU59" s="122"/>
      <c r="CV59" s="122"/>
      <c r="CW59" s="122"/>
      <c r="CX59" s="122"/>
      <c r="CY59" s="122"/>
      <c r="CZ59" s="122"/>
      <c r="DA59" s="122"/>
      <c r="DB59" s="122"/>
      <c r="DC59" s="122"/>
      <c r="DD59" s="122"/>
      <c r="DE59" s="122"/>
      <c r="DF59" s="122"/>
      <c r="DG59" s="122"/>
      <c r="DH59" s="122"/>
      <c r="DI59" s="122"/>
      <c r="DJ59" s="122"/>
      <c r="DK59" s="122"/>
      <c r="DL59" s="122"/>
      <c r="DM59" s="122"/>
      <c r="DN59" s="122"/>
      <c r="DO59" s="122"/>
      <c r="DP59" s="122"/>
      <c r="DQ59" s="122"/>
      <c r="DR59" s="122"/>
      <c r="DS59" s="122"/>
      <c r="DT59" s="122"/>
      <c r="DU59" s="122"/>
      <c r="DV59" s="122"/>
      <c r="DW59" s="122"/>
      <c r="DX59" s="122"/>
    </row>
    <row r="60" spans="1:128" s="67" customFormat="1" ht="30.75" hidden="1" customHeight="1">
      <c r="A60" s="896"/>
      <c r="B60" s="273"/>
      <c r="C60" s="147"/>
      <c r="D60" s="147"/>
      <c r="E60" s="138" t="s">
        <v>240</v>
      </c>
      <c r="F60" s="801" t="s">
        <v>239</v>
      </c>
      <c r="G60" s="801"/>
      <c r="H60" s="801"/>
      <c r="I60" s="801"/>
      <c r="J60" s="801"/>
      <c r="K60" s="801"/>
      <c r="L60" s="801"/>
      <c r="M60" s="801"/>
      <c r="N60" s="190"/>
      <c r="O60" s="190"/>
      <c r="P60" s="198"/>
      <c r="Q60" s="198"/>
      <c r="R60" s="196"/>
      <c r="S60" s="197"/>
      <c r="T60" s="198"/>
      <c r="U60" s="198"/>
      <c r="V60" s="196"/>
      <c r="W60" s="197"/>
      <c r="X60" s="122"/>
      <c r="Y60" s="122"/>
      <c r="Z60" s="122"/>
      <c r="AA60" s="122"/>
      <c r="AB60" s="122"/>
      <c r="AC60" s="122"/>
      <c r="AD60" s="122"/>
      <c r="AE60" s="122"/>
      <c r="AF60" s="122"/>
      <c r="AG60" s="122"/>
      <c r="AH60" s="122"/>
      <c r="AI60" s="122"/>
      <c r="AJ60" s="122"/>
      <c r="AK60" s="122"/>
      <c r="AL60" s="122"/>
      <c r="AM60" s="122"/>
      <c r="AN60" s="122"/>
      <c r="AO60" s="122"/>
      <c r="AP60" s="122"/>
      <c r="AQ60" s="122"/>
      <c r="AR60" s="122"/>
      <c r="AS60" s="122"/>
      <c r="AT60" s="122"/>
      <c r="AU60" s="122"/>
      <c r="AV60" s="122"/>
      <c r="AW60" s="122"/>
      <c r="AX60" s="122"/>
      <c r="AY60" s="122"/>
      <c r="AZ60" s="122"/>
      <c r="BA60" s="122"/>
      <c r="BB60" s="122"/>
      <c r="BC60" s="122"/>
      <c r="BD60" s="122"/>
      <c r="BE60" s="122"/>
      <c r="BF60" s="122"/>
      <c r="BG60" s="122"/>
      <c r="BH60" s="122"/>
      <c r="BI60" s="122"/>
      <c r="BJ60" s="122"/>
      <c r="BK60" s="122"/>
      <c r="BL60" s="122"/>
      <c r="BM60" s="122"/>
      <c r="BN60" s="122"/>
      <c r="BO60" s="122"/>
      <c r="BP60" s="122"/>
      <c r="BQ60" s="122"/>
      <c r="BR60" s="122"/>
      <c r="BS60" s="122"/>
      <c r="BT60" s="122"/>
      <c r="BU60" s="122"/>
      <c r="BV60" s="122"/>
      <c r="BW60" s="122"/>
      <c r="BX60" s="122"/>
      <c r="BY60" s="122"/>
      <c r="BZ60" s="122"/>
      <c r="CA60" s="122"/>
      <c r="CB60" s="122"/>
      <c r="CC60" s="122"/>
      <c r="CD60" s="122"/>
      <c r="CE60" s="122"/>
      <c r="CF60" s="122"/>
      <c r="CG60" s="122"/>
      <c r="CH60" s="122"/>
      <c r="CI60" s="122"/>
      <c r="CJ60" s="122"/>
      <c r="CK60" s="122"/>
      <c r="CL60" s="122"/>
      <c r="CM60" s="122"/>
      <c r="CN60" s="122"/>
      <c r="CO60" s="122"/>
      <c r="CP60" s="122"/>
      <c r="CQ60" s="122"/>
      <c r="CR60" s="122"/>
      <c r="CS60" s="122"/>
      <c r="CT60" s="122"/>
      <c r="CU60" s="122"/>
      <c r="CV60" s="122"/>
      <c r="CW60" s="122"/>
      <c r="CX60" s="122"/>
      <c r="CY60" s="122"/>
      <c r="CZ60" s="122"/>
      <c r="DA60" s="122"/>
      <c r="DB60" s="122"/>
      <c r="DC60" s="122"/>
      <c r="DD60" s="122"/>
      <c r="DE60" s="122"/>
      <c r="DF60" s="122"/>
      <c r="DG60" s="122"/>
      <c r="DH60" s="122"/>
      <c r="DI60" s="122"/>
      <c r="DJ60" s="122"/>
      <c r="DK60" s="122"/>
      <c r="DL60" s="122"/>
      <c r="DM60" s="122"/>
      <c r="DN60" s="122"/>
      <c r="DO60" s="122"/>
      <c r="DP60" s="122"/>
      <c r="DQ60" s="122"/>
      <c r="DR60" s="122"/>
      <c r="DS60" s="122"/>
      <c r="DT60" s="122"/>
      <c r="DU60" s="122"/>
      <c r="DV60" s="122"/>
      <c r="DW60" s="122"/>
      <c r="DX60" s="122"/>
    </row>
    <row r="61" spans="1:128" s="67" customFormat="1" ht="78.75" hidden="1" customHeight="1">
      <c r="A61" s="896"/>
      <c r="B61" s="273"/>
      <c r="C61" s="200">
        <v>0</v>
      </c>
      <c r="D61" s="538">
        <v>1</v>
      </c>
      <c r="E61" s="81" t="s">
        <v>81</v>
      </c>
      <c r="F61" s="58" t="s">
        <v>82</v>
      </c>
      <c r="G61" s="81" t="s">
        <v>563</v>
      </c>
      <c r="H61" s="58" t="str">
        <f>'Ma tran chuc năng P5'!F88</f>
        <v>Thực hiện công tác Văn hóa Doanh nghiệp trong đơn vị theo quy định của Công ty và Tổng Công ty Điện lực Miền Bắc</v>
      </c>
      <c r="I61" s="81">
        <f>'Ma tran chuc năng P5'!G89</f>
        <v>0</v>
      </c>
      <c r="J61" s="58">
        <f>'Ma tran chuc năng P5'!H89</f>
        <v>0</v>
      </c>
      <c r="K61" s="90" t="s">
        <v>105</v>
      </c>
      <c r="L61" s="86">
        <v>0</v>
      </c>
      <c r="M61" s="178" t="s">
        <v>106</v>
      </c>
      <c r="N61" s="139">
        <v>1</v>
      </c>
      <c r="O61" s="312">
        <f>N61*$C$61*$B$23*$A$9</f>
        <v>0</v>
      </c>
      <c r="P61" s="86">
        <v>0</v>
      </c>
      <c r="Q61" s="134"/>
      <c r="R61" s="118">
        <f>IF((100-P61*10)&gt;30,100-P61*10,0)</f>
        <v>100</v>
      </c>
      <c r="S61" s="135">
        <f>R61*O61</f>
        <v>0</v>
      </c>
      <c r="T61" s="156">
        <f>+Q61</f>
        <v>0</v>
      </c>
      <c r="U61" s="134"/>
      <c r="V61" s="118">
        <f>IF((100-T61*10)&gt;30,100-T61*10,0)</f>
        <v>100</v>
      </c>
      <c r="W61" s="135">
        <f>O61*V61</f>
        <v>0</v>
      </c>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c r="BB61" s="122"/>
      <c r="BC61" s="122"/>
      <c r="BD61" s="122"/>
      <c r="BE61" s="122"/>
      <c r="BF61" s="122"/>
      <c r="BG61" s="122"/>
      <c r="BH61" s="122"/>
      <c r="BI61" s="122"/>
      <c r="BJ61" s="122"/>
      <c r="BK61" s="122"/>
      <c r="BL61" s="122"/>
      <c r="BM61" s="122"/>
      <c r="BN61" s="122"/>
      <c r="BO61" s="122"/>
      <c r="BP61" s="122"/>
      <c r="BQ61" s="122"/>
      <c r="BR61" s="122"/>
      <c r="BS61" s="122"/>
      <c r="BT61" s="122"/>
      <c r="BU61" s="122"/>
      <c r="BV61" s="122"/>
      <c r="BW61" s="122"/>
      <c r="BX61" s="122"/>
      <c r="BY61" s="122"/>
      <c r="BZ61" s="122"/>
      <c r="CA61" s="122"/>
      <c r="CB61" s="122"/>
      <c r="CC61" s="122"/>
      <c r="CD61" s="122"/>
      <c r="CE61" s="122"/>
      <c r="CF61" s="122"/>
      <c r="CG61" s="122"/>
      <c r="CH61" s="122"/>
      <c r="CI61" s="122"/>
      <c r="CJ61" s="122"/>
      <c r="CK61" s="122"/>
      <c r="CL61" s="122"/>
      <c r="CM61" s="122"/>
      <c r="CN61" s="122"/>
      <c r="CO61" s="122"/>
      <c r="CP61" s="122"/>
      <c r="CQ61" s="122"/>
      <c r="CR61" s="122"/>
      <c r="CS61" s="122"/>
      <c r="CT61" s="122"/>
      <c r="CU61" s="122"/>
      <c r="CV61" s="122"/>
      <c r="CW61" s="122"/>
      <c r="CX61" s="122"/>
      <c r="CY61" s="122"/>
      <c r="CZ61" s="122"/>
      <c r="DA61" s="122"/>
      <c r="DB61" s="122"/>
      <c r="DC61" s="122"/>
      <c r="DD61" s="122"/>
      <c r="DE61" s="122"/>
      <c r="DF61" s="122"/>
      <c r="DG61" s="122"/>
      <c r="DH61" s="122"/>
      <c r="DI61" s="122"/>
      <c r="DJ61" s="122"/>
      <c r="DK61" s="122"/>
      <c r="DL61" s="122"/>
      <c r="DM61" s="122"/>
      <c r="DN61" s="122"/>
      <c r="DO61" s="122"/>
      <c r="DP61" s="122"/>
      <c r="DQ61" s="122"/>
      <c r="DR61" s="122"/>
      <c r="DS61" s="122"/>
      <c r="DT61" s="122"/>
      <c r="DU61" s="122"/>
      <c r="DV61" s="122"/>
      <c r="DW61" s="122"/>
      <c r="DX61" s="122"/>
    </row>
    <row r="62" spans="1:128" s="67" customFormat="1">
      <c r="A62" s="896"/>
      <c r="B62" s="162"/>
      <c r="C62" s="162">
        <f>SUM(C24:C61)</f>
        <v>1</v>
      </c>
      <c r="D62" s="162"/>
      <c r="E62" s="81"/>
      <c r="F62" s="93"/>
      <c r="G62" s="81"/>
      <c r="H62" s="58"/>
      <c r="I62" s="81"/>
      <c r="J62" s="58"/>
      <c r="K62" s="90"/>
      <c r="L62" s="179"/>
      <c r="M62" s="178"/>
      <c r="N62" s="139"/>
      <c r="O62" s="139"/>
      <c r="P62" s="178"/>
      <c r="Q62" s="178"/>
      <c r="R62" s="176"/>
      <c r="S62" s="177"/>
      <c r="T62" s="178"/>
      <c r="U62" s="178"/>
      <c r="V62" s="176"/>
      <c r="W62" s="177"/>
      <c r="X62" s="122"/>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c r="BB62" s="122"/>
      <c r="BC62" s="122"/>
      <c r="BD62" s="122"/>
      <c r="BE62" s="122"/>
      <c r="BF62" s="122"/>
      <c r="BG62" s="122"/>
      <c r="BH62" s="122"/>
      <c r="BI62" s="122"/>
      <c r="BJ62" s="122"/>
      <c r="BK62" s="122"/>
      <c r="BL62" s="122"/>
      <c r="BM62" s="122"/>
      <c r="BN62" s="122"/>
      <c r="BO62" s="122"/>
      <c r="BP62" s="122"/>
      <c r="BQ62" s="122"/>
      <c r="BR62" s="122"/>
      <c r="BS62" s="122"/>
      <c r="BT62" s="122"/>
      <c r="BU62" s="122"/>
      <c r="BV62" s="122"/>
      <c r="BW62" s="122"/>
      <c r="BX62" s="122"/>
      <c r="BY62" s="122"/>
      <c r="BZ62" s="122"/>
      <c r="CA62" s="122"/>
      <c r="CB62" s="122"/>
      <c r="CC62" s="122"/>
      <c r="CD62" s="122"/>
      <c r="CE62" s="122"/>
      <c r="CF62" s="122"/>
      <c r="CG62" s="122"/>
      <c r="CH62" s="122"/>
      <c r="CI62" s="122"/>
      <c r="CJ62" s="122"/>
      <c r="CK62" s="122"/>
      <c r="CL62" s="122"/>
      <c r="CM62" s="122"/>
      <c r="CN62" s="122"/>
      <c r="CO62" s="122"/>
      <c r="CP62" s="122"/>
      <c r="CQ62" s="122"/>
      <c r="CR62" s="122"/>
      <c r="CS62" s="122"/>
      <c r="CT62" s="122"/>
      <c r="CU62" s="122"/>
      <c r="CV62" s="122"/>
      <c r="CW62" s="122"/>
      <c r="CX62" s="122"/>
      <c r="CY62" s="122"/>
      <c r="CZ62" s="122"/>
      <c r="DA62" s="122"/>
      <c r="DB62" s="122"/>
      <c r="DC62" s="122"/>
      <c r="DD62" s="122"/>
      <c r="DE62" s="122"/>
      <c r="DF62" s="122"/>
      <c r="DG62" s="122"/>
      <c r="DH62" s="122"/>
      <c r="DI62" s="122"/>
      <c r="DJ62" s="122"/>
      <c r="DK62" s="122"/>
      <c r="DL62" s="122"/>
      <c r="DM62" s="122"/>
      <c r="DN62" s="122"/>
      <c r="DO62" s="122"/>
      <c r="DP62" s="122"/>
      <c r="DQ62" s="122"/>
      <c r="DR62" s="122"/>
      <c r="DS62" s="122"/>
      <c r="DT62" s="122"/>
      <c r="DU62" s="122"/>
      <c r="DV62" s="122"/>
      <c r="DW62" s="122"/>
      <c r="DX62" s="122"/>
    </row>
    <row r="63" spans="1:128" s="335" customFormat="1" ht="15.75" customHeight="1">
      <c r="A63" s="896"/>
      <c r="B63" s="351"/>
      <c r="C63" s="329"/>
      <c r="D63" s="329"/>
      <c r="E63" s="330" t="s">
        <v>604</v>
      </c>
      <c r="F63" s="914" t="s">
        <v>605</v>
      </c>
      <c r="G63" s="914"/>
      <c r="H63" s="914"/>
      <c r="I63" s="914"/>
      <c r="J63" s="914"/>
      <c r="K63" s="914"/>
      <c r="L63" s="914"/>
      <c r="M63" s="914"/>
      <c r="N63" s="392"/>
      <c r="O63" s="392"/>
      <c r="P63" s="385"/>
      <c r="Q63" s="385"/>
      <c r="R63" s="386"/>
      <c r="S63" s="387"/>
      <c r="T63" s="385"/>
      <c r="U63" s="385"/>
      <c r="V63" s="388"/>
      <c r="W63" s="387"/>
    </row>
    <row r="64" spans="1:128" s="335" customFormat="1" ht="122.25" customHeight="1">
      <c r="A64" s="896"/>
      <c r="B64" s="817">
        <v>0.12</v>
      </c>
      <c r="C64" s="188">
        <v>0.09</v>
      </c>
      <c r="D64" s="558">
        <v>1</v>
      </c>
      <c r="E64" s="83" t="s">
        <v>8</v>
      </c>
      <c r="F64" s="84" t="s">
        <v>42</v>
      </c>
      <c r="G64" s="157" t="s">
        <v>583</v>
      </c>
      <c r="H64" s="84" t="s">
        <v>401</v>
      </c>
      <c r="I64" s="156" t="s">
        <v>584</v>
      </c>
      <c r="J64" s="84" t="s">
        <v>401</v>
      </c>
      <c r="K64" s="86" t="s">
        <v>105</v>
      </c>
      <c r="L64" s="86">
        <v>0</v>
      </c>
      <c r="M64" s="118" t="s">
        <v>106</v>
      </c>
      <c r="N64" s="168">
        <v>1</v>
      </c>
      <c r="O64" s="312">
        <f t="shared" ref="O64:O69" si="5">N64*D64*C64*$B$64*$A$9</f>
        <v>9.1799999999999989E-3</v>
      </c>
      <c r="P64" s="156">
        <v>0</v>
      </c>
      <c r="Q64" s="302">
        <v>10</v>
      </c>
      <c r="R64" s="118">
        <f t="shared" ref="R64:R73" si="6">100-(P64-L64)*Q64</f>
        <v>100</v>
      </c>
      <c r="S64" s="135">
        <f t="shared" ref="S64:S73" si="7">O64*R64</f>
        <v>0.91799999999999993</v>
      </c>
      <c r="T64" s="86">
        <v>0</v>
      </c>
      <c r="U64" s="302">
        <v>10</v>
      </c>
      <c r="V64" s="118">
        <f t="shared" ref="V64:V73" si="8">100-(T64-L64)*U64</f>
        <v>100</v>
      </c>
      <c r="W64" s="135">
        <f t="shared" ref="W64:W73" si="9">O64*V64</f>
        <v>0.91799999999999993</v>
      </c>
    </row>
    <row r="65" spans="1:128" s="335" customFormat="1" ht="78.75">
      <c r="A65" s="896"/>
      <c r="B65" s="817"/>
      <c r="C65" s="348">
        <v>0.06</v>
      </c>
      <c r="D65" s="559">
        <v>1</v>
      </c>
      <c r="E65" s="81" t="s">
        <v>56</v>
      </c>
      <c r="F65" s="58" t="s">
        <v>57</v>
      </c>
      <c r="G65" s="140" t="s">
        <v>472</v>
      </c>
      <c r="H65" s="53" t="s">
        <v>273</v>
      </c>
      <c r="I65" s="81" t="s">
        <v>477</v>
      </c>
      <c r="J65" s="298" t="s">
        <v>429</v>
      </c>
      <c r="K65" s="86" t="s">
        <v>105</v>
      </c>
      <c r="L65" s="86">
        <v>0</v>
      </c>
      <c r="M65" s="118" t="s">
        <v>106</v>
      </c>
      <c r="N65" s="139">
        <v>1</v>
      </c>
      <c r="O65" s="312">
        <f t="shared" si="5"/>
        <v>6.1199999999999996E-3</v>
      </c>
      <c r="P65" s="156">
        <v>0</v>
      </c>
      <c r="Q65" s="302">
        <v>10</v>
      </c>
      <c r="R65" s="118">
        <f t="shared" si="6"/>
        <v>100</v>
      </c>
      <c r="S65" s="135">
        <f t="shared" si="7"/>
        <v>0.61199999999999999</v>
      </c>
      <c r="T65" s="86">
        <v>0</v>
      </c>
      <c r="U65" s="302">
        <v>10</v>
      </c>
      <c r="V65" s="118">
        <f t="shared" si="8"/>
        <v>100</v>
      </c>
      <c r="W65" s="135">
        <f t="shared" si="9"/>
        <v>0.61199999999999999</v>
      </c>
    </row>
    <row r="66" spans="1:128" s="335" customFormat="1" ht="63">
      <c r="A66" s="896"/>
      <c r="B66" s="817"/>
      <c r="C66" s="348">
        <v>0.06</v>
      </c>
      <c r="D66" s="559">
        <v>1</v>
      </c>
      <c r="E66" s="81" t="s">
        <v>58</v>
      </c>
      <c r="F66" s="58" t="s">
        <v>59</v>
      </c>
      <c r="G66" s="140" t="s">
        <v>473</v>
      </c>
      <c r="H66" s="53" t="s">
        <v>290</v>
      </c>
      <c r="I66" s="81" t="s">
        <v>478</v>
      </c>
      <c r="J66" s="298" t="s">
        <v>430</v>
      </c>
      <c r="K66" s="86" t="s">
        <v>105</v>
      </c>
      <c r="L66" s="86">
        <v>0</v>
      </c>
      <c r="M66" s="118" t="s">
        <v>106</v>
      </c>
      <c r="N66" s="139">
        <v>1</v>
      </c>
      <c r="O66" s="312">
        <f t="shared" si="5"/>
        <v>6.1199999999999996E-3</v>
      </c>
      <c r="P66" s="156">
        <v>0</v>
      </c>
      <c r="Q66" s="302">
        <v>10</v>
      </c>
      <c r="R66" s="118">
        <f t="shared" si="6"/>
        <v>100</v>
      </c>
      <c r="S66" s="135">
        <f t="shared" si="7"/>
        <v>0.61199999999999999</v>
      </c>
      <c r="T66" s="86">
        <v>0</v>
      </c>
      <c r="U66" s="302">
        <v>10</v>
      </c>
      <c r="V66" s="118">
        <f t="shared" si="8"/>
        <v>100</v>
      </c>
      <c r="W66" s="135">
        <f t="shared" si="9"/>
        <v>0.61199999999999999</v>
      </c>
    </row>
    <row r="67" spans="1:128" s="335" customFormat="1" ht="141" customHeight="1">
      <c r="A67" s="896"/>
      <c r="B67" s="817"/>
      <c r="C67" s="348">
        <v>0.09</v>
      </c>
      <c r="D67" s="559">
        <v>1</v>
      </c>
      <c r="E67" s="98" t="s">
        <v>67</v>
      </c>
      <c r="F67" s="58" t="s">
        <v>127</v>
      </c>
      <c r="G67" s="92" t="s">
        <v>588</v>
      </c>
      <c r="H67" s="132" t="s">
        <v>394</v>
      </c>
      <c r="I67" s="140" t="s">
        <v>547</v>
      </c>
      <c r="J67" s="277" t="s">
        <v>400</v>
      </c>
      <c r="K67" s="86" t="s">
        <v>105</v>
      </c>
      <c r="L67" s="179">
        <v>0</v>
      </c>
      <c r="M67" s="178" t="s">
        <v>106</v>
      </c>
      <c r="N67" s="139">
        <v>1</v>
      </c>
      <c r="O67" s="312">
        <f t="shared" si="5"/>
        <v>9.1799999999999989E-3</v>
      </c>
      <c r="P67" s="156">
        <v>0</v>
      </c>
      <c r="Q67" s="302">
        <v>10</v>
      </c>
      <c r="R67" s="118">
        <f t="shared" si="6"/>
        <v>100</v>
      </c>
      <c r="S67" s="135">
        <f t="shared" si="7"/>
        <v>0.91799999999999993</v>
      </c>
      <c r="T67" s="86">
        <v>0</v>
      </c>
      <c r="U67" s="302">
        <v>10</v>
      </c>
      <c r="V67" s="118">
        <f t="shared" si="8"/>
        <v>100</v>
      </c>
      <c r="W67" s="135">
        <f t="shared" si="9"/>
        <v>0.91799999999999993</v>
      </c>
    </row>
    <row r="68" spans="1:128" s="527" customFormat="1" ht="47.25">
      <c r="A68" s="896"/>
      <c r="B68" s="817"/>
      <c r="C68" s="520">
        <v>0.08</v>
      </c>
      <c r="D68" s="560">
        <v>1</v>
      </c>
      <c r="E68" s="521" t="s">
        <v>102</v>
      </c>
      <c r="F68" s="521" t="s">
        <v>103</v>
      </c>
      <c r="G68" s="522" t="s">
        <v>636</v>
      </c>
      <c r="H68" s="431" t="s">
        <v>637</v>
      </c>
      <c r="I68" s="430" t="s">
        <v>638</v>
      </c>
      <c r="J68" s="431" t="s">
        <v>637</v>
      </c>
      <c r="K68" s="460" t="s">
        <v>650</v>
      </c>
      <c r="L68" s="460">
        <v>1</v>
      </c>
      <c r="M68" s="478" t="s">
        <v>106</v>
      </c>
      <c r="N68" s="442">
        <v>1</v>
      </c>
      <c r="O68" s="312">
        <f t="shared" si="5"/>
        <v>8.1599999999999989E-3</v>
      </c>
      <c r="P68" s="523">
        <v>0</v>
      </c>
      <c r="Q68" s="524">
        <v>10</v>
      </c>
      <c r="R68" s="525">
        <v>100</v>
      </c>
      <c r="S68" s="526">
        <f>O68*R68</f>
        <v>0.81599999999999984</v>
      </c>
      <c r="T68" s="523">
        <v>0</v>
      </c>
      <c r="U68" s="524">
        <v>10</v>
      </c>
      <c r="V68" s="525">
        <v>100</v>
      </c>
      <c r="W68" s="526">
        <f>O68*V68</f>
        <v>0.81599999999999984</v>
      </c>
    </row>
    <row r="69" spans="1:128" s="335" customFormat="1" ht="94.5">
      <c r="A69" s="896"/>
      <c r="B69" s="817"/>
      <c r="C69" s="805">
        <v>0.18</v>
      </c>
      <c r="D69" s="806">
        <v>1</v>
      </c>
      <c r="E69" s="913" t="s">
        <v>70</v>
      </c>
      <c r="F69" s="804" t="s">
        <v>71</v>
      </c>
      <c r="G69" s="913" t="s">
        <v>551</v>
      </c>
      <c r="H69" s="804" t="s">
        <v>71</v>
      </c>
      <c r="I69" s="144" t="s">
        <v>549</v>
      </c>
      <c r="J69" s="478" t="s">
        <v>651</v>
      </c>
      <c r="K69" s="460" t="s">
        <v>153</v>
      </c>
      <c r="L69" s="179">
        <v>0</v>
      </c>
      <c r="M69" s="178" t="s">
        <v>106</v>
      </c>
      <c r="N69" s="139">
        <v>0.5</v>
      </c>
      <c r="O69" s="312">
        <f t="shared" si="5"/>
        <v>9.1799999999999989E-3</v>
      </c>
      <c r="P69" s="156">
        <v>0</v>
      </c>
      <c r="Q69" s="302">
        <v>10</v>
      </c>
      <c r="R69" s="118">
        <f t="shared" si="6"/>
        <v>100</v>
      </c>
      <c r="S69" s="135">
        <f t="shared" si="7"/>
        <v>0.91799999999999993</v>
      </c>
      <c r="T69" s="86">
        <v>0</v>
      </c>
      <c r="U69" s="302">
        <v>10</v>
      </c>
      <c r="V69" s="118">
        <f t="shared" si="8"/>
        <v>100</v>
      </c>
      <c r="W69" s="135">
        <f t="shared" si="9"/>
        <v>0.91799999999999993</v>
      </c>
    </row>
    <row r="70" spans="1:128" s="335" customFormat="1" ht="70.5" customHeight="1">
      <c r="A70" s="896"/>
      <c r="B70" s="817"/>
      <c r="C70" s="805"/>
      <c r="D70" s="807"/>
      <c r="E70" s="913"/>
      <c r="F70" s="804"/>
      <c r="G70" s="913"/>
      <c r="H70" s="804"/>
      <c r="I70" s="144" t="s">
        <v>550</v>
      </c>
      <c r="J70" s="129" t="s">
        <v>409</v>
      </c>
      <c r="K70" s="86" t="s">
        <v>105</v>
      </c>
      <c r="L70" s="179">
        <v>0</v>
      </c>
      <c r="M70" s="178" t="s">
        <v>106</v>
      </c>
      <c r="N70" s="139">
        <v>0.5</v>
      </c>
      <c r="O70" s="312">
        <f>N70*D69*C69*$B$64*$A$9</f>
        <v>9.1799999999999989E-3</v>
      </c>
      <c r="P70" s="156">
        <v>0</v>
      </c>
      <c r="Q70" s="302">
        <v>10</v>
      </c>
      <c r="R70" s="118">
        <f t="shared" si="6"/>
        <v>100</v>
      </c>
      <c r="S70" s="135">
        <f t="shared" si="7"/>
        <v>0.91799999999999993</v>
      </c>
      <c r="T70" s="86">
        <v>0</v>
      </c>
      <c r="U70" s="302">
        <v>10</v>
      </c>
      <c r="V70" s="118">
        <f t="shared" si="8"/>
        <v>100</v>
      </c>
      <c r="W70" s="135">
        <f t="shared" si="9"/>
        <v>0.91799999999999993</v>
      </c>
    </row>
    <row r="71" spans="1:128" s="335" customFormat="1" ht="129" customHeight="1">
      <c r="A71" s="896"/>
      <c r="B71" s="817"/>
      <c r="C71" s="348">
        <v>0.18</v>
      </c>
      <c r="D71" s="559">
        <v>1</v>
      </c>
      <c r="E71" s="98" t="s">
        <v>76</v>
      </c>
      <c r="F71" s="58" t="s">
        <v>77</v>
      </c>
      <c r="G71" s="98" t="s">
        <v>555</v>
      </c>
      <c r="H71" s="63" t="s">
        <v>440</v>
      </c>
      <c r="I71" s="81" t="s">
        <v>554</v>
      </c>
      <c r="J71" s="64" t="s">
        <v>233</v>
      </c>
      <c r="K71" s="460" t="s">
        <v>652</v>
      </c>
      <c r="L71" s="179">
        <v>0</v>
      </c>
      <c r="M71" s="178" t="s">
        <v>106</v>
      </c>
      <c r="N71" s="139">
        <v>1</v>
      </c>
      <c r="O71" s="312">
        <f>N71*D71*C71*$B$64*$A$9</f>
        <v>1.8359999999999998E-2</v>
      </c>
      <c r="P71" s="156">
        <v>0</v>
      </c>
      <c r="Q71" s="302">
        <v>10</v>
      </c>
      <c r="R71" s="118">
        <f t="shared" si="6"/>
        <v>100</v>
      </c>
      <c r="S71" s="135">
        <f t="shared" si="7"/>
        <v>1.8359999999999999</v>
      </c>
      <c r="T71" s="86">
        <v>0</v>
      </c>
      <c r="U71" s="302">
        <v>10</v>
      </c>
      <c r="V71" s="118">
        <f t="shared" si="8"/>
        <v>100</v>
      </c>
      <c r="W71" s="135">
        <f t="shared" si="9"/>
        <v>1.8359999999999999</v>
      </c>
    </row>
    <row r="72" spans="1:128" s="335" customFormat="1" ht="93" customHeight="1">
      <c r="A72" s="896"/>
      <c r="B72" s="817"/>
      <c r="C72" s="348">
        <v>0.18</v>
      </c>
      <c r="D72" s="559">
        <v>1</v>
      </c>
      <c r="E72" s="98" t="s">
        <v>78</v>
      </c>
      <c r="F72" s="58" t="s">
        <v>79</v>
      </c>
      <c r="G72" s="81" t="s">
        <v>557</v>
      </c>
      <c r="H72" s="63" t="s">
        <v>443</v>
      </c>
      <c r="I72" s="81" t="s">
        <v>558</v>
      </c>
      <c r="J72" s="63" t="s">
        <v>234</v>
      </c>
      <c r="K72" s="460" t="s">
        <v>278</v>
      </c>
      <c r="L72" s="481" t="s">
        <v>654</v>
      </c>
      <c r="M72" s="178" t="s">
        <v>106</v>
      </c>
      <c r="N72" s="139">
        <v>1</v>
      </c>
      <c r="O72" s="312">
        <f>N72*D72*C72*$B$64*$A$9</f>
        <v>1.8359999999999998E-2</v>
      </c>
      <c r="P72" s="156">
        <v>0</v>
      </c>
      <c r="Q72" s="302">
        <v>10</v>
      </c>
      <c r="R72" s="118">
        <v>100</v>
      </c>
      <c r="S72" s="135">
        <f t="shared" si="7"/>
        <v>1.8359999999999999</v>
      </c>
      <c r="T72" s="86">
        <v>0</v>
      </c>
      <c r="U72" s="302">
        <v>10</v>
      </c>
      <c r="V72" s="118">
        <v>100</v>
      </c>
      <c r="W72" s="135">
        <f t="shared" si="9"/>
        <v>1.8359999999999999</v>
      </c>
    </row>
    <row r="73" spans="1:128" s="67" customFormat="1" ht="120" customHeight="1">
      <c r="A73" s="897"/>
      <c r="B73" s="817"/>
      <c r="C73" s="200">
        <v>0.08</v>
      </c>
      <c r="D73" s="556">
        <v>1</v>
      </c>
      <c r="E73" s="81" t="s">
        <v>81</v>
      </c>
      <c r="F73" s="353" t="s">
        <v>82</v>
      </c>
      <c r="G73" s="81" t="s">
        <v>563</v>
      </c>
      <c r="H73" s="132" t="s">
        <v>445</v>
      </c>
      <c r="I73" s="118" t="s">
        <v>562</v>
      </c>
      <c r="J73" s="298" t="s">
        <v>445</v>
      </c>
      <c r="K73" s="460" t="s">
        <v>278</v>
      </c>
      <c r="L73" s="480"/>
      <c r="M73" s="178" t="s">
        <v>106</v>
      </c>
      <c r="N73" s="139">
        <v>1</v>
      </c>
      <c r="O73" s="312">
        <f>N73*D73*C73*$B$64*$A$9</f>
        <v>8.1599999999999989E-3</v>
      </c>
      <c r="P73" s="156">
        <v>100</v>
      </c>
      <c r="Q73" s="302">
        <v>10</v>
      </c>
      <c r="R73" s="118">
        <f t="shared" si="6"/>
        <v>-900</v>
      </c>
      <c r="S73" s="135">
        <f t="shared" si="7"/>
        <v>-7.3439999999999985</v>
      </c>
      <c r="T73" s="86">
        <v>100</v>
      </c>
      <c r="U73" s="302">
        <v>10</v>
      </c>
      <c r="V73" s="118">
        <f t="shared" si="8"/>
        <v>-900</v>
      </c>
      <c r="W73" s="135">
        <f t="shared" si="9"/>
        <v>-7.3439999999999985</v>
      </c>
      <c r="X73" s="122"/>
      <c r="Y73" s="122"/>
      <c r="Z73" s="122"/>
      <c r="AA73" s="122"/>
      <c r="AB73" s="122"/>
      <c r="AC73" s="122"/>
      <c r="AD73" s="122"/>
      <c r="AE73" s="122"/>
      <c r="AF73" s="122"/>
      <c r="AG73" s="122"/>
      <c r="AH73" s="122"/>
      <c r="AI73" s="122"/>
      <c r="AJ73" s="122"/>
      <c r="AK73" s="122"/>
      <c r="AL73" s="122"/>
      <c r="AM73" s="122"/>
      <c r="AN73" s="122"/>
      <c r="AO73" s="122"/>
      <c r="AP73" s="122"/>
      <c r="AQ73" s="122"/>
      <c r="AR73" s="122"/>
      <c r="AS73" s="122"/>
      <c r="AT73" s="122"/>
      <c r="AU73" s="122"/>
      <c r="AV73" s="122"/>
      <c r="AW73" s="122"/>
      <c r="AX73" s="122"/>
      <c r="AY73" s="122"/>
      <c r="AZ73" s="122"/>
      <c r="BA73" s="122"/>
      <c r="BB73" s="122"/>
      <c r="BC73" s="122"/>
      <c r="BD73" s="122"/>
      <c r="BE73" s="122"/>
      <c r="BF73" s="122"/>
      <c r="BG73" s="122"/>
      <c r="BH73" s="122"/>
      <c r="BI73" s="122"/>
      <c r="BJ73" s="122"/>
      <c r="BK73" s="122"/>
      <c r="BL73" s="122"/>
      <c r="BM73" s="122"/>
      <c r="BN73" s="122"/>
      <c r="BO73" s="122"/>
      <c r="BP73" s="122"/>
      <c r="BQ73" s="122"/>
      <c r="BR73" s="122"/>
      <c r="BS73" s="122"/>
      <c r="BT73" s="122"/>
      <c r="BU73" s="122"/>
      <c r="BV73" s="122"/>
      <c r="BW73" s="122"/>
      <c r="BX73" s="122"/>
      <c r="BY73" s="122"/>
      <c r="BZ73" s="122"/>
      <c r="CA73" s="122"/>
      <c r="CB73" s="122"/>
      <c r="CC73" s="122"/>
      <c r="CD73" s="122"/>
      <c r="CE73" s="122"/>
      <c r="CF73" s="122"/>
      <c r="CG73" s="122"/>
      <c r="CH73" s="122"/>
      <c r="CI73" s="122"/>
      <c r="CJ73" s="122"/>
      <c r="CK73" s="122"/>
      <c r="CL73" s="122"/>
      <c r="CM73" s="122"/>
      <c r="CN73" s="122"/>
      <c r="CO73" s="122"/>
      <c r="CP73" s="122"/>
      <c r="CQ73" s="122"/>
      <c r="CR73" s="122"/>
      <c r="CS73" s="122"/>
      <c r="CT73" s="122"/>
      <c r="CU73" s="122"/>
      <c r="CV73" s="122"/>
      <c r="CW73" s="122"/>
      <c r="CX73" s="122"/>
      <c r="CY73" s="122"/>
      <c r="CZ73" s="122"/>
      <c r="DA73" s="122"/>
      <c r="DB73" s="122"/>
      <c r="DC73" s="122"/>
      <c r="DD73" s="122"/>
      <c r="DE73" s="122"/>
      <c r="DF73" s="122"/>
      <c r="DG73" s="122"/>
      <c r="DH73" s="122"/>
      <c r="DI73" s="122"/>
      <c r="DJ73" s="122"/>
      <c r="DK73" s="122"/>
      <c r="DL73" s="122"/>
      <c r="DM73" s="122"/>
      <c r="DN73" s="122"/>
      <c r="DO73" s="122"/>
      <c r="DP73" s="122"/>
      <c r="DQ73" s="122"/>
      <c r="DR73" s="122"/>
      <c r="DS73" s="122"/>
      <c r="DT73" s="122"/>
      <c r="DU73" s="122"/>
      <c r="DV73" s="122"/>
      <c r="DW73" s="122"/>
      <c r="DX73" s="122"/>
    </row>
    <row r="74" spans="1:128" s="335" customFormat="1">
      <c r="A74" s="354"/>
      <c r="B74" s="162">
        <f>B10+B23+B64</f>
        <v>1</v>
      </c>
      <c r="C74" s="162">
        <f>SUM(C64:C73)</f>
        <v>0.99999999999999989</v>
      </c>
      <c r="D74" s="162"/>
      <c r="E74" s="81"/>
      <c r="F74" s="355"/>
      <c r="G74" s="355"/>
      <c r="H74" s="58"/>
      <c r="I74" s="58"/>
      <c r="J74" s="58"/>
      <c r="K74" s="90"/>
      <c r="L74" s="90"/>
      <c r="M74" s="93"/>
      <c r="N74" s="352"/>
      <c r="O74" s="352"/>
      <c r="P74" s="93"/>
      <c r="Q74" s="93"/>
      <c r="R74" s="332"/>
      <c r="S74" s="333"/>
      <c r="T74" s="93"/>
      <c r="U74" s="93"/>
      <c r="V74" s="334"/>
      <c r="W74" s="333"/>
    </row>
    <row r="75" spans="1:128" s="67" customFormat="1" ht="21" customHeight="1">
      <c r="A75" s="792">
        <v>0.15</v>
      </c>
      <c r="B75" s="147"/>
      <c r="C75" s="147"/>
      <c r="D75" s="147"/>
      <c r="E75" s="371" t="s">
        <v>129</v>
      </c>
      <c r="F75" s="793" t="s">
        <v>130</v>
      </c>
      <c r="G75" s="793"/>
      <c r="H75" s="793"/>
      <c r="I75" s="793"/>
      <c r="J75" s="793"/>
      <c r="K75" s="793"/>
      <c r="L75" s="793"/>
      <c r="M75" s="793"/>
      <c r="N75" s="374"/>
      <c r="O75" s="374"/>
      <c r="P75" s="376"/>
      <c r="Q75" s="376"/>
      <c r="R75" s="376"/>
      <c r="S75" s="377"/>
      <c r="T75" s="376"/>
      <c r="U75" s="376"/>
      <c r="V75" s="376"/>
      <c r="W75" s="377"/>
      <c r="X75" s="122"/>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2"/>
      <c r="BP75" s="122"/>
      <c r="BQ75" s="122"/>
      <c r="BR75" s="122"/>
      <c r="BS75" s="122"/>
      <c r="BT75" s="122"/>
      <c r="BU75" s="122"/>
      <c r="BV75" s="122"/>
      <c r="BW75" s="122"/>
      <c r="BX75" s="122"/>
      <c r="BY75" s="122"/>
      <c r="BZ75" s="122"/>
      <c r="CA75" s="122"/>
      <c r="CB75" s="122"/>
      <c r="CC75" s="122"/>
      <c r="CD75" s="122"/>
      <c r="CE75" s="122"/>
      <c r="CF75" s="122"/>
      <c r="CG75" s="122"/>
      <c r="CH75" s="122"/>
      <c r="CI75" s="122"/>
      <c r="CJ75" s="122"/>
      <c r="CK75" s="122"/>
      <c r="CL75" s="122"/>
      <c r="CM75" s="122"/>
      <c r="CN75" s="122"/>
      <c r="CO75" s="122"/>
      <c r="CP75" s="122"/>
      <c r="CQ75" s="122"/>
      <c r="CR75" s="122"/>
      <c r="CS75" s="122"/>
      <c r="CT75" s="122"/>
      <c r="CU75" s="122"/>
      <c r="CV75" s="122"/>
      <c r="CW75" s="122"/>
      <c r="CX75" s="122"/>
      <c r="CY75" s="122"/>
      <c r="CZ75" s="122"/>
      <c r="DA75" s="122"/>
      <c r="DB75" s="122"/>
      <c r="DC75" s="122"/>
      <c r="DD75" s="122"/>
      <c r="DE75" s="122"/>
      <c r="DF75" s="122"/>
      <c r="DG75" s="122"/>
      <c r="DH75" s="122"/>
      <c r="DI75" s="122"/>
      <c r="DJ75" s="122"/>
      <c r="DK75" s="122"/>
      <c r="DL75" s="122"/>
      <c r="DM75" s="122"/>
      <c r="DN75" s="122"/>
      <c r="DO75" s="122"/>
      <c r="DP75" s="122"/>
      <c r="DQ75" s="122"/>
      <c r="DR75" s="122"/>
      <c r="DS75" s="122"/>
      <c r="DT75" s="122"/>
      <c r="DU75" s="122"/>
      <c r="DV75" s="122"/>
      <c r="DW75" s="122"/>
      <c r="DX75" s="122"/>
    </row>
    <row r="76" spans="1:128" s="67" customFormat="1" ht="49.9" customHeight="1">
      <c r="A76" s="792"/>
      <c r="B76" s="673">
        <v>0.7</v>
      </c>
      <c r="C76" s="163">
        <v>1</v>
      </c>
      <c r="D76" s="559">
        <v>1</v>
      </c>
      <c r="E76" s="81" t="s">
        <v>131</v>
      </c>
      <c r="F76" s="130" t="s">
        <v>151</v>
      </c>
      <c r="G76" s="128" t="s">
        <v>630</v>
      </c>
      <c r="H76" s="130" t="s">
        <v>151</v>
      </c>
      <c r="I76" s="129" t="s">
        <v>632</v>
      </c>
      <c r="J76" s="129" t="s">
        <v>132</v>
      </c>
      <c r="K76" s="86"/>
      <c r="L76" s="86"/>
      <c r="M76" s="178" t="s">
        <v>106</v>
      </c>
      <c r="N76" s="166">
        <v>1</v>
      </c>
      <c r="O76" s="312">
        <f>N76*D76*C76*$B$76*$A$75</f>
        <v>0.105</v>
      </c>
      <c r="P76" s="156">
        <v>0</v>
      </c>
      <c r="Q76" s="302">
        <v>10</v>
      </c>
      <c r="R76" s="118">
        <f>100-(P76-L76)*Q76</f>
        <v>100</v>
      </c>
      <c r="S76" s="135">
        <f>R76*O76</f>
        <v>10.5</v>
      </c>
      <c r="T76" s="156">
        <v>0</v>
      </c>
      <c r="U76" s="302">
        <v>10</v>
      </c>
      <c r="V76" s="118">
        <f>100-(T76-L76)*U76</f>
        <v>100</v>
      </c>
      <c r="W76" s="135">
        <f>O76*V76</f>
        <v>10.5</v>
      </c>
      <c r="X76" s="122"/>
      <c r="Y76" s="122"/>
      <c r="Z76" s="122"/>
      <c r="AA76" s="122"/>
      <c r="AB76" s="122"/>
      <c r="AC76" s="122"/>
      <c r="AD76" s="122"/>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22"/>
      <c r="BH76" s="122"/>
      <c r="BI76" s="122"/>
      <c r="BJ76" s="122"/>
      <c r="BK76" s="122"/>
      <c r="BL76" s="122"/>
      <c r="BM76" s="122"/>
      <c r="BN76" s="122"/>
      <c r="BO76" s="122"/>
      <c r="BP76" s="122"/>
      <c r="BQ76" s="122"/>
      <c r="BR76" s="122"/>
      <c r="BS76" s="122"/>
      <c r="BT76" s="122"/>
      <c r="BU76" s="122"/>
      <c r="BV76" s="122"/>
      <c r="BW76" s="122"/>
      <c r="BX76" s="122"/>
      <c r="BY76" s="122"/>
      <c r="BZ76" s="122"/>
      <c r="CA76" s="122"/>
      <c r="CB76" s="122"/>
      <c r="CC76" s="122"/>
      <c r="CD76" s="122"/>
      <c r="CE76" s="122"/>
      <c r="CF76" s="122"/>
      <c r="CG76" s="122"/>
      <c r="CH76" s="122"/>
      <c r="CI76" s="122"/>
      <c r="CJ76" s="122"/>
      <c r="CK76" s="122"/>
      <c r="CL76" s="122"/>
      <c r="CM76" s="122"/>
      <c r="CN76" s="122"/>
      <c r="CO76" s="122"/>
      <c r="CP76" s="122"/>
      <c r="CQ76" s="122"/>
      <c r="CR76" s="122"/>
      <c r="CS76" s="122"/>
      <c r="CT76" s="122"/>
      <c r="CU76" s="122"/>
      <c r="CV76" s="122"/>
      <c r="CW76" s="122"/>
      <c r="CX76" s="122"/>
      <c r="CY76" s="122"/>
      <c r="CZ76" s="122"/>
      <c r="DA76" s="122"/>
      <c r="DB76" s="122"/>
      <c r="DC76" s="122"/>
      <c r="DD76" s="122"/>
      <c r="DE76" s="122"/>
      <c r="DF76" s="122"/>
      <c r="DG76" s="122"/>
      <c r="DH76" s="122"/>
      <c r="DI76" s="122"/>
      <c r="DJ76" s="122"/>
      <c r="DK76" s="122"/>
      <c r="DL76" s="122"/>
      <c r="DM76" s="122"/>
      <c r="DN76" s="122"/>
      <c r="DO76" s="122"/>
      <c r="DP76" s="122"/>
      <c r="DQ76" s="122"/>
      <c r="DR76" s="122"/>
      <c r="DS76" s="122"/>
      <c r="DT76" s="122"/>
      <c r="DU76" s="122"/>
      <c r="DV76" s="122"/>
      <c r="DW76" s="122"/>
      <c r="DX76" s="122"/>
    </row>
    <row r="77" spans="1:128" s="67" customFormat="1" ht="57" customHeight="1">
      <c r="A77" s="792"/>
      <c r="B77" s="674">
        <v>0.3</v>
      </c>
      <c r="C77" s="163">
        <v>1</v>
      </c>
      <c r="D77" s="559">
        <v>1</v>
      </c>
      <c r="E77" s="81" t="s">
        <v>133</v>
      </c>
      <c r="F77" s="130" t="s">
        <v>152</v>
      </c>
      <c r="G77" s="128" t="s">
        <v>631</v>
      </c>
      <c r="H77" s="130" t="s">
        <v>152</v>
      </c>
      <c r="I77" s="129" t="s">
        <v>633</v>
      </c>
      <c r="J77" s="129" t="s">
        <v>134</v>
      </c>
      <c r="K77" s="86"/>
      <c r="L77" s="86"/>
      <c r="M77" s="178" t="s">
        <v>106</v>
      </c>
      <c r="N77" s="166">
        <v>1</v>
      </c>
      <c r="O77" s="312">
        <f>N77*D77*C77*$B$76*$A$75</f>
        <v>0.105</v>
      </c>
      <c r="P77" s="156">
        <v>0</v>
      </c>
      <c r="Q77" s="302">
        <v>10</v>
      </c>
      <c r="R77" s="118">
        <f>100-(P77-L77)*Q77</f>
        <v>100</v>
      </c>
      <c r="S77" s="135">
        <f>R77*O77</f>
        <v>10.5</v>
      </c>
      <c r="T77" s="156">
        <v>0</v>
      </c>
      <c r="U77" s="302">
        <v>10</v>
      </c>
      <c r="V77" s="118">
        <f>100-(T77-L77)*U77</f>
        <v>100</v>
      </c>
      <c r="W77" s="135">
        <f>O77*V77</f>
        <v>10.5</v>
      </c>
      <c r="X77" s="122"/>
      <c r="Y77" s="122"/>
      <c r="Z77" s="122"/>
      <c r="AA77" s="122"/>
      <c r="AB77" s="122"/>
      <c r="AC77" s="122"/>
      <c r="AD77" s="122"/>
      <c r="AE77" s="122"/>
      <c r="AF77" s="122"/>
      <c r="AG77" s="122"/>
      <c r="AH77" s="122"/>
      <c r="AI77" s="122"/>
      <c r="AJ77" s="122"/>
      <c r="AK77" s="122"/>
      <c r="AL77" s="122"/>
      <c r="AM77" s="122"/>
      <c r="AN77" s="122"/>
      <c r="AO77" s="122"/>
      <c r="AP77" s="122"/>
      <c r="AQ77" s="122"/>
      <c r="AR77" s="122"/>
      <c r="AS77" s="122"/>
      <c r="AT77" s="122"/>
      <c r="AU77" s="122"/>
      <c r="AV77" s="122"/>
      <c r="AW77" s="122"/>
      <c r="AX77" s="122"/>
      <c r="AY77" s="122"/>
      <c r="AZ77" s="122"/>
      <c r="BA77" s="122"/>
      <c r="BB77" s="122"/>
      <c r="BC77" s="122"/>
      <c r="BD77" s="122"/>
      <c r="BE77" s="122"/>
      <c r="BF77" s="122"/>
      <c r="BG77" s="122"/>
      <c r="BH77" s="122"/>
      <c r="BI77" s="122"/>
      <c r="BJ77" s="122"/>
      <c r="BK77" s="122"/>
      <c r="BL77" s="122"/>
      <c r="BM77" s="122"/>
      <c r="BN77" s="122"/>
      <c r="BO77" s="122"/>
      <c r="BP77" s="122"/>
      <c r="BQ77" s="122"/>
      <c r="BR77" s="122"/>
      <c r="BS77" s="122"/>
      <c r="BT77" s="122"/>
      <c r="BU77" s="122"/>
      <c r="BV77" s="122"/>
      <c r="BW77" s="122"/>
      <c r="BX77" s="122"/>
      <c r="BY77" s="122"/>
      <c r="BZ77" s="122"/>
      <c r="CA77" s="122"/>
      <c r="CB77" s="122"/>
      <c r="CC77" s="122"/>
      <c r="CD77" s="122"/>
      <c r="CE77" s="122"/>
      <c r="CF77" s="122"/>
      <c r="CG77" s="122"/>
      <c r="CH77" s="122"/>
      <c r="CI77" s="122"/>
      <c r="CJ77" s="122"/>
      <c r="CK77" s="122"/>
      <c r="CL77" s="122"/>
      <c r="CM77" s="122"/>
      <c r="CN77" s="122"/>
      <c r="CO77" s="122"/>
      <c r="CP77" s="122"/>
      <c r="CQ77" s="122"/>
      <c r="CR77" s="122"/>
      <c r="CS77" s="122"/>
      <c r="CT77" s="122"/>
      <c r="CU77" s="122"/>
      <c r="CV77" s="122"/>
      <c r="CW77" s="122"/>
      <c r="CX77" s="122"/>
      <c r="CY77" s="122"/>
      <c r="CZ77" s="122"/>
      <c r="DA77" s="122"/>
      <c r="DB77" s="122"/>
      <c r="DC77" s="122"/>
      <c r="DD77" s="122"/>
      <c r="DE77" s="122"/>
      <c r="DF77" s="122"/>
      <c r="DG77" s="122"/>
      <c r="DH77" s="122"/>
      <c r="DI77" s="122"/>
      <c r="DJ77" s="122"/>
      <c r="DK77" s="122"/>
      <c r="DL77" s="122"/>
      <c r="DM77" s="122"/>
      <c r="DN77" s="122"/>
      <c r="DO77" s="122"/>
      <c r="DP77" s="122"/>
      <c r="DQ77" s="122"/>
      <c r="DR77" s="122"/>
      <c r="DS77" s="122"/>
      <c r="DT77" s="122"/>
      <c r="DU77" s="122"/>
      <c r="DV77" s="122"/>
      <c r="DW77" s="122"/>
      <c r="DX77" s="122"/>
    </row>
    <row r="78" spans="1:128" s="67" customFormat="1" ht="29.45" customHeight="1">
      <c r="A78" s="910"/>
      <c r="B78" s="911"/>
      <c r="C78" s="911"/>
      <c r="D78" s="912"/>
      <c r="E78" s="379" t="s">
        <v>53</v>
      </c>
      <c r="F78" s="906" t="s">
        <v>135</v>
      </c>
      <c r="G78" s="906"/>
      <c r="H78" s="906"/>
      <c r="I78" s="906"/>
      <c r="J78" s="906"/>
      <c r="K78" s="906"/>
      <c r="L78" s="906"/>
      <c r="M78" s="906"/>
      <c r="N78" s="380"/>
      <c r="O78" s="380"/>
      <c r="P78" s="376"/>
      <c r="Q78" s="376"/>
      <c r="R78" s="381"/>
      <c r="S78" s="382"/>
      <c r="T78" s="376"/>
      <c r="U78" s="376"/>
      <c r="V78" s="381"/>
      <c r="W78" s="382"/>
      <c r="X78" s="122"/>
      <c r="Y78" s="122"/>
      <c r="Z78" s="122"/>
      <c r="AA78" s="122"/>
      <c r="AB78" s="122"/>
      <c r="AC78" s="122"/>
      <c r="AD78" s="122"/>
      <c r="AE78" s="122"/>
      <c r="AF78" s="122"/>
      <c r="AG78" s="122"/>
      <c r="AH78" s="122"/>
      <c r="AI78" s="122"/>
      <c r="AJ78" s="122"/>
      <c r="AK78" s="122"/>
      <c r="AL78" s="122"/>
      <c r="AM78" s="122"/>
      <c r="AN78" s="122"/>
      <c r="AO78" s="122"/>
      <c r="AP78" s="122"/>
      <c r="AQ78" s="122"/>
      <c r="AR78" s="122"/>
      <c r="AS78" s="122"/>
      <c r="AT78" s="122"/>
      <c r="AU78" s="122"/>
      <c r="AV78" s="122"/>
      <c r="AW78" s="122"/>
      <c r="AX78" s="122"/>
      <c r="AY78" s="122"/>
      <c r="AZ78" s="122"/>
      <c r="BA78" s="122"/>
      <c r="BB78" s="122"/>
      <c r="BC78" s="122"/>
      <c r="BD78" s="122"/>
      <c r="BE78" s="122"/>
      <c r="BF78" s="122"/>
      <c r="BG78" s="122"/>
      <c r="BH78" s="122"/>
      <c r="BI78" s="122"/>
      <c r="BJ78" s="122"/>
      <c r="BK78" s="122"/>
      <c r="BL78" s="122"/>
      <c r="BM78" s="122"/>
      <c r="BN78" s="122"/>
      <c r="BO78" s="122"/>
      <c r="BP78" s="122"/>
      <c r="BQ78" s="122"/>
      <c r="BR78" s="122"/>
      <c r="BS78" s="122"/>
      <c r="BT78" s="122"/>
      <c r="BU78" s="122"/>
      <c r="BV78" s="122"/>
      <c r="BW78" s="122"/>
      <c r="BX78" s="122"/>
      <c r="BY78" s="122"/>
      <c r="BZ78" s="122"/>
      <c r="CA78" s="122"/>
      <c r="CB78" s="122"/>
      <c r="CC78" s="122"/>
      <c r="CD78" s="122"/>
      <c r="CE78" s="122"/>
      <c r="CF78" s="122"/>
      <c r="CG78" s="122"/>
      <c r="CH78" s="122"/>
      <c r="CI78" s="122"/>
      <c r="CJ78" s="122"/>
      <c r="CK78" s="122"/>
      <c r="CL78" s="122"/>
      <c r="CM78" s="122"/>
      <c r="CN78" s="122"/>
      <c r="CO78" s="122"/>
      <c r="CP78" s="122"/>
      <c r="CQ78" s="122"/>
      <c r="CR78" s="122"/>
      <c r="CS78" s="122"/>
      <c r="CT78" s="122"/>
      <c r="CU78" s="122"/>
      <c r="CV78" s="122"/>
      <c r="CW78" s="122"/>
      <c r="CX78" s="122"/>
      <c r="CY78" s="122"/>
      <c r="CZ78" s="122"/>
      <c r="DA78" s="122"/>
      <c r="DB78" s="122"/>
      <c r="DC78" s="122"/>
      <c r="DD78" s="122"/>
      <c r="DE78" s="122"/>
      <c r="DF78" s="122"/>
      <c r="DG78" s="122"/>
      <c r="DH78" s="122"/>
      <c r="DI78" s="122"/>
      <c r="DJ78" s="122"/>
      <c r="DK78" s="122"/>
      <c r="DL78" s="122"/>
      <c r="DM78" s="122"/>
      <c r="DN78" s="122"/>
      <c r="DO78" s="122"/>
      <c r="DP78" s="122"/>
      <c r="DQ78" s="122"/>
      <c r="DR78" s="122"/>
      <c r="DS78" s="122"/>
      <c r="DT78" s="122"/>
      <c r="DU78" s="122"/>
      <c r="DV78" s="122"/>
      <c r="DW78" s="122"/>
      <c r="DX78" s="122"/>
    </row>
    <row r="79" spans="1:128" s="67" customFormat="1" ht="62.45" customHeight="1">
      <c r="A79" s="567"/>
      <c r="B79" s="567"/>
      <c r="C79" s="567"/>
      <c r="D79" s="545"/>
      <c r="E79" s="841" t="s">
        <v>136</v>
      </c>
      <c r="F79" s="898" t="s">
        <v>137</v>
      </c>
      <c r="G79" s="96" t="s">
        <v>583</v>
      </c>
      <c r="H79" s="96" t="s">
        <v>404</v>
      </c>
      <c r="I79" s="96" t="s">
        <v>584</v>
      </c>
      <c r="J79" s="96" t="s">
        <v>402</v>
      </c>
      <c r="K79" s="90" t="s">
        <v>627</v>
      </c>
      <c r="L79" s="179"/>
      <c r="M79" s="178" t="s">
        <v>106</v>
      </c>
      <c r="N79" s="166"/>
      <c r="O79" s="166"/>
      <c r="P79" s="178"/>
      <c r="Q79" s="166"/>
      <c r="R79" s="118"/>
      <c r="S79" s="135">
        <f>R79*O79</f>
        <v>0</v>
      </c>
      <c r="T79" s="178"/>
      <c r="U79" s="166"/>
      <c r="V79" s="118"/>
      <c r="W79" s="135">
        <f>O79*V79</f>
        <v>0</v>
      </c>
      <c r="X79" s="122"/>
      <c r="Y79" s="122"/>
      <c r="Z79" s="122"/>
      <c r="AA79" s="122"/>
      <c r="AB79" s="122"/>
      <c r="AC79" s="122"/>
      <c r="AD79" s="122"/>
      <c r="AE79" s="122"/>
      <c r="AF79" s="122"/>
      <c r="AG79" s="122"/>
      <c r="AH79" s="122"/>
      <c r="AI79" s="122"/>
      <c r="AJ79" s="122"/>
      <c r="AK79" s="122"/>
      <c r="AL79" s="122"/>
      <c r="AM79" s="122"/>
      <c r="AN79" s="122"/>
      <c r="AO79" s="122"/>
      <c r="AP79" s="122"/>
      <c r="AQ79" s="122"/>
      <c r="AR79" s="122"/>
      <c r="AS79" s="122"/>
      <c r="AT79" s="122"/>
      <c r="AU79" s="122"/>
      <c r="AV79" s="122"/>
      <c r="AW79" s="122"/>
      <c r="AX79" s="122"/>
      <c r="AY79" s="122"/>
      <c r="AZ79" s="122"/>
      <c r="BA79" s="122"/>
      <c r="BB79" s="122"/>
      <c r="BC79" s="122"/>
      <c r="BD79" s="122"/>
      <c r="BE79" s="122"/>
      <c r="BF79" s="122"/>
      <c r="BG79" s="122"/>
      <c r="BH79" s="122"/>
      <c r="BI79" s="122"/>
      <c r="BJ79" s="122"/>
      <c r="BK79" s="122"/>
      <c r="BL79" s="122"/>
      <c r="BM79" s="122"/>
      <c r="BN79" s="122"/>
      <c r="BO79" s="122"/>
      <c r="BP79" s="122"/>
      <c r="BQ79" s="122"/>
      <c r="BR79" s="122"/>
      <c r="BS79" s="122"/>
      <c r="BT79" s="122"/>
      <c r="BU79" s="122"/>
      <c r="BV79" s="122"/>
      <c r="BW79" s="122"/>
      <c r="BX79" s="122"/>
      <c r="BY79" s="122"/>
      <c r="BZ79" s="122"/>
      <c r="CA79" s="122"/>
      <c r="CB79" s="122"/>
      <c r="CC79" s="122"/>
      <c r="CD79" s="122"/>
      <c r="CE79" s="122"/>
      <c r="CF79" s="122"/>
      <c r="CG79" s="122"/>
      <c r="CH79" s="122"/>
      <c r="CI79" s="122"/>
      <c r="CJ79" s="122"/>
      <c r="CK79" s="122"/>
      <c r="CL79" s="122"/>
      <c r="CM79" s="122"/>
      <c r="CN79" s="122"/>
      <c r="CO79" s="122"/>
      <c r="CP79" s="122"/>
      <c r="CQ79" s="122"/>
      <c r="CR79" s="122"/>
      <c r="CS79" s="122"/>
      <c r="CT79" s="122"/>
      <c r="CU79" s="122"/>
      <c r="CV79" s="122"/>
      <c r="CW79" s="122"/>
      <c r="CX79" s="122"/>
      <c r="CY79" s="122"/>
      <c r="CZ79" s="122"/>
      <c r="DA79" s="122"/>
      <c r="DB79" s="122"/>
      <c r="DC79" s="122"/>
      <c r="DD79" s="122"/>
      <c r="DE79" s="122"/>
      <c r="DF79" s="122"/>
      <c r="DG79" s="122"/>
      <c r="DH79" s="122"/>
      <c r="DI79" s="122"/>
      <c r="DJ79" s="122"/>
      <c r="DK79" s="122"/>
      <c r="DL79" s="122"/>
      <c r="DM79" s="122"/>
      <c r="DN79" s="122"/>
      <c r="DO79" s="122"/>
      <c r="DP79" s="122"/>
      <c r="DQ79" s="122"/>
      <c r="DR79" s="122"/>
      <c r="DS79" s="122"/>
      <c r="DT79" s="122"/>
      <c r="DU79" s="122"/>
      <c r="DV79" s="122"/>
      <c r="DW79" s="122"/>
      <c r="DX79" s="122"/>
    </row>
    <row r="80" spans="1:128" s="67" customFormat="1" ht="62.45" customHeight="1">
      <c r="A80" s="567"/>
      <c r="B80" s="567"/>
      <c r="C80" s="567"/>
      <c r="D80" s="545"/>
      <c r="E80" s="842"/>
      <c r="F80" s="899"/>
      <c r="G80" s="96" t="s">
        <v>634</v>
      </c>
      <c r="H80" s="96" t="s">
        <v>405</v>
      </c>
      <c r="I80" s="96" t="s">
        <v>628</v>
      </c>
      <c r="J80" s="96" t="s">
        <v>403</v>
      </c>
      <c r="K80" s="90" t="s">
        <v>627</v>
      </c>
      <c r="L80" s="179"/>
      <c r="M80" s="178" t="s">
        <v>106</v>
      </c>
      <c r="N80" s="166"/>
      <c r="O80" s="166"/>
      <c r="P80" s="178"/>
      <c r="Q80" s="166"/>
      <c r="R80" s="118"/>
      <c r="S80" s="135">
        <f>R80*O80</f>
        <v>0</v>
      </c>
      <c r="T80" s="178"/>
      <c r="U80" s="166"/>
      <c r="V80" s="118"/>
      <c r="W80" s="135">
        <f>O80*V80</f>
        <v>0</v>
      </c>
      <c r="X80" s="122"/>
      <c r="Y80" s="122"/>
      <c r="Z80" s="122"/>
      <c r="AA80" s="122"/>
      <c r="AB80" s="122"/>
      <c r="AC80" s="122"/>
      <c r="AD80" s="122"/>
      <c r="AE80" s="122"/>
      <c r="AF80" s="122"/>
      <c r="AG80" s="122"/>
      <c r="AH80" s="122"/>
      <c r="AI80" s="122"/>
      <c r="AJ80" s="122"/>
      <c r="AK80" s="122"/>
      <c r="AL80" s="122"/>
      <c r="AM80" s="122"/>
      <c r="AN80" s="122"/>
      <c r="AO80" s="122"/>
      <c r="AP80" s="122"/>
      <c r="AQ80" s="122"/>
      <c r="AR80" s="122"/>
      <c r="AS80" s="122"/>
      <c r="AT80" s="122"/>
      <c r="AU80" s="122"/>
      <c r="AV80" s="122"/>
      <c r="AW80" s="122"/>
      <c r="AX80" s="122"/>
      <c r="AY80" s="122"/>
      <c r="AZ80" s="122"/>
      <c r="BA80" s="122"/>
      <c r="BB80" s="122"/>
      <c r="BC80" s="122"/>
      <c r="BD80" s="122"/>
      <c r="BE80" s="122"/>
      <c r="BF80" s="122"/>
      <c r="BG80" s="122"/>
      <c r="BH80" s="122"/>
      <c r="BI80" s="122"/>
      <c r="BJ80" s="122"/>
      <c r="BK80" s="122"/>
      <c r="BL80" s="122"/>
      <c r="BM80" s="122"/>
      <c r="BN80" s="122"/>
      <c r="BO80" s="122"/>
      <c r="BP80" s="122"/>
      <c r="BQ80" s="122"/>
      <c r="BR80" s="122"/>
      <c r="BS80" s="122"/>
      <c r="BT80" s="122"/>
      <c r="BU80" s="122"/>
      <c r="BV80" s="122"/>
      <c r="BW80" s="122"/>
      <c r="BX80" s="122"/>
      <c r="BY80" s="122"/>
      <c r="BZ80" s="122"/>
      <c r="CA80" s="122"/>
      <c r="CB80" s="122"/>
      <c r="CC80" s="122"/>
      <c r="CD80" s="122"/>
      <c r="CE80" s="122"/>
      <c r="CF80" s="122"/>
      <c r="CG80" s="122"/>
      <c r="CH80" s="122"/>
      <c r="CI80" s="122"/>
      <c r="CJ80" s="122"/>
      <c r="CK80" s="122"/>
      <c r="CL80" s="122"/>
      <c r="CM80" s="122"/>
      <c r="CN80" s="122"/>
      <c r="CO80" s="122"/>
      <c r="CP80" s="122"/>
      <c r="CQ80" s="122"/>
      <c r="CR80" s="122"/>
      <c r="CS80" s="122"/>
      <c r="CT80" s="122"/>
      <c r="CU80" s="122"/>
      <c r="CV80" s="122"/>
      <c r="CW80" s="122"/>
      <c r="CX80" s="122"/>
      <c r="CY80" s="122"/>
      <c r="CZ80" s="122"/>
      <c r="DA80" s="122"/>
      <c r="DB80" s="122"/>
      <c r="DC80" s="122"/>
      <c r="DD80" s="122"/>
      <c r="DE80" s="122"/>
      <c r="DF80" s="122"/>
      <c r="DG80" s="122"/>
      <c r="DH80" s="122"/>
      <c r="DI80" s="122"/>
      <c r="DJ80" s="122"/>
      <c r="DK80" s="122"/>
      <c r="DL80" s="122"/>
      <c r="DM80" s="122"/>
      <c r="DN80" s="122"/>
      <c r="DO80" s="122"/>
      <c r="DP80" s="122"/>
      <c r="DQ80" s="122"/>
      <c r="DR80" s="122"/>
      <c r="DS80" s="122"/>
      <c r="DT80" s="122"/>
      <c r="DU80" s="122"/>
      <c r="DV80" s="122"/>
      <c r="DW80" s="122"/>
      <c r="DX80" s="122"/>
    </row>
    <row r="81" spans="1:128" ht="91.5" customHeight="1">
      <c r="A81" s="567"/>
      <c r="B81" s="567"/>
      <c r="C81" s="567"/>
      <c r="D81" s="537"/>
      <c r="E81" s="81" t="s">
        <v>138</v>
      </c>
      <c r="F81" s="141" t="s">
        <v>139</v>
      </c>
      <c r="G81" s="141" t="s">
        <v>629</v>
      </c>
      <c r="H81" s="141" t="s">
        <v>139</v>
      </c>
      <c r="I81" s="141" t="s">
        <v>635</v>
      </c>
      <c r="J81" s="141" t="s">
        <v>139</v>
      </c>
      <c r="K81" s="88" t="s">
        <v>153</v>
      </c>
      <c r="L81" s="180"/>
      <c r="M81" s="181" t="s">
        <v>106</v>
      </c>
      <c r="N81" s="166"/>
      <c r="O81" s="166"/>
      <c r="P81" s="178"/>
      <c r="Q81" s="134"/>
      <c r="R81" s="118"/>
      <c r="S81" s="135">
        <f>R81*O81</f>
        <v>0</v>
      </c>
      <c r="T81" s="178"/>
      <c r="U81" s="134"/>
      <c r="V81" s="118"/>
      <c r="W81" s="135">
        <f>O81*V81</f>
        <v>0</v>
      </c>
    </row>
    <row r="82" spans="1:128" s="99" customFormat="1" ht="37.15" customHeight="1">
      <c r="A82" s="567"/>
      <c r="B82" s="567"/>
      <c r="C82" s="567"/>
      <c r="D82" s="537"/>
      <c r="E82" s="81"/>
      <c r="F82" s="907" t="s">
        <v>140</v>
      </c>
      <c r="G82" s="907"/>
      <c r="H82" s="907"/>
      <c r="I82" s="907"/>
      <c r="J82" s="907"/>
      <c r="K82" s="201"/>
      <c r="L82" s="201"/>
      <c r="M82" s="202"/>
      <c r="N82" s="203"/>
      <c r="O82" s="548">
        <f>SUM(O12:O81)</f>
        <v>1.0599999999999998</v>
      </c>
      <c r="P82" s="204"/>
      <c r="Q82" s="204"/>
      <c r="R82" s="204"/>
      <c r="S82" s="205">
        <f>SUM(S12:S81)</f>
        <v>97.84</v>
      </c>
      <c r="T82" s="204"/>
      <c r="U82" s="204"/>
      <c r="V82" s="204"/>
      <c r="W82" s="205">
        <f>SUM(W12:W81)</f>
        <v>97.84</v>
      </c>
      <c r="X82" s="125"/>
      <c r="Y82" s="125"/>
      <c r="Z82" s="125"/>
      <c r="AA82" s="125"/>
      <c r="AB82" s="125"/>
      <c r="AC82" s="125"/>
      <c r="AD82" s="125"/>
      <c r="AE82" s="125"/>
      <c r="AF82" s="125"/>
      <c r="AG82" s="125"/>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c r="BG82" s="125"/>
      <c r="BH82" s="125"/>
      <c r="BI82" s="125"/>
      <c r="BJ82" s="125"/>
      <c r="BK82" s="125"/>
      <c r="BL82" s="125"/>
      <c r="BM82" s="125"/>
      <c r="BN82" s="125"/>
      <c r="BO82" s="125"/>
      <c r="BP82" s="125"/>
      <c r="BQ82" s="125"/>
      <c r="BR82" s="125"/>
      <c r="BS82" s="125"/>
      <c r="BT82" s="125"/>
      <c r="BU82" s="125"/>
      <c r="BV82" s="125"/>
      <c r="BW82" s="125"/>
      <c r="BX82" s="125"/>
      <c r="BY82" s="125"/>
      <c r="BZ82" s="125"/>
      <c r="CA82" s="125"/>
      <c r="CB82" s="125"/>
      <c r="CC82" s="125"/>
      <c r="CD82" s="125"/>
      <c r="CE82" s="125"/>
      <c r="CF82" s="125"/>
      <c r="CG82" s="125"/>
      <c r="CH82" s="125"/>
      <c r="CI82" s="125"/>
      <c r="CJ82" s="125"/>
      <c r="CK82" s="125"/>
      <c r="CL82" s="125"/>
      <c r="CM82" s="125"/>
      <c r="CN82" s="125"/>
      <c r="CO82" s="125"/>
      <c r="CP82" s="125"/>
      <c r="CQ82" s="125"/>
      <c r="CR82" s="125"/>
      <c r="CS82" s="125"/>
      <c r="CT82" s="125"/>
      <c r="CU82" s="125"/>
      <c r="CV82" s="125"/>
      <c r="CW82" s="125"/>
      <c r="CX82" s="125"/>
      <c r="CY82" s="125"/>
      <c r="CZ82" s="125"/>
      <c r="DA82" s="125"/>
      <c r="DB82" s="125"/>
      <c r="DC82" s="125"/>
      <c r="DD82" s="125"/>
      <c r="DE82" s="125"/>
      <c r="DF82" s="125"/>
      <c r="DG82" s="125"/>
      <c r="DH82" s="125"/>
      <c r="DI82" s="125"/>
      <c r="DJ82" s="125"/>
      <c r="DK82" s="125"/>
      <c r="DL82" s="125"/>
      <c r="DM82" s="125"/>
      <c r="DN82" s="125"/>
      <c r="DO82" s="125"/>
      <c r="DP82" s="125"/>
      <c r="DQ82" s="125"/>
      <c r="DR82" s="125"/>
      <c r="DS82" s="125"/>
      <c r="DT82" s="125"/>
      <c r="DU82" s="125"/>
      <c r="DV82" s="125"/>
      <c r="DW82" s="125"/>
      <c r="DX82" s="125"/>
    </row>
    <row r="83" spans="1:128">
      <c r="E83" s="100"/>
      <c r="F83" s="101"/>
      <c r="G83" s="101"/>
      <c r="H83" s="102"/>
      <c r="I83" s="101"/>
      <c r="J83" s="103"/>
      <c r="K83" s="104"/>
      <c r="L83" s="182"/>
      <c r="M83" s="183"/>
      <c r="N83" s="105"/>
      <c r="O83" s="105"/>
      <c r="P83" s="184"/>
      <c r="Q83" s="184"/>
      <c r="R83" s="184"/>
    </row>
    <row r="85" spans="1:128" s="111" customFormat="1">
      <c r="E85" s="106"/>
      <c r="F85" s="790" t="s">
        <v>141</v>
      </c>
      <c r="G85" s="790"/>
      <c r="H85" s="790"/>
      <c r="I85" s="110"/>
      <c r="J85" s="110"/>
      <c r="M85" s="791" t="s">
        <v>142</v>
      </c>
      <c r="N85" s="791"/>
      <c r="O85" s="791"/>
      <c r="P85" s="791"/>
      <c r="Q85" s="791"/>
      <c r="R85" s="791"/>
      <c r="S85" s="791"/>
      <c r="T85" s="109"/>
      <c r="U85" s="109"/>
      <c r="V85" s="109"/>
      <c r="W85" s="109"/>
      <c r="X85" s="126"/>
      <c r="Y85" s="126"/>
      <c r="Z85" s="126"/>
      <c r="AA85" s="126"/>
      <c r="AB85" s="126"/>
      <c r="AC85" s="126"/>
      <c r="AD85" s="126"/>
      <c r="AE85" s="126"/>
      <c r="AF85" s="126"/>
      <c r="AG85" s="126"/>
      <c r="AH85" s="126"/>
      <c r="AI85" s="126"/>
      <c r="AJ85" s="126"/>
      <c r="AK85" s="126"/>
      <c r="AL85" s="126"/>
      <c r="AM85" s="126"/>
      <c r="AN85" s="126"/>
      <c r="AO85" s="126"/>
      <c r="AP85" s="126"/>
      <c r="AQ85" s="126"/>
      <c r="AR85" s="126"/>
      <c r="AS85" s="126"/>
      <c r="AT85" s="126"/>
      <c r="AU85" s="126"/>
      <c r="AV85" s="126"/>
      <c r="AW85" s="126"/>
      <c r="AX85" s="126"/>
      <c r="AY85" s="126"/>
      <c r="AZ85" s="126"/>
      <c r="BA85" s="126"/>
      <c r="BB85" s="126"/>
      <c r="BC85" s="126"/>
      <c r="BD85" s="126"/>
      <c r="BE85" s="126"/>
      <c r="BF85" s="126"/>
      <c r="BG85" s="126"/>
      <c r="BH85" s="126"/>
      <c r="BI85" s="126"/>
      <c r="BJ85" s="126"/>
      <c r="BK85" s="126"/>
      <c r="BL85" s="126"/>
      <c r="BM85" s="126"/>
      <c r="BN85" s="126"/>
      <c r="BO85" s="126"/>
      <c r="BP85" s="126"/>
      <c r="BQ85" s="126"/>
      <c r="BR85" s="126"/>
      <c r="BS85" s="126"/>
      <c r="BT85" s="126"/>
      <c r="BU85" s="126"/>
      <c r="BV85" s="126"/>
      <c r="BW85" s="126"/>
      <c r="BX85" s="126"/>
      <c r="BY85" s="126"/>
      <c r="BZ85" s="126"/>
      <c r="CA85" s="126"/>
      <c r="CB85" s="126"/>
      <c r="CC85" s="126"/>
      <c r="CD85" s="126"/>
      <c r="CE85" s="126"/>
      <c r="CF85" s="126"/>
      <c r="CG85" s="126"/>
      <c r="CH85" s="126"/>
      <c r="CI85" s="126"/>
      <c r="CJ85" s="126"/>
      <c r="CK85" s="126"/>
      <c r="CL85" s="126"/>
      <c r="CM85" s="126"/>
      <c r="CN85" s="126"/>
      <c r="CO85" s="126"/>
      <c r="CP85" s="126"/>
      <c r="CQ85" s="126"/>
      <c r="CR85" s="126"/>
      <c r="CS85" s="126"/>
      <c r="CT85" s="126"/>
      <c r="CU85" s="126"/>
      <c r="CV85" s="126"/>
      <c r="CW85" s="126"/>
      <c r="CX85" s="126"/>
      <c r="CY85" s="126"/>
      <c r="CZ85" s="126"/>
      <c r="DA85" s="126"/>
      <c r="DB85" s="126"/>
      <c r="DC85" s="126"/>
      <c r="DD85" s="126"/>
      <c r="DE85" s="126"/>
      <c r="DF85" s="126"/>
      <c r="DG85" s="126"/>
      <c r="DH85" s="126"/>
      <c r="DI85" s="126"/>
      <c r="DJ85" s="126"/>
      <c r="DK85" s="126"/>
      <c r="DL85" s="126"/>
      <c r="DM85" s="126"/>
      <c r="DN85" s="126"/>
      <c r="DO85" s="126"/>
      <c r="DP85" s="126"/>
      <c r="DQ85" s="126"/>
      <c r="DR85" s="126"/>
      <c r="DS85" s="126"/>
      <c r="DT85" s="126"/>
      <c r="DU85" s="126"/>
      <c r="DV85" s="126"/>
      <c r="DW85" s="126"/>
      <c r="DX85" s="126"/>
    </row>
  </sheetData>
  <mergeCells count="93">
    <mergeCell ref="D49:D51"/>
    <mergeCell ref="D69:D70"/>
    <mergeCell ref="D41:D42"/>
    <mergeCell ref="D44:D48"/>
    <mergeCell ref="D3:D6"/>
    <mergeCell ref="D31:D34"/>
    <mergeCell ref="D38:D40"/>
    <mergeCell ref="F75:M75"/>
    <mergeCell ref="F26:M26"/>
    <mergeCell ref="F41:F48"/>
    <mergeCell ref="E41:E48"/>
    <mergeCell ref="E49:E51"/>
    <mergeCell ref="G55:G56"/>
    <mergeCell ref="H55:H56"/>
    <mergeCell ref="F55:F56"/>
    <mergeCell ref="F49:F51"/>
    <mergeCell ref="E38:E40"/>
    <mergeCell ref="G49:G51"/>
    <mergeCell ref="E55:E56"/>
    <mergeCell ref="E31:E34"/>
    <mergeCell ref="F31:F34"/>
    <mergeCell ref="G41:G42"/>
    <mergeCell ref="F36:M36"/>
    <mergeCell ref="F85:H85"/>
    <mergeCell ref="M85:S85"/>
    <mergeCell ref="F78:M78"/>
    <mergeCell ref="F82:J82"/>
    <mergeCell ref="E79:E80"/>
    <mergeCell ref="F79:F80"/>
    <mergeCell ref="H41:H42"/>
    <mergeCell ref="F60:M60"/>
    <mergeCell ref="H49:H51"/>
    <mergeCell ref="G44:G48"/>
    <mergeCell ref="E69:E70"/>
    <mergeCell ref="H44:H48"/>
    <mergeCell ref="H69:H70"/>
    <mergeCell ref="G69:G70"/>
    <mergeCell ref="F63:M63"/>
    <mergeCell ref="F69:F70"/>
    <mergeCell ref="F57:M57"/>
    <mergeCell ref="F52:M52"/>
    <mergeCell ref="F54:M54"/>
    <mergeCell ref="P3:W4"/>
    <mergeCell ref="J4:J6"/>
    <mergeCell ref="K4:K6"/>
    <mergeCell ref="I3:J3"/>
    <mergeCell ref="K3:L3"/>
    <mergeCell ref="M3:M6"/>
    <mergeCell ref="I4:I6"/>
    <mergeCell ref="T5:W5"/>
    <mergeCell ref="O3:O6"/>
    <mergeCell ref="F38:F40"/>
    <mergeCell ref="F23:M23"/>
    <mergeCell ref="A3:A6"/>
    <mergeCell ref="F30:M30"/>
    <mergeCell ref="H38:H40"/>
    <mergeCell ref="C12:C14"/>
    <mergeCell ref="B3:B6"/>
    <mergeCell ref="C3:C6"/>
    <mergeCell ref="E3:F3"/>
    <mergeCell ref="L4:L6"/>
    <mergeCell ref="H4:H6"/>
    <mergeCell ref="E4:E6"/>
    <mergeCell ref="F4:F6"/>
    <mergeCell ref="F9:M9"/>
    <mergeCell ref="H31:H34"/>
    <mergeCell ref="G31:G34"/>
    <mergeCell ref="A78:D78"/>
    <mergeCell ref="S1:W1"/>
    <mergeCell ref="I2:L2"/>
    <mergeCell ref="M2:R2"/>
    <mergeCell ref="S2:W2"/>
    <mergeCell ref="F18:M18"/>
    <mergeCell ref="F20:M20"/>
    <mergeCell ref="G4:G6"/>
    <mergeCell ref="F16:M16"/>
    <mergeCell ref="P5:S5"/>
    <mergeCell ref="N3:N6"/>
    <mergeCell ref="F22:M22"/>
    <mergeCell ref="A1:F2"/>
    <mergeCell ref="I1:R1"/>
    <mergeCell ref="C37:C51"/>
    <mergeCell ref="G38:G40"/>
    <mergeCell ref="A9:A73"/>
    <mergeCell ref="B10:B19"/>
    <mergeCell ref="B23:B51"/>
    <mergeCell ref="C31:C35"/>
    <mergeCell ref="A75:A77"/>
    <mergeCell ref="C58:C59"/>
    <mergeCell ref="C55:C56"/>
    <mergeCell ref="B64:B73"/>
    <mergeCell ref="C69:C70"/>
    <mergeCell ref="C24:C25"/>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X83"/>
  <sheetViews>
    <sheetView topLeftCell="A68" zoomScale="75" zoomScaleNormal="75" workbookViewId="0">
      <selection activeCell="K74" sqref="K74:L75"/>
    </sheetView>
  </sheetViews>
  <sheetFormatPr defaultRowHeight="15.75"/>
  <cols>
    <col min="1" max="4" width="8" style="66" customWidth="1"/>
    <col min="5" max="5" width="6" style="106" customWidth="1"/>
    <col min="6" max="6" width="17.375" style="107" customWidth="1"/>
    <col min="7" max="7" width="8.75" style="107" bestFit="1" customWidth="1"/>
    <col min="8" max="8" width="21.25" style="107" customWidth="1"/>
    <col min="9" max="9" width="8.875" style="107" customWidth="1"/>
    <col min="10" max="10" width="19.125" style="107" customWidth="1"/>
    <col min="11" max="11" width="8.375" style="66" customWidth="1"/>
    <col min="12" max="12" width="8.375" style="186" customWidth="1"/>
    <col min="13" max="13" width="7.375" style="186" customWidth="1"/>
    <col min="14" max="14" width="6.25" style="108" customWidth="1"/>
    <col min="15" max="15" width="7.375" style="108" customWidth="1"/>
    <col min="16" max="16" width="7.75" style="108" customWidth="1"/>
    <col min="17" max="17" width="7.75" style="363" customWidth="1"/>
    <col min="18" max="18" width="8.25" style="108" customWidth="1"/>
    <col min="19" max="19" width="7.5" style="108" customWidth="1"/>
    <col min="20" max="20" width="7.5" style="185" customWidth="1"/>
    <col min="21" max="21" width="10.125" style="185" bestFit="1" customWidth="1"/>
    <col min="22" max="22" width="8" style="185" customWidth="1"/>
    <col min="23" max="23" width="9.375" style="185" customWidth="1"/>
    <col min="24" max="128" width="8" style="122" customWidth="1"/>
    <col min="129" max="16384" width="9" style="66"/>
  </cols>
  <sheetData>
    <row r="1" spans="1:128" ht="44.45" customHeight="1">
      <c r="A1" s="859" t="s">
        <v>158</v>
      </c>
      <c r="B1" s="860"/>
      <c r="C1" s="860"/>
      <c r="D1" s="860"/>
      <c r="E1" s="860"/>
      <c r="F1" s="861"/>
      <c r="G1" s="150"/>
      <c r="H1" s="65" t="s">
        <v>144</v>
      </c>
      <c r="I1" s="865" t="s">
        <v>109</v>
      </c>
      <c r="J1" s="866"/>
      <c r="K1" s="866"/>
      <c r="L1" s="866"/>
      <c r="M1" s="866"/>
      <c r="N1" s="866"/>
      <c r="O1" s="866"/>
      <c r="P1" s="866"/>
      <c r="Q1" s="866"/>
      <c r="R1" s="867"/>
      <c r="S1" s="876" t="s">
        <v>110</v>
      </c>
      <c r="T1" s="877"/>
      <c r="U1" s="877"/>
      <c r="V1" s="877"/>
      <c r="W1" s="878"/>
    </row>
    <row r="2" spans="1:128" ht="36" customHeight="1">
      <c r="A2" s="862"/>
      <c r="B2" s="863"/>
      <c r="C2" s="863"/>
      <c r="D2" s="863"/>
      <c r="E2" s="863"/>
      <c r="F2" s="864"/>
      <c r="G2" s="151"/>
      <c r="H2" s="65" t="s">
        <v>111</v>
      </c>
      <c r="I2" s="865" t="s">
        <v>260</v>
      </c>
      <c r="J2" s="866"/>
      <c r="K2" s="866"/>
      <c r="L2" s="866"/>
      <c r="M2" s="879" t="s">
        <v>107</v>
      </c>
      <c r="N2" s="880"/>
      <c r="O2" s="880"/>
      <c r="P2" s="880"/>
      <c r="Q2" s="880"/>
      <c r="R2" s="881"/>
      <c r="S2" s="876" t="s">
        <v>261</v>
      </c>
      <c r="T2" s="877"/>
      <c r="U2" s="877"/>
      <c r="V2" s="877"/>
      <c r="W2" s="878"/>
    </row>
    <row r="3" spans="1:128" s="67" customFormat="1" ht="34.5" customHeight="1">
      <c r="A3" s="844" t="s">
        <v>639</v>
      </c>
      <c r="B3" s="844" t="s">
        <v>640</v>
      </c>
      <c r="C3" s="844" t="s">
        <v>641</v>
      </c>
      <c r="D3" s="844" t="s">
        <v>656</v>
      </c>
      <c r="E3" s="852" t="s">
        <v>112</v>
      </c>
      <c r="F3" s="853"/>
      <c r="H3" s="145" t="s">
        <v>113</v>
      </c>
      <c r="I3" s="818" t="s">
        <v>114</v>
      </c>
      <c r="J3" s="818"/>
      <c r="K3" s="852" t="s">
        <v>115</v>
      </c>
      <c r="L3" s="853"/>
      <c r="M3" s="882" t="s">
        <v>116</v>
      </c>
      <c r="N3" s="824" t="s">
        <v>643</v>
      </c>
      <c r="O3" s="824" t="s">
        <v>591</v>
      </c>
      <c r="P3" s="885" t="s">
        <v>117</v>
      </c>
      <c r="Q3" s="886"/>
      <c r="R3" s="886"/>
      <c r="S3" s="886"/>
      <c r="T3" s="886"/>
      <c r="U3" s="886"/>
      <c r="V3" s="886"/>
      <c r="W3" s="88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row>
    <row r="4" spans="1:128" s="68" customFormat="1" ht="27.6" customHeight="1">
      <c r="A4" s="845"/>
      <c r="B4" s="845"/>
      <c r="C4" s="845"/>
      <c r="D4" s="845"/>
      <c r="E4" s="844" t="s">
        <v>159</v>
      </c>
      <c r="F4" s="824" t="s">
        <v>161</v>
      </c>
      <c r="G4" s="844" t="s">
        <v>160</v>
      </c>
      <c r="H4" s="818" t="s">
        <v>161</v>
      </c>
      <c r="I4" s="844" t="s">
        <v>162</v>
      </c>
      <c r="J4" s="818" t="s">
        <v>161</v>
      </c>
      <c r="K4" s="824" t="s">
        <v>104</v>
      </c>
      <c r="L4" s="824" t="s">
        <v>118</v>
      </c>
      <c r="M4" s="883"/>
      <c r="N4" s="825"/>
      <c r="O4" s="825"/>
      <c r="P4" s="887"/>
      <c r="Q4" s="888"/>
      <c r="R4" s="888"/>
      <c r="S4" s="888"/>
      <c r="T4" s="888"/>
      <c r="U4" s="888"/>
      <c r="V4" s="888"/>
      <c r="W4" s="884"/>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c r="DH4" s="123"/>
      <c r="DI4" s="123"/>
      <c r="DJ4" s="123"/>
      <c r="DK4" s="123"/>
      <c r="DL4" s="123"/>
      <c r="DM4" s="123"/>
      <c r="DN4" s="123"/>
      <c r="DO4" s="123"/>
      <c r="DP4" s="123"/>
      <c r="DQ4" s="123"/>
      <c r="DR4" s="123"/>
      <c r="DS4" s="123"/>
      <c r="DT4" s="123"/>
      <c r="DU4" s="123"/>
      <c r="DV4" s="123"/>
      <c r="DW4" s="123"/>
      <c r="DX4" s="123"/>
    </row>
    <row r="5" spans="1:128" s="67" customFormat="1" ht="27.6" customHeight="1">
      <c r="A5" s="845"/>
      <c r="B5" s="845"/>
      <c r="C5" s="845"/>
      <c r="D5" s="845"/>
      <c r="E5" s="845"/>
      <c r="F5" s="825"/>
      <c r="G5" s="845"/>
      <c r="H5" s="818"/>
      <c r="I5" s="845"/>
      <c r="J5" s="818"/>
      <c r="K5" s="825"/>
      <c r="L5" s="825"/>
      <c r="M5" s="883"/>
      <c r="N5" s="825"/>
      <c r="O5" s="825"/>
      <c r="P5" s="818" t="s">
        <v>119</v>
      </c>
      <c r="Q5" s="818"/>
      <c r="R5" s="818"/>
      <c r="S5" s="818"/>
      <c r="T5" s="852" t="s">
        <v>621</v>
      </c>
      <c r="U5" s="875"/>
      <c r="V5" s="875"/>
      <c r="W5" s="853"/>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2"/>
      <c r="BE5" s="122"/>
      <c r="BF5" s="122"/>
      <c r="BG5" s="122"/>
      <c r="BH5" s="122"/>
      <c r="BI5" s="122"/>
      <c r="BJ5" s="122"/>
      <c r="BK5" s="122"/>
      <c r="BL5" s="122"/>
      <c r="BM5" s="122"/>
      <c r="BN5" s="122"/>
      <c r="BO5" s="122"/>
      <c r="BP5" s="122"/>
      <c r="BQ5" s="122"/>
      <c r="BR5" s="122"/>
      <c r="BS5" s="122"/>
      <c r="BT5" s="122"/>
      <c r="BU5" s="122"/>
      <c r="BV5" s="122"/>
      <c r="BW5" s="122"/>
      <c r="BX5" s="122"/>
      <c r="BY5" s="122"/>
      <c r="BZ5" s="122"/>
      <c r="CA5" s="122"/>
      <c r="CB5" s="122"/>
      <c r="CC5" s="122"/>
      <c r="CD5" s="122"/>
      <c r="CE5" s="122"/>
      <c r="CF5" s="122"/>
      <c r="CG5" s="122"/>
      <c r="CH5" s="122"/>
      <c r="CI5" s="122"/>
      <c r="CJ5" s="122"/>
      <c r="CK5" s="122"/>
      <c r="CL5" s="122"/>
      <c r="CM5" s="122"/>
      <c r="CN5" s="122"/>
      <c r="CO5" s="122"/>
      <c r="CP5" s="122"/>
      <c r="CQ5" s="122"/>
      <c r="CR5" s="122"/>
      <c r="CS5" s="122"/>
      <c r="CT5" s="122"/>
      <c r="CU5" s="122"/>
      <c r="CV5" s="122"/>
      <c r="CW5" s="122"/>
      <c r="CX5" s="122"/>
      <c r="CY5" s="122"/>
      <c r="CZ5" s="122"/>
      <c r="DA5" s="122"/>
      <c r="DB5" s="122"/>
      <c r="DC5" s="122"/>
      <c r="DD5" s="122"/>
      <c r="DE5" s="122"/>
      <c r="DF5" s="122"/>
      <c r="DG5" s="122"/>
      <c r="DH5" s="122"/>
      <c r="DI5" s="122"/>
      <c r="DJ5" s="122"/>
      <c r="DK5" s="122"/>
      <c r="DL5" s="122"/>
      <c r="DM5" s="122"/>
      <c r="DN5" s="122"/>
      <c r="DO5" s="122"/>
      <c r="DP5" s="122"/>
      <c r="DQ5" s="122"/>
      <c r="DR5" s="122"/>
      <c r="DS5" s="122"/>
      <c r="DT5" s="122"/>
      <c r="DU5" s="122"/>
      <c r="DV5" s="122"/>
      <c r="DW5" s="122"/>
      <c r="DX5" s="122"/>
    </row>
    <row r="6" spans="1:128" s="67" customFormat="1" ht="47.25">
      <c r="A6" s="846"/>
      <c r="B6" s="846"/>
      <c r="C6" s="846"/>
      <c r="D6" s="846"/>
      <c r="E6" s="846"/>
      <c r="F6" s="826"/>
      <c r="G6" s="846"/>
      <c r="H6" s="818"/>
      <c r="I6" s="846"/>
      <c r="J6" s="818"/>
      <c r="K6" s="826"/>
      <c r="L6" s="826"/>
      <c r="M6" s="884"/>
      <c r="N6" s="826"/>
      <c r="O6" s="826"/>
      <c r="P6" s="69" t="s">
        <v>120</v>
      </c>
      <c r="Q6" s="140" t="s">
        <v>428</v>
      </c>
      <c r="R6" s="69" t="s">
        <v>121</v>
      </c>
      <c r="S6" s="69" t="s">
        <v>122</v>
      </c>
      <c r="T6" s="69" t="s">
        <v>120</v>
      </c>
      <c r="U6" s="69" t="s">
        <v>428</v>
      </c>
      <c r="V6" s="69" t="s">
        <v>121</v>
      </c>
      <c r="W6" s="69" t="s">
        <v>122</v>
      </c>
      <c r="X6" s="122"/>
      <c r="Y6" s="122"/>
      <c r="Z6" s="122"/>
      <c r="AA6" s="122"/>
      <c r="AB6" s="122"/>
      <c r="AC6" s="122"/>
      <c r="AD6" s="122"/>
      <c r="AE6" s="122"/>
      <c r="AF6" s="122"/>
      <c r="AG6" s="122"/>
      <c r="AH6" s="122"/>
      <c r="AI6" s="122"/>
      <c r="AJ6" s="122"/>
      <c r="AK6" s="122"/>
      <c r="AL6" s="122"/>
      <c r="AM6" s="122"/>
      <c r="AN6" s="122"/>
      <c r="AO6" s="122"/>
      <c r="AP6" s="122"/>
      <c r="AQ6" s="122"/>
      <c r="AR6" s="122"/>
      <c r="AS6" s="122"/>
      <c r="AT6" s="122"/>
      <c r="AU6" s="122"/>
      <c r="AV6" s="122"/>
      <c r="AW6" s="122"/>
      <c r="AX6" s="122"/>
      <c r="AY6" s="122"/>
      <c r="AZ6" s="122"/>
      <c r="BA6" s="122"/>
      <c r="BB6" s="122"/>
      <c r="BC6" s="122"/>
      <c r="BD6" s="122"/>
      <c r="BE6" s="122"/>
      <c r="BF6" s="122"/>
      <c r="BG6" s="122"/>
      <c r="BH6" s="122"/>
      <c r="BI6" s="122"/>
      <c r="BJ6" s="122"/>
      <c r="BK6" s="122"/>
      <c r="BL6" s="122"/>
      <c r="BM6" s="122"/>
      <c r="BN6" s="122"/>
      <c r="BO6" s="122"/>
      <c r="BP6" s="122"/>
      <c r="BQ6" s="122"/>
      <c r="BR6" s="122"/>
      <c r="BS6" s="122"/>
      <c r="BT6" s="122"/>
      <c r="BU6" s="122"/>
      <c r="BV6" s="122"/>
      <c r="BW6" s="122"/>
      <c r="BX6" s="122"/>
      <c r="BY6" s="122"/>
      <c r="BZ6" s="122"/>
      <c r="CA6" s="122"/>
      <c r="CB6" s="122"/>
      <c r="CC6" s="122"/>
      <c r="CD6" s="122"/>
      <c r="CE6" s="122"/>
      <c r="CF6" s="122"/>
      <c r="CG6" s="122"/>
      <c r="CH6" s="122"/>
      <c r="CI6" s="122"/>
      <c r="CJ6" s="122"/>
      <c r="CK6" s="122"/>
      <c r="CL6" s="122"/>
      <c r="CM6" s="122"/>
      <c r="CN6" s="122"/>
      <c r="CO6" s="122"/>
      <c r="CP6" s="122"/>
      <c r="CQ6" s="122"/>
      <c r="CR6" s="122"/>
      <c r="CS6" s="122"/>
      <c r="CT6" s="122"/>
      <c r="CU6" s="122"/>
      <c r="CV6" s="122"/>
      <c r="CW6" s="122"/>
      <c r="CX6" s="122"/>
      <c r="CY6" s="122"/>
      <c r="CZ6" s="122"/>
      <c r="DA6" s="122"/>
      <c r="DB6" s="122"/>
      <c r="DC6" s="122"/>
      <c r="DD6" s="122"/>
      <c r="DE6" s="122"/>
      <c r="DF6" s="122"/>
      <c r="DG6" s="122"/>
      <c r="DH6" s="122"/>
      <c r="DI6" s="122"/>
      <c r="DJ6" s="122"/>
      <c r="DK6" s="122"/>
      <c r="DL6" s="122"/>
      <c r="DM6" s="122"/>
      <c r="DN6" s="122"/>
      <c r="DO6" s="122"/>
      <c r="DP6" s="122"/>
      <c r="DQ6" s="122"/>
      <c r="DR6" s="122"/>
      <c r="DS6" s="122"/>
      <c r="DT6" s="122"/>
      <c r="DU6" s="122"/>
      <c r="DV6" s="122"/>
      <c r="DW6" s="122"/>
      <c r="DX6" s="122"/>
    </row>
    <row r="7" spans="1:128" s="70" customFormat="1">
      <c r="A7" s="153">
        <v>1</v>
      </c>
      <c r="B7" s="153">
        <v>2</v>
      </c>
      <c r="C7" s="154">
        <v>3</v>
      </c>
      <c r="D7" s="153">
        <v>4</v>
      </c>
      <c r="E7" s="154">
        <v>5</v>
      </c>
      <c r="F7" s="153">
        <v>6</v>
      </c>
      <c r="G7" s="154">
        <v>7</v>
      </c>
      <c r="H7" s="153">
        <v>8</v>
      </c>
      <c r="I7" s="154">
        <v>9</v>
      </c>
      <c r="J7" s="153">
        <v>10</v>
      </c>
      <c r="K7" s="154">
        <v>11</v>
      </c>
      <c r="L7" s="153">
        <v>12</v>
      </c>
      <c r="M7" s="154">
        <v>13</v>
      </c>
      <c r="N7" s="153">
        <v>14</v>
      </c>
      <c r="O7" s="154">
        <v>15</v>
      </c>
      <c r="P7" s="153">
        <v>16</v>
      </c>
      <c r="Q7" s="154">
        <v>17</v>
      </c>
      <c r="R7" s="153">
        <v>18</v>
      </c>
      <c r="S7" s="154">
        <v>19</v>
      </c>
      <c r="T7" s="153">
        <v>20</v>
      </c>
      <c r="U7" s="154">
        <v>21</v>
      </c>
      <c r="V7" s="153">
        <v>22</v>
      </c>
      <c r="W7" s="154">
        <v>23</v>
      </c>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3"/>
      <c r="CB7" s="123"/>
      <c r="CC7" s="123"/>
      <c r="CD7" s="123"/>
      <c r="CE7" s="123"/>
      <c r="CF7" s="123"/>
      <c r="CG7" s="123"/>
      <c r="CH7" s="123"/>
      <c r="CI7" s="123"/>
      <c r="CJ7" s="123"/>
      <c r="CK7" s="123"/>
      <c r="CL7" s="123"/>
      <c r="CM7" s="123"/>
      <c r="CN7" s="123"/>
      <c r="CO7" s="123"/>
      <c r="CP7" s="123"/>
      <c r="CQ7" s="123"/>
      <c r="CR7" s="123"/>
      <c r="CS7" s="123"/>
      <c r="CT7" s="123"/>
      <c r="CU7" s="123"/>
      <c r="CV7" s="123"/>
      <c r="CW7" s="123"/>
      <c r="CX7" s="123"/>
      <c r="CY7" s="123"/>
      <c r="CZ7" s="123"/>
      <c r="DA7" s="123"/>
      <c r="DB7" s="123"/>
      <c r="DC7" s="123"/>
      <c r="DD7" s="123"/>
      <c r="DE7" s="123"/>
      <c r="DF7" s="123"/>
      <c r="DG7" s="123"/>
      <c r="DH7" s="123"/>
      <c r="DI7" s="123"/>
      <c r="DJ7" s="123"/>
      <c r="DK7" s="123"/>
      <c r="DL7" s="123"/>
      <c r="DM7" s="123"/>
      <c r="DN7" s="123"/>
      <c r="DO7" s="123"/>
      <c r="DP7" s="123"/>
      <c r="DQ7" s="123"/>
      <c r="DR7" s="123"/>
      <c r="DS7" s="123"/>
      <c r="DT7" s="123"/>
      <c r="DU7" s="123"/>
      <c r="DV7" s="123"/>
      <c r="DW7" s="123"/>
      <c r="DX7" s="123"/>
    </row>
    <row r="8" spans="1:128" s="311" customFormat="1" ht="87" customHeight="1">
      <c r="A8" s="54" t="s">
        <v>596</v>
      </c>
      <c r="B8" s="54" t="s">
        <v>597</v>
      </c>
      <c r="C8" s="54" t="s">
        <v>598</v>
      </c>
      <c r="D8" s="54" t="s">
        <v>600</v>
      </c>
      <c r="E8" s="54"/>
      <c r="F8" s="308"/>
      <c r="G8" s="309"/>
      <c r="H8" s="308"/>
      <c r="I8" s="535"/>
      <c r="J8" s="308"/>
      <c r="K8" s="310" t="s">
        <v>21</v>
      </c>
      <c r="L8" s="535" t="s">
        <v>187</v>
      </c>
      <c r="M8" s="310" t="s">
        <v>599</v>
      </c>
      <c r="N8" s="535" t="s">
        <v>644</v>
      </c>
      <c r="O8" s="535" t="s">
        <v>645</v>
      </c>
      <c r="P8" s="535" t="s">
        <v>601</v>
      </c>
      <c r="Q8" s="535" t="s">
        <v>602</v>
      </c>
      <c r="R8" s="535" t="s">
        <v>592</v>
      </c>
      <c r="S8" s="535" t="s">
        <v>603</v>
      </c>
      <c r="T8" s="535" t="s">
        <v>601</v>
      </c>
      <c r="U8" s="535" t="s">
        <v>602</v>
      </c>
      <c r="V8" s="535" t="s">
        <v>592</v>
      </c>
      <c r="W8" s="535" t="s">
        <v>603</v>
      </c>
    </row>
    <row r="9" spans="1:128" ht="23.45" customHeight="1">
      <c r="A9" s="895">
        <v>0.85</v>
      </c>
      <c r="B9" s="368"/>
      <c r="C9" s="368"/>
      <c r="D9" s="368"/>
      <c r="E9" s="369" t="s">
        <v>123</v>
      </c>
      <c r="F9" s="917" t="s">
        <v>157</v>
      </c>
      <c r="G9" s="829"/>
      <c r="H9" s="829"/>
      <c r="I9" s="829"/>
      <c r="J9" s="829"/>
      <c r="K9" s="829"/>
      <c r="L9" s="829"/>
      <c r="M9" s="829"/>
      <c r="N9" s="829"/>
      <c r="O9" s="829"/>
      <c r="P9" s="829"/>
      <c r="Q9" s="829"/>
      <c r="R9" s="829"/>
      <c r="S9" s="829"/>
      <c r="T9" s="829"/>
      <c r="U9" s="829"/>
      <c r="V9" s="829"/>
      <c r="W9" s="830"/>
    </row>
    <row r="10" spans="1:128" s="78" customFormat="1" ht="24.6" customHeight="1">
      <c r="A10" s="896"/>
      <c r="B10" s="849">
        <v>0.03</v>
      </c>
      <c r="C10" s="152"/>
      <c r="D10" s="152"/>
      <c r="E10" s="71" t="s">
        <v>124</v>
      </c>
      <c r="F10" s="72" t="s">
        <v>172</v>
      </c>
      <c r="G10" s="73"/>
      <c r="H10" s="73"/>
      <c r="I10" s="73"/>
      <c r="J10" s="73"/>
      <c r="K10" s="73"/>
      <c r="L10" s="73"/>
      <c r="M10" s="74"/>
      <c r="N10" s="75"/>
      <c r="O10" s="75"/>
      <c r="P10" s="76"/>
      <c r="Q10" s="356"/>
      <c r="R10" s="76"/>
      <c r="S10" s="76"/>
      <c r="T10" s="76"/>
      <c r="U10" s="76"/>
      <c r="V10" s="77"/>
      <c r="W10" s="77"/>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c r="BN10" s="122"/>
      <c r="BO10" s="122"/>
      <c r="BP10" s="122"/>
      <c r="BQ10" s="122"/>
      <c r="BR10" s="122"/>
      <c r="BS10" s="122"/>
      <c r="BT10" s="122"/>
      <c r="BU10" s="122"/>
      <c r="BV10" s="122"/>
      <c r="BW10" s="122"/>
      <c r="BX10" s="122"/>
      <c r="BY10" s="122"/>
      <c r="BZ10" s="122"/>
      <c r="CA10" s="122"/>
      <c r="CB10" s="122"/>
      <c r="CC10" s="122"/>
      <c r="CD10" s="122"/>
      <c r="CE10" s="122"/>
      <c r="CF10" s="122"/>
      <c r="CG10" s="122"/>
      <c r="CH10" s="122"/>
      <c r="CI10" s="122"/>
      <c r="CJ10" s="122"/>
      <c r="CK10" s="122"/>
      <c r="CL10" s="122"/>
      <c r="CM10" s="122"/>
      <c r="CN10" s="122"/>
      <c r="CO10" s="122"/>
      <c r="CP10" s="122"/>
      <c r="CQ10" s="122"/>
      <c r="CR10" s="122"/>
      <c r="CS10" s="122"/>
      <c r="CT10" s="122"/>
      <c r="CU10" s="122"/>
      <c r="CV10" s="122"/>
      <c r="CW10" s="122"/>
      <c r="CX10" s="122"/>
      <c r="CY10" s="122"/>
      <c r="CZ10" s="122"/>
      <c r="DA10" s="122"/>
      <c r="DB10" s="122"/>
      <c r="DC10" s="122"/>
      <c r="DD10" s="122"/>
      <c r="DE10" s="122"/>
      <c r="DF10" s="122"/>
      <c r="DG10" s="122"/>
      <c r="DH10" s="122"/>
      <c r="DI10" s="122"/>
      <c r="DJ10" s="122"/>
      <c r="DK10" s="122"/>
      <c r="DL10" s="122"/>
      <c r="DM10" s="122"/>
      <c r="DN10" s="122"/>
      <c r="DO10" s="122"/>
      <c r="DP10" s="122"/>
      <c r="DQ10" s="122"/>
      <c r="DR10" s="122"/>
      <c r="DS10" s="122"/>
      <c r="DT10" s="122"/>
      <c r="DU10" s="122"/>
      <c r="DV10" s="122"/>
      <c r="DW10" s="122"/>
      <c r="DX10" s="122"/>
    </row>
    <row r="11" spans="1:128" s="80" customFormat="1" ht="21" customHeight="1">
      <c r="A11" s="896"/>
      <c r="B11" s="850"/>
      <c r="C11" s="199"/>
      <c r="D11" s="199"/>
      <c r="E11" s="138" t="s">
        <v>174</v>
      </c>
      <c r="F11" s="137" t="s">
        <v>173</v>
      </c>
      <c r="G11" s="137"/>
      <c r="H11" s="137"/>
      <c r="I11" s="137"/>
      <c r="J11" s="137"/>
      <c r="K11" s="137"/>
      <c r="L11" s="137"/>
      <c r="M11" s="137"/>
      <c r="N11" s="190"/>
      <c r="O11" s="190"/>
      <c r="P11" s="79"/>
      <c r="Q11" s="240"/>
      <c r="R11" s="79"/>
      <c r="S11" s="79"/>
      <c r="T11" s="79"/>
      <c r="U11" s="79"/>
      <c r="V11" s="155"/>
      <c r="W11" s="155"/>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c r="BG11" s="122"/>
      <c r="BH11" s="122"/>
      <c r="BI11" s="122"/>
      <c r="BJ11" s="122"/>
      <c r="BK11" s="122"/>
      <c r="BL11" s="122"/>
      <c r="BM11" s="122"/>
      <c r="BN11" s="122"/>
      <c r="BO11" s="122"/>
      <c r="BP11" s="122"/>
      <c r="BQ11" s="122"/>
      <c r="BR11" s="122"/>
      <c r="BS11" s="122"/>
      <c r="BT11" s="122"/>
      <c r="BU11" s="122"/>
      <c r="BV11" s="122"/>
      <c r="BW11" s="122"/>
      <c r="BX11" s="122"/>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122"/>
      <c r="DD11" s="122"/>
      <c r="DE11" s="122"/>
      <c r="DF11" s="122"/>
      <c r="DG11" s="122"/>
      <c r="DH11" s="122"/>
      <c r="DI11" s="122"/>
      <c r="DJ11" s="122"/>
      <c r="DK11" s="122"/>
      <c r="DL11" s="122"/>
      <c r="DM11" s="122"/>
      <c r="DN11" s="122"/>
      <c r="DO11" s="122"/>
      <c r="DP11" s="122"/>
      <c r="DQ11" s="122"/>
      <c r="DR11" s="122"/>
      <c r="DS11" s="122"/>
      <c r="DT11" s="122"/>
      <c r="DU11" s="122"/>
      <c r="DV11" s="122"/>
      <c r="DW11" s="122"/>
      <c r="DX11" s="122"/>
    </row>
    <row r="12" spans="1:128" s="119" customFormat="1" ht="69.75" hidden="1" customHeight="1">
      <c r="A12" s="896"/>
      <c r="B12" s="850"/>
      <c r="C12" s="218"/>
      <c r="D12" s="218"/>
      <c r="E12" s="83" t="s">
        <v>4</v>
      </c>
      <c r="F12" s="85" t="s">
        <v>0</v>
      </c>
      <c r="G12" s="156" t="s">
        <v>5</v>
      </c>
      <c r="H12" s="85" t="s">
        <v>41</v>
      </c>
      <c r="I12" s="156" t="s">
        <v>169</v>
      </c>
      <c r="J12" s="136" t="s">
        <v>145</v>
      </c>
      <c r="K12" s="159" t="str">
        <f>'BSC P5'!L6</f>
        <v>%</v>
      </c>
      <c r="L12" s="169"/>
      <c r="M12" s="156"/>
      <c r="N12" s="168"/>
      <c r="O12" s="168"/>
      <c r="P12" s="133"/>
      <c r="Q12" s="83"/>
      <c r="R12" s="118"/>
      <c r="S12" s="135"/>
      <c r="T12" s="133"/>
      <c r="U12" s="134"/>
      <c r="V12" s="118"/>
      <c r="W12" s="135"/>
    </row>
    <row r="13" spans="1:128" s="119" customFormat="1" ht="80.25" hidden="1" customHeight="1">
      <c r="A13" s="896"/>
      <c r="B13" s="850"/>
      <c r="C13" s="219"/>
      <c r="D13" s="219"/>
      <c r="E13" s="83" t="s">
        <v>6</v>
      </c>
      <c r="F13" s="85" t="s">
        <v>1</v>
      </c>
      <c r="G13" s="156" t="s">
        <v>9</v>
      </c>
      <c r="H13" s="85" t="s">
        <v>36</v>
      </c>
      <c r="I13" s="156" t="s">
        <v>170</v>
      </c>
      <c r="J13" s="136" t="s">
        <v>244</v>
      </c>
      <c r="K13" s="159" t="str">
        <f>'BSC P5'!L7</f>
        <v>đ/ kWh</v>
      </c>
      <c r="L13" s="156"/>
      <c r="M13" s="156"/>
      <c r="N13" s="168"/>
      <c r="O13" s="168"/>
      <c r="P13" s="118"/>
      <c r="Q13" s="83"/>
      <c r="R13" s="118"/>
      <c r="S13" s="135"/>
      <c r="T13" s="118"/>
      <c r="U13" s="134"/>
      <c r="V13" s="118"/>
      <c r="W13" s="135"/>
    </row>
    <row r="14" spans="1:128" s="119" customFormat="1" ht="50.25" customHeight="1">
      <c r="A14" s="896"/>
      <c r="B14" s="850"/>
      <c r="C14" s="200">
        <v>1</v>
      </c>
      <c r="D14" s="556">
        <v>1</v>
      </c>
      <c r="E14" s="83" t="s">
        <v>7</v>
      </c>
      <c r="F14" s="85" t="s">
        <v>37</v>
      </c>
      <c r="G14" s="156" t="s">
        <v>581</v>
      </c>
      <c r="H14" s="136" t="str">
        <f>'BSC P5'!G8</f>
        <v>Giá trị hàng tồn kho hàng quý không vượt kế hoạch TCT giao</v>
      </c>
      <c r="I14" s="156" t="s">
        <v>582</v>
      </c>
      <c r="J14" s="136" t="s">
        <v>147</v>
      </c>
      <c r="K14" s="33" t="str">
        <f>'BSC P5'!L8</f>
        <v>%</v>
      </c>
      <c r="L14" s="420">
        <v>7000</v>
      </c>
      <c r="M14" s="156" t="str">
        <f>'BSC P5'!M8</f>
        <v>Quý</v>
      </c>
      <c r="N14" s="168">
        <v>1</v>
      </c>
      <c r="O14" s="312">
        <f>N14*D14*$C$14*$B$10*$A$9</f>
        <v>2.5499999999999998E-2</v>
      </c>
      <c r="P14" s="419">
        <v>7000</v>
      </c>
      <c r="Q14" s="417">
        <f xml:space="preserve"> ((P14/L14)*100)-100</f>
        <v>0</v>
      </c>
      <c r="R14" s="422">
        <f>100-(Q14*2)</f>
        <v>100</v>
      </c>
      <c r="S14" s="135">
        <f>R14*O14</f>
        <v>2.5499999999999998</v>
      </c>
      <c r="T14" s="419">
        <v>7000</v>
      </c>
      <c r="U14" s="417">
        <f xml:space="preserve"> ((T14/L14)*100)-100</f>
        <v>0</v>
      </c>
      <c r="V14" s="118">
        <v>100</v>
      </c>
      <c r="W14" s="135">
        <f>V14*O14</f>
        <v>2.5499999999999998</v>
      </c>
    </row>
    <row r="15" spans="1:128" ht="15.75" hidden="1" customHeight="1">
      <c r="A15" s="896"/>
      <c r="B15" s="850"/>
      <c r="C15" s="146"/>
      <c r="D15" s="146"/>
      <c r="E15" s="138" t="s">
        <v>53</v>
      </c>
      <c r="F15" s="230" t="s">
        <v>175</v>
      </c>
      <c r="G15" s="230"/>
      <c r="H15" s="230"/>
      <c r="I15" s="230"/>
      <c r="J15" s="230"/>
      <c r="K15" s="230"/>
      <c r="L15" s="230"/>
      <c r="M15" s="230"/>
      <c r="N15" s="137"/>
      <c r="O15" s="137"/>
      <c r="P15" s="79"/>
      <c r="Q15" s="240"/>
      <c r="R15" s="79"/>
      <c r="S15" s="189"/>
      <c r="T15" s="79"/>
      <c r="U15" s="79"/>
      <c r="V15" s="79"/>
      <c r="W15" s="189"/>
    </row>
    <row r="16" spans="1:128" s="87" customFormat="1" ht="110.25" hidden="1" customHeight="1">
      <c r="A16" s="896"/>
      <c r="B16" s="850"/>
      <c r="C16" s="188">
        <v>0</v>
      </c>
      <c r="D16" s="540">
        <v>1</v>
      </c>
      <c r="E16" s="83" t="s">
        <v>8</v>
      </c>
      <c r="F16" s="84" t="s">
        <v>42</v>
      </c>
      <c r="G16" s="157" t="s">
        <v>583</v>
      </c>
      <c r="H16" s="84" t="str">
        <f>+'BSC P5'!G9</f>
        <v>Thực hiện tốt công tác dịch vụ khách hàng, không vi phạm về quy định giao tiếp khách hàng</v>
      </c>
      <c r="I16" s="156" t="s">
        <v>584</v>
      </c>
      <c r="J16" s="84" t="str">
        <f>+H16</f>
        <v>Thực hiện tốt công tác dịch vụ khách hàng, không vi phạm về quy định giao tiếp khách hàng</v>
      </c>
      <c r="K16" s="86" t="s">
        <v>105</v>
      </c>
      <c r="L16" s="86">
        <v>0</v>
      </c>
      <c r="M16" s="118" t="s">
        <v>106</v>
      </c>
      <c r="N16" s="168">
        <v>1</v>
      </c>
      <c r="O16" s="312">
        <f>N16*$C$16*$B$10*$A$9</f>
        <v>0</v>
      </c>
      <c r="P16" s="156">
        <f>+L16</f>
        <v>0</v>
      </c>
      <c r="Q16" s="83"/>
      <c r="R16" s="118">
        <f>IF((100-P16*10)&gt;30,100-P16*10,0)</f>
        <v>100</v>
      </c>
      <c r="S16" s="135">
        <f>R16*O16</f>
        <v>0</v>
      </c>
      <c r="T16" s="156">
        <f>+Q16</f>
        <v>0</v>
      </c>
      <c r="U16" s="134"/>
      <c r="V16" s="118">
        <f>IF((100-T16*10)&gt;30,100-T16*10,0)</f>
        <v>100</v>
      </c>
      <c r="W16" s="135">
        <f>V16*O16</f>
        <v>0</v>
      </c>
    </row>
    <row r="17" spans="1:128">
      <c r="A17" s="896"/>
      <c r="B17" s="850"/>
      <c r="C17" s="146"/>
      <c r="D17" s="146"/>
      <c r="E17" s="138" t="s">
        <v>177</v>
      </c>
      <c r="F17" s="230" t="s">
        <v>176</v>
      </c>
      <c r="G17" s="230"/>
      <c r="H17" s="230"/>
      <c r="I17" s="230"/>
      <c r="J17" s="230"/>
      <c r="K17" s="230"/>
      <c r="L17" s="230"/>
      <c r="M17" s="230"/>
      <c r="N17" s="190"/>
      <c r="O17" s="190"/>
      <c r="P17" s="79"/>
      <c r="Q17" s="240"/>
      <c r="R17" s="191"/>
      <c r="S17" s="192"/>
      <c r="T17" s="79"/>
      <c r="U17" s="79"/>
      <c r="V17" s="191"/>
      <c r="W17" s="192"/>
    </row>
    <row r="18" spans="1:128" s="89" customFormat="1" ht="47.25">
      <c r="A18" s="896"/>
      <c r="B18" s="850"/>
      <c r="C18" s="200">
        <v>0</v>
      </c>
      <c r="D18" s="556">
        <v>1</v>
      </c>
      <c r="E18" s="83" t="s">
        <v>2</v>
      </c>
      <c r="F18" s="84" t="s">
        <v>3</v>
      </c>
      <c r="G18" s="157" t="s">
        <v>585</v>
      </c>
      <c r="H18" s="84" t="s">
        <v>149</v>
      </c>
      <c r="I18" s="157" t="s">
        <v>586</v>
      </c>
      <c r="J18" s="84" t="str">
        <f>+H18</f>
        <v>Nghiên cứu áp dụng công nghệ mới vào SXKD</v>
      </c>
      <c r="K18" s="86" t="s">
        <v>105</v>
      </c>
      <c r="L18" s="86">
        <v>0</v>
      </c>
      <c r="M18" s="118" t="s">
        <v>106</v>
      </c>
      <c r="N18" s="139">
        <v>1</v>
      </c>
      <c r="O18" s="312">
        <f>N18*D18*$C$18*$B$10*$A$9</f>
        <v>0</v>
      </c>
      <c r="P18" s="156">
        <v>0</v>
      </c>
      <c r="Q18" s="83">
        <v>10</v>
      </c>
      <c r="R18" s="118">
        <f>100-(P18-L18)*Q18</f>
        <v>100</v>
      </c>
      <c r="S18" s="135">
        <f>R18*O18</f>
        <v>0</v>
      </c>
      <c r="T18" s="156">
        <v>0</v>
      </c>
      <c r="U18" s="83">
        <v>10</v>
      </c>
      <c r="V18" s="118">
        <f>100-(T18-L18)*U18</f>
        <v>100</v>
      </c>
      <c r="W18" s="135">
        <f>V18*O18</f>
        <v>0</v>
      </c>
    </row>
    <row r="19" spans="1:128">
      <c r="A19" s="896"/>
      <c r="B19" s="850"/>
      <c r="C19" s="167"/>
      <c r="D19" s="167"/>
      <c r="E19" s="138" t="s">
        <v>179</v>
      </c>
      <c r="F19" s="230" t="s">
        <v>178</v>
      </c>
      <c r="G19" s="231"/>
      <c r="H19" s="231"/>
      <c r="I19" s="231"/>
      <c r="J19" s="231"/>
      <c r="K19" s="231"/>
      <c r="L19" s="231"/>
      <c r="M19" s="231"/>
      <c r="N19" s="190"/>
      <c r="O19" s="190"/>
      <c r="P19" s="79"/>
      <c r="Q19" s="240"/>
      <c r="R19" s="191"/>
      <c r="S19" s="192"/>
      <c r="T19" s="79"/>
      <c r="U19" s="79"/>
      <c r="V19" s="191"/>
      <c r="W19" s="192"/>
    </row>
    <row r="20" spans="1:128" s="91" customFormat="1" ht="21" customHeight="1">
      <c r="A20" s="896"/>
      <c r="B20" s="851"/>
      <c r="C20" s="160"/>
      <c r="D20" s="160"/>
      <c r="E20" s="83"/>
      <c r="F20" s="84"/>
      <c r="G20" s="84"/>
      <c r="H20" s="82"/>
      <c r="I20" s="82"/>
      <c r="J20" s="82"/>
      <c r="K20" s="120"/>
      <c r="L20" s="172"/>
      <c r="M20" s="172"/>
      <c r="N20" s="139"/>
      <c r="O20" s="139"/>
      <c r="P20" s="173"/>
      <c r="Q20" s="357"/>
      <c r="R20" s="170"/>
      <c r="S20" s="171"/>
      <c r="T20" s="173"/>
      <c r="U20" s="173"/>
      <c r="V20" s="170"/>
      <c r="W20" s="171"/>
      <c r="X20" s="124"/>
      <c r="Y20" s="124"/>
      <c r="Z20" s="124"/>
      <c r="AA20" s="124"/>
      <c r="AB20" s="124"/>
      <c r="AC20" s="124"/>
      <c r="AD20" s="124"/>
      <c r="AE20" s="124"/>
      <c r="AF20" s="124"/>
      <c r="AG20" s="124"/>
      <c r="AH20" s="124"/>
      <c r="AI20" s="124"/>
      <c r="AJ20" s="124"/>
      <c r="AK20" s="124"/>
      <c r="AL20" s="124"/>
      <c r="AM20" s="124"/>
      <c r="AN20" s="124"/>
      <c r="AO20" s="124"/>
      <c r="AP20" s="124"/>
      <c r="AQ20" s="124"/>
      <c r="AR20" s="124"/>
      <c r="AS20" s="124"/>
      <c r="AT20" s="124"/>
      <c r="AU20" s="124"/>
      <c r="AV20" s="124"/>
      <c r="AW20" s="124"/>
      <c r="AX20" s="124"/>
      <c r="AY20" s="124"/>
      <c r="AZ20" s="124"/>
      <c r="BA20" s="124"/>
      <c r="BB20" s="124"/>
      <c r="BC20" s="124"/>
      <c r="BD20" s="124"/>
      <c r="BE20" s="124"/>
      <c r="BF20" s="124"/>
      <c r="BG20" s="124"/>
      <c r="BH20" s="124"/>
      <c r="BI20" s="124"/>
      <c r="BJ20" s="124"/>
      <c r="BK20" s="124"/>
      <c r="BL20" s="124"/>
      <c r="BM20" s="124"/>
      <c r="BN20" s="124"/>
      <c r="BO20" s="124"/>
      <c r="BP20" s="124"/>
      <c r="BQ20" s="124"/>
      <c r="BR20" s="124"/>
      <c r="BS20" s="124"/>
      <c r="BT20" s="124"/>
      <c r="BU20" s="124"/>
      <c r="BV20" s="124"/>
      <c r="BW20" s="124"/>
      <c r="BX20" s="124"/>
      <c r="BY20" s="124"/>
      <c r="BZ20" s="124"/>
      <c r="CA20" s="124"/>
      <c r="CB20" s="124"/>
      <c r="CC20" s="124"/>
      <c r="CD20" s="124"/>
      <c r="CE20" s="124"/>
      <c r="CF20" s="124"/>
      <c r="CG20" s="124"/>
      <c r="CH20" s="124"/>
      <c r="CI20" s="124"/>
      <c r="CJ20" s="124"/>
      <c r="CK20" s="124"/>
      <c r="CL20" s="124"/>
      <c r="CM20" s="124"/>
      <c r="CN20" s="124"/>
      <c r="CO20" s="124"/>
      <c r="CP20" s="124"/>
      <c r="CQ20" s="124"/>
      <c r="CR20" s="124"/>
      <c r="CS20" s="124"/>
      <c r="CT20" s="124"/>
      <c r="CU20" s="124"/>
      <c r="CV20" s="124"/>
      <c r="CW20" s="124"/>
      <c r="CX20" s="124"/>
      <c r="CY20" s="124"/>
      <c r="CZ20" s="124"/>
      <c r="DA20" s="124"/>
      <c r="DB20" s="124"/>
      <c r="DC20" s="124"/>
      <c r="DD20" s="124"/>
      <c r="DE20" s="124"/>
      <c r="DF20" s="124"/>
      <c r="DG20" s="124"/>
      <c r="DH20" s="124"/>
      <c r="DI20" s="124"/>
      <c r="DJ20" s="124"/>
      <c r="DK20" s="124"/>
      <c r="DL20" s="124"/>
      <c r="DM20" s="124"/>
      <c r="DN20" s="124"/>
      <c r="DO20" s="124"/>
      <c r="DP20" s="124"/>
      <c r="DQ20" s="124"/>
      <c r="DR20" s="124"/>
      <c r="DS20" s="124"/>
      <c r="DT20" s="124"/>
      <c r="DU20" s="124"/>
      <c r="DV20" s="124"/>
      <c r="DW20" s="124"/>
      <c r="DX20" s="124"/>
    </row>
    <row r="21" spans="1:128" ht="20.25" customHeight="1">
      <c r="A21" s="896"/>
      <c r="C21" s="146"/>
      <c r="D21" s="146"/>
      <c r="E21" s="76" t="s">
        <v>126</v>
      </c>
      <c r="F21" s="920" t="s">
        <v>180</v>
      </c>
      <c r="G21" s="918"/>
      <c r="H21" s="918"/>
      <c r="I21" s="918"/>
      <c r="J21" s="918"/>
      <c r="K21" s="918"/>
      <c r="L21" s="918"/>
      <c r="M21" s="918"/>
      <c r="N21" s="918"/>
      <c r="O21" s="918"/>
      <c r="P21" s="918"/>
      <c r="Q21" s="918"/>
      <c r="R21" s="918"/>
      <c r="S21" s="918"/>
      <c r="T21" s="918"/>
      <c r="U21" s="918"/>
      <c r="V21" s="918"/>
      <c r="W21" s="919"/>
    </row>
    <row r="22" spans="1:128" s="68" customFormat="1" ht="26.25" hidden="1" customHeight="1">
      <c r="A22" s="896"/>
      <c r="B22" s="187"/>
      <c r="C22" s="148"/>
      <c r="D22" s="537"/>
      <c r="E22" s="138" t="s">
        <v>187</v>
      </c>
      <c r="F22" s="155" t="s">
        <v>186</v>
      </c>
      <c r="G22" s="155"/>
      <c r="H22" s="155"/>
      <c r="I22" s="155"/>
      <c r="J22" s="155"/>
      <c r="K22" s="155"/>
      <c r="L22" s="155"/>
      <c r="M22" s="155"/>
      <c r="N22" s="190"/>
      <c r="O22" s="190"/>
      <c r="P22" s="195"/>
      <c r="Q22" s="358"/>
      <c r="R22" s="196"/>
      <c r="S22" s="197"/>
      <c r="T22" s="195"/>
      <c r="U22" s="195"/>
      <c r="V22" s="196"/>
      <c r="W22" s="197"/>
      <c r="X22" s="123"/>
      <c r="Y22" s="123"/>
      <c r="Z22" s="123"/>
      <c r="AA22" s="123"/>
      <c r="AB22" s="123"/>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3"/>
      <c r="BB22" s="123"/>
      <c r="BC22" s="123"/>
      <c r="BD22" s="123"/>
      <c r="BE22" s="123"/>
      <c r="BF22" s="123"/>
      <c r="BG22" s="123"/>
      <c r="BH22" s="123"/>
      <c r="BI22" s="123"/>
      <c r="BJ22" s="123"/>
      <c r="BK22" s="123"/>
      <c r="BL22" s="123"/>
      <c r="BM22" s="123"/>
      <c r="BN22" s="123"/>
      <c r="BO22" s="123"/>
      <c r="BP22" s="123"/>
      <c r="BQ22" s="123"/>
      <c r="BR22" s="123"/>
      <c r="BS22" s="123"/>
      <c r="BT22" s="123"/>
      <c r="BU22" s="123"/>
      <c r="BV22" s="123"/>
      <c r="BW22" s="123"/>
      <c r="BX22" s="123"/>
      <c r="BY22" s="123"/>
      <c r="BZ22" s="123"/>
      <c r="CA22" s="123"/>
      <c r="CB22" s="123"/>
      <c r="CC22" s="123"/>
      <c r="CD22" s="123"/>
      <c r="CE22" s="123"/>
      <c r="CF22" s="123"/>
      <c r="CG22" s="123"/>
      <c r="CH22" s="123"/>
      <c r="CI22" s="123"/>
      <c r="CJ22" s="123"/>
      <c r="CK22" s="123"/>
      <c r="CL22" s="123"/>
      <c r="CM22" s="123"/>
      <c r="CN22" s="123"/>
      <c r="CO22" s="123"/>
      <c r="CP22" s="123"/>
      <c r="CQ22" s="123"/>
      <c r="CR22" s="123"/>
      <c r="CS22" s="123"/>
      <c r="CT22" s="123"/>
      <c r="CU22" s="123"/>
      <c r="CV22" s="123"/>
      <c r="CW22" s="123"/>
      <c r="CX22" s="123"/>
      <c r="CY22" s="123"/>
      <c r="CZ22" s="123"/>
      <c r="DA22" s="123"/>
      <c r="DB22" s="123"/>
      <c r="DC22" s="123"/>
      <c r="DD22" s="123"/>
      <c r="DE22" s="123"/>
      <c r="DF22" s="123"/>
      <c r="DG22" s="123"/>
      <c r="DH22" s="123"/>
      <c r="DI22" s="123"/>
      <c r="DJ22" s="123"/>
      <c r="DK22" s="123"/>
      <c r="DL22" s="123"/>
      <c r="DM22" s="123"/>
      <c r="DN22" s="123"/>
      <c r="DO22" s="123"/>
      <c r="DP22" s="123"/>
      <c r="DQ22" s="123"/>
      <c r="DR22" s="123"/>
      <c r="DS22" s="123"/>
      <c r="DT22" s="123"/>
      <c r="DU22" s="123"/>
      <c r="DV22" s="123"/>
      <c r="DW22" s="123"/>
      <c r="DX22" s="123"/>
    </row>
    <row r="23" spans="1:128" s="67" customFormat="1" ht="80.25" hidden="1" customHeight="1">
      <c r="A23" s="896"/>
      <c r="B23" s="187"/>
      <c r="E23" s="81" t="s">
        <v>83</v>
      </c>
      <c r="F23" s="58" t="s">
        <v>188</v>
      </c>
      <c r="G23" s="140" t="s">
        <v>189</v>
      </c>
      <c r="H23" s="53" t="e">
        <f>+'Ma tran chuc năng P5'!#REF!</f>
        <v>#REF!</v>
      </c>
      <c r="I23" s="81" t="s">
        <v>190</v>
      </c>
      <c r="J23" s="53" t="s">
        <v>191</v>
      </c>
      <c r="K23" s="90" t="s">
        <v>105</v>
      </c>
      <c r="L23" s="173"/>
      <c r="M23" s="95"/>
      <c r="N23" s="139"/>
      <c r="O23" s="139"/>
      <c r="P23" s="95"/>
      <c r="Q23" s="83"/>
      <c r="R23" s="118"/>
      <c r="S23" s="135"/>
      <c r="T23" s="95"/>
      <c r="U23" s="134"/>
      <c r="V23" s="118"/>
      <c r="W23" s="135"/>
      <c r="X23" s="122"/>
      <c r="Y23" s="122"/>
      <c r="Z23" s="122"/>
      <c r="AA23" s="122"/>
      <c r="AB23" s="122"/>
      <c r="AC23" s="122"/>
      <c r="AD23" s="122"/>
      <c r="AE23" s="122"/>
      <c r="AF23" s="122"/>
      <c r="AG23" s="122"/>
      <c r="AH23" s="122"/>
      <c r="AI23" s="122"/>
      <c r="AJ23" s="122"/>
      <c r="AK23" s="122"/>
      <c r="AL23" s="122"/>
      <c r="AM23" s="122"/>
      <c r="AN23" s="122"/>
      <c r="AO23" s="122"/>
      <c r="AP23" s="122"/>
      <c r="AQ23" s="122"/>
      <c r="AR23" s="122"/>
      <c r="AS23" s="122"/>
      <c r="AT23" s="122"/>
      <c r="AU23" s="122"/>
      <c r="AV23" s="122"/>
      <c r="AW23" s="122"/>
      <c r="AX23" s="122"/>
      <c r="AY23" s="122"/>
      <c r="AZ23" s="122"/>
      <c r="BA23" s="122"/>
      <c r="BB23" s="122"/>
      <c r="BC23" s="122"/>
      <c r="BD23" s="122"/>
      <c r="BE23" s="122"/>
      <c r="BF23" s="122"/>
      <c r="BG23" s="122"/>
      <c r="BH23" s="122"/>
      <c r="BI23" s="122"/>
      <c r="BJ23" s="122"/>
      <c r="BK23" s="122"/>
      <c r="BL23" s="122"/>
      <c r="BM23" s="122"/>
      <c r="BN23" s="122"/>
      <c r="BO23" s="122"/>
      <c r="BP23" s="122"/>
      <c r="BQ23" s="122"/>
      <c r="BR23" s="122"/>
      <c r="BS23" s="122"/>
      <c r="BT23" s="122"/>
      <c r="BU23" s="122"/>
      <c r="BV23" s="122"/>
      <c r="BW23" s="122"/>
      <c r="BX23" s="122"/>
      <c r="BY23" s="122"/>
      <c r="BZ23" s="122"/>
      <c r="CA23" s="122"/>
      <c r="CB23" s="122"/>
      <c r="CC23" s="122"/>
      <c r="CD23" s="122"/>
      <c r="CE23" s="122"/>
      <c r="CF23" s="122"/>
      <c r="CG23" s="122"/>
      <c r="CH23" s="122"/>
      <c r="CI23" s="122"/>
      <c r="CJ23" s="122"/>
      <c r="CK23" s="122"/>
      <c r="CL23" s="122"/>
      <c r="CM23" s="122"/>
      <c r="CN23" s="122"/>
      <c r="CO23" s="122"/>
      <c r="CP23" s="122"/>
      <c r="CQ23" s="122"/>
      <c r="CR23" s="122"/>
      <c r="CS23" s="122"/>
      <c r="CT23" s="122"/>
      <c r="CU23" s="122"/>
      <c r="CV23" s="122"/>
      <c r="CW23" s="122"/>
      <c r="CX23" s="122"/>
      <c r="CY23" s="122"/>
      <c r="CZ23" s="122"/>
      <c r="DA23" s="122"/>
      <c r="DB23" s="122"/>
      <c r="DC23" s="122"/>
      <c r="DD23" s="122"/>
      <c r="DE23" s="122"/>
      <c r="DF23" s="122"/>
      <c r="DG23" s="122"/>
      <c r="DH23" s="122"/>
      <c r="DI23" s="122"/>
      <c r="DJ23" s="122"/>
      <c r="DK23" s="122"/>
      <c r="DL23" s="122"/>
      <c r="DM23" s="122"/>
      <c r="DN23" s="122"/>
      <c r="DO23" s="122"/>
      <c r="DP23" s="122"/>
      <c r="DQ23" s="122"/>
      <c r="DR23" s="122"/>
      <c r="DS23" s="122"/>
      <c r="DT23" s="122"/>
      <c r="DU23" s="122"/>
      <c r="DV23" s="122"/>
      <c r="DW23" s="122"/>
      <c r="DX23" s="122"/>
    </row>
    <row r="24" spans="1:128" s="67" customFormat="1" ht="57" hidden="1" customHeight="1">
      <c r="A24" s="896"/>
      <c r="B24" s="187"/>
      <c r="C24" s="207"/>
      <c r="D24" s="207"/>
      <c r="E24" s="81" t="s">
        <v>56</v>
      </c>
      <c r="F24" s="58" t="str">
        <f>+'Ma tran chuc năng P5'!D6</f>
        <v xml:space="preserve">Lập, triển khai kế hoạch CCHC của Công ty </v>
      </c>
      <c r="G24" s="140" t="s">
        <v>192</v>
      </c>
      <c r="H24" s="53" t="str">
        <f>'Ma tran chuc năng P5'!H6</f>
        <v xml:space="preserve">Thực hiện triển khai kế hoạch CCHC của Công ty </v>
      </c>
      <c r="I24" s="81" t="s">
        <v>193</v>
      </c>
      <c r="J24" s="53" t="s">
        <v>196</v>
      </c>
      <c r="K24" s="90" t="s">
        <v>105</v>
      </c>
      <c r="L24" s="173"/>
      <c r="M24" s="178"/>
      <c r="N24" s="139"/>
      <c r="O24" s="139"/>
      <c r="P24" s="95"/>
      <c r="Q24" s="83"/>
      <c r="R24" s="118"/>
      <c r="S24" s="135"/>
      <c r="T24" s="95"/>
      <c r="U24" s="134"/>
      <c r="V24" s="118"/>
      <c r="W24" s="135"/>
      <c r="X24" s="122"/>
      <c r="Y24" s="122"/>
      <c r="Z24" s="122"/>
      <c r="AA24" s="122"/>
      <c r="AB24" s="122"/>
      <c r="AC24" s="122"/>
      <c r="AD24" s="122"/>
      <c r="AE24" s="122"/>
      <c r="AF24" s="122"/>
      <c r="AG24" s="122"/>
      <c r="AH24" s="122"/>
      <c r="AI24" s="122"/>
      <c r="AJ24" s="122"/>
      <c r="AK24" s="122"/>
      <c r="AL24" s="122"/>
      <c r="AM24" s="122"/>
      <c r="AN24" s="122"/>
      <c r="AO24" s="122"/>
      <c r="AP24" s="122"/>
      <c r="AQ24" s="122"/>
      <c r="AR24" s="122"/>
      <c r="AS24" s="122"/>
      <c r="AT24" s="122"/>
      <c r="AU24" s="122"/>
      <c r="AV24" s="122"/>
      <c r="AW24" s="122"/>
      <c r="AX24" s="122"/>
      <c r="AY24" s="122"/>
      <c r="AZ24" s="122"/>
      <c r="BA24" s="122"/>
      <c r="BB24" s="122"/>
      <c r="BC24" s="122"/>
      <c r="BD24" s="122"/>
      <c r="BE24" s="122"/>
      <c r="BF24" s="122"/>
      <c r="BG24" s="122"/>
      <c r="BH24" s="122"/>
      <c r="BI24" s="122"/>
      <c r="BJ24" s="122"/>
      <c r="BK24" s="122"/>
      <c r="BL24" s="122"/>
      <c r="BM24" s="122"/>
      <c r="BN24" s="122"/>
      <c r="BO24" s="122"/>
      <c r="BP24" s="122"/>
      <c r="BQ24" s="122"/>
      <c r="BR24" s="122"/>
      <c r="BS24" s="122"/>
      <c r="BT24" s="122"/>
      <c r="BU24" s="122"/>
      <c r="BV24" s="122"/>
      <c r="BW24" s="122"/>
      <c r="BX24" s="122"/>
      <c r="BY24" s="122"/>
      <c r="BZ24" s="122"/>
      <c r="CA24" s="122"/>
      <c r="CB24" s="122"/>
      <c r="CC24" s="122"/>
      <c r="CD24" s="122"/>
      <c r="CE24" s="122"/>
      <c r="CF24" s="122"/>
      <c r="CG24" s="122"/>
      <c r="CH24" s="122"/>
      <c r="CI24" s="122"/>
      <c r="CJ24" s="122"/>
      <c r="CK24" s="122"/>
      <c r="CL24" s="122"/>
      <c r="CM24" s="122"/>
      <c r="CN24" s="122"/>
      <c r="CO24" s="122"/>
      <c r="CP24" s="122"/>
      <c r="CQ24" s="122"/>
      <c r="CR24" s="122"/>
      <c r="CS24" s="122"/>
      <c r="CT24" s="122"/>
      <c r="CU24" s="122"/>
      <c r="CV24" s="122"/>
      <c r="CW24" s="122"/>
      <c r="CX24" s="122"/>
      <c r="CY24" s="122"/>
      <c r="CZ24" s="122"/>
      <c r="DA24" s="122"/>
      <c r="DB24" s="122"/>
      <c r="DC24" s="122"/>
      <c r="DD24" s="122"/>
      <c r="DE24" s="122"/>
      <c r="DF24" s="122"/>
      <c r="DG24" s="122"/>
      <c r="DH24" s="122"/>
      <c r="DI24" s="122"/>
      <c r="DJ24" s="122"/>
      <c r="DK24" s="122"/>
      <c r="DL24" s="122"/>
      <c r="DM24" s="122"/>
      <c r="DN24" s="122"/>
      <c r="DO24" s="122"/>
      <c r="DP24" s="122"/>
      <c r="DQ24" s="122"/>
      <c r="DR24" s="122"/>
      <c r="DS24" s="122"/>
      <c r="DT24" s="122"/>
      <c r="DU24" s="122"/>
      <c r="DV24" s="122"/>
      <c r="DW24" s="122"/>
      <c r="DX24" s="122"/>
    </row>
    <row r="25" spans="1:128" s="67" customFormat="1" ht="67.5" hidden="1" customHeight="1">
      <c r="A25" s="896"/>
      <c r="B25" s="187"/>
      <c r="C25" s="208"/>
      <c r="D25" s="208"/>
      <c r="E25" s="81" t="s">
        <v>58</v>
      </c>
      <c r="F25" s="58" t="str">
        <f>+'Ma tran chuc năng P5'!D7</f>
        <v xml:space="preserve">Lập, triển khai kế hoạch thực hiện Quy chế dân chủ của Công ty </v>
      </c>
      <c r="G25" s="140" t="s">
        <v>194</v>
      </c>
      <c r="H25" s="62" t="str">
        <f>'Ma tran chuc năng P5'!H7</f>
        <v xml:space="preserve">Triển khai thực hiện kế hoạch thực hiện Quy chế dân chủ của Công ty </v>
      </c>
      <c r="I25" s="81" t="s">
        <v>195</v>
      </c>
      <c r="J25" s="62" t="str">
        <f>+H25</f>
        <v xml:space="preserve">Triển khai thực hiện kế hoạch thực hiện Quy chế dân chủ của Công ty </v>
      </c>
      <c r="K25" s="90" t="s">
        <v>105</v>
      </c>
      <c r="L25" s="179"/>
      <c r="M25" s="178"/>
      <c r="N25" s="139"/>
      <c r="O25" s="139"/>
      <c r="P25" s="178"/>
      <c r="Q25" s="83"/>
      <c r="R25" s="118"/>
      <c r="S25" s="135"/>
      <c r="T25" s="178"/>
      <c r="U25" s="134"/>
      <c r="V25" s="118"/>
      <c r="W25" s="135"/>
      <c r="X25" s="122"/>
      <c r="Y25" s="122"/>
      <c r="Z25" s="122"/>
      <c r="AA25" s="122"/>
      <c r="AB25" s="122"/>
      <c r="AC25" s="122"/>
      <c r="AD25" s="122"/>
      <c r="AE25" s="122"/>
      <c r="AF25" s="122"/>
      <c r="AG25" s="122"/>
      <c r="AH25" s="122"/>
      <c r="AI25" s="122"/>
      <c r="AJ25" s="122"/>
      <c r="AK25" s="122"/>
      <c r="AL25" s="122"/>
      <c r="AM25" s="122"/>
      <c r="AN25" s="122"/>
      <c r="AO25" s="122"/>
      <c r="AP25" s="122"/>
      <c r="AQ25" s="122"/>
      <c r="AR25" s="122"/>
      <c r="AS25" s="122"/>
      <c r="AT25" s="122"/>
      <c r="AU25" s="122"/>
      <c r="AV25" s="122"/>
      <c r="AW25" s="122"/>
      <c r="AX25" s="122"/>
      <c r="AY25" s="122"/>
      <c r="AZ25" s="122"/>
      <c r="BA25" s="122"/>
      <c r="BB25" s="122"/>
      <c r="BC25" s="122"/>
      <c r="BD25" s="122"/>
      <c r="BE25" s="122"/>
      <c r="BF25" s="122"/>
      <c r="BG25" s="122"/>
      <c r="BH25" s="122"/>
      <c r="BI25" s="122"/>
      <c r="BJ25" s="122"/>
      <c r="BK25" s="122"/>
      <c r="BL25" s="122"/>
      <c r="BM25" s="122"/>
      <c r="BN25" s="122"/>
      <c r="BO25" s="122"/>
      <c r="BP25" s="122"/>
      <c r="BQ25" s="122"/>
      <c r="BR25" s="122"/>
      <c r="BS25" s="122"/>
      <c r="BT25" s="122"/>
      <c r="BU25" s="122"/>
      <c r="BV25" s="122"/>
      <c r="BW25" s="122"/>
      <c r="BX25" s="122"/>
      <c r="BY25" s="122"/>
      <c r="BZ25" s="122"/>
      <c r="CA25" s="122"/>
      <c r="CB25" s="122"/>
      <c r="CC25" s="122"/>
      <c r="CD25" s="122"/>
      <c r="CE25" s="122"/>
      <c r="CF25" s="122"/>
      <c r="CG25" s="122"/>
      <c r="CH25" s="122"/>
      <c r="CI25" s="122"/>
      <c r="CJ25" s="122"/>
      <c r="CK25" s="122"/>
      <c r="CL25" s="122"/>
      <c r="CM25" s="122"/>
      <c r="CN25" s="122"/>
      <c r="CO25" s="122"/>
      <c r="CP25" s="122"/>
      <c r="CQ25" s="122"/>
      <c r="CR25" s="122"/>
      <c r="CS25" s="122"/>
      <c r="CT25" s="122"/>
      <c r="CU25" s="122"/>
      <c r="CV25" s="122"/>
      <c r="CW25" s="122"/>
      <c r="CX25" s="122"/>
      <c r="CY25" s="122"/>
      <c r="CZ25" s="122"/>
      <c r="DA25" s="122"/>
      <c r="DB25" s="122"/>
      <c r="DC25" s="122"/>
      <c r="DD25" s="122"/>
      <c r="DE25" s="122"/>
      <c r="DF25" s="122"/>
      <c r="DG25" s="122"/>
      <c r="DH25" s="122"/>
      <c r="DI25" s="122"/>
      <c r="DJ25" s="122"/>
      <c r="DK25" s="122"/>
      <c r="DL25" s="122"/>
      <c r="DM25" s="122"/>
      <c r="DN25" s="122"/>
      <c r="DO25" s="122"/>
      <c r="DP25" s="122"/>
      <c r="DQ25" s="122"/>
      <c r="DR25" s="122"/>
      <c r="DS25" s="122"/>
      <c r="DT25" s="122"/>
      <c r="DU25" s="122"/>
      <c r="DV25" s="122"/>
      <c r="DW25" s="122"/>
      <c r="DX25" s="122"/>
    </row>
    <row r="26" spans="1:128" s="68" customFormat="1" ht="23.25" customHeight="1">
      <c r="A26" s="896"/>
      <c r="B26" s="848">
        <v>0.85</v>
      </c>
      <c r="C26" s="148"/>
      <c r="D26" s="537"/>
      <c r="E26" s="138" t="s">
        <v>187</v>
      </c>
      <c r="F26" s="908" t="s">
        <v>186</v>
      </c>
      <c r="G26" s="908"/>
      <c r="H26" s="908"/>
      <c r="I26" s="908"/>
      <c r="J26" s="908"/>
      <c r="K26" s="908"/>
      <c r="L26" s="908"/>
      <c r="M26" s="908"/>
      <c r="N26" s="190"/>
      <c r="O26" s="190"/>
      <c r="P26" s="195"/>
      <c r="Q26" s="358"/>
      <c r="R26" s="196"/>
      <c r="S26" s="197"/>
      <c r="T26" s="195"/>
      <c r="U26" s="195"/>
      <c r="V26" s="196"/>
      <c r="W26" s="197"/>
      <c r="X26" s="123"/>
      <c r="Y26" s="123"/>
      <c r="Z26" s="123"/>
      <c r="AA26" s="123"/>
      <c r="AB26" s="123"/>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3"/>
      <c r="BF26" s="123"/>
      <c r="BG26" s="123"/>
      <c r="BH26" s="123"/>
      <c r="BI26" s="123"/>
      <c r="BJ26" s="123"/>
      <c r="BK26" s="123"/>
      <c r="BL26" s="123"/>
      <c r="BM26" s="123"/>
      <c r="BN26" s="123"/>
      <c r="BO26" s="123"/>
      <c r="BP26" s="123"/>
      <c r="BQ26" s="123"/>
      <c r="BR26" s="123"/>
      <c r="BS26" s="123"/>
      <c r="BT26" s="123"/>
      <c r="BU26" s="123"/>
      <c r="BV26" s="123"/>
      <c r="BW26" s="123"/>
      <c r="BX26" s="123"/>
      <c r="BY26" s="123"/>
      <c r="BZ26" s="123"/>
      <c r="CA26" s="123"/>
      <c r="CB26" s="123"/>
      <c r="CC26" s="123"/>
      <c r="CD26" s="123"/>
      <c r="CE26" s="123"/>
      <c r="CF26" s="123"/>
      <c r="CG26" s="123"/>
      <c r="CH26" s="123"/>
      <c r="CI26" s="123"/>
      <c r="CJ26" s="123"/>
      <c r="CK26" s="123"/>
      <c r="CL26" s="123"/>
      <c r="CM26" s="123"/>
      <c r="CN26" s="123"/>
      <c r="CO26" s="123"/>
      <c r="CP26" s="123"/>
      <c r="CQ26" s="123"/>
      <c r="CR26" s="123"/>
      <c r="CS26" s="123"/>
      <c r="CT26" s="123"/>
      <c r="CU26" s="123"/>
      <c r="CV26" s="123"/>
      <c r="CW26" s="123"/>
      <c r="CX26" s="123"/>
      <c r="CY26" s="123"/>
      <c r="CZ26" s="123"/>
      <c r="DA26" s="123"/>
      <c r="DB26" s="123"/>
      <c r="DC26" s="123"/>
      <c r="DD26" s="123"/>
      <c r="DE26" s="123"/>
      <c r="DF26" s="123"/>
      <c r="DG26" s="123"/>
      <c r="DH26" s="123"/>
      <c r="DI26" s="123"/>
      <c r="DJ26" s="123"/>
      <c r="DK26" s="123"/>
      <c r="DL26" s="123"/>
      <c r="DM26" s="123"/>
      <c r="DN26" s="123"/>
      <c r="DO26" s="123"/>
      <c r="DP26" s="123"/>
      <c r="DQ26" s="123"/>
      <c r="DR26" s="123"/>
      <c r="DS26" s="123"/>
      <c r="DT26" s="123"/>
      <c r="DU26" s="123"/>
      <c r="DV26" s="123"/>
      <c r="DW26" s="123"/>
      <c r="DX26" s="123"/>
    </row>
    <row r="27" spans="1:128" s="67" customFormat="1" ht="69.75" hidden="1" customHeight="1">
      <c r="A27" s="896"/>
      <c r="B27" s="848"/>
      <c r="C27" s="215">
        <v>0</v>
      </c>
      <c r="D27" s="530"/>
      <c r="E27" s="81" t="s">
        <v>56</v>
      </c>
      <c r="F27" s="58" t="str">
        <f>'Ma tran chuc năng P5'!D6</f>
        <v xml:space="preserve">Lập, triển khai kế hoạch CCHC của Công ty </v>
      </c>
      <c r="G27" s="140" t="str">
        <f>'Ma tran chuc năng P5'!E6</f>
        <v>KH5.1</v>
      </c>
      <c r="H27" s="53" t="str">
        <f>'Ma tran chuc năng P5'!F6</f>
        <v xml:space="preserve">Tham gia triển khai thực hiện kế hoạch CCHC của Công ty </v>
      </c>
      <c r="I27" s="81" t="s">
        <v>477</v>
      </c>
      <c r="J27" s="298" t="s">
        <v>431</v>
      </c>
      <c r="K27" s="86" t="s">
        <v>105</v>
      </c>
      <c r="L27" s="86">
        <v>0</v>
      </c>
      <c r="M27" s="118" t="s">
        <v>106</v>
      </c>
      <c r="N27" s="139">
        <v>0.5</v>
      </c>
      <c r="O27" s="312">
        <f>N27*$C$27*$B$26*$A$9</f>
        <v>0</v>
      </c>
      <c r="P27" s="156">
        <f>+L27</f>
        <v>0</v>
      </c>
      <c r="Q27" s="83"/>
      <c r="R27" s="118">
        <f>IF((100-P27*10)&gt;30,100-P27*10,0)</f>
        <v>100</v>
      </c>
      <c r="S27" s="135">
        <f>R27*O27</f>
        <v>0</v>
      </c>
      <c r="T27" s="156">
        <f>+Q27</f>
        <v>0</v>
      </c>
      <c r="U27" s="134"/>
      <c r="V27" s="118">
        <f>IF((100-T27*10)&gt;30,100-T27*10,0)</f>
        <v>100</v>
      </c>
      <c r="W27" s="135">
        <f>V27*O27</f>
        <v>0</v>
      </c>
      <c r="X27" s="122"/>
      <c r="Y27" s="122"/>
      <c r="Z27" s="122"/>
      <c r="AA27" s="122"/>
      <c r="AB27" s="122"/>
      <c r="AC27" s="122"/>
      <c r="AD27" s="122"/>
      <c r="AE27" s="122"/>
      <c r="AF27" s="122"/>
      <c r="AG27" s="122"/>
      <c r="AH27" s="122"/>
      <c r="AI27" s="122"/>
      <c r="AJ27" s="122"/>
      <c r="AK27" s="122"/>
      <c r="AL27" s="122"/>
      <c r="AM27" s="122"/>
      <c r="AN27" s="122"/>
      <c r="AO27" s="122"/>
      <c r="AP27" s="122"/>
      <c r="AQ27" s="122"/>
      <c r="AR27" s="122"/>
      <c r="AS27" s="122"/>
      <c r="AT27" s="122"/>
      <c r="AU27" s="122"/>
      <c r="AV27" s="122"/>
      <c r="AW27" s="122"/>
      <c r="AX27" s="122"/>
      <c r="AY27" s="122"/>
      <c r="AZ27" s="122"/>
      <c r="BA27" s="122"/>
      <c r="BB27" s="122"/>
      <c r="BC27" s="122"/>
      <c r="BD27" s="122"/>
      <c r="BE27" s="122"/>
      <c r="BF27" s="122"/>
      <c r="BG27" s="122"/>
      <c r="BH27" s="122"/>
      <c r="BI27" s="122"/>
      <c r="BJ27" s="122"/>
      <c r="BK27" s="122"/>
      <c r="BL27" s="122"/>
      <c r="BM27" s="122"/>
      <c r="BN27" s="122"/>
      <c r="BO27" s="122"/>
      <c r="BP27" s="122"/>
      <c r="BQ27" s="122"/>
      <c r="BR27" s="122"/>
      <c r="BS27" s="122"/>
      <c r="BT27" s="122"/>
      <c r="BU27" s="122"/>
      <c r="BV27" s="122"/>
      <c r="BW27" s="122"/>
      <c r="BX27" s="122"/>
      <c r="BY27" s="122"/>
      <c r="BZ27" s="122"/>
      <c r="CA27" s="122"/>
      <c r="CB27" s="122"/>
      <c r="CC27" s="122"/>
      <c r="CD27" s="122"/>
      <c r="CE27" s="122"/>
      <c r="CF27" s="122"/>
      <c r="CG27" s="122"/>
      <c r="CH27" s="122"/>
      <c r="CI27" s="122"/>
      <c r="CJ27" s="122"/>
      <c r="CK27" s="122"/>
      <c r="CL27" s="122"/>
      <c r="CM27" s="122"/>
      <c r="CN27" s="122"/>
      <c r="CO27" s="122"/>
      <c r="CP27" s="122"/>
      <c r="CQ27" s="122"/>
      <c r="CR27" s="122"/>
      <c r="CS27" s="122"/>
      <c r="CT27" s="122"/>
      <c r="CU27" s="122"/>
      <c r="CV27" s="122"/>
      <c r="CW27" s="122"/>
      <c r="CX27" s="122"/>
      <c r="CY27" s="122"/>
      <c r="CZ27" s="122"/>
      <c r="DA27" s="122"/>
      <c r="DB27" s="122"/>
      <c r="DC27" s="122"/>
      <c r="DD27" s="122"/>
      <c r="DE27" s="122"/>
      <c r="DF27" s="122"/>
      <c r="DG27" s="122"/>
      <c r="DH27" s="122"/>
      <c r="DI27" s="122"/>
      <c r="DJ27" s="122"/>
      <c r="DK27" s="122"/>
      <c r="DL27" s="122"/>
      <c r="DM27" s="122"/>
      <c r="DN27" s="122"/>
      <c r="DO27" s="122"/>
      <c r="DP27" s="122"/>
      <c r="DQ27" s="122"/>
      <c r="DR27" s="122"/>
      <c r="DS27" s="122"/>
      <c r="DT27" s="122"/>
      <c r="DU27" s="122"/>
      <c r="DV27" s="122"/>
      <c r="DW27" s="122"/>
      <c r="DX27" s="122"/>
    </row>
    <row r="28" spans="1:128" s="67" customFormat="1" ht="67.5" hidden="1" customHeight="1">
      <c r="A28" s="896"/>
      <c r="B28" s="848"/>
      <c r="C28" s="208"/>
      <c r="D28" s="208"/>
      <c r="E28" s="81" t="s">
        <v>58</v>
      </c>
      <c r="F28" s="58" t="str">
        <f>'Ma tran chuc năng P5'!D7</f>
        <v xml:space="preserve">Lập, triển khai kế hoạch thực hiện Quy chế dân chủ của Công ty </v>
      </c>
      <c r="G28" s="140" t="str">
        <f>'Ma tran chuc năng P5'!E7</f>
        <v>KH6.1</v>
      </c>
      <c r="H28" s="62" t="str">
        <f>'Ma tran chuc năng P5'!F7</f>
        <v xml:space="preserve">Tham gia triển khai thực hiện kế hoạch thực hiện Quy chế dân chủ của Công ty </v>
      </c>
      <c r="I28" s="81" t="s">
        <v>478</v>
      </c>
      <c r="J28" s="298" t="s">
        <v>432</v>
      </c>
      <c r="K28" s="86" t="s">
        <v>105</v>
      </c>
      <c r="L28" s="86">
        <v>0</v>
      </c>
      <c r="M28" s="118" t="s">
        <v>106</v>
      </c>
      <c r="N28" s="139">
        <v>0.5</v>
      </c>
      <c r="O28" s="312">
        <f>N28*$C$27*$B$26*$A$9</f>
        <v>0</v>
      </c>
      <c r="P28" s="86">
        <v>0</v>
      </c>
      <c r="Q28" s="83"/>
      <c r="R28" s="118">
        <f>IF((100-P28*10)&gt;30,100-P28*10,0)</f>
        <v>100</v>
      </c>
      <c r="S28" s="135">
        <f>R28*O28</f>
        <v>0</v>
      </c>
      <c r="T28" s="156">
        <f>+Q28</f>
        <v>0</v>
      </c>
      <c r="U28" s="134"/>
      <c r="V28" s="118">
        <f>IF((100-T28*10)&gt;30,100-T28*10,0)</f>
        <v>100</v>
      </c>
      <c r="W28" s="135">
        <f>V28*O28</f>
        <v>0</v>
      </c>
      <c r="X28" s="122"/>
      <c r="Y28" s="122"/>
      <c r="Z28" s="122"/>
      <c r="AA28" s="122"/>
      <c r="AB28" s="122"/>
      <c r="AC28" s="122"/>
      <c r="AD28" s="122"/>
      <c r="AE28" s="122"/>
      <c r="AF28" s="122"/>
      <c r="AG28" s="122"/>
      <c r="AH28" s="122"/>
      <c r="AI28" s="122"/>
      <c r="AJ28" s="122"/>
      <c r="AK28" s="122"/>
      <c r="AL28" s="122"/>
      <c r="AM28" s="122"/>
      <c r="AN28" s="122"/>
      <c r="AO28" s="122"/>
      <c r="AP28" s="122"/>
      <c r="AQ28" s="122"/>
      <c r="AR28" s="122"/>
      <c r="AS28" s="122"/>
      <c r="AT28" s="122"/>
      <c r="AU28" s="122"/>
      <c r="AV28" s="122"/>
      <c r="AW28" s="122"/>
      <c r="AX28" s="122"/>
      <c r="AY28" s="122"/>
      <c r="AZ28" s="122"/>
      <c r="BA28" s="122"/>
      <c r="BB28" s="122"/>
      <c r="BC28" s="122"/>
      <c r="BD28" s="122"/>
      <c r="BE28" s="122"/>
      <c r="BF28" s="122"/>
      <c r="BG28" s="122"/>
      <c r="BH28" s="122"/>
      <c r="BI28" s="122"/>
      <c r="BJ28" s="122"/>
      <c r="BK28" s="122"/>
      <c r="BL28" s="122"/>
      <c r="BM28" s="122"/>
      <c r="BN28" s="122"/>
      <c r="BO28" s="122"/>
      <c r="BP28" s="122"/>
      <c r="BQ28" s="122"/>
      <c r="BR28" s="122"/>
      <c r="BS28" s="122"/>
      <c r="BT28" s="122"/>
      <c r="BU28" s="122"/>
      <c r="BV28" s="122"/>
      <c r="BW28" s="122"/>
      <c r="BX28" s="122"/>
      <c r="BY28" s="122"/>
      <c r="BZ28" s="122"/>
      <c r="CA28" s="122"/>
      <c r="CB28" s="122"/>
      <c r="CC28" s="122"/>
      <c r="CD28" s="122"/>
      <c r="CE28" s="122"/>
      <c r="CF28" s="122"/>
      <c r="CG28" s="122"/>
      <c r="CH28" s="122"/>
      <c r="CI28" s="122"/>
      <c r="CJ28" s="122"/>
      <c r="CK28" s="122"/>
      <c r="CL28" s="122"/>
      <c r="CM28" s="122"/>
      <c r="CN28" s="122"/>
      <c r="CO28" s="122"/>
      <c r="CP28" s="122"/>
      <c r="CQ28" s="122"/>
      <c r="CR28" s="122"/>
      <c r="CS28" s="122"/>
      <c r="CT28" s="122"/>
      <c r="CU28" s="122"/>
      <c r="CV28" s="122"/>
      <c r="CW28" s="122"/>
      <c r="CX28" s="122"/>
      <c r="CY28" s="122"/>
      <c r="CZ28" s="122"/>
      <c r="DA28" s="122"/>
      <c r="DB28" s="122"/>
      <c r="DC28" s="122"/>
      <c r="DD28" s="122"/>
      <c r="DE28" s="122"/>
      <c r="DF28" s="122"/>
      <c r="DG28" s="122"/>
      <c r="DH28" s="122"/>
      <c r="DI28" s="122"/>
      <c r="DJ28" s="122"/>
      <c r="DK28" s="122"/>
      <c r="DL28" s="122"/>
      <c r="DM28" s="122"/>
      <c r="DN28" s="122"/>
      <c r="DO28" s="122"/>
      <c r="DP28" s="122"/>
      <c r="DQ28" s="122"/>
      <c r="DR28" s="122"/>
      <c r="DS28" s="122"/>
      <c r="DT28" s="122"/>
      <c r="DU28" s="122"/>
      <c r="DV28" s="122"/>
      <c r="DW28" s="122"/>
      <c r="DX28" s="122"/>
    </row>
    <row r="29" spans="1:128" s="67" customFormat="1" ht="30.75" customHeight="1">
      <c r="A29" s="896"/>
      <c r="B29" s="848"/>
      <c r="C29" s="147"/>
      <c r="D29" s="147"/>
      <c r="E29" s="138" t="s">
        <v>197</v>
      </c>
      <c r="F29" s="831" t="s">
        <v>198</v>
      </c>
      <c r="G29" s="918"/>
      <c r="H29" s="918"/>
      <c r="I29" s="918"/>
      <c r="J29" s="918"/>
      <c r="K29" s="918"/>
      <c r="L29" s="918"/>
      <c r="M29" s="918"/>
      <c r="N29" s="918"/>
      <c r="O29" s="918"/>
      <c r="P29" s="918"/>
      <c r="Q29" s="918"/>
      <c r="R29" s="918"/>
      <c r="S29" s="918"/>
      <c r="T29" s="918"/>
      <c r="U29" s="918"/>
      <c r="V29" s="918"/>
      <c r="W29" s="919"/>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122"/>
      <c r="BB29" s="122"/>
      <c r="BC29" s="122"/>
      <c r="BD29" s="122"/>
      <c r="BE29" s="122"/>
      <c r="BF29" s="122"/>
      <c r="BG29" s="122"/>
      <c r="BH29" s="122"/>
      <c r="BI29" s="122"/>
      <c r="BJ29" s="122"/>
      <c r="BK29" s="122"/>
      <c r="BL29" s="122"/>
      <c r="BM29" s="122"/>
      <c r="BN29" s="122"/>
      <c r="BO29" s="122"/>
      <c r="BP29" s="122"/>
      <c r="BQ29" s="122"/>
      <c r="BR29" s="122"/>
      <c r="BS29" s="122"/>
      <c r="BT29" s="122"/>
      <c r="BU29" s="122"/>
      <c r="BV29" s="122"/>
      <c r="BW29" s="122"/>
      <c r="BX29" s="122"/>
      <c r="BY29" s="122"/>
      <c r="BZ29" s="122"/>
      <c r="CA29" s="122"/>
      <c r="CB29" s="122"/>
      <c r="CC29" s="122"/>
      <c r="CD29" s="122"/>
      <c r="CE29" s="122"/>
      <c r="CF29" s="122"/>
      <c r="CG29" s="122"/>
      <c r="CH29" s="122"/>
      <c r="CI29" s="122"/>
      <c r="CJ29" s="122"/>
      <c r="CK29" s="122"/>
      <c r="CL29" s="122"/>
      <c r="CM29" s="122"/>
      <c r="CN29" s="122"/>
      <c r="CO29" s="122"/>
      <c r="CP29" s="122"/>
      <c r="CQ29" s="122"/>
      <c r="CR29" s="122"/>
      <c r="CS29" s="122"/>
      <c r="CT29" s="122"/>
      <c r="CU29" s="122"/>
      <c r="CV29" s="122"/>
      <c r="CW29" s="122"/>
      <c r="CX29" s="122"/>
      <c r="CY29" s="122"/>
      <c r="CZ29" s="122"/>
      <c r="DA29" s="122"/>
      <c r="DB29" s="122"/>
      <c r="DC29" s="122"/>
      <c r="DD29" s="122"/>
      <c r="DE29" s="122"/>
      <c r="DF29" s="122"/>
      <c r="DG29" s="122"/>
      <c r="DH29" s="122"/>
      <c r="DI29" s="122"/>
      <c r="DJ29" s="122"/>
      <c r="DK29" s="122"/>
      <c r="DL29" s="122"/>
      <c r="DM29" s="122"/>
      <c r="DN29" s="122"/>
      <c r="DO29" s="122"/>
      <c r="DP29" s="122"/>
      <c r="DQ29" s="122"/>
      <c r="DR29" s="122"/>
      <c r="DS29" s="122"/>
      <c r="DT29" s="122"/>
      <c r="DU29" s="122"/>
      <c r="DV29" s="122"/>
      <c r="DW29" s="122"/>
      <c r="DX29" s="122"/>
    </row>
    <row r="30" spans="1:128" s="67" customFormat="1" ht="81.75" customHeight="1">
      <c r="A30" s="896"/>
      <c r="B30" s="848"/>
      <c r="C30" s="868">
        <v>0.05</v>
      </c>
      <c r="D30" s="871">
        <v>1</v>
      </c>
      <c r="E30" s="841" t="s">
        <v>84</v>
      </c>
      <c r="F30" s="693" t="str">
        <f>'Ma tran chuc năng P5'!D8</f>
        <v>Thanh lý tài sản, vật tư ứ đọng kém mất phẩm chất không có nhu cầu sử dụng.</v>
      </c>
      <c r="G30" s="844" t="s">
        <v>474</v>
      </c>
      <c r="H30" s="693" t="str">
        <f>'Ma tran chuc năng P5'!F8</f>
        <v>Tham gia thực hiện Lập hồ sơ Thanh lý tài sản, vật tư ứ đọng kém mất phẩm chất không có nhu cầu sử dụng.</v>
      </c>
      <c r="I30" s="140" t="str">
        <f>+'Ma tran chuc năng P5'!G8</f>
        <v>VT3.1.1</v>
      </c>
      <c r="J30" s="58" t="str">
        <f>+'Ma tran chuc năng P5'!H8</f>
        <v>Lập danh mục VTTB, tài sản thu hồi</v>
      </c>
      <c r="K30" s="86" t="s">
        <v>105</v>
      </c>
      <c r="L30" s="179">
        <v>0</v>
      </c>
      <c r="M30" s="178" t="s">
        <v>385</v>
      </c>
      <c r="N30" s="139">
        <v>0.5</v>
      </c>
      <c r="O30" s="312">
        <f>N30*D30*$C$30*$B$26*$A$9</f>
        <v>1.8062500000000002E-2</v>
      </c>
      <c r="P30" s="86">
        <v>0</v>
      </c>
      <c r="Q30" s="83">
        <v>10</v>
      </c>
      <c r="R30" s="118">
        <f>100-(P30-L30)*Q30</f>
        <v>100</v>
      </c>
      <c r="S30" s="135">
        <f>R30*O30</f>
        <v>1.8062500000000001</v>
      </c>
      <c r="T30" s="86">
        <v>0</v>
      </c>
      <c r="U30" s="83">
        <v>10</v>
      </c>
      <c r="V30" s="118">
        <f>100-(T30-L30)*U30</f>
        <v>100</v>
      </c>
      <c r="W30" s="135">
        <f>V30*O30</f>
        <v>1.8062500000000001</v>
      </c>
      <c r="X30" s="122"/>
      <c r="Y30" s="122"/>
      <c r="Z30" s="122"/>
      <c r="AA30" s="122"/>
      <c r="AB30" s="122"/>
      <c r="AC30" s="122"/>
      <c r="AD30" s="122"/>
      <c r="AE30" s="122"/>
      <c r="AF30" s="122"/>
      <c r="AG30" s="122"/>
      <c r="AH30" s="122"/>
      <c r="AI30" s="122"/>
      <c r="AJ30" s="122"/>
      <c r="AK30" s="122"/>
      <c r="AL30" s="122"/>
      <c r="AM30" s="122"/>
      <c r="AN30" s="122"/>
      <c r="AO30" s="122"/>
      <c r="AP30" s="122"/>
      <c r="AQ30" s="122"/>
      <c r="AR30" s="122"/>
      <c r="AS30" s="122"/>
      <c r="AT30" s="122"/>
      <c r="AU30" s="122"/>
      <c r="AV30" s="122"/>
      <c r="AW30" s="122"/>
      <c r="AX30" s="122"/>
      <c r="AY30" s="122"/>
      <c r="AZ30" s="122"/>
      <c r="BA30" s="122"/>
      <c r="BB30" s="122"/>
      <c r="BC30" s="122"/>
      <c r="BD30" s="122"/>
      <c r="BE30" s="122"/>
      <c r="BF30" s="122"/>
      <c r="BG30" s="122"/>
      <c r="BH30" s="122"/>
      <c r="BI30" s="122"/>
      <c r="BJ30" s="122"/>
      <c r="BK30" s="122"/>
      <c r="BL30" s="122"/>
      <c r="BM30" s="122"/>
      <c r="BN30" s="122"/>
      <c r="BO30" s="122"/>
      <c r="BP30" s="122"/>
      <c r="BQ30" s="122"/>
      <c r="BR30" s="122"/>
      <c r="BS30" s="122"/>
      <c r="BT30" s="122"/>
      <c r="BU30" s="122"/>
      <c r="BV30" s="122"/>
      <c r="BW30" s="122"/>
      <c r="BX30" s="122"/>
      <c r="BY30" s="122"/>
      <c r="BZ30" s="122"/>
      <c r="CA30" s="122"/>
      <c r="CB30" s="122"/>
      <c r="CC30" s="122"/>
      <c r="CD30" s="122"/>
      <c r="CE30" s="122"/>
      <c r="CF30" s="122"/>
      <c r="CG30" s="122"/>
      <c r="CH30" s="122"/>
      <c r="CI30" s="122"/>
      <c r="CJ30" s="122"/>
      <c r="CK30" s="122"/>
      <c r="CL30" s="122"/>
      <c r="CM30" s="122"/>
      <c r="CN30" s="122"/>
      <c r="CO30" s="122"/>
      <c r="CP30" s="122"/>
      <c r="CQ30" s="122"/>
      <c r="CR30" s="122"/>
      <c r="CS30" s="122"/>
      <c r="CT30" s="122"/>
      <c r="CU30" s="122"/>
      <c r="CV30" s="122"/>
      <c r="CW30" s="122"/>
      <c r="CX30" s="122"/>
      <c r="CY30" s="122"/>
      <c r="CZ30" s="122"/>
      <c r="DA30" s="122"/>
      <c r="DB30" s="122"/>
      <c r="DC30" s="122"/>
      <c r="DD30" s="122"/>
      <c r="DE30" s="122"/>
      <c r="DF30" s="122"/>
      <c r="DG30" s="122"/>
      <c r="DH30" s="122"/>
      <c r="DI30" s="122"/>
      <c r="DJ30" s="122"/>
      <c r="DK30" s="122"/>
      <c r="DL30" s="122"/>
      <c r="DM30" s="122"/>
      <c r="DN30" s="122"/>
      <c r="DO30" s="122"/>
      <c r="DP30" s="122"/>
      <c r="DQ30" s="122"/>
      <c r="DR30" s="122"/>
      <c r="DS30" s="122"/>
      <c r="DT30" s="122"/>
      <c r="DU30" s="122"/>
      <c r="DV30" s="122"/>
      <c r="DW30" s="122"/>
      <c r="DX30" s="122"/>
    </row>
    <row r="31" spans="1:128" s="67" customFormat="1" ht="83.25" hidden="1" customHeight="1">
      <c r="A31" s="896"/>
      <c r="B31" s="848"/>
      <c r="C31" s="869"/>
      <c r="D31" s="872"/>
      <c r="E31" s="843"/>
      <c r="F31" s="694"/>
      <c r="G31" s="845"/>
      <c r="H31" s="694"/>
      <c r="I31" s="140" t="s">
        <v>203</v>
      </c>
      <c r="J31" s="58" t="s">
        <v>252</v>
      </c>
      <c r="K31" s="86" t="s">
        <v>105</v>
      </c>
      <c r="L31" s="179"/>
      <c r="M31" s="178"/>
      <c r="N31" s="139"/>
      <c r="O31" s="139"/>
      <c r="P31" s="178"/>
      <c r="Q31" s="83">
        <v>10</v>
      </c>
      <c r="R31" s="118">
        <f>100-(P31-L31)*Q31</f>
        <v>100</v>
      </c>
      <c r="S31" s="135"/>
      <c r="T31" s="178"/>
      <c r="U31" s="83">
        <v>10</v>
      </c>
      <c r="V31" s="118">
        <f>100-(T31-L31)*U31</f>
        <v>100</v>
      </c>
      <c r="W31" s="135"/>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2"/>
      <c r="BD31" s="122"/>
      <c r="BE31" s="122"/>
      <c r="BF31" s="122"/>
      <c r="BG31" s="122"/>
      <c r="BH31" s="122"/>
      <c r="BI31" s="122"/>
      <c r="BJ31" s="122"/>
      <c r="BK31" s="122"/>
      <c r="BL31" s="122"/>
      <c r="BM31" s="122"/>
      <c r="BN31" s="122"/>
      <c r="BO31" s="122"/>
      <c r="BP31" s="122"/>
      <c r="BQ31" s="122"/>
      <c r="BR31" s="122"/>
      <c r="BS31" s="122"/>
      <c r="BT31" s="122"/>
      <c r="BU31" s="122"/>
      <c r="BV31" s="122"/>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122"/>
      <c r="DD31" s="122"/>
      <c r="DE31" s="122"/>
      <c r="DF31" s="122"/>
      <c r="DG31" s="122"/>
      <c r="DH31" s="122"/>
      <c r="DI31" s="122"/>
      <c r="DJ31" s="122"/>
      <c r="DK31" s="122"/>
      <c r="DL31" s="122"/>
      <c r="DM31" s="122"/>
      <c r="DN31" s="122"/>
      <c r="DO31" s="122"/>
      <c r="DP31" s="122"/>
      <c r="DQ31" s="122"/>
      <c r="DR31" s="122"/>
      <c r="DS31" s="122"/>
      <c r="DT31" s="122"/>
      <c r="DU31" s="122"/>
      <c r="DV31" s="122"/>
      <c r="DW31" s="122"/>
      <c r="DX31" s="122"/>
    </row>
    <row r="32" spans="1:128" s="67" customFormat="1" ht="83.25" customHeight="1">
      <c r="A32" s="896"/>
      <c r="B32" s="848"/>
      <c r="C32" s="869"/>
      <c r="D32" s="872"/>
      <c r="E32" s="843"/>
      <c r="F32" s="694"/>
      <c r="G32" s="845"/>
      <c r="H32" s="694"/>
      <c r="I32" s="140" t="str">
        <f>+'Ma tran chuc năng P5'!G9</f>
        <v>VT3.1.2</v>
      </c>
      <c r="J32" s="58" t="str">
        <f>+'Ma tran chuc năng P5'!H9</f>
        <v>Trình Tổng công ty xin thanh lý TSCĐ, VTTB ứ đọng kém mất phẩm chất không có nhu cầu sử dụng</v>
      </c>
      <c r="K32" s="86" t="s">
        <v>105</v>
      </c>
      <c r="L32" s="179">
        <v>0</v>
      </c>
      <c r="M32" s="178" t="s">
        <v>385</v>
      </c>
      <c r="N32" s="139">
        <v>0.2</v>
      </c>
      <c r="O32" s="312">
        <f>N32*D30*$C$30*$B$26*$A$9</f>
        <v>7.2250000000000005E-3</v>
      </c>
      <c r="P32" s="86">
        <v>0</v>
      </c>
      <c r="Q32" s="83">
        <v>10</v>
      </c>
      <c r="R32" s="118">
        <f>100-(P32-L32)*Q32</f>
        <v>100</v>
      </c>
      <c r="S32" s="135">
        <f>R32*O32</f>
        <v>0.72250000000000003</v>
      </c>
      <c r="T32" s="86">
        <v>0</v>
      </c>
      <c r="U32" s="83">
        <v>10</v>
      </c>
      <c r="V32" s="118">
        <f>100-(T32-L32)*U32</f>
        <v>100</v>
      </c>
      <c r="W32" s="135">
        <f>V32*O32</f>
        <v>0.72250000000000003</v>
      </c>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2"/>
      <c r="BF32" s="122"/>
      <c r="BG32" s="122"/>
      <c r="BH32" s="122"/>
      <c r="BI32" s="122"/>
      <c r="BJ32" s="122"/>
      <c r="BK32" s="122"/>
      <c r="BL32" s="122"/>
      <c r="BM32" s="122"/>
      <c r="BN32" s="122"/>
      <c r="BO32" s="122"/>
      <c r="BP32" s="122"/>
      <c r="BQ32" s="122"/>
      <c r="BR32" s="122"/>
      <c r="BS32" s="122"/>
      <c r="BT32" s="122"/>
      <c r="BU32" s="122"/>
      <c r="BV32" s="122"/>
      <c r="BW32" s="122"/>
      <c r="BX32" s="122"/>
      <c r="BY32" s="122"/>
      <c r="BZ32" s="122"/>
      <c r="CA32" s="122"/>
      <c r="CB32" s="122"/>
      <c r="CC32" s="122"/>
      <c r="CD32" s="122"/>
      <c r="CE32" s="122"/>
      <c r="CF32" s="122"/>
      <c r="CG32" s="122"/>
      <c r="CH32" s="122"/>
      <c r="CI32" s="122"/>
      <c r="CJ32" s="122"/>
      <c r="CK32" s="122"/>
      <c r="CL32" s="122"/>
      <c r="CM32" s="122"/>
      <c r="CN32" s="122"/>
      <c r="CO32" s="122"/>
      <c r="CP32" s="122"/>
      <c r="CQ32" s="122"/>
      <c r="CR32" s="122"/>
      <c r="CS32" s="122"/>
      <c r="CT32" s="122"/>
      <c r="CU32" s="122"/>
      <c r="CV32" s="122"/>
      <c r="CW32" s="122"/>
      <c r="CX32" s="122"/>
      <c r="CY32" s="122"/>
      <c r="CZ32" s="122"/>
      <c r="DA32" s="122"/>
      <c r="DB32" s="122"/>
      <c r="DC32" s="122"/>
      <c r="DD32" s="122"/>
      <c r="DE32" s="122"/>
      <c r="DF32" s="122"/>
      <c r="DG32" s="122"/>
      <c r="DH32" s="122"/>
      <c r="DI32" s="122"/>
      <c r="DJ32" s="122"/>
      <c r="DK32" s="122"/>
      <c r="DL32" s="122"/>
      <c r="DM32" s="122"/>
      <c r="DN32" s="122"/>
      <c r="DO32" s="122"/>
      <c r="DP32" s="122"/>
      <c r="DQ32" s="122"/>
      <c r="DR32" s="122"/>
      <c r="DS32" s="122"/>
      <c r="DT32" s="122"/>
      <c r="DU32" s="122"/>
      <c r="DV32" s="122"/>
      <c r="DW32" s="122"/>
      <c r="DX32" s="122"/>
    </row>
    <row r="33" spans="1:128" s="67" customFormat="1" ht="83.25" customHeight="1">
      <c r="A33" s="896"/>
      <c r="B33" s="848"/>
      <c r="C33" s="869"/>
      <c r="D33" s="872"/>
      <c r="E33" s="843"/>
      <c r="F33" s="694"/>
      <c r="G33" s="845"/>
      <c r="H33" s="694"/>
      <c r="I33" s="140" t="str">
        <f>+'Ma tran chuc năng P5'!G10</f>
        <v>VT3.1.3</v>
      </c>
      <c r="J33" s="58" t="str">
        <f>+'Ma tran chuc năng P5'!H10</f>
        <v xml:space="preserve">Ra Quyết định thanh lý tài sản, VTTB thu hồi </v>
      </c>
      <c r="K33" s="86" t="s">
        <v>105</v>
      </c>
      <c r="L33" s="179">
        <v>0</v>
      </c>
      <c r="M33" s="178" t="s">
        <v>385</v>
      </c>
      <c r="N33" s="139">
        <v>0.2</v>
      </c>
      <c r="O33" s="312">
        <f>N33*D30*$C$30*$B$26*$A$9</f>
        <v>7.2250000000000005E-3</v>
      </c>
      <c r="P33" s="86">
        <v>0</v>
      </c>
      <c r="Q33" s="83">
        <v>10</v>
      </c>
      <c r="R33" s="118">
        <f>100-(P33-L33)*Q33</f>
        <v>100</v>
      </c>
      <c r="S33" s="135">
        <f>R33*O33</f>
        <v>0.72250000000000003</v>
      </c>
      <c r="T33" s="86">
        <v>0</v>
      </c>
      <c r="U33" s="83">
        <v>10</v>
      </c>
      <c r="V33" s="118">
        <f>100-(T33-L33)*U33</f>
        <v>100</v>
      </c>
      <c r="W33" s="135">
        <f>V33*O33</f>
        <v>0.72250000000000003</v>
      </c>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2"/>
      <c r="BB33" s="122"/>
      <c r="BC33" s="122"/>
      <c r="BD33" s="122"/>
      <c r="BE33" s="122"/>
      <c r="BF33" s="122"/>
      <c r="BG33" s="122"/>
      <c r="BH33" s="122"/>
      <c r="BI33" s="122"/>
      <c r="BJ33" s="122"/>
      <c r="BK33" s="122"/>
      <c r="BL33" s="122"/>
      <c r="BM33" s="122"/>
      <c r="BN33" s="122"/>
      <c r="BO33" s="122"/>
      <c r="BP33" s="122"/>
      <c r="BQ33" s="122"/>
      <c r="BR33" s="122"/>
      <c r="BS33" s="122"/>
      <c r="BT33" s="122"/>
      <c r="BU33" s="122"/>
      <c r="BV33" s="122"/>
      <c r="BW33" s="122"/>
      <c r="BX33" s="122"/>
      <c r="BY33" s="122"/>
      <c r="BZ33" s="122"/>
      <c r="CA33" s="122"/>
      <c r="CB33" s="122"/>
      <c r="CC33" s="122"/>
      <c r="CD33" s="122"/>
      <c r="CE33" s="122"/>
      <c r="CF33" s="122"/>
      <c r="CG33" s="122"/>
      <c r="CH33" s="122"/>
      <c r="CI33" s="122"/>
      <c r="CJ33" s="122"/>
      <c r="CK33" s="122"/>
      <c r="CL33" s="122"/>
      <c r="CM33" s="122"/>
      <c r="CN33" s="122"/>
      <c r="CO33" s="122"/>
      <c r="CP33" s="122"/>
      <c r="CQ33" s="122"/>
      <c r="CR33" s="122"/>
      <c r="CS33" s="122"/>
      <c r="CT33" s="122"/>
      <c r="CU33" s="122"/>
      <c r="CV33" s="122"/>
      <c r="CW33" s="122"/>
      <c r="CX33" s="122"/>
      <c r="CY33" s="122"/>
      <c r="CZ33" s="122"/>
      <c r="DA33" s="122"/>
      <c r="DB33" s="122"/>
      <c r="DC33" s="122"/>
      <c r="DD33" s="122"/>
      <c r="DE33" s="122"/>
      <c r="DF33" s="122"/>
      <c r="DG33" s="122"/>
      <c r="DH33" s="122"/>
      <c r="DI33" s="122"/>
      <c r="DJ33" s="122"/>
      <c r="DK33" s="122"/>
      <c r="DL33" s="122"/>
      <c r="DM33" s="122"/>
      <c r="DN33" s="122"/>
      <c r="DO33" s="122"/>
      <c r="DP33" s="122"/>
      <c r="DQ33" s="122"/>
      <c r="DR33" s="122"/>
      <c r="DS33" s="122"/>
      <c r="DT33" s="122"/>
      <c r="DU33" s="122"/>
      <c r="DV33" s="122"/>
      <c r="DW33" s="122"/>
      <c r="DX33" s="122"/>
    </row>
    <row r="34" spans="1:128" s="67" customFormat="1" ht="83.25" customHeight="1">
      <c r="A34" s="896"/>
      <c r="B34" s="848"/>
      <c r="C34" s="870"/>
      <c r="D34" s="873"/>
      <c r="E34" s="842"/>
      <c r="F34" s="695"/>
      <c r="G34" s="846"/>
      <c r="H34" s="695"/>
      <c r="I34" s="140" t="str">
        <f>+'Ma tran chuc năng P5'!G11</f>
        <v>VT3.1.4</v>
      </c>
      <c r="J34" s="58" t="str">
        <f>+'Ma tran chuc năng P5'!H11</f>
        <v>Báo cáo Tổng công ty kết quả thanh lý</v>
      </c>
      <c r="K34" s="86" t="s">
        <v>105</v>
      </c>
      <c r="L34" s="179">
        <v>0</v>
      </c>
      <c r="M34" s="178" t="s">
        <v>385</v>
      </c>
      <c r="N34" s="139">
        <v>0.1</v>
      </c>
      <c r="O34" s="312">
        <f>N34*D30*$C$30*$B$26*$A$9</f>
        <v>3.6125000000000003E-3</v>
      </c>
      <c r="P34" s="86">
        <v>0</v>
      </c>
      <c r="Q34" s="83">
        <v>10</v>
      </c>
      <c r="R34" s="118">
        <f>100-(P34-L34)*Q34</f>
        <v>100</v>
      </c>
      <c r="S34" s="135">
        <f>R34*O34</f>
        <v>0.36125000000000002</v>
      </c>
      <c r="T34" s="86">
        <v>0</v>
      </c>
      <c r="U34" s="83">
        <v>10</v>
      </c>
      <c r="V34" s="118">
        <f>100-(T34-L34)*U34</f>
        <v>100</v>
      </c>
      <c r="W34" s="135">
        <f>V34*O34</f>
        <v>0.36125000000000002</v>
      </c>
      <c r="X34" s="122"/>
      <c r="Y34" s="122"/>
      <c r="Z34" s="122"/>
      <c r="AA34" s="122"/>
      <c r="AB34" s="122"/>
      <c r="AC34" s="122"/>
      <c r="AD34" s="122"/>
      <c r="AE34" s="122"/>
      <c r="AF34" s="122"/>
      <c r="AG34" s="122"/>
      <c r="AH34" s="122"/>
      <c r="AI34" s="122"/>
      <c r="AJ34" s="122"/>
      <c r="AK34" s="122"/>
      <c r="AL34" s="122"/>
      <c r="AM34" s="122"/>
      <c r="AN34" s="122"/>
      <c r="AO34" s="122"/>
      <c r="AP34" s="122"/>
      <c r="AQ34" s="122"/>
      <c r="AR34" s="122"/>
      <c r="AS34" s="122"/>
      <c r="AT34" s="122"/>
      <c r="AU34" s="122"/>
      <c r="AV34" s="122"/>
      <c r="AW34" s="122"/>
      <c r="AX34" s="122"/>
      <c r="AY34" s="122"/>
      <c r="AZ34" s="122"/>
      <c r="BA34" s="122"/>
      <c r="BB34" s="122"/>
      <c r="BC34" s="122"/>
      <c r="BD34" s="122"/>
      <c r="BE34" s="122"/>
      <c r="BF34" s="122"/>
      <c r="BG34" s="122"/>
      <c r="BH34" s="122"/>
      <c r="BI34" s="122"/>
      <c r="BJ34" s="122"/>
      <c r="BK34" s="122"/>
      <c r="BL34" s="122"/>
      <c r="BM34" s="122"/>
      <c r="BN34" s="122"/>
      <c r="BO34" s="122"/>
      <c r="BP34" s="122"/>
      <c r="BQ34" s="122"/>
      <c r="BR34" s="122"/>
      <c r="BS34" s="122"/>
      <c r="BT34" s="122"/>
      <c r="BU34" s="122"/>
      <c r="BV34" s="122"/>
      <c r="BW34" s="122"/>
      <c r="BX34" s="122"/>
      <c r="BY34" s="122"/>
      <c r="BZ34" s="122"/>
      <c r="CA34" s="122"/>
      <c r="CB34" s="122"/>
      <c r="CC34" s="122"/>
      <c r="CD34" s="122"/>
      <c r="CE34" s="122"/>
      <c r="CF34" s="122"/>
      <c r="CG34" s="122"/>
      <c r="CH34" s="122"/>
      <c r="CI34" s="122"/>
      <c r="CJ34" s="122"/>
      <c r="CK34" s="122"/>
      <c r="CL34" s="122"/>
      <c r="CM34" s="122"/>
      <c r="CN34" s="122"/>
      <c r="CO34" s="122"/>
      <c r="CP34" s="122"/>
      <c r="CQ34" s="122"/>
      <c r="CR34" s="122"/>
      <c r="CS34" s="122"/>
      <c r="CT34" s="122"/>
      <c r="CU34" s="122"/>
      <c r="CV34" s="122"/>
      <c r="CW34" s="122"/>
      <c r="CX34" s="122"/>
      <c r="CY34" s="122"/>
      <c r="CZ34" s="122"/>
      <c r="DA34" s="122"/>
      <c r="DB34" s="122"/>
      <c r="DC34" s="122"/>
      <c r="DD34" s="122"/>
      <c r="DE34" s="122"/>
      <c r="DF34" s="122"/>
      <c r="DG34" s="122"/>
      <c r="DH34" s="122"/>
      <c r="DI34" s="122"/>
      <c r="DJ34" s="122"/>
      <c r="DK34" s="122"/>
      <c r="DL34" s="122"/>
      <c r="DM34" s="122"/>
      <c r="DN34" s="122"/>
      <c r="DO34" s="122"/>
      <c r="DP34" s="122"/>
      <c r="DQ34" s="122"/>
      <c r="DR34" s="122"/>
      <c r="DS34" s="122"/>
      <c r="DT34" s="122"/>
      <c r="DU34" s="122"/>
      <c r="DV34" s="122"/>
      <c r="DW34" s="122"/>
      <c r="DX34" s="122"/>
    </row>
    <row r="35" spans="1:128" s="67" customFormat="1" ht="35.25" customHeight="1">
      <c r="A35" s="896"/>
      <c r="B35" s="848"/>
      <c r="C35" s="147"/>
      <c r="D35" s="147"/>
      <c r="E35" s="138" t="s">
        <v>205</v>
      </c>
      <c r="F35" s="831" t="s">
        <v>204</v>
      </c>
      <c r="G35" s="832"/>
      <c r="H35" s="832"/>
      <c r="I35" s="832"/>
      <c r="J35" s="832"/>
      <c r="K35" s="832"/>
      <c r="L35" s="832"/>
      <c r="M35" s="832"/>
      <c r="N35" s="832"/>
      <c r="O35" s="832"/>
      <c r="P35" s="832"/>
      <c r="Q35" s="832"/>
      <c r="R35" s="832"/>
      <c r="S35" s="832"/>
      <c r="T35" s="832"/>
      <c r="U35" s="832"/>
      <c r="V35" s="832"/>
      <c r="W35" s="833"/>
      <c r="X35" s="122"/>
      <c r="Y35" s="122"/>
      <c r="Z35" s="122"/>
      <c r="AA35" s="122"/>
      <c r="AB35" s="122"/>
      <c r="AC35" s="122"/>
      <c r="AD35" s="122"/>
      <c r="AE35" s="122"/>
      <c r="AF35" s="122"/>
      <c r="AG35" s="122"/>
      <c r="AH35" s="122"/>
      <c r="AI35" s="122"/>
      <c r="AJ35" s="122"/>
      <c r="AK35" s="122"/>
      <c r="AL35" s="122"/>
      <c r="AM35" s="122"/>
      <c r="AN35" s="122"/>
      <c r="AO35" s="122"/>
      <c r="AP35" s="122"/>
      <c r="AQ35" s="122"/>
      <c r="AR35" s="122"/>
      <c r="AS35" s="122"/>
      <c r="AT35" s="122"/>
      <c r="AU35" s="122"/>
      <c r="AV35" s="122"/>
      <c r="AW35" s="122"/>
      <c r="AX35" s="122"/>
      <c r="AY35" s="122"/>
      <c r="AZ35" s="122"/>
      <c r="BA35" s="122"/>
      <c r="BB35" s="122"/>
      <c r="BC35" s="122"/>
      <c r="BD35" s="122"/>
      <c r="BE35" s="122"/>
      <c r="BF35" s="122"/>
      <c r="BG35" s="122"/>
      <c r="BH35" s="122"/>
      <c r="BI35" s="122"/>
      <c r="BJ35" s="122"/>
      <c r="BK35" s="122"/>
      <c r="BL35" s="122"/>
      <c r="BM35" s="122"/>
      <c r="BN35" s="122"/>
      <c r="BO35" s="122"/>
      <c r="BP35" s="122"/>
      <c r="BQ35" s="122"/>
      <c r="BR35" s="122"/>
      <c r="BS35" s="122"/>
      <c r="BT35" s="122"/>
      <c r="BU35" s="122"/>
      <c r="BV35" s="122"/>
      <c r="BW35" s="122"/>
      <c r="BX35" s="122"/>
      <c r="BY35" s="122"/>
      <c r="BZ35" s="122"/>
      <c r="CA35" s="122"/>
      <c r="CB35" s="122"/>
      <c r="CC35" s="122"/>
      <c r="CD35" s="122"/>
      <c r="CE35" s="122"/>
      <c r="CF35" s="122"/>
      <c r="CG35" s="122"/>
      <c r="CH35" s="122"/>
      <c r="CI35" s="122"/>
      <c r="CJ35" s="122"/>
      <c r="CK35" s="122"/>
      <c r="CL35" s="122"/>
      <c r="CM35" s="122"/>
      <c r="CN35" s="122"/>
      <c r="CO35" s="122"/>
      <c r="CP35" s="122"/>
      <c r="CQ35" s="122"/>
      <c r="CR35" s="122"/>
      <c r="CS35" s="122"/>
      <c r="CT35" s="122"/>
      <c r="CU35" s="122"/>
      <c r="CV35" s="122"/>
      <c r="CW35" s="122"/>
      <c r="CX35" s="122"/>
      <c r="CY35" s="122"/>
      <c r="CZ35" s="122"/>
      <c r="DA35" s="122"/>
      <c r="DB35" s="122"/>
      <c r="DC35" s="122"/>
      <c r="DD35" s="122"/>
      <c r="DE35" s="122"/>
      <c r="DF35" s="122"/>
      <c r="DG35" s="122"/>
      <c r="DH35" s="122"/>
      <c r="DI35" s="122"/>
      <c r="DJ35" s="122"/>
      <c r="DK35" s="122"/>
      <c r="DL35" s="122"/>
      <c r="DM35" s="122"/>
      <c r="DN35" s="122"/>
      <c r="DO35" s="122"/>
      <c r="DP35" s="122"/>
      <c r="DQ35" s="122"/>
      <c r="DR35" s="122"/>
      <c r="DS35" s="122"/>
      <c r="DT35" s="122"/>
      <c r="DU35" s="122"/>
      <c r="DV35" s="122"/>
      <c r="DW35" s="122"/>
      <c r="DX35" s="122"/>
    </row>
    <row r="36" spans="1:128" s="67" customFormat="1" ht="84" hidden="1" customHeight="1">
      <c r="A36" s="896"/>
      <c r="B36" s="848"/>
      <c r="E36" s="98" t="s">
        <v>88</v>
      </c>
      <c r="F36" s="127" t="s">
        <v>89</v>
      </c>
      <c r="G36" s="140" t="s">
        <v>206</v>
      </c>
      <c r="H36" s="58" t="str">
        <f>+'Ma tran chuc năng P5'!D13</f>
        <v>Thực hiện công tác quản lý tài chính. Quản lý sử dụng vốn, kiểm soát dòng tiền, theo dõi tài sản, phân tích hiệu quả tài chính.</v>
      </c>
      <c r="I36" s="140" t="s">
        <v>207</v>
      </c>
      <c r="J36" s="58" t="str">
        <f>+'Ma tran chuc năng P5'!H15</f>
        <v>Thực hiện theo dõi giá trị tình hình biến động tài sản của Công ty. (quản lý theo dõi Tổng nguyên giá tài sản, khấu hao TSCĐ, giá trị còn lại của TSCĐ). Phản ánh chính xác tình hình tăng giảm các tài sản theo các nguồn vốn.</v>
      </c>
      <c r="K36" s="90"/>
      <c r="L36" s="173"/>
      <c r="M36" s="178"/>
      <c r="N36" s="139"/>
      <c r="O36" s="139"/>
      <c r="P36" s="178"/>
      <c r="Q36" s="83"/>
      <c r="R36" s="118"/>
      <c r="S36" s="135"/>
      <c r="T36" s="178"/>
      <c r="U36" s="134"/>
      <c r="V36" s="118"/>
      <c r="W36" s="135"/>
      <c r="X36" s="122"/>
      <c r="Y36" s="122"/>
      <c r="Z36" s="122"/>
      <c r="AA36" s="122"/>
      <c r="AB36" s="122"/>
      <c r="AC36" s="122"/>
      <c r="AD36" s="122"/>
      <c r="AE36" s="122"/>
      <c r="AF36" s="122"/>
      <c r="AG36" s="122"/>
      <c r="AH36" s="122"/>
      <c r="AI36" s="122"/>
      <c r="AJ36" s="122"/>
      <c r="AK36" s="122"/>
      <c r="AL36" s="122"/>
      <c r="AM36" s="122"/>
      <c r="AN36" s="122"/>
      <c r="AO36" s="122"/>
      <c r="AP36" s="122"/>
      <c r="AQ36" s="122"/>
      <c r="AR36" s="122"/>
      <c r="AS36" s="122"/>
      <c r="AT36" s="122"/>
      <c r="AU36" s="122"/>
      <c r="AV36" s="122"/>
      <c r="AW36" s="122"/>
      <c r="AX36" s="122"/>
      <c r="AY36" s="122"/>
      <c r="AZ36" s="122"/>
      <c r="BA36" s="122"/>
      <c r="BB36" s="122"/>
      <c r="BC36" s="122"/>
      <c r="BD36" s="122"/>
      <c r="BE36" s="122"/>
      <c r="BF36" s="122"/>
      <c r="BG36" s="122"/>
      <c r="BH36" s="122"/>
      <c r="BI36" s="122"/>
      <c r="BJ36" s="122"/>
      <c r="BK36" s="122"/>
      <c r="BL36" s="122"/>
      <c r="BM36" s="122"/>
      <c r="BN36" s="122"/>
      <c r="BO36" s="122"/>
      <c r="BP36" s="122"/>
      <c r="BQ36" s="122"/>
      <c r="BR36" s="122"/>
      <c r="BS36" s="122"/>
      <c r="BT36" s="122"/>
      <c r="BU36" s="122"/>
      <c r="BV36" s="12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122"/>
      <c r="DD36" s="122"/>
      <c r="DE36" s="122"/>
      <c r="DF36" s="122"/>
      <c r="DG36" s="122"/>
      <c r="DH36" s="122"/>
      <c r="DI36" s="122"/>
      <c r="DJ36" s="122"/>
      <c r="DK36" s="122"/>
      <c r="DL36" s="122"/>
      <c r="DM36" s="122"/>
      <c r="DN36" s="122"/>
      <c r="DO36" s="122"/>
      <c r="DP36" s="122"/>
      <c r="DQ36" s="122"/>
      <c r="DR36" s="122"/>
      <c r="DS36" s="122"/>
      <c r="DT36" s="122"/>
      <c r="DU36" s="122"/>
      <c r="DV36" s="122"/>
      <c r="DW36" s="122"/>
      <c r="DX36" s="122"/>
    </row>
    <row r="37" spans="1:128" s="67" customFormat="1" ht="129.75" customHeight="1">
      <c r="A37" s="896"/>
      <c r="B37" s="848"/>
      <c r="C37" s="868">
        <v>0.95</v>
      </c>
      <c r="D37" s="874">
        <v>0.65</v>
      </c>
      <c r="E37" s="841" t="s">
        <v>90</v>
      </c>
      <c r="F37" s="719" t="str">
        <f>+'Ma tran chuc năng P5'!D22</f>
        <v>Thực hiện hạch toán kế toán (tài khoản, sổ sách chứng từ, quy trình), vận hành và kiểm soát nghiệp vụ thu chi, chứng từ kế toán.</v>
      </c>
      <c r="G37" s="844" t="s">
        <v>507</v>
      </c>
      <c r="H37" s="719" t="str">
        <f>'Ma tran chuc năng P5'!F22</f>
        <v>Thực hiện hạch toán kế toán (tài khoản, sổ sách chứng từ, quy trình)</v>
      </c>
      <c r="I37" s="140" t="str">
        <f>'Ma tran chuc năng P5'!G22</f>
        <v>TC2.1.1</v>
      </c>
      <c r="J37" s="58" t="s">
        <v>342</v>
      </c>
      <c r="K37" s="86" t="s">
        <v>105</v>
      </c>
      <c r="L37" s="86">
        <v>0</v>
      </c>
      <c r="M37" s="178" t="s">
        <v>106</v>
      </c>
      <c r="N37" s="139">
        <v>0.3</v>
      </c>
      <c r="O37" s="312">
        <f t="shared" ref="O37:O42" si="0">N37*$D$37*$C$37*$B$26*$A$9</f>
        <v>0.13384312500000001</v>
      </c>
      <c r="P37" s="86">
        <v>0</v>
      </c>
      <c r="Q37" s="83">
        <v>10</v>
      </c>
      <c r="R37" s="118">
        <f t="shared" ref="R37:R45" si="1">100-(P37-L37)*Q37</f>
        <v>100</v>
      </c>
      <c r="S37" s="135">
        <f t="shared" ref="S37:S45" si="2">R37*O37</f>
        <v>13.3843125</v>
      </c>
      <c r="T37" s="86">
        <v>0</v>
      </c>
      <c r="U37" s="83">
        <v>10</v>
      </c>
      <c r="V37" s="118">
        <f t="shared" ref="V37:V45" si="3">100-(T37-L37)*U37</f>
        <v>100</v>
      </c>
      <c r="W37" s="135">
        <f t="shared" ref="W37:W45" si="4">V37*O37</f>
        <v>13.3843125</v>
      </c>
      <c r="X37" s="122"/>
      <c r="Y37" s="122"/>
      <c r="Z37" s="122"/>
      <c r="AA37" s="122"/>
      <c r="AB37" s="122"/>
      <c r="AC37" s="122"/>
      <c r="AD37" s="122"/>
      <c r="AE37" s="122"/>
      <c r="AF37" s="122"/>
      <c r="AG37" s="122"/>
      <c r="AH37" s="122"/>
      <c r="AI37" s="122"/>
      <c r="AJ37" s="122"/>
      <c r="AK37" s="122"/>
      <c r="AL37" s="122"/>
      <c r="AM37" s="122"/>
      <c r="AN37" s="122"/>
      <c r="AO37" s="122"/>
      <c r="AP37" s="122"/>
      <c r="AQ37" s="122"/>
      <c r="AR37" s="122"/>
      <c r="AS37" s="122"/>
      <c r="AT37" s="122"/>
      <c r="AU37" s="122"/>
      <c r="AV37" s="122"/>
      <c r="AW37" s="122"/>
      <c r="AX37" s="122"/>
      <c r="AY37" s="122"/>
      <c r="AZ37" s="122"/>
      <c r="BA37" s="122"/>
      <c r="BB37" s="122"/>
      <c r="BC37" s="122"/>
      <c r="BD37" s="122"/>
      <c r="BE37" s="122"/>
      <c r="BF37" s="122"/>
      <c r="BG37" s="122"/>
      <c r="BH37" s="122"/>
      <c r="BI37" s="122"/>
      <c r="BJ37" s="122"/>
      <c r="BK37" s="122"/>
      <c r="BL37" s="122"/>
      <c r="BM37" s="122"/>
      <c r="BN37" s="122"/>
      <c r="BO37" s="122"/>
      <c r="BP37" s="122"/>
      <c r="BQ37" s="122"/>
      <c r="BR37" s="122"/>
      <c r="BS37" s="122"/>
      <c r="BT37" s="122"/>
      <c r="BU37" s="122"/>
      <c r="BV37" s="12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122"/>
      <c r="DD37" s="122"/>
      <c r="DE37" s="122"/>
      <c r="DF37" s="122"/>
      <c r="DG37" s="122"/>
      <c r="DH37" s="122"/>
      <c r="DI37" s="122"/>
      <c r="DJ37" s="122"/>
      <c r="DK37" s="122"/>
      <c r="DL37" s="122"/>
      <c r="DM37" s="122"/>
      <c r="DN37" s="122"/>
      <c r="DO37" s="122"/>
      <c r="DP37" s="122"/>
      <c r="DQ37" s="122"/>
      <c r="DR37" s="122"/>
      <c r="DS37" s="122"/>
      <c r="DT37" s="122"/>
      <c r="DU37" s="122"/>
      <c r="DV37" s="122"/>
      <c r="DW37" s="122"/>
      <c r="DX37" s="122"/>
    </row>
    <row r="38" spans="1:128" s="67" customFormat="1" ht="95.25" customHeight="1">
      <c r="A38" s="896"/>
      <c r="B38" s="848"/>
      <c r="C38" s="869"/>
      <c r="D38" s="874"/>
      <c r="E38" s="843"/>
      <c r="F38" s="857"/>
      <c r="G38" s="845"/>
      <c r="H38" s="857"/>
      <c r="I38" s="140" t="str">
        <f>'Ma tran chuc năng P5'!G33</f>
        <v>TC2.1.12</v>
      </c>
      <c r="J38" s="58" t="str">
        <f>'Ma tran chuc năng P5'!H33</f>
        <v>Hạch toán kế toán phải trả nhà thầu cung cấp vật tư trên phân hệ AP của chương trình ERP.</v>
      </c>
      <c r="K38" s="86" t="s">
        <v>105</v>
      </c>
      <c r="L38" s="86">
        <v>0</v>
      </c>
      <c r="M38" s="178" t="s">
        <v>106</v>
      </c>
      <c r="N38" s="139">
        <v>0.3</v>
      </c>
      <c r="O38" s="312">
        <f t="shared" si="0"/>
        <v>0.13384312500000001</v>
      </c>
      <c r="P38" s="86">
        <v>0</v>
      </c>
      <c r="Q38" s="83">
        <v>10</v>
      </c>
      <c r="R38" s="118">
        <f t="shared" si="1"/>
        <v>100</v>
      </c>
      <c r="S38" s="135">
        <f t="shared" si="2"/>
        <v>13.3843125</v>
      </c>
      <c r="T38" s="86">
        <v>0</v>
      </c>
      <c r="U38" s="83">
        <v>10</v>
      </c>
      <c r="V38" s="118">
        <f t="shared" si="3"/>
        <v>100</v>
      </c>
      <c r="W38" s="135">
        <f t="shared" si="4"/>
        <v>13.3843125</v>
      </c>
      <c r="X38" s="122"/>
      <c r="Y38" s="122"/>
      <c r="Z38" s="122"/>
      <c r="AA38" s="122"/>
      <c r="AB38" s="122"/>
      <c r="AC38" s="122"/>
      <c r="AD38" s="122"/>
      <c r="AE38" s="122"/>
      <c r="AF38" s="122"/>
      <c r="AG38" s="122"/>
      <c r="AH38" s="122"/>
      <c r="AI38" s="122"/>
      <c r="AJ38" s="122"/>
      <c r="AK38" s="122"/>
      <c r="AL38" s="122"/>
      <c r="AM38" s="122"/>
      <c r="AN38" s="122"/>
      <c r="AO38" s="122"/>
      <c r="AP38" s="122"/>
      <c r="AQ38" s="122"/>
      <c r="AR38" s="122"/>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c r="CZ38" s="122"/>
      <c r="DA38" s="122"/>
      <c r="DB38" s="122"/>
      <c r="DC38" s="122"/>
      <c r="DD38" s="122"/>
      <c r="DE38" s="122"/>
      <c r="DF38" s="122"/>
      <c r="DG38" s="122"/>
      <c r="DH38" s="122"/>
      <c r="DI38" s="122"/>
      <c r="DJ38" s="122"/>
      <c r="DK38" s="122"/>
      <c r="DL38" s="122"/>
      <c r="DM38" s="122"/>
      <c r="DN38" s="122"/>
      <c r="DO38" s="122"/>
      <c r="DP38" s="122"/>
      <c r="DQ38" s="122"/>
      <c r="DR38" s="122"/>
      <c r="DS38" s="122"/>
      <c r="DT38" s="122"/>
      <c r="DU38" s="122"/>
      <c r="DV38" s="122"/>
      <c r="DW38" s="122"/>
      <c r="DX38" s="122"/>
    </row>
    <row r="39" spans="1:128" s="67" customFormat="1" ht="99.75" customHeight="1">
      <c r="A39" s="896"/>
      <c r="B39" s="848"/>
      <c r="C39" s="869"/>
      <c r="D39" s="874"/>
      <c r="E39" s="843"/>
      <c r="F39" s="857"/>
      <c r="G39" s="845"/>
      <c r="H39" s="857"/>
      <c r="I39" s="140" t="str">
        <f>'Ma tran chuc năng P5'!G24</f>
        <v>TC2.1.3</v>
      </c>
      <c r="J39" s="58" t="str">
        <f>'Ma tran chuc năng P5'!H24</f>
        <v>Thực hiện kiểm soát thu phiếu nhập xuất kho đủ số phiếu trong tháng đúng thời gian qui định.</v>
      </c>
      <c r="K39" s="86" t="s">
        <v>105</v>
      </c>
      <c r="L39" s="86">
        <v>0</v>
      </c>
      <c r="M39" s="178" t="s">
        <v>106</v>
      </c>
      <c r="N39" s="139">
        <v>0.16</v>
      </c>
      <c r="O39" s="312">
        <f t="shared" si="0"/>
        <v>7.1383000000000002E-2</v>
      </c>
      <c r="P39" s="86">
        <v>0</v>
      </c>
      <c r="Q39" s="83">
        <v>10</v>
      </c>
      <c r="R39" s="118">
        <f t="shared" si="1"/>
        <v>100</v>
      </c>
      <c r="S39" s="135">
        <f t="shared" si="2"/>
        <v>7.1383000000000001</v>
      </c>
      <c r="T39" s="86">
        <v>0</v>
      </c>
      <c r="U39" s="83">
        <v>10</v>
      </c>
      <c r="V39" s="118">
        <f t="shared" si="3"/>
        <v>100</v>
      </c>
      <c r="W39" s="135">
        <f t="shared" si="4"/>
        <v>7.1383000000000001</v>
      </c>
      <c r="X39" s="122"/>
      <c r="Y39" s="122"/>
      <c r="Z39" s="122"/>
      <c r="AA39" s="122"/>
      <c r="AB39" s="122"/>
      <c r="AC39" s="122"/>
      <c r="AD39" s="122"/>
      <c r="AE39" s="122"/>
      <c r="AF39" s="122"/>
      <c r="AG39" s="122"/>
      <c r="AH39" s="122"/>
      <c r="AI39" s="122"/>
      <c r="AJ39" s="122"/>
      <c r="AK39" s="122"/>
      <c r="AL39" s="122"/>
      <c r="AM39" s="122"/>
      <c r="AN39" s="122"/>
      <c r="AO39" s="122"/>
      <c r="AP39" s="122"/>
      <c r="AQ39" s="122"/>
      <c r="AR39" s="122"/>
      <c r="AS39" s="122"/>
      <c r="AT39" s="122"/>
      <c r="AU39" s="122"/>
      <c r="AV39" s="122"/>
      <c r="AW39" s="122"/>
      <c r="AX39" s="122"/>
      <c r="AY39" s="122"/>
      <c r="AZ39" s="122"/>
      <c r="BA39" s="122"/>
      <c r="BB39" s="122"/>
      <c r="BC39" s="122"/>
      <c r="BD39" s="122"/>
      <c r="BE39" s="122"/>
      <c r="BF39" s="122"/>
      <c r="BG39" s="122"/>
      <c r="BH39" s="122"/>
      <c r="BI39" s="122"/>
      <c r="BJ39" s="122"/>
      <c r="BK39" s="122"/>
      <c r="BL39" s="122"/>
      <c r="BM39" s="122"/>
      <c r="BN39" s="122"/>
      <c r="BO39" s="122"/>
      <c r="BP39" s="122"/>
      <c r="BQ39" s="122"/>
      <c r="BR39" s="122"/>
      <c r="BS39" s="122"/>
      <c r="BT39" s="122"/>
      <c r="BU39" s="122"/>
      <c r="BV39" s="122"/>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c r="CZ39" s="122"/>
      <c r="DA39" s="122"/>
      <c r="DB39" s="122"/>
      <c r="DC39" s="122"/>
      <c r="DD39" s="122"/>
      <c r="DE39" s="122"/>
      <c r="DF39" s="122"/>
      <c r="DG39" s="122"/>
      <c r="DH39" s="122"/>
      <c r="DI39" s="122"/>
      <c r="DJ39" s="122"/>
      <c r="DK39" s="122"/>
      <c r="DL39" s="122"/>
      <c r="DM39" s="122"/>
      <c r="DN39" s="122"/>
      <c r="DO39" s="122"/>
      <c r="DP39" s="122"/>
      <c r="DQ39" s="122"/>
      <c r="DR39" s="122"/>
      <c r="DS39" s="122"/>
      <c r="DT39" s="122"/>
      <c r="DU39" s="122"/>
      <c r="DV39" s="122"/>
      <c r="DW39" s="122"/>
      <c r="DX39" s="122"/>
    </row>
    <row r="40" spans="1:128" s="67" customFormat="1" ht="99.75" customHeight="1">
      <c r="A40" s="896"/>
      <c r="B40" s="848"/>
      <c r="C40" s="869"/>
      <c r="D40" s="874"/>
      <c r="E40" s="843"/>
      <c r="F40" s="857"/>
      <c r="G40" s="845"/>
      <c r="H40" s="857"/>
      <c r="I40" s="140" t="str">
        <f>'Ma tran chuc năng P5'!G26</f>
        <v>TC2.1.5</v>
      </c>
      <c r="J40" s="58" t="str">
        <f>'Ma tran chuc năng P5'!H26</f>
        <v>Thực hiện quyết toán, hạch toán chi phí sửa chữa MBA PX thí nghiệm điện tự làm.</v>
      </c>
      <c r="K40" s="86" t="s">
        <v>105</v>
      </c>
      <c r="L40" s="86">
        <v>0</v>
      </c>
      <c r="M40" s="178" t="s">
        <v>106</v>
      </c>
      <c r="N40" s="139">
        <v>0.08</v>
      </c>
      <c r="O40" s="312">
        <f t="shared" si="0"/>
        <v>3.5691500000000001E-2</v>
      </c>
      <c r="P40" s="86">
        <v>0</v>
      </c>
      <c r="Q40" s="83">
        <v>10</v>
      </c>
      <c r="R40" s="118">
        <f t="shared" si="1"/>
        <v>100</v>
      </c>
      <c r="S40" s="135">
        <f t="shared" si="2"/>
        <v>3.56915</v>
      </c>
      <c r="T40" s="86">
        <v>0</v>
      </c>
      <c r="U40" s="83">
        <v>10</v>
      </c>
      <c r="V40" s="118">
        <f t="shared" si="3"/>
        <v>100</v>
      </c>
      <c r="W40" s="135">
        <f t="shared" si="4"/>
        <v>3.56915</v>
      </c>
      <c r="X40" s="122"/>
      <c r="Y40" s="122"/>
      <c r="Z40" s="122"/>
      <c r="AA40" s="122"/>
      <c r="AB40" s="122"/>
      <c r="AC40" s="122"/>
      <c r="AD40" s="122"/>
      <c r="AE40" s="122"/>
      <c r="AF40" s="122"/>
      <c r="AG40" s="122"/>
      <c r="AH40" s="122"/>
      <c r="AI40" s="122"/>
      <c r="AJ40" s="122"/>
      <c r="AK40" s="122"/>
      <c r="AL40" s="122"/>
      <c r="AM40" s="122"/>
      <c r="AN40" s="122"/>
      <c r="AO40" s="122"/>
      <c r="AP40" s="122"/>
      <c r="AQ40" s="122"/>
      <c r="AR40" s="122"/>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122"/>
      <c r="DD40" s="122"/>
      <c r="DE40" s="122"/>
      <c r="DF40" s="122"/>
      <c r="DG40" s="122"/>
      <c r="DH40" s="122"/>
      <c r="DI40" s="122"/>
      <c r="DJ40" s="122"/>
      <c r="DK40" s="122"/>
      <c r="DL40" s="122"/>
      <c r="DM40" s="122"/>
      <c r="DN40" s="122"/>
      <c r="DO40" s="122"/>
      <c r="DP40" s="122"/>
      <c r="DQ40" s="122"/>
      <c r="DR40" s="122"/>
      <c r="DS40" s="122"/>
      <c r="DT40" s="122"/>
      <c r="DU40" s="122"/>
      <c r="DV40" s="122"/>
      <c r="DW40" s="122"/>
      <c r="DX40" s="122"/>
    </row>
    <row r="41" spans="1:128" s="67" customFormat="1" ht="69" customHeight="1">
      <c r="A41" s="896"/>
      <c r="B41" s="848"/>
      <c r="C41" s="869"/>
      <c r="D41" s="874"/>
      <c r="E41" s="843"/>
      <c r="F41" s="857"/>
      <c r="G41" s="845"/>
      <c r="H41" s="857"/>
      <c r="I41" s="140" t="str">
        <f>'Ma tran chuc năng P5'!G27</f>
        <v>TC2.1.6</v>
      </c>
      <c r="J41" s="58" t="str">
        <f>'Ma tran chuc năng P5'!H27</f>
        <v>Thực hiện  đánh giá vật tư thu hồi nhập kho, lập biên bản đánh giá.</v>
      </c>
      <c r="K41" s="86" t="s">
        <v>105</v>
      </c>
      <c r="L41" s="86">
        <v>0</v>
      </c>
      <c r="M41" s="178" t="s">
        <v>106</v>
      </c>
      <c r="N41" s="139">
        <v>0.08</v>
      </c>
      <c r="O41" s="312">
        <f t="shared" si="0"/>
        <v>3.5691500000000001E-2</v>
      </c>
      <c r="P41" s="86">
        <v>0</v>
      </c>
      <c r="Q41" s="83">
        <v>10</v>
      </c>
      <c r="R41" s="118">
        <f t="shared" si="1"/>
        <v>100</v>
      </c>
      <c r="S41" s="135">
        <f t="shared" si="2"/>
        <v>3.56915</v>
      </c>
      <c r="T41" s="86">
        <v>0</v>
      </c>
      <c r="U41" s="83">
        <v>10</v>
      </c>
      <c r="V41" s="118">
        <f t="shared" si="3"/>
        <v>100</v>
      </c>
      <c r="W41" s="135">
        <f t="shared" si="4"/>
        <v>3.56915</v>
      </c>
      <c r="X41" s="122"/>
      <c r="Y41" s="122"/>
      <c r="Z41" s="122"/>
      <c r="AA41" s="122"/>
      <c r="AB41" s="122"/>
      <c r="AC41" s="122"/>
      <c r="AD41" s="122"/>
      <c r="AE41" s="122"/>
      <c r="AF41" s="122"/>
      <c r="AG41" s="122"/>
      <c r="AH41" s="122"/>
      <c r="AI41" s="122"/>
      <c r="AJ41" s="122"/>
      <c r="AK41" s="122"/>
      <c r="AL41" s="122"/>
      <c r="AM41" s="122"/>
      <c r="AN41" s="122"/>
      <c r="AO41" s="122"/>
      <c r="AP41" s="122"/>
      <c r="AQ41" s="122"/>
      <c r="AR41" s="122"/>
      <c r="AS41" s="122"/>
      <c r="AT41" s="122"/>
      <c r="AU41" s="122"/>
      <c r="AV41" s="122"/>
      <c r="AW41" s="122"/>
      <c r="AX41" s="122"/>
      <c r="AY41" s="122"/>
      <c r="AZ41" s="122"/>
      <c r="BA41" s="122"/>
      <c r="BB41" s="122"/>
      <c r="BC41" s="122"/>
      <c r="BD41" s="122"/>
      <c r="BE41" s="122"/>
      <c r="BF41" s="122"/>
      <c r="BG41" s="122"/>
      <c r="BH41" s="122"/>
      <c r="BI41" s="122"/>
      <c r="BJ41" s="122"/>
      <c r="BK41" s="122"/>
      <c r="BL41" s="122"/>
      <c r="BM41" s="122"/>
      <c r="BN41" s="122"/>
      <c r="BO41" s="122"/>
      <c r="BP41" s="122"/>
      <c r="BQ41" s="122"/>
      <c r="BR41" s="122"/>
      <c r="BS41" s="122"/>
      <c r="BT41" s="122"/>
      <c r="BU41" s="122"/>
      <c r="BV41" s="122"/>
      <c r="BW41" s="122"/>
      <c r="BX41" s="122"/>
      <c r="BY41" s="122"/>
      <c r="BZ41" s="122"/>
      <c r="CA41" s="122"/>
      <c r="CB41" s="122"/>
      <c r="CC41" s="122"/>
      <c r="CD41" s="122"/>
      <c r="CE41" s="122"/>
      <c r="CF41" s="122"/>
      <c r="CG41" s="122"/>
      <c r="CH41" s="122"/>
      <c r="CI41" s="122"/>
      <c r="CJ41" s="122"/>
      <c r="CK41" s="122"/>
      <c r="CL41" s="122"/>
      <c r="CM41" s="122"/>
      <c r="CN41" s="122"/>
      <c r="CO41" s="122"/>
      <c r="CP41" s="122"/>
      <c r="CQ41" s="122"/>
      <c r="CR41" s="122"/>
      <c r="CS41" s="122"/>
      <c r="CT41" s="122"/>
      <c r="CU41" s="122"/>
      <c r="CV41" s="122"/>
      <c r="CW41" s="122"/>
      <c r="CX41" s="122"/>
      <c r="CY41" s="122"/>
      <c r="CZ41" s="122"/>
      <c r="DA41" s="122"/>
      <c r="DB41" s="122"/>
      <c r="DC41" s="122"/>
      <c r="DD41" s="122"/>
      <c r="DE41" s="122"/>
      <c r="DF41" s="122"/>
      <c r="DG41" s="122"/>
      <c r="DH41" s="122"/>
      <c r="DI41" s="122"/>
      <c r="DJ41" s="122"/>
      <c r="DK41" s="122"/>
      <c r="DL41" s="122"/>
      <c r="DM41" s="122"/>
      <c r="DN41" s="122"/>
      <c r="DO41" s="122"/>
      <c r="DP41" s="122"/>
      <c r="DQ41" s="122"/>
      <c r="DR41" s="122"/>
      <c r="DS41" s="122"/>
      <c r="DT41" s="122"/>
      <c r="DU41" s="122"/>
      <c r="DV41" s="122"/>
      <c r="DW41" s="122"/>
      <c r="DX41" s="122"/>
    </row>
    <row r="42" spans="1:128" s="67" customFormat="1" ht="68.25" customHeight="1">
      <c r="A42" s="896"/>
      <c r="B42" s="848"/>
      <c r="C42" s="869"/>
      <c r="D42" s="874"/>
      <c r="E42" s="842"/>
      <c r="F42" s="720"/>
      <c r="G42" s="846"/>
      <c r="H42" s="720"/>
      <c r="I42" s="140" t="str">
        <f>'Ma tran chuc năng P5'!G30</f>
        <v>TC2.1.9</v>
      </c>
      <c r="J42" s="58" t="str">
        <f>'Ma tran chuc năng P5'!H30</f>
        <v>Thực hiện in sổ sách kế toán theo từng Phân hệ kế toán</v>
      </c>
      <c r="K42" s="86" t="s">
        <v>105</v>
      </c>
      <c r="L42" s="86">
        <v>0</v>
      </c>
      <c r="M42" s="281" t="s">
        <v>106</v>
      </c>
      <c r="N42" s="282">
        <v>0.08</v>
      </c>
      <c r="O42" s="312">
        <f t="shared" si="0"/>
        <v>3.5691500000000001E-2</v>
      </c>
      <c r="P42" s="86">
        <v>0</v>
      </c>
      <c r="Q42" s="83">
        <v>10</v>
      </c>
      <c r="R42" s="118">
        <f t="shared" si="1"/>
        <v>100</v>
      </c>
      <c r="S42" s="135">
        <f t="shared" si="2"/>
        <v>3.56915</v>
      </c>
      <c r="T42" s="86">
        <v>0</v>
      </c>
      <c r="U42" s="83">
        <v>10</v>
      </c>
      <c r="V42" s="118">
        <f t="shared" si="3"/>
        <v>100</v>
      </c>
      <c r="W42" s="135">
        <f t="shared" si="4"/>
        <v>3.56915</v>
      </c>
      <c r="X42" s="122"/>
      <c r="Y42" s="122"/>
      <c r="Z42" s="122"/>
      <c r="AA42" s="122"/>
      <c r="AB42" s="122"/>
      <c r="AC42" s="122"/>
      <c r="AD42" s="122"/>
      <c r="AE42" s="122"/>
      <c r="AF42" s="122"/>
      <c r="AG42" s="122"/>
      <c r="AH42" s="122"/>
      <c r="AI42" s="122"/>
      <c r="AJ42" s="122"/>
      <c r="AK42" s="122"/>
      <c r="AL42" s="122"/>
      <c r="AM42" s="122"/>
      <c r="AN42" s="122"/>
      <c r="AO42" s="122"/>
      <c r="AP42" s="122"/>
      <c r="AQ42" s="122"/>
      <c r="AR42" s="122"/>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122"/>
      <c r="DD42" s="122"/>
      <c r="DE42" s="122"/>
      <c r="DF42" s="122"/>
      <c r="DG42" s="122"/>
      <c r="DH42" s="122"/>
      <c r="DI42" s="122"/>
      <c r="DJ42" s="122"/>
      <c r="DK42" s="122"/>
      <c r="DL42" s="122"/>
      <c r="DM42" s="122"/>
      <c r="DN42" s="122"/>
      <c r="DO42" s="122"/>
      <c r="DP42" s="122"/>
      <c r="DQ42" s="122"/>
      <c r="DR42" s="122"/>
      <c r="DS42" s="122"/>
      <c r="DT42" s="122"/>
      <c r="DU42" s="122"/>
      <c r="DV42" s="122"/>
      <c r="DW42" s="122"/>
      <c r="DX42" s="122"/>
    </row>
    <row r="43" spans="1:128" s="67" customFormat="1" ht="69.599999999999994" customHeight="1">
      <c r="A43" s="896"/>
      <c r="B43" s="848"/>
      <c r="C43" s="869"/>
      <c r="D43" s="871">
        <v>0.35</v>
      </c>
      <c r="E43" s="841" t="s">
        <v>92</v>
      </c>
      <c r="F43" s="693" t="str">
        <f>+'Ma tran chuc năng P5'!D36</f>
        <v>Lập  các báo cáo kế toán tài chính.</v>
      </c>
      <c r="G43" s="140" t="s">
        <v>511</v>
      </c>
      <c r="H43" s="58" t="str">
        <f>'Ma tran chuc năng P5'!F36</f>
        <v>Lập báo cáo kế toán tài chính toàn công ty</v>
      </c>
      <c r="I43" s="140" t="str">
        <f>'Ma tran chuc năng P5'!G36</f>
        <v>TC3.1.1</v>
      </c>
      <c r="J43" s="58" t="s">
        <v>262</v>
      </c>
      <c r="K43" s="86" t="s">
        <v>105</v>
      </c>
      <c r="L43" s="86">
        <v>0</v>
      </c>
      <c r="M43" s="178" t="s">
        <v>106</v>
      </c>
      <c r="N43" s="139">
        <v>0.3</v>
      </c>
      <c r="O43" s="312">
        <f>N43*$D$43*$C$37*$B$26*$A$9</f>
        <v>7.2069374999999991E-2</v>
      </c>
      <c r="P43" s="86">
        <v>0</v>
      </c>
      <c r="Q43" s="83">
        <v>10</v>
      </c>
      <c r="R43" s="118">
        <f t="shared" si="1"/>
        <v>100</v>
      </c>
      <c r="S43" s="135">
        <f t="shared" si="2"/>
        <v>7.2069374999999987</v>
      </c>
      <c r="T43" s="86">
        <v>0</v>
      </c>
      <c r="U43" s="83">
        <v>10</v>
      </c>
      <c r="V43" s="118">
        <f t="shared" si="3"/>
        <v>100</v>
      </c>
      <c r="W43" s="135">
        <f t="shared" si="4"/>
        <v>7.2069374999999987</v>
      </c>
      <c r="X43" s="122"/>
      <c r="Y43" s="122"/>
      <c r="Z43" s="122"/>
      <c r="AA43" s="122"/>
      <c r="AB43" s="122"/>
      <c r="AC43" s="122"/>
      <c r="AD43" s="122"/>
      <c r="AE43" s="122"/>
      <c r="AF43" s="122"/>
      <c r="AG43" s="122"/>
      <c r="AH43" s="122"/>
      <c r="AI43" s="122"/>
      <c r="AJ43" s="122"/>
      <c r="AK43" s="122"/>
      <c r="AL43" s="122"/>
      <c r="AM43" s="122"/>
      <c r="AN43" s="122"/>
      <c r="AO43" s="122"/>
      <c r="AP43" s="122"/>
      <c r="AQ43" s="122"/>
      <c r="AR43" s="122"/>
      <c r="AS43" s="122"/>
      <c r="AT43" s="122"/>
      <c r="AU43" s="122"/>
      <c r="AV43" s="122"/>
      <c r="AW43" s="122"/>
      <c r="AX43" s="122"/>
      <c r="AY43" s="122"/>
      <c r="AZ43" s="122"/>
      <c r="BA43" s="122"/>
      <c r="BB43" s="122"/>
      <c r="BC43" s="122"/>
      <c r="BD43" s="122"/>
      <c r="BE43" s="122"/>
      <c r="BF43" s="122"/>
      <c r="BG43" s="122"/>
      <c r="BH43" s="122"/>
      <c r="BI43" s="122"/>
      <c r="BJ43" s="122"/>
      <c r="BK43" s="122"/>
      <c r="BL43" s="122"/>
      <c r="BM43" s="122"/>
      <c r="BN43" s="122"/>
      <c r="BO43" s="122"/>
      <c r="BP43" s="122"/>
      <c r="BQ43" s="122"/>
      <c r="BR43" s="122"/>
      <c r="BS43" s="122"/>
      <c r="BT43" s="122"/>
      <c r="BU43" s="122"/>
      <c r="BV43" s="122"/>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122"/>
      <c r="DD43" s="122"/>
      <c r="DE43" s="122"/>
      <c r="DF43" s="122"/>
      <c r="DG43" s="122"/>
      <c r="DH43" s="122"/>
      <c r="DI43" s="122"/>
      <c r="DJ43" s="122"/>
      <c r="DK43" s="122"/>
      <c r="DL43" s="122"/>
      <c r="DM43" s="122"/>
      <c r="DN43" s="122"/>
      <c r="DO43" s="122"/>
      <c r="DP43" s="122"/>
      <c r="DQ43" s="122"/>
      <c r="DR43" s="122"/>
      <c r="DS43" s="122"/>
      <c r="DT43" s="122"/>
      <c r="DU43" s="122"/>
      <c r="DV43" s="122"/>
      <c r="DW43" s="122"/>
      <c r="DX43" s="122"/>
    </row>
    <row r="44" spans="1:128" s="67" customFormat="1" ht="69.599999999999994" customHeight="1">
      <c r="A44" s="896"/>
      <c r="B44" s="848"/>
      <c r="C44" s="869"/>
      <c r="D44" s="872"/>
      <c r="E44" s="843"/>
      <c r="F44" s="694"/>
      <c r="G44" s="844" t="s">
        <v>589</v>
      </c>
      <c r="H44" s="719" t="str">
        <f>'Ma tran chuc năng P5'!F41</f>
        <v>Lập các báo cáo kế toán khác</v>
      </c>
      <c r="I44" s="140" t="str">
        <f>'Ma tran chuc năng P5'!G46</f>
        <v>TC3.2.6</v>
      </c>
      <c r="J44" s="58" t="s">
        <v>325</v>
      </c>
      <c r="K44" s="86" t="s">
        <v>105</v>
      </c>
      <c r="L44" s="86">
        <v>0</v>
      </c>
      <c r="M44" s="178" t="s">
        <v>106</v>
      </c>
      <c r="N44" s="139">
        <v>0.3</v>
      </c>
      <c r="O44" s="312">
        <f>N44*$D$43*$C$37*$B$26*$A$9</f>
        <v>7.2069374999999991E-2</v>
      </c>
      <c r="P44" s="86">
        <v>0</v>
      </c>
      <c r="Q44" s="83">
        <v>10</v>
      </c>
      <c r="R44" s="118">
        <f t="shared" si="1"/>
        <v>100</v>
      </c>
      <c r="S44" s="135">
        <f t="shared" si="2"/>
        <v>7.2069374999999987</v>
      </c>
      <c r="T44" s="86">
        <v>0</v>
      </c>
      <c r="U44" s="83">
        <v>10</v>
      </c>
      <c r="V44" s="118">
        <f t="shared" si="3"/>
        <v>100</v>
      </c>
      <c r="W44" s="135">
        <f t="shared" si="4"/>
        <v>7.2069374999999987</v>
      </c>
      <c r="X44" s="122"/>
      <c r="Y44" s="122"/>
      <c r="Z44" s="122"/>
      <c r="AA44" s="122"/>
      <c r="AB44" s="122"/>
      <c r="AC44" s="122"/>
      <c r="AD44" s="122"/>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22"/>
      <c r="DD44" s="122"/>
      <c r="DE44" s="122"/>
      <c r="DF44" s="122"/>
      <c r="DG44" s="122"/>
      <c r="DH44" s="122"/>
      <c r="DI44" s="122"/>
      <c r="DJ44" s="122"/>
      <c r="DK44" s="122"/>
      <c r="DL44" s="122"/>
      <c r="DM44" s="122"/>
      <c r="DN44" s="122"/>
      <c r="DO44" s="122"/>
      <c r="DP44" s="122"/>
      <c r="DQ44" s="122"/>
      <c r="DR44" s="122"/>
      <c r="DS44" s="122"/>
      <c r="DT44" s="122"/>
      <c r="DU44" s="122"/>
      <c r="DV44" s="122"/>
      <c r="DW44" s="122"/>
      <c r="DX44" s="122"/>
    </row>
    <row r="45" spans="1:128" s="67" customFormat="1" ht="69.599999999999994" customHeight="1">
      <c r="A45" s="896"/>
      <c r="B45" s="848"/>
      <c r="C45" s="869"/>
      <c r="D45" s="872"/>
      <c r="E45" s="843"/>
      <c r="F45" s="695"/>
      <c r="G45" s="846"/>
      <c r="H45" s="720"/>
      <c r="I45" s="140" t="str">
        <f>'Ma tran chuc năng P5'!G43</f>
        <v>TC3.2.3</v>
      </c>
      <c r="J45" s="58" t="s">
        <v>263</v>
      </c>
      <c r="K45" s="86" t="s">
        <v>105</v>
      </c>
      <c r="L45" s="86">
        <v>0</v>
      </c>
      <c r="M45" s="178" t="s">
        <v>24</v>
      </c>
      <c r="N45" s="139">
        <v>0.3</v>
      </c>
      <c r="O45" s="312">
        <f>N45*$D$43*$C$37*$B$26*$A$9</f>
        <v>7.2069374999999991E-2</v>
      </c>
      <c r="P45" s="86">
        <v>0</v>
      </c>
      <c r="Q45" s="83">
        <v>10</v>
      </c>
      <c r="R45" s="118">
        <f t="shared" si="1"/>
        <v>100</v>
      </c>
      <c r="S45" s="135">
        <f t="shared" si="2"/>
        <v>7.2069374999999987</v>
      </c>
      <c r="T45" s="86">
        <v>0</v>
      </c>
      <c r="U45" s="83">
        <v>10</v>
      </c>
      <c r="V45" s="118">
        <f t="shared" si="3"/>
        <v>100</v>
      </c>
      <c r="W45" s="135">
        <f t="shared" si="4"/>
        <v>7.2069374999999987</v>
      </c>
      <c r="X45" s="122"/>
      <c r="Y45" s="122"/>
      <c r="Z45" s="122"/>
      <c r="AA45" s="122"/>
      <c r="AB45" s="122"/>
      <c r="AC45" s="122"/>
      <c r="AD45" s="122"/>
      <c r="AE45" s="122"/>
      <c r="AF45" s="122"/>
      <c r="AG45" s="122"/>
      <c r="AH45" s="122"/>
      <c r="AI45" s="122"/>
      <c r="AJ45" s="122"/>
      <c r="AK45" s="122"/>
      <c r="AL45" s="122"/>
      <c r="AM45" s="122"/>
      <c r="AN45" s="122"/>
      <c r="AO45" s="122"/>
      <c r="AP45" s="122"/>
      <c r="AQ45" s="122"/>
      <c r="AR45" s="122"/>
      <c r="AS45" s="122"/>
      <c r="AT45" s="122"/>
      <c r="AU45" s="122"/>
      <c r="AV45" s="122"/>
      <c r="AW45" s="122"/>
      <c r="AX45" s="122"/>
      <c r="AY45" s="122"/>
      <c r="AZ45" s="122"/>
      <c r="BA45" s="122"/>
      <c r="BB45" s="122"/>
      <c r="BC45" s="122"/>
      <c r="BD45" s="122"/>
      <c r="BE45" s="122"/>
      <c r="BF45" s="122"/>
      <c r="BG45" s="122"/>
      <c r="BH45" s="122"/>
      <c r="BI45" s="122"/>
      <c r="BJ45" s="122"/>
      <c r="BK45" s="122"/>
      <c r="BL45" s="122"/>
      <c r="BM45" s="122"/>
      <c r="BN45" s="122"/>
      <c r="BO45" s="122"/>
      <c r="BP45" s="122"/>
      <c r="BQ45" s="122"/>
      <c r="BR45" s="122"/>
      <c r="BS45" s="122"/>
      <c r="BT45" s="122"/>
      <c r="BU45" s="122"/>
      <c r="BV45" s="122"/>
      <c r="BW45" s="122"/>
      <c r="BX45" s="122"/>
      <c r="BY45" s="122"/>
      <c r="BZ45" s="122"/>
      <c r="CA45" s="122"/>
      <c r="CB45" s="122"/>
      <c r="CC45" s="122"/>
      <c r="CD45" s="122"/>
      <c r="CE45" s="122"/>
      <c r="CF45" s="122"/>
      <c r="CG45" s="122"/>
      <c r="CH45" s="122"/>
      <c r="CI45" s="122"/>
      <c r="CJ45" s="122"/>
      <c r="CK45" s="122"/>
      <c r="CL45" s="122"/>
      <c r="CM45" s="122"/>
      <c r="CN45" s="122"/>
      <c r="CO45" s="122"/>
      <c r="CP45" s="122"/>
      <c r="CQ45" s="122"/>
      <c r="CR45" s="122"/>
      <c r="CS45" s="122"/>
      <c r="CT45" s="122"/>
      <c r="CU45" s="122"/>
      <c r="CV45" s="122"/>
      <c r="CW45" s="122"/>
      <c r="CX45" s="122"/>
      <c r="CY45" s="122"/>
      <c r="CZ45" s="122"/>
      <c r="DA45" s="122"/>
      <c r="DB45" s="122"/>
      <c r="DC45" s="122"/>
      <c r="DD45" s="122"/>
      <c r="DE45" s="122"/>
      <c r="DF45" s="122"/>
      <c r="DG45" s="122"/>
      <c r="DH45" s="122"/>
      <c r="DI45" s="122"/>
      <c r="DJ45" s="122"/>
      <c r="DK45" s="122"/>
      <c r="DL45" s="122"/>
      <c r="DM45" s="122"/>
      <c r="DN45" s="122"/>
      <c r="DO45" s="122"/>
      <c r="DP45" s="122"/>
      <c r="DQ45" s="122"/>
      <c r="DR45" s="122"/>
      <c r="DS45" s="122"/>
      <c r="DT45" s="122"/>
      <c r="DU45" s="122"/>
      <c r="DV45" s="122"/>
      <c r="DW45" s="122"/>
      <c r="DX45" s="122"/>
    </row>
    <row r="46" spans="1:128" s="67" customFormat="1" ht="69.599999999999994" hidden="1" customHeight="1">
      <c r="A46" s="896"/>
      <c r="B46" s="848"/>
      <c r="C46" s="869"/>
      <c r="D46" s="872"/>
      <c r="E46" s="843"/>
      <c r="F46" s="58" t="str">
        <f>+'Ma tran chuc năng P5'!D55</f>
        <v>Theo dõi kế hoạch chi phí giá thành của Công ty</v>
      </c>
      <c r="G46" s="140" t="s">
        <v>209</v>
      </c>
      <c r="H46" s="58" t="str">
        <f>+'Ma tran chuc năng P5'!H55</f>
        <v xml:space="preserve">Thực hiện theo dõi số liệu, kiểm soát chi phí giá thành của  Công ty không vượt kế hoạch Tổng công ty giao. </v>
      </c>
      <c r="I46" s="140" t="s">
        <v>212</v>
      </c>
      <c r="J46" s="58"/>
      <c r="K46" s="90"/>
      <c r="L46" s="173"/>
      <c r="M46" s="178"/>
      <c r="N46" s="139"/>
      <c r="O46" s="139"/>
      <c r="P46" s="178"/>
      <c r="Q46" s="83"/>
      <c r="R46" s="118"/>
      <c r="S46" s="135"/>
      <c r="T46" s="178"/>
      <c r="U46" s="134"/>
      <c r="V46" s="118"/>
      <c r="W46" s="135"/>
      <c r="X46" s="122"/>
      <c r="Y46" s="122"/>
      <c r="Z46" s="122"/>
      <c r="AA46" s="122"/>
      <c r="AB46" s="122"/>
      <c r="AC46" s="122"/>
      <c r="AD46" s="122"/>
      <c r="AE46" s="122"/>
      <c r="AF46" s="122"/>
      <c r="AG46" s="122"/>
      <c r="AH46" s="122"/>
      <c r="AI46" s="122"/>
      <c r="AJ46" s="122"/>
      <c r="AK46" s="122"/>
      <c r="AL46" s="122"/>
      <c r="AM46" s="122"/>
      <c r="AN46" s="122"/>
      <c r="AO46" s="122"/>
      <c r="AP46" s="122"/>
      <c r="AQ46" s="122"/>
      <c r="AR46" s="122"/>
      <c r="AS46" s="122"/>
      <c r="AT46" s="122"/>
      <c r="AU46" s="122"/>
      <c r="AV46" s="122"/>
      <c r="AW46" s="122"/>
      <c r="AX46" s="122"/>
      <c r="AY46" s="122"/>
      <c r="AZ46" s="122"/>
      <c r="BA46" s="122"/>
      <c r="BB46" s="122"/>
      <c r="BC46" s="122"/>
      <c r="BD46" s="122"/>
      <c r="BE46" s="122"/>
      <c r="BF46" s="122"/>
      <c r="BG46" s="122"/>
      <c r="BH46" s="122"/>
      <c r="BI46" s="122"/>
      <c r="BJ46" s="122"/>
      <c r="BK46" s="122"/>
      <c r="BL46" s="122"/>
      <c r="BM46" s="122"/>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22"/>
      <c r="DD46" s="122"/>
      <c r="DE46" s="122"/>
      <c r="DF46" s="122"/>
      <c r="DG46" s="122"/>
      <c r="DH46" s="122"/>
      <c r="DI46" s="122"/>
      <c r="DJ46" s="122"/>
      <c r="DK46" s="122"/>
      <c r="DL46" s="122"/>
      <c r="DM46" s="122"/>
      <c r="DN46" s="122"/>
      <c r="DO46" s="122"/>
      <c r="DP46" s="122"/>
      <c r="DQ46" s="122"/>
      <c r="DR46" s="122"/>
      <c r="DS46" s="122"/>
      <c r="DT46" s="122"/>
      <c r="DU46" s="122"/>
      <c r="DV46" s="122"/>
      <c r="DW46" s="122"/>
      <c r="DX46" s="122"/>
    </row>
    <row r="47" spans="1:128" s="67" customFormat="1" ht="80.25" hidden="1" customHeight="1">
      <c r="A47" s="896"/>
      <c r="B47" s="848"/>
      <c r="C47" s="869"/>
      <c r="D47" s="872"/>
      <c r="E47" s="843"/>
      <c r="F47" s="232" t="str">
        <f>+'Ma tran chuc năng P5'!D58</f>
        <v>Thẩm tra quyết toán, xin vốn và giải ngân công trình XDCB, SCL, khắc phục thiên tai</v>
      </c>
      <c r="G47" s="226" t="s">
        <v>210</v>
      </c>
      <c r="H47" s="232" t="str">
        <f>+'Ma tran chuc năng P5'!H67</f>
        <v xml:space="preserve"> Lập hồ sơ quyết toán công trình KPTT.</v>
      </c>
      <c r="I47" s="140" t="s">
        <v>213</v>
      </c>
      <c r="J47" s="58" t="s">
        <v>256</v>
      </c>
      <c r="K47" s="90" t="s">
        <v>105</v>
      </c>
      <c r="L47" s="173"/>
      <c r="M47" s="178"/>
      <c r="N47" s="139"/>
      <c r="O47" s="139"/>
      <c r="P47" s="178"/>
      <c r="Q47" s="83"/>
      <c r="R47" s="118"/>
      <c r="S47" s="135"/>
      <c r="T47" s="178"/>
      <c r="U47" s="134"/>
      <c r="V47" s="118"/>
      <c r="W47" s="135"/>
      <c r="X47" s="122"/>
      <c r="Y47" s="122"/>
      <c r="Z47" s="122"/>
      <c r="AA47" s="122"/>
      <c r="AB47" s="122"/>
      <c r="AC47" s="122"/>
      <c r="AD47" s="122"/>
      <c r="AE47" s="122"/>
      <c r="AF47" s="122"/>
      <c r="AG47" s="122"/>
      <c r="AH47" s="122"/>
      <c r="AI47" s="122"/>
      <c r="AJ47" s="122"/>
      <c r="AK47" s="122"/>
      <c r="AL47" s="122"/>
      <c r="AM47" s="122"/>
      <c r="AN47" s="122"/>
      <c r="AO47" s="122"/>
      <c r="AP47" s="122"/>
      <c r="AQ47" s="122"/>
      <c r="AR47" s="122"/>
      <c r="AS47" s="122"/>
      <c r="AT47" s="122"/>
      <c r="AU47" s="122"/>
      <c r="AV47" s="122"/>
      <c r="AW47" s="122"/>
      <c r="AX47" s="122"/>
      <c r="AY47" s="122"/>
      <c r="AZ47" s="122"/>
      <c r="BA47" s="122"/>
      <c r="BB47" s="122"/>
      <c r="BC47" s="122"/>
      <c r="BD47" s="122"/>
      <c r="BE47" s="122"/>
      <c r="BF47" s="122"/>
      <c r="BG47" s="122"/>
      <c r="BH47" s="122"/>
      <c r="BI47" s="122"/>
      <c r="BJ47" s="122"/>
      <c r="BK47" s="122"/>
      <c r="BL47" s="122"/>
      <c r="BM47" s="122"/>
      <c r="BN47" s="122"/>
      <c r="BO47" s="122"/>
      <c r="BP47" s="122"/>
      <c r="BQ47" s="122"/>
      <c r="BR47" s="122"/>
      <c r="BS47" s="122"/>
      <c r="BT47" s="122"/>
      <c r="BU47" s="122"/>
      <c r="BV47" s="122"/>
      <c r="BW47" s="122"/>
      <c r="BX47" s="122"/>
      <c r="BY47" s="122"/>
      <c r="BZ47" s="122"/>
      <c r="CA47" s="122"/>
      <c r="CB47" s="122"/>
      <c r="CC47" s="122"/>
      <c r="CD47" s="122"/>
      <c r="CE47" s="122"/>
      <c r="CF47" s="122"/>
      <c r="CG47" s="122"/>
      <c r="CH47" s="122"/>
      <c r="CI47" s="122"/>
      <c r="CJ47" s="122"/>
      <c r="CK47" s="122"/>
      <c r="CL47" s="122"/>
      <c r="CM47" s="122"/>
      <c r="CN47" s="122"/>
      <c r="CO47" s="122"/>
      <c r="CP47" s="122"/>
      <c r="CQ47" s="122"/>
      <c r="CR47" s="122"/>
      <c r="CS47" s="122"/>
      <c r="CT47" s="122"/>
      <c r="CU47" s="122"/>
      <c r="CV47" s="122"/>
      <c r="CW47" s="122"/>
      <c r="CX47" s="122"/>
      <c r="CY47" s="122"/>
      <c r="CZ47" s="122"/>
      <c r="DA47" s="122"/>
      <c r="DB47" s="122"/>
      <c r="DC47" s="122"/>
      <c r="DD47" s="122"/>
      <c r="DE47" s="122"/>
      <c r="DF47" s="122"/>
      <c r="DG47" s="122"/>
      <c r="DH47" s="122"/>
      <c r="DI47" s="122"/>
      <c r="DJ47" s="122"/>
      <c r="DK47" s="122"/>
      <c r="DL47" s="122"/>
      <c r="DM47" s="122"/>
      <c r="DN47" s="122"/>
      <c r="DO47" s="122"/>
      <c r="DP47" s="122"/>
      <c r="DQ47" s="122"/>
      <c r="DR47" s="122"/>
      <c r="DS47" s="122"/>
      <c r="DT47" s="122"/>
      <c r="DU47" s="122"/>
      <c r="DV47" s="122"/>
      <c r="DW47" s="122"/>
      <c r="DX47" s="122"/>
    </row>
    <row r="48" spans="1:128" s="67" customFormat="1" ht="80.25" hidden="1" customHeight="1">
      <c r="A48" s="896"/>
      <c r="B48" s="848"/>
      <c r="C48" s="869"/>
      <c r="D48" s="872"/>
      <c r="E48" s="843"/>
      <c r="F48" s="233"/>
      <c r="G48" s="227"/>
      <c r="H48" s="233"/>
      <c r="I48" s="140" t="s">
        <v>258</v>
      </c>
      <c r="J48" s="58" t="s">
        <v>257</v>
      </c>
      <c r="K48" s="90" t="s">
        <v>105</v>
      </c>
      <c r="L48" s="173"/>
      <c r="M48" s="178"/>
      <c r="N48" s="139"/>
      <c r="O48" s="139"/>
      <c r="P48" s="178"/>
      <c r="Q48" s="83"/>
      <c r="R48" s="118"/>
      <c r="S48" s="135"/>
      <c r="T48" s="178"/>
      <c r="U48" s="134"/>
      <c r="V48" s="118"/>
      <c r="W48" s="135"/>
      <c r="X48" s="122"/>
      <c r="Y48" s="122"/>
      <c r="Z48" s="122"/>
      <c r="AA48" s="122"/>
      <c r="AB48" s="122"/>
      <c r="AC48" s="122"/>
      <c r="AD48" s="122"/>
      <c r="AE48" s="122"/>
      <c r="AF48" s="122"/>
      <c r="AG48" s="122"/>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2"/>
      <c r="BG48" s="122"/>
      <c r="BH48" s="122"/>
      <c r="BI48" s="122"/>
      <c r="BJ48" s="122"/>
      <c r="BK48" s="122"/>
      <c r="BL48" s="122"/>
      <c r="BM48" s="122"/>
      <c r="BN48" s="122"/>
      <c r="BO48" s="122"/>
      <c r="BP48" s="122"/>
      <c r="BQ48" s="122"/>
      <c r="BR48" s="122"/>
      <c r="BS48" s="122"/>
      <c r="BT48" s="122"/>
      <c r="BU48" s="122"/>
      <c r="BV48" s="122"/>
      <c r="BW48" s="122"/>
      <c r="BX48" s="122"/>
      <c r="BY48" s="122"/>
      <c r="BZ48" s="122"/>
      <c r="CA48" s="122"/>
      <c r="CB48" s="122"/>
      <c r="CC48" s="122"/>
      <c r="CD48" s="122"/>
      <c r="CE48" s="122"/>
      <c r="CF48" s="12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122"/>
      <c r="DD48" s="122"/>
      <c r="DE48" s="122"/>
      <c r="DF48" s="122"/>
      <c r="DG48" s="122"/>
      <c r="DH48" s="122"/>
      <c r="DI48" s="122"/>
      <c r="DJ48" s="122"/>
      <c r="DK48" s="122"/>
      <c r="DL48" s="122"/>
      <c r="DM48" s="122"/>
      <c r="DN48" s="122"/>
      <c r="DO48" s="122"/>
      <c r="DP48" s="122"/>
      <c r="DQ48" s="122"/>
      <c r="DR48" s="122"/>
      <c r="DS48" s="122"/>
      <c r="DT48" s="122"/>
      <c r="DU48" s="122"/>
      <c r="DV48" s="122"/>
      <c r="DW48" s="122"/>
      <c r="DX48" s="122"/>
    </row>
    <row r="49" spans="1:128" s="67" customFormat="1" ht="28.5" hidden="1" customHeight="1">
      <c r="A49" s="896"/>
      <c r="B49" s="848"/>
      <c r="C49" s="869"/>
      <c r="D49" s="872"/>
      <c r="E49" s="843"/>
      <c r="F49" s="831" t="s">
        <v>223</v>
      </c>
      <c r="G49" s="832"/>
      <c r="H49" s="832"/>
      <c r="I49" s="832"/>
      <c r="J49" s="832"/>
      <c r="K49" s="832"/>
      <c r="L49" s="832"/>
      <c r="M49" s="832"/>
      <c r="N49" s="832"/>
      <c r="O49" s="832"/>
      <c r="P49" s="832"/>
      <c r="Q49" s="832"/>
      <c r="R49" s="832"/>
      <c r="S49" s="832"/>
      <c r="T49" s="832"/>
      <c r="U49" s="832"/>
      <c r="V49" s="832"/>
      <c r="W49" s="833"/>
      <c r="X49" s="122"/>
      <c r="Y49" s="122"/>
      <c r="Z49" s="122"/>
      <c r="AA49" s="122"/>
      <c r="AB49" s="122"/>
      <c r="AC49" s="122"/>
      <c r="AD49" s="122"/>
      <c r="AE49" s="122"/>
      <c r="AF49" s="122"/>
      <c r="AG49" s="122"/>
      <c r="AH49" s="122"/>
      <c r="AI49" s="122"/>
      <c r="AJ49" s="122"/>
      <c r="AK49" s="122"/>
      <c r="AL49" s="122"/>
      <c r="AM49" s="122"/>
      <c r="AN49" s="122"/>
      <c r="AO49" s="122"/>
      <c r="AP49" s="122"/>
      <c r="AQ49" s="122"/>
      <c r="AR49" s="122"/>
      <c r="AS49" s="122"/>
      <c r="AT49" s="122"/>
      <c r="AU49" s="122"/>
      <c r="AV49" s="122"/>
      <c r="AW49" s="122"/>
      <c r="AX49" s="122"/>
      <c r="AY49" s="122"/>
      <c r="AZ49" s="122"/>
      <c r="BA49" s="122"/>
      <c r="BB49" s="122"/>
      <c r="BC49" s="122"/>
      <c r="BD49" s="122"/>
      <c r="BE49" s="122"/>
      <c r="BF49" s="122"/>
      <c r="BG49" s="122"/>
      <c r="BH49" s="122"/>
      <c r="BI49" s="122"/>
      <c r="BJ49" s="122"/>
      <c r="BK49" s="122"/>
      <c r="BL49" s="122"/>
      <c r="BM49" s="122"/>
      <c r="BN49" s="122"/>
      <c r="BO49" s="122"/>
      <c r="BP49" s="122"/>
      <c r="BQ49" s="122"/>
      <c r="BR49" s="122"/>
      <c r="BS49" s="122"/>
      <c r="BT49" s="122"/>
      <c r="BU49" s="122"/>
      <c r="BV49" s="122"/>
      <c r="BW49" s="122"/>
      <c r="BX49" s="122"/>
      <c r="BY49" s="122"/>
      <c r="BZ49" s="122"/>
      <c r="CA49" s="122"/>
      <c r="CB49" s="122"/>
      <c r="CC49" s="122"/>
      <c r="CD49" s="122"/>
      <c r="CE49" s="122"/>
      <c r="CF49" s="122"/>
      <c r="CG49" s="122"/>
      <c r="CH49" s="122"/>
      <c r="CI49" s="122"/>
      <c r="CJ49" s="122"/>
      <c r="CK49" s="122"/>
      <c r="CL49" s="122"/>
      <c r="CM49" s="122"/>
      <c r="CN49" s="122"/>
      <c r="CO49" s="122"/>
      <c r="CP49" s="122"/>
      <c r="CQ49" s="122"/>
      <c r="CR49" s="122"/>
      <c r="CS49" s="122"/>
      <c r="CT49" s="122"/>
      <c r="CU49" s="122"/>
      <c r="CV49" s="122"/>
      <c r="CW49" s="122"/>
      <c r="CX49" s="122"/>
      <c r="CY49" s="122"/>
      <c r="CZ49" s="122"/>
      <c r="DA49" s="122"/>
      <c r="DB49" s="122"/>
      <c r="DC49" s="122"/>
      <c r="DD49" s="122"/>
      <c r="DE49" s="122"/>
      <c r="DF49" s="122"/>
      <c r="DG49" s="122"/>
      <c r="DH49" s="122"/>
      <c r="DI49" s="122"/>
      <c r="DJ49" s="122"/>
      <c r="DK49" s="122"/>
      <c r="DL49" s="122"/>
      <c r="DM49" s="122"/>
      <c r="DN49" s="122"/>
      <c r="DO49" s="122"/>
      <c r="DP49" s="122"/>
      <c r="DQ49" s="122"/>
      <c r="DR49" s="122"/>
      <c r="DS49" s="122"/>
      <c r="DT49" s="122"/>
      <c r="DU49" s="122"/>
      <c r="DV49" s="122"/>
      <c r="DW49" s="122"/>
      <c r="DX49" s="122"/>
    </row>
    <row r="50" spans="1:128" s="67" customFormat="1" ht="140.25" hidden="1" customHeight="1">
      <c r="A50" s="896"/>
      <c r="B50" s="848"/>
      <c r="C50" s="869"/>
      <c r="D50" s="872"/>
      <c r="E50" s="843"/>
      <c r="F50" s="318" t="s">
        <v>127</v>
      </c>
      <c r="G50" s="140" t="s">
        <v>588</v>
      </c>
      <c r="H50" s="55" t="str">
        <f>'Ma tran chuc năng P5'!F78</f>
        <v>Soạn thảo văn bản</v>
      </c>
      <c r="I50" s="92" t="s">
        <v>547</v>
      </c>
      <c r="J50" s="277" t="str">
        <f>+'Ma tran chuc năng P5'!H78</f>
        <v>Soạn thảo và soát kỹ các văn bản, báo cáo, quy trình, quy định…của phòng trước khi trình ký đảm bảo đúng đủ về nội dung và thể thức trình bày.</v>
      </c>
      <c r="K50" s="90" t="s">
        <v>105</v>
      </c>
      <c r="L50" s="86">
        <v>0</v>
      </c>
      <c r="M50" s="178" t="s">
        <v>106</v>
      </c>
      <c r="N50" s="139">
        <v>1</v>
      </c>
      <c r="O50" s="312">
        <f>N50*$C$50*$B$26*$A$9</f>
        <v>0</v>
      </c>
      <c r="P50" s="86">
        <v>0</v>
      </c>
      <c r="Q50" s="83"/>
      <c r="R50" s="118">
        <f>IF((100-P50*10)&gt;30,100-P50*10,0)</f>
        <v>100</v>
      </c>
      <c r="S50" s="135">
        <f>R50*O50</f>
        <v>0</v>
      </c>
      <c r="T50" s="86">
        <v>0</v>
      </c>
      <c r="U50" s="134"/>
      <c r="V50" s="118">
        <f>IF((100-T50*10)&gt;30,100-T50*10,0)</f>
        <v>100</v>
      </c>
      <c r="W50" s="135">
        <f>V50*O50</f>
        <v>0</v>
      </c>
      <c r="X50" s="122"/>
      <c r="Y50" s="122"/>
      <c r="Z50" s="122"/>
      <c r="AA50" s="122"/>
      <c r="AB50" s="122"/>
      <c r="AC50" s="122"/>
      <c r="AD50" s="122"/>
      <c r="AE50" s="122"/>
      <c r="AF50" s="122"/>
      <c r="AG50" s="122"/>
      <c r="AH50" s="122"/>
      <c r="AI50" s="122"/>
      <c r="AJ50" s="122"/>
      <c r="AK50" s="122"/>
      <c r="AL50" s="122"/>
      <c r="AM50" s="122"/>
      <c r="AN50" s="122"/>
      <c r="AO50" s="122"/>
      <c r="AP50" s="122"/>
      <c r="AQ50" s="122"/>
      <c r="AR50" s="122"/>
      <c r="AS50" s="122"/>
      <c r="AT50" s="122"/>
      <c r="AU50" s="122"/>
      <c r="AV50" s="122"/>
      <c r="AW50" s="122"/>
      <c r="AX50" s="122"/>
      <c r="AY50" s="122"/>
      <c r="AZ50" s="122"/>
      <c r="BA50" s="122"/>
      <c r="BB50" s="122"/>
      <c r="BC50" s="122"/>
      <c r="BD50" s="122"/>
      <c r="BE50" s="122"/>
      <c r="BF50" s="122"/>
      <c r="BG50" s="122"/>
      <c r="BH50" s="122"/>
      <c r="BI50" s="122"/>
      <c r="BJ50" s="122"/>
      <c r="BK50" s="122"/>
      <c r="BL50" s="122"/>
      <c r="BM50" s="122"/>
      <c r="BN50" s="122"/>
      <c r="BO50" s="122"/>
      <c r="BP50" s="122"/>
      <c r="BQ50" s="122"/>
      <c r="BR50" s="122"/>
      <c r="BS50" s="122"/>
      <c r="BT50" s="122"/>
      <c r="BU50" s="122"/>
      <c r="BV50" s="122"/>
      <c r="BW50" s="122"/>
      <c r="BX50" s="122"/>
      <c r="BY50" s="122"/>
      <c r="BZ50" s="122"/>
      <c r="CA50" s="122"/>
      <c r="CB50" s="122"/>
      <c r="CC50" s="122"/>
      <c r="CD50" s="122"/>
      <c r="CE50" s="122"/>
      <c r="CF50" s="122"/>
      <c r="CG50" s="122"/>
      <c r="CH50" s="122"/>
      <c r="CI50" s="122"/>
      <c r="CJ50" s="122"/>
      <c r="CK50" s="122"/>
      <c r="CL50" s="122"/>
      <c r="CM50" s="122"/>
      <c r="CN50" s="122"/>
      <c r="CO50" s="122"/>
      <c r="CP50" s="122"/>
      <c r="CQ50" s="122"/>
      <c r="CR50" s="122"/>
      <c r="CS50" s="122"/>
      <c r="CT50" s="122"/>
      <c r="CU50" s="122"/>
      <c r="CV50" s="122"/>
      <c r="CW50" s="122"/>
      <c r="CX50" s="122"/>
      <c r="CY50" s="122"/>
      <c r="CZ50" s="122"/>
      <c r="DA50" s="122"/>
      <c r="DB50" s="122"/>
      <c r="DC50" s="122"/>
      <c r="DD50" s="122"/>
      <c r="DE50" s="122"/>
      <c r="DF50" s="122"/>
      <c r="DG50" s="122"/>
      <c r="DH50" s="122"/>
      <c r="DI50" s="122"/>
      <c r="DJ50" s="122"/>
      <c r="DK50" s="122"/>
      <c r="DL50" s="122"/>
      <c r="DM50" s="122"/>
      <c r="DN50" s="122"/>
      <c r="DO50" s="122"/>
      <c r="DP50" s="122"/>
      <c r="DQ50" s="122"/>
      <c r="DR50" s="122"/>
      <c r="DS50" s="122"/>
      <c r="DT50" s="122"/>
      <c r="DU50" s="122"/>
      <c r="DV50" s="122"/>
      <c r="DW50" s="122"/>
      <c r="DX50" s="122"/>
    </row>
    <row r="51" spans="1:128" s="67" customFormat="1" ht="25.5" hidden="1" customHeight="1">
      <c r="A51" s="896"/>
      <c r="B51" s="848"/>
      <c r="C51" s="869"/>
      <c r="D51" s="872"/>
      <c r="E51" s="843"/>
      <c r="F51" s="831" t="s">
        <v>225</v>
      </c>
      <c r="G51" s="832"/>
      <c r="H51" s="832"/>
      <c r="I51" s="832"/>
      <c r="J51" s="832"/>
      <c r="K51" s="832"/>
      <c r="L51" s="832"/>
      <c r="M51" s="832"/>
      <c r="N51" s="832"/>
      <c r="O51" s="832"/>
      <c r="P51" s="832"/>
      <c r="Q51" s="832"/>
      <c r="R51" s="832"/>
      <c r="S51" s="832"/>
      <c r="T51" s="832"/>
      <c r="U51" s="832"/>
      <c r="V51" s="832"/>
      <c r="W51" s="833"/>
      <c r="X51" s="122"/>
      <c r="Y51" s="122"/>
      <c r="Z51" s="122"/>
      <c r="AA51" s="122"/>
      <c r="AB51" s="122"/>
      <c r="AC51" s="122"/>
      <c r="AD51" s="122"/>
      <c r="AE51" s="122"/>
      <c r="AF51" s="122"/>
      <c r="AG51" s="122"/>
      <c r="AH51" s="122"/>
      <c r="AI51" s="122"/>
      <c r="AJ51" s="122"/>
      <c r="AK51" s="122"/>
      <c r="AL51" s="122"/>
      <c r="AM51" s="122"/>
      <c r="AN51" s="122"/>
      <c r="AO51" s="122"/>
      <c r="AP51" s="122"/>
      <c r="AQ51" s="122"/>
      <c r="AR51" s="122"/>
      <c r="AS51" s="122"/>
      <c r="AT51" s="122"/>
      <c r="AU51" s="122"/>
      <c r="AV51" s="122"/>
      <c r="AW51" s="122"/>
      <c r="AX51" s="122"/>
      <c r="AY51" s="122"/>
      <c r="AZ51" s="122"/>
      <c r="BA51" s="122"/>
      <c r="BB51" s="122"/>
      <c r="BC51" s="122"/>
      <c r="BD51" s="122"/>
      <c r="BE51" s="122"/>
      <c r="BF51" s="122"/>
      <c r="BG51" s="122"/>
      <c r="BH51" s="122"/>
      <c r="BI51" s="122"/>
      <c r="BJ51" s="122"/>
      <c r="BK51" s="122"/>
      <c r="BL51" s="122"/>
      <c r="BM51" s="122"/>
      <c r="BN51" s="122"/>
      <c r="BO51" s="122"/>
      <c r="BP51" s="122"/>
      <c r="BQ51" s="122"/>
      <c r="BR51" s="122"/>
      <c r="BS51" s="122"/>
      <c r="BT51" s="122"/>
      <c r="BU51" s="122"/>
      <c r="BV51" s="122"/>
      <c r="BW51" s="122"/>
      <c r="BX51" s="122"/>
      <c r="BY51" s="122"/>
      <c r="BZ51" s="122"/>
      <c r="CA51" s="122"/>
      <c r="CB51" s="122"/>
      <c r="CC51" s="122"/>
      <c r="CD51" s="122"/>
      <c r="CE51" s="122"/>
      <c r="CF51" s="122"/>
      <c r="CG51" s="122"/>
      <c r="CH51" s="122"/>
      <c r="CI51" s="122"/>
      <c r="CJ51" s="122"/>
      <c r="CK51" s="122"/>
      <c r="CL51" s="122"/>
      <c r="CM51" s="122"/>
      <c r="CN51" s="122"/>
      <c r="CO51" s="122"/>
      <c r="CP51" s="122"/>
      <c r="CQ51" s="122"/>
      <c r="CR51" s="122"/>
      <c r="CS51" s="122"/>
      <c r="CT51" s="122"/>
      <c r="CU51" s="122"/>
      <c r="CV51" s="122"/>
      <c r="CW51" s="122"/>
      <c r="CX51" s="122"/>
      <c r="CY51" s="122"/>
      <c r="CZ51" s="122"/>
      <c r="DA51" s="122"/>
      <c r="DB51" s="122"/>
      <c r="DC51" s="122"/>
      <c r="DD51" s="122"/>
      <c r="DE51" s="122"/>
      <c r="DF51" s="122"/>
      <c r="DG51" s="122"/>
      <c r="DH51" s="122"/>
      <c r="DI51" s="122"/>
      <c r="DJ51" s="122"/>
      <c r="DK51" s="122"/>
      <c r="DL51" s="122"/>
      <c r="DM51" s="122"/>
      <c r="DN51" s="122"/>
      <c r="DO51" s="122"/>
      <c r="DP51" s="122"/>
      <c r="DQ51" s="122"/>
      <c r="DR51" s="122"/>
      <c r="DS51" s="122"/>
      <c r="DT51" s="122"/>
      <c r="DU51" s="122"/>
      <c r="DV51" s="122"/>
      <c r="DW51" s="122"/>
      <c r="DX51" s="122"/>
    </row>
    <row r="52" spans="1:128" s="67" customFormat="1" ht="78.75" hidden="1" customHeight="1">
      <c r="A52" s="896"/>
      <c r="B52" s="848"/>
      <c r="C52" s="869"/>
      <c r="D52" s="872"/>
      <c r="E52" s="843"/>
      <c r="F52" s="702" t="str">
        <f>+'Ma tran chuc năng P5'!D81</f>
        <v>Khai thác hiệu quả các phần mềm được trang bị</v>
      </c>
      <c r="G52" s="915" t="s">
        <v>551</v>
      </c>
      <c r="H52" s="702" t="str">
        <f>'Ma tran chuc năng P5'!F81</f>
        <v>Khai thác hiệu quả các phần mềm được trang bị</v>
      </c>
      <c r="I52" s="144" t="s">
        <v>549</v>
      </c>
      <c r="J52" s="129" t="str">
        <f>'Ma tran chuc năng P5'!H81</f>
        <v>Khai thác hiệu quả các phần mềm dùng chung được trang bị như Eoffice; Microsoft Office; visio</v>
      </c>
      <c r="K52" s="90" t="s">
        <v>105</v>
      </c>
      <c r="L52" s="86">
        <v>0</v>
      </c>
      <c r="M52" s="178" t="s">
        <v>106</v>
      </c>
      <c r="N52" s="139">
        <v>0.5</v>
      </c>
      <c r="O52" s="312">
        <f>N52*$C$52*$B$26*$A$9</f>
        <v>0</v>
      </c>
      <c r="P52" s="86">
        <v>0</v>
      </c>
      <c r="Q52" s="83"/>
      <c r="R52" s="118">
        <v>100</v>
      </c>
      <c r="S52" s="135">
        <f>R52*O52</f>
        <v>0</v>
      </c>
      <c r="T52" s="86">
        <v>0</v>
      </c>
      <c r="U52" s="134"/>
      <c r="V52" s="118">
        <v>100</v>
      </c>
      <c r="W52" s="135">
        <f>V52*O52</f>
        <v>0</v>
      </c>
      <c r="X52" s="122"/>
      <c r="Y52" s="122"/>
      <c r="Z52" s="122"/>
      <c r="AA52" s="122"/>
      <c r="AB52" s="122"/>
      <c r="AC52" s="122"/>
      <c r="AD52" s="122"/>
      <c r="AE52" s="122"/>
      <c r="AF52" s="122"/>
      <c r="AG52" s="122"/>
      <c r="AH52" s="122"/>
      <c r="AI52" s="122"/>
      <c r="AJ52" s="122"/>
      <c r="AK52" s="122"/>
      <c r="AL52" s="122"/>
      <c r="AM52" s="122"/>
      <c r="AN52" s="122"/>
      <c r="AO52" s="122"/>
      <c r="AP52" s="122"/>
      <c r="AQ52" s="122"/>
      <c r="AR52" s="122"/>
      <c r="AS52" s="122"/>
      <c r="AT52" s="122"/>
      <c r="AU52" s="122"/>
      <c r="AV52" s="122"/>
      <c r="AW52" s="122"/>
      <c r="AX52" s="122"/>
      <c r="AY52" s="122"/>
      <c r="AZ52" s="122"/>
      <c r="BA52" s="122"/>
      <c r="BB52" s="122"/>
      <c r="BC52" s="122"/>
      <c r="BD52" s="122"/>
      <c r="BE52" s="122"/>
      <c r="BF52" s="122"/>
      <c r="BG52" s="122"/>
      <c r="BH52" s="122"/>
      <c r="BI52" s="122"/>
      <c r="BJ52" s="122"/>
      <c r="BK52" s="122"/>
      <c r="BL52" s="122"/>
      <c r="BM52" s="122"/>
      <c r="BN52" s="122"/>
      <c r="BO52" s="122"/>
      <c r="BP52" s="122"/>
      <c r="BQ52" s="122"/>
      <c r="BR52" s="122"/>
      <c r="BS52" s="122"/>
      <c r="BT52" s="122"/>
      <c r="BU52" s="122"/>
      <c r="BV52" s="122"/>
      <c r="BW52" s="122"/>
      <c r="BX52" s="122"/>
      <c r="BY52" s="122"/>
      <c r="BZ52" s="122"/>
      <c r="CA52" s="122"/>
      <c r="CB52" s="122"/>
      <c r="CC52" s="122"/>
      <c r="CD52" s="122"/>
      <c r="CE52" s="122"/>
      <c r="CF52" s="122"/>
      <c r="CG52" s="122"/>
      <c r="CH52" s="122"/>
      <c r="CI52" s="122"/>
      <c r="CJ52" s="122"/>
      <c r="CK52" s="122"/>
      <c r="CL52" s="122"/>
      <c r="CM52" s="122"/>
      <c r="CN52" s="122"/>
      <c r="CO52" s="122"/>
      <c r="CP52" s="122"/>
      <c r="CQ52" s="122"/>
      <c r="CR52" s="122"/>
      <c r="CS52" s="122"/>
      <c r="CT52" s="122"/>
      <c r="CU52" s="122"/>
      <c r="CV52" s="122"/>
      <c r="CW52" s="122"/>
      <c r="CX52" s="122"/>
      <c r="CY52" s="122"/>
      <c r="CZ52" s="122"/>
      <c r="DA52" s="122"/>
      <c r="DB52" s="122"/>
      <c r="DC52" s="122"/>
      <c r="DD52" s="122"/>
      <c r="DE52" s="122"/>
      <c r="DF52" s="122"/>
      <c r="DG52" s="122"/>
      <c r="DH52" s="122"/>
      <c r="DI52" s="122"/>
      <c r="DJ52" s="122"/>
      <c r="DK52" s="122"/>
      <c r="DL52" s="122"/>
      <c r="DM52" s="122"/>
      <c r="DN52" s="122"/>
      <c r="DO52" s="122"/>
      <c r="DP52" s="122"/>
      <c r="DQ52" s="122"/>
      <c r="DR52" s="122"/>
      <c r="DS52" s="122"/>
      <c r="DT52" s="122"/>
      <c r="DU52" s="122"/>
      <c r="DV52" s="122"/>
      <c r="DW52" s="122"/>
      <c r="DX52" s="122"/>
    </row>
    <row r="53" spans="1:128" s="67" customFormat="1" ht="47.25" hidden="1" customHeight="1">
      <c r="A53" s="896"/>
      <c r="B53" s="848"/>
      <c r="C53" s="869"/>
      <c r="D53" s="872"/>
      <c r="E53" s="843"/>
      <c r="F53" s="704"/>
      <c r="G53" s="916"/>
      <c r="H53" s="704"/>
      <c r="I53" s="144" t="s">
        <v>550</v>
      </c>
      <c r="J53" s="64" t="str">
        <f>'Ma tran chuc năng P5'!H82</f>
        <v>Khai thác hiệu quả các phần mềm chuyên môn được trang bị</v>
      </c>
      <c r="K53" s="90" t="s">
        <v>105</v>
      </c>
      <c r="L53" s="86">
        <v>0</v>
      </c>
      <c r="M53" s="178" t="s">
        <v>106</v>
      </c>
      <c r="N53" s="139">
        <v>0.5</v>
      </c>
      <c r="O53" s="312">
        <f>N53*$C$52*$B$26*$A$9</f>
        <v>0</v>
      </c>
      <c r="P53" s="86">
        <v>0</v>
      </c>
      <c r="Q53" s="83"/>
      <c r="R53" s="118">
        <v>100</v>
      </c>
      <c r="S53" s="135">
        <f>R53*O53</f>
        <v>0</v>
      </c>
      <c r="T53" s="86">
        <v>0</v>
      </c>
      <c r="U53" s="134"/>
      <c r="V53" s="118">
        <v>100</v>
      </c>
      <c r="W53" s="135">
        <f>V53*O53</f>
        <v>0</v>
      </c>
      <c r="X53" s="122"/>
      <c r="Y53" s="122"/>
      <c r="Z53" s="122"/>
      <c r="AA53" s="122"/>
      <c r="AB53" s="122"/>
      <c r="AC53" s="122"/>
      <c r="AD53" s="122"/>
      <c r="AE53" s="122"/>
      <c r="AF53" s="122"/>
      <c r="AG53" s="122"/>
      <c r="AH53" s="122"/>
      <c r="AI53" s="122"/>
      <c r="AJ53" s="122"/>
      <c r="AK53" s="122"/>
      <c r="AL53" s="122"/>
      <c r="AM53" s="122"/>
      <c r="AN53" s="122"/>
      <c r="AO53" s="122"/>
      <c r="AP53" s="122"/>
      <c r="AQ53" s="122"/>
      <c r="AR53" s="122"/>
      <c r="AS53" s="122"/>
      <c r="AT53" s="122"/>
      <c r="AU53" s="122"/>
      <c r="AV53" s="122"/>
      <c r="AW53" s="122"/>
      <c r="AX53" s="122"/>
      <c r="AY53" s="122"/>
      <c r="AZ53" s="122"/>
      <c r="BA53" s="122"/>
      <c r="BB53" s="122"/>
      <c r="BC53" s="122"/>
      <c r="BD53" s="122"/>
      <c r="BE53" s="122"/>
      <c r="BF53" s="122"/>
      <c r="BG53" s="122"/>
      <c r="BH53" s="122"/>
      <c r="BI53" s="122"/>
      <c r="BJ53" s="122"/>
      <c r="BK53" s="122"/>
      <c r="BL53" s="122"/>
      <c r="BM53" s="122"/>
      <c r="BN53" s="122"/>
      <c r="BO53" s="122"/>
      <c r="BP53" s="122"/>
      <c r="BQ53" s="122"/>
      <c r="BR53" s="122"/>
      <c r="BS53" s="122"/>
      <c r="BT53" s="122"/>
      <c r="BU53" s="122"/>
      <c r="BV53" s="122"/>
      <c r="BW53" s="122"/>
      <c r="BX53" s="122"/>
      <c r="BY53" s="122"/>
      <c r="BZ53" s="122"/>
      <c r="CA53" s="122"/>
      <c r="CB53" s="122"/>
      <c r="CC53" s="122"/>
      <c r="CD53" s="122"/>
      <c r="CE53" s="122"/>
      <c r="CF53" s="122"/>
      <c r="CG53" s="122"/>
      <c r="CH53" s="122"/>
      <c r="CI53" s="122"/>
      <c r="CJ53" s="122"/>
      <c r="CK53" s="122"/>
      <c r="CL53" s="122"/>
      <c r="CM53" s="122"/>
      <c r="CN53" s="122"/>
      <c r="CO53" s="122"/>
      <c r="CP53" s="122"/>
      <c r="CQ53" s="122"/>
      <c r="CR53" s="122"/>
      <c r="CS53" s="122"/>
      <c r="CT53" s="122"/>
      <c r="CU53" s="122"/>
      <c r="CV53" s="122"/>
      <c r="CW53" s="122"/>
      <c r="CX53" s="122"/>
      <c r="CY53" s="122"/>
      <c r="CZ53" s="122"/>
      <c r="DA53" s="122"/>
      <c r="DB53" s="122"/>
      <c r="DC53" s="122"/>
      <c r="DD53" s="122"/>
      <c r="DE53" s="122"/>
      <c r="DF53" s="122"/>
      <c r="DG53" s="122"/>
      <c r="DH53" s="122"/>
      <c r="DI53" s="122"/>
      <c r="DJ53" s="122"/>
      <c r="DK53" s="122"/>
      <c r="DL53" s="122"/>
      <c r="DM53" s="122"/>
      <c r="DN53" s="122"/>
      <c r="DO53" s="122"/>
      <c r="DP53" s="122"/>
      <c r="DQ53" s="122"/>
      <c r="DR53" s="122"/>
      <c r="DS53" s="122"/>
      <c r="DT53" s="122"/>
      <c r="DU53" s="122"/>
      <c r="DV53" s="122"/>
      <c r="DW53" s="122"/>
      <c r="DX53" s="122"/>
    </row>
    <row r="54" spans="1:128" s="67" customFormat="1" ht="30.75" hidden="1" customHeight="1">
      <c r="A54" s="896"/>
      <c r="B54" s="848"/>
      <c r="C54" s="869"/>
      <c r="D54" s="872"/>
      <c r="E54" s="843"/>
      <c r="F54" s="831" t="s">
        <v>232</v>
      </c>
      <c r="G54" s="832"/>
      <c r="H54" s="832"/>
      <c r="I54" s="832"/>
      <c r="J54" s="832"/>
      <c r="K54" s="832"/>
      <c r="L54" s="832"/>
      <c r="M54" s="832"/>
      <c r="N54" s="832"/>
      <c r="O54" s="832"/>
      <c r="P54" s="832"/>
      <c r="Q54" s="832"/>
      <c r="R54" s="832"/>
      <c r="S54" s="832"/>
      <c r="T54" s="832"/>
      <c r="U54" s="832"/>
      <c r="V54" s="832"/>
      <c r="W54" s="833"/>
      <c r="X54" s="122"/>
      <c r="Y54" s="122"/>
      <c r="Z54" s="122"/>
      <c r="AA54" s="122"/>
      <c r="AB54" s="122"/>
      <c r="AC54" s="122"/>
      <c r="AD54" s="122"/>
      <c r="AE54" s="122"/>
      <c r="AF54" s="122"/>
      <c r="AG54" s="122"/>
      <c r="AH54" s="122"/>
      <c r="AI54" s="122"/>
      <c r="AJ54" s="122"/>
      <c r="AK54" s="122"/>
      <c r="AL54" s="122"/>
      <c r="AM54" s="122"/>
      <c r="AN54" s="122"/>
      <c r="AO54" s="122"/>
      <c r="AP54" s="122"/>
      <c r="AQ54" s="122"/>
      <c r="AR54" s="122"/>
      <c r="AS54" s="122"/>
      <c r="AT54" s="122"/>
      <c r="AU54" s="122"/>
      <c r="AV54" s="122"/>
      <c r="AW54" s="122"/>
      <c r="AX54" s="122"/>
      <c r="AY54" s="122"/>
      <c r="AZ54" s="122"/>
      <c r="BA54" s="122"/>
      <c r="BB54" s="122"/>
      <c r="BC54" s="122"/>
      <c r="BD54" s="122"/>
      <c r="BE54" s="122"/>
      <c r="BF54" s="122"/>
      <c r="BG54" s="122"/>
      <c r="BH54" s="122"/>
      <c r="BI54" s="122"/>
      <c r="BJ54" s="122"/>
      <c r="BK54" s="122"/>
      <c r="BL54" s="122"/>
      <c r="BM54" s="122"/>
      <c r="BN54" s="122"/>
      <c r="BO54" s="122"/>
      <c r="BP54" s="122"/>
      <c r="BQ54" s="122"/>
      <c r="BR54" s="122"/>
      <c r="BS54" s="122"/>
      <c r="BT54" s="122"/>
      <c r="BU54" s="122"/>
      <c r="BV54" s="122"/>
      <c r="BW54" s="122"/>
      <c r="BX54" s="122"/>
      <c r="BY54" s="122"/>
      <c r="BZ54" s="122"/>
      <c r="CA54" s="122"/>
      <c r="CB54" s="122"/>
      <c r="CC54" s="122"/>
      <c r="CD54" s="122"/>
      <c r="CE54" s="122"/>
      <c r="CF54" s="122"/>
      <c r="CG54" s="122"/>
      <c r="CH54" s="122"/>
      <c r="CI54" s="122"/>
      <c r="CJ54" s="122"/>
      <c r="CK54" s="122"/>
      <c r="CL54" s="122"/>
      <c r="CM54" s="122"/>
      <c r="CN54" s="122"/>
      <c r="CO54" s="122"/>
      <c r="CP54" s="122"/>
      <c r="CQ54" s="122"/>
      <c r="CR54" s="122"/>
      <c r="CS54" s="122"/>
      <c r="CT54" s="122"/>
      <c r="CU54" s="122"/>
      <c r="CV54" s="122"/>
      <c r="CW54" s="122"/>
      <c r="CX54" s="122"/>
      <c r="CY54" s="122"/>
      <c r="CZ54" s="122"/>
      <c r="DA54" s="122"/>
      <c r="DB54" s="122"/>
      <c r="DC54" s="122"/>
      <c r="DD54" s="122"/>
      <c r="DE54" s="122"/>
      <c r="DF54" s="122"/>
      <c r="DG54" s="122"/>
      <c r="DH54" s="122"/>
      <c r="DI54" s="122"/>
      <c r="DJ54" s="122"/>
      <c r="DK54" s="122"/>
      <c r="DL54" s="122"/>
      <c r="DM54" s="122"/>
      <c r="DN54" s="122"/>
      <c r="DO54" s="122"/>
      <c r="DP54" s="122"/>
      <c r="DQ54" s="122"/>
      <c r="DR54" s="122"/>
      <c r="DS54" s="122"/>
      <c r="DT54" s="122"/>
      <c r="DU54" s="122"/>
      <c r="DV54" s="122"/>
      <c r="DW54" s="122"/>
      <c r="DX54" s="122"/>
    </row>
    <row r="55" spans="1:128" s="67" customFormat="1" ht="110.25" hidden="1" customHeight="1">
      <c r="A55" s="896"/>
      <c r="B55" s="848"/>
      <c r="C55" s="869"/>
      <c r="D55" s="872"/>
      <c r="E55" s="843"/>
      <c r="F55" s="58" t="str">
        <f>+'Ma tran chuc năng P5'!D84</f>
        <v>Lập kế hoạch và tổ chức triển khai duy trì áp dụng và cải tiến hệ thống quản lý chất lượng ISO 9001:2015 trong toàn Công ty</v>
      </c>
      <c r="G55" s="81" t="s">
        <v>555</v>
      </c>
      <c r="H55" s="63" t="str">
        <f>'Ma tran chuc năng P5'!F84</f>
        <v>Chỉ đạo và triển khai kế hoạch duy trì áp dụng và cải tiến hệ thống quản lý chất lượng ISO 9001:2015 của Công ty  đến toàn thể CBCNV trong phòng</v>
      </c>
      <c r="I55" s="81" t="s">
        <v>554</v>
      </c>
      <c r="J55" s="64" t="str">
        <f>'Ma tran chuc năng P5'!H84</f>
        <v xml:space="preserve">Chỉ đạo, triển khai, tổ chức thực hiện duy trì áp dụng và cải tiến hệ thống  quản lý chất lượng ISO 9001:2015 trong phòng. </v>
      </c>
      <c r="K55" s="90" t="s">
        <v>105</v>
      </c>
      <c r="L55" s="86">
        <v>0</v>
      </c>
      <c r="M55" s="178" t="s">
        <v>106</v>
      </c>
      <c r="N55" s="139">
        <v>0.5</v>
      </c>
      <c r="O55" s="312">
        <f>N55*$C$55*$B$26*$A$9</f>
        <v>0</v>
      </c>
      <c r="P55" s="86">
        <v>0</v>
      </c>
      <c r="Q55" s="83"/>
      <c r="R55" s="118">
        <f>IF((100-P55*10)&gt;30,100-P55*10,0)</f>
        <v>100</v>
      </c>
      <c r="S55" s="135">
        <f>R55*O55</f>
        <v>0</v>
      </c>
      <c r="T55" s="86">
        <v>0</v>
      </c>
      <c r="U55" s="134"/>
      <c r="V55" s="118">
        <f>IF((100-T55*10)&gt;30,100-T55*10,0)</f>
        <v>100</v>
      </c>
      <c r="W55" s="135">
        <f>V55*O55</f>
        <v>0</v>
      </c>
      <c r="X55" s="122"/>
      <c r="Y55" s="122"/>
      <c r="Z55" s="122"/>
      <c r="AA55" s="122"/>
      <c r="AB55" s="122"/>
      <c r="AC55" s="122"/>
      <c r="AD55" s="122"/>
      <c r="AE55" s="122"/>
      <c r="AF55" s="122"/>
      <c r="AG55" s="122"/>
      <c r="AH55" s="122"/>
      <c r="AI55" s="122"/>
      <c r="AJ55" s="122"/>
      <c r="AK55" s="122"/>
      <c r="AL55" s="122"/>
      <c r="AM55" s="122"/>
      <c r="AN55" s="122"/>
      <c r="AO55" s="122"/>
      <c r="AP55" s="122"/>
      <c r="AQ55" s="122"/>
      <c r="AR55" s="122"/>
      <c r="AS55" s="122"/>
      <c r="AT55" s="122"/>
      <c r="AU55" s="122"/>
      <c r="AV55" s="122"/>
      <c r="AW55" s="122"/>
      <c r="AX55" s="122"/>
      <c r="AY55" s="122"/>
      <c r="AZ55" s="122"/>
      <c r="BA55" s="122"/>
      <c r="BB55" s="122"/>
      <c r="BC55" s="122"/>
      <c r="BD55" s="122"/>
      <c r="BE55" s="122"/>
      <c r="BF55" s="122"/>
      <c r="BG55" s="122"/>
      <c r="BH55" s="122"/>
      <c r="BI55" s="122"/>
      <c r="BJ55" s="122"/>
      <c r="BK55" s="122"/>
      <c r="BL55" s="122"/>
      <c r="BM55" s="122"/>
      <c r="BN55" s="122"/>
      <c r="BO55" s="122"/>
      <c r="BP55" s="122"/>
      <c r="BQ55" s="122"/>
      <c r="BR55" s="122"/>
      <c r="BS55" s="122"/>
      <c r="BT55" s="122"/>
      <c r="BU55" s="122"/>
      <c r="BV55" s="122"/>
      <c r="BW55" s="122"/>
      <c r="BX55" s="122"/>
      <c r="BY55" s="122"/>
      <c r="BZ55" s="122"/>
      <c r="CA55" s="122"/>
      <c r="CB55" s="122"/>
      <c r="CC55" s="122"/>
      <c r="CD55" s="122"/>
      <c r="CE55" s="122"/>
      <c r="CF55" s="122"/>
      <c r="CG55" s="122"/>
      <c r="CH55" s="122"/>
      <c r="CI55" s="122"/>
      <c r="CJ55" s="122"/>
      <c r="CK55" s="122"/>
      <c r="CL55" s="122"/>
      <c r="CM55" s="122"/>
      <c r="CN55" s="122"/>
      <c r="CO55" s="122"/>
      <c r="CP55" s="122"/>
      <c r="CQ55" s="122"/>
      <c r="CR55" s="122"/>
      <c r="CS55" s="122"/>
      <c r="CT55" s="122"/>
      <c r="CU55" s="122"/>
      <c r="CV55" s="122"/>
      <c r="CW55" s="122"/>
      <c r="CX55" s="122"/>
      <c r="CY55" s="122"/>
      <c r="CZ55" s="122"/>
      <c r="DA55" s="122"/>
      <c r="DB55" s="122"/>
      <c r="DC55" s="122"/>
      <c r="DD55" s="122"/>
      <c r="DE55" s="122"/>
      <c r="DF55" s="122"/>
      <c r="DG55" s="122"/>
      <c r="DH55" s="122"/>
      <c r="DI55" s="122"/>
      <c r="DJ55" s="122"/>
      <c r="DK55" s="122"/>
      <c r="DL55" s="122"/>
      <c r="DM55" s="122"/>
      <c r="DN55" s="122"/>
      <c r="DO55" s="122"/>
      <c r="DP55" s="122"/>
      <c r="DQ55" s="122"/>
      <c r="DR55" s="122"/>
      <c r="DS55" s="122"/>
      <c r="DT55" s="122"/>
      <c r="DU55" s="122"/>
      <c r="DV55" s="122"/>
      <c r="DW55" s="122"/>
      <c r="DX55" s="122"/>
    </row>
    <row r="56" spans="1:128" s="67" customFormat="1" ht="78.75" hidden="1" customHeight="1">
      <c r="A56" s="896"/>
      <c r="B56" s="848"/>
      <c r="C56" s="869"/>
      <c r="D56" s="872"/>
      <c r="E56" s="843"/>
      <c r="F56" s="58" t="str">
        <f>+'Ma tran chuc năng P5'!D86</f>
        <v>Lập kế hoạch triển khai duy trì áp dụng và cải tiến công cụ 5S trong toàn Công ty.</v>
      </c>
      <c r="G56" s="81" t="s">
        <v>557</v>
      </c>
      <c r="H56" s="63" t="str">
        <f>'Ma tran chuc năng P5'!F86</f>
        <v>Chỉ đạo và triển khai kế hoạch  duy trì áp dụng và cải tiến công cụ 5S của Công ty đến toàn thể CBCNV trong phòng.</v>
      </c>
      <c r="I56" s="81" t="s">
        <v>558</v>
      </c>
      <c r="J56" s="63" t="str">
        <f>'Ma tran chuc năng P5'!H86</f>
        <v xml:space="preserve">Triển khai, tổ chức thực hiện, duy trì áp dụng và cải tiến công cụ 5S  trong phòng. </v>
      </c>
      <c r="K56" s="90" t="s">
        <v>105</v>
      </c>
      <c r="L56" s="86">
        <v>0</v>
      </c>
      <c r="M56" s="178" t="s">
        <v>106</v>
      </c>
      <c r="N56" s="139">
        <v>0.5</v>
      </c>
      <c r="O56" s="312">
        <f>N56*$C$55*$B$26*$A$9</f>
        <v>0</v>
      </c>
      <c r="P56" s="86">
        <v>0</v>
      </c>
      <c r="Q56" s="83"/>
      <c r="R56" s="118">
        <f>IF((100-P56*10)&gt;30,100-P56*10,0)</f>
        <v>100</v>
      </c>
      <c r="S56" s="135">
        <f>R56*O56</f>
        <v>0</v>
      </c>
      <c r="T56" s="86">
        <v>0</v>
      </c>
      <c r="U56" s="134"/>
      <c r="V56" s="118">
        <f>IF((100-T56*10)&gt;30,100-T56*10,0)</f>
        <v>100</v>
      </c>
      <c r="W56" s="135">
        <f>V56*O56</f>
        <v>0</v>
      </c>
      <c r="X56" s="122"/>
      <c r="Y56" s="122"/>
      <c r="Z56" s="122"/>
      <c r="AA56" s="122"/>
      <c r="AB56" s="122"/>
      <c r="AC56" s="122"/>
      <c r="AD56" s="122"/>
      <c r="AE56" s="122"/>
      <c r="AF56" s="122"/>
      <c r="AG56" s="122"/>
      <c r="AH56" s="122"/>
      <c r="AI56" s="122"/>
      <c r="AJ56" s="122"/>
      <c r="AK56" s="122"/>
      <c r="AL56" s="122"/>
      <c r="AM56" s="122"/>
      <c r="AN56" s="122"/>
      <c r="AO56" s="122"/>
      <c r="AP56" s="122"/>
      <c r="AQ56" s="122"/>
      <c r="AR56" s="122"/>
      <c r="AS56" s="122"/>
      <c r="AT56" s="122"/>
      <c r="AU56" s="122"/>
      <c r="AV56" s="122"/>
      <c r="AW56" s="122"/>
      <c r="AX56" s="122"/>
      <c r="AY56" s="122"/>
      <c r="AZ56" s="122"/>
      <c r="BA56" s="122"/>
      <c r="BB56" s="122"/>
      <c r="BC56" s="122"/>
      <c r="BD56" s="122"/>
      <c r="BE56" s="122"/>
      <c r="BF56" s="122"/>
      <c r="BG56" s="122"/>
      <c r="BH56" s="122"/>
      <c r="BI56" s="122"/>
      <c r="BJ56" s="122"/>
      <c r="BK56" s="122"/>
      <c r="BL56" s="122"/>
      <c r="BM56" s="122"/>
      <c r="BN56" s="122"/>
      <c r="BO56" s="122"/>
      <c r="BP56" s="122"/>
      <c r="BQ56" s="122"/>
      <c r="BR56" s="122"/>
      <c r="BS56" s="122"/>
      <c r="BT56" s="122"/>
      <c r="BU56" s="122"/>
      <c r="BV56" s="122"/>
      <c r="BW56" s="122"/>
      <c r="BX56" s="122"/>
      <c r="BY56" s="122"/>
      <c r="BZ56" s="122"/>
      <c r="CA56" s="122"/>
      <c r="CB56" s="122"/>
      <c r="CC56" s="122"/>
      <c r="CD56" s="122"/>
      <c r="CE56" s="122"/>
      <c r="CF56" s="122"/>
      <c r="CG56" s="122"/>
      <c r="CH56" s="122"/>
      <c r="CI56" s="122"/>
      <c r="CJ56" s="122"/>
      <c r="CK56" s="122"/>
      <c r="CL56" s="122"/>
      <c r="CM56" s="122"/>
      <c r="CN56" s="122"/>
      <c r="CO56" s="122"/>
      <c r="CP56" s="122"/>
      <c r="CQ56" s="122"/>
      <c r="CR56" s="122"/>
      <c r="CS56" s="122"/>
      <c r="CT56" s="122"/>
      <c r="CU56" s="122"/>
      <c r="CV56" s="122"/>
      <c r="CW56" s="122"/>
      <c r="CX56" s="122"/>
      <c r="CY56" s="122"/>
      <c r="CZ56" s="122"/>
      <c r="DA56" s="122"/>
      <c r="DB56" s="122"/>
      <c r="DC56" s="122"/>
      <c r="DD56" s="122"/>
      <c r="DE56" s="122"/>
      <c r="DF56" s="122"/>
      <c r="DG56" s="122"/>
      <c r="DH56" s="122"/>
      <c r="DI56" s="122"/>
      <c r="DJ56" s="122"/>
      <c r="DK56" s="122"/>
      <c r="DL56" s="122"/>
      <c r="DM56" s="122"/>
      <c r="DN56" s="122"/>
      <c r="DO56" s="122"/>
      <c r="DP56" s="122"/>
      <c r="DQ56" s="122"/>
      <c r="DR56" s="122"/>
      <c r="DS56" s="122"/>
      <c r="DT56" s="122"/>
      <c r="DU56" s="122"/>
      <c r="DV56" s="122"/>
      <c r="DW56" s="122"/>
      <c r="DX56" s="122"/>
    </row>
    <row r="57" spans="1:128" s="67" customFormat="1" ht="30.75" hidden="1" customHeight="1">
      <c r="A57" s="896"/>
      <c r="B57" s="848"/>
      <c r="C57" s="869"/>
      <c r="D57" s="872"/>
      <c r="E57" s="843"/>
      <c r="F57" s="831" t="s">
        <v>239</v>
      </c>
      <c r="G57" s="832"/>
      <c r="H57" s="832"/>
      <c r="I57" s="832"/>
      <c r="J57" s="832"/>
      <c r="K57" s="832"/>
      <c r="L57" s="832"/>
      <c r="M57" s="832"/>
      <c r="N57" s="832"/>
      <c r="O57" s="832"/>
      <c r="P57" s="832"/>
      <c r="Q57" s="832"/>
      <c r="R57" s="832"/>
      <c r="S57" s="832"/>
      <c r="T57" s="832"/>
      <c r="U57" s="832"/>
      <c r="V57" s="832"/>
      <c r="W57" s="833"/>
      <c r="X57" s="122"/>
      <c r="Y57" s="122"/>
      <c r="Z57" s="122"/>
      <c r="AA57" s="122"/>
      <c r="AB57" s="122"/>
      <c r="AC57" s="122"/>
      <c r="AD57" s="122"/>
      <c r="AE57" s="122"/>
      <c r="AF57" s="122"/>
      <c r="AG57" s="122"/>
      <c r="AH57" s="122"/>
      <c r="AI57" s="122"/>
      <c r="AJ57" s="122"/>
      <c r="AK57" s="122"/>
      <c r="AL57" s="122"/>
      <c r="AM57" s="122"/>
      <c r="AN57" s="122"/>
      <c r="AO57" s="122"/>
      <c r="AP57" s="122"/>
      <c r="AQ57" s="122"/>
      <c r="AR57" s="122"/>
      <c r="AS57" s="122"/>
      <c r="AT57" s="122"/>
      <c r="AU57" s="122"/>
      <c r="AV57" s="122"/>
      <c r="AW57" s="122"/>
      <c r="AX57" s="122"/>
      <c r="AY57" s="122"/>
      <c r="AZ57" s="122"/>
      <c r="BA57" s="122"/>
      <c r="BB57" s="122"/>
      <c r="BC57" s="122"/>
      <c r="BD57" s="122"/>
      <c r="BE57" s="122"/>
      <c r="BF57" s="122"/>
      <c r="BG57" s="122"/>
      <c r="BH57" s="122"/>
      <c r="BI57" s="122"/>
      <c r="BJ57" s="122"/>
      <c r="BK57" s="122"/>
      <c r="BL57" s="122"/>
      <c r="BM57" s="122"/>
      <c r="BN57" s="122"/>
      <c r="BO57" s="122"/>
      <c r="BP57" s="122"/>
      <c r="BQ57" s="122"/>
      <c r="BR57" s="122"/>
      <c r="BS57" s="122"/>
      <c r="BT57" s="122"/>
      <c r="BU57" s="122"/>
      <c r="BV57" s="122"/>
      <c r="BW57" s="122"/>
      <c r="BX57" s="122"/>
      <c r="BY57" s="122"/>
      <c r="BZ57" s="122"/>
      <c r="CA57" s="122"/>
      <c r="CB57" s="122"/>
      <c r="CC57" s="122"/>
      <c r="CD57" s="122"/>
      <c r="CE57" s="122"/>
      <c r="CF57" s="122"/>
      <c r="CG57" s="122"/>
      <c r="CH57" s="122"/>
      <c r="CI57" s="122"/>
      <c r="CJ57" s="122"/>
      <c r="CK57" s="122"/>
      <c r="CL57" s="122"/>
      <c r="CM57" s="122"/>
      <c r="CN57" s="122"/>
      <c r="CO57" s="122"/>
      <c r="CP57" s="122"/>
      <c r="CQ57" s="122"/>
      <c r="CR57" s="122"/>
      <c r="CS57" s="122"/>
      <c r="CT57" s="122"/>
      <c r="CU57" s="122"/>
      <c r="CV57" s="122"/>
      <c r="CW57" s="122"/>
      <c r="CX57" s="122"/>
      <c r="CY57" s="122"/>
      <c r="CZ57" s="122"/>
      <c r="DA57" s="122"/>
      <c r="DB57" s="122"/>
      <c r="DC57" s="122"/>
      <c r="DD57" s="122"/>
      <c r="DE57" s="122"/>
      <c r="DF57" s="122"/>
      <c r="DG57" s="122"/>
      <c r="DH57" s="122"/>
      <c r="DI57" s="122"/>
      <c r="DJ57" s="122"/>
      <c r="DK57" s="122"/>
      <c r="DL57" s="122"/>
      <c r="DM57" s="122"/>
      <c r="DN57" s="122"/>
      <c r="DO57" s="122"/>
      <c r="DP57" s="122"/>
      <c r="DQ57" s="122"/>
      <c r="DR57" s="122"/>
      <c r="DS57" s="122"/>
      <c r="DT57" s="122"/>
      <c r="DU57" s="122"/>
      <c r="DV57" s="122"/>
      <c r="DW57" s="122"/>
      <c r="DX57" s="122"/>
    </row>
    <row r="58" spans="1:128" s="67" customFormat="1" ht="78.75" hidden="1" customHeight="1">
      <c r="A58" s="896"/>
      <c r="B58" s="848"/>
      <c r="C58" s="869"/>
      <c r="D58" s="872"/>
      <c r="E58" s="843"/>
      <c r="F58" s="93" t="str">
        <f>'Ma tran chuc năng P5'!D88</f>
        <v>Công tác văn hóa doanh nghiệp</v>
      </c>
      <c r="G58" s="81" t="s">
        <v>563</v>
      </c>
      <c r="H58" s="58" t="str">
        <f>'Ma tran chuc năng P5'!F88</f>
        <v>Thực hiện công tác Văn hóa Doanh nghiệp trong đơn vị theo quy định của Công ty và Tổng Công ty Điện lực Miền Bắc</v>
      </c>
      <c r="I58" s="81">
        <f>'Ma tran chuc năng P5'!G89</f>
        <v>0</v>
      </c>
      <c r="J58" s="58">
        <f>'Ma tran chuc năng P5'!H89</f>
        <v>0</v>
      </c>
      <c r="K58" s="90" t="s">
        <v>105</v>
      </c>
      <c r="L58" s="86">
        <v>0</v>
      </c>
      <c r="M58" s="178" t="s">
        <v>106</v>
      </c>
      <c r="N58" s="139">
        <v>1</v>
      </c>
      <c r="O58" s="312">
        <f>N58*$C$58*$B$26*$A$9</f>
        <v>0</v>
      </c>
      <c r="P58" s="86">
        <v>0</v>
      </c>
      <c r="Q58" s="83"/>
      <c r="R58" s="118">
        <f>IF((100-P58*10)&gt;30,100-P58*10,0)</f>
        <v>100</v>
      </c>
      <c r="S58" s="135">
        <f>R58*O58</f>
        <v>0</v>
      </c>
      <c r="T58" s="86">
        <v>0</v>
      </c>
      <c r="U58" s="134"/>
      <c r="V58" s="118">
        <f>IF((100-T58*10)&gt;30,100-T58*10,0)</f>
        <v>100</v>
      </c>
      <c r="W58" s="135">
        <f>V58*O58</f>
        <v>0</v>
      </c>
      <c r="X58" s="122"/>
      <c r="Y58" s="122"/>
      <c r="Z58" s="122"/>
      <c r="AA58" s="122"/>
      <c r="AB58" s="122"/>
      <c r="AC58" s="122"/>
      <c r="AD58" s="122"/>
      <c r="AE58" s="122"/>
      <c r="AF58" s="122"/>
      <c r="AG58" s="122"/>
      <c r="AH58" s="122"/>
      <c r="AI58" s="122"/>
      <c r="AJ58" s="122"/>
      <c r="AK58" s="122"/>
      <c r="AL58" s="122"/>
      <c r="AM58" s="122"/>
      <c r="AN58" s="122"/>
      <c r="AO58" s="122"/>
      <c r="AP58" s="122"/>
      <c r="AQ58" s="122"/>
      <c r="AR58" s="122"/>
      <c r="AS58" s="122"/>
      <c r="AT58" s="122"/>
      <c r="AU58" s="122"/>
      <c r="AV58" s="122"/>
      <c r="AW58" s="122"/>
      <c r="AX58" s="122"/>
      <c r="AY58" s="122"/>
      <c r="AZ58" s="122"/>
      <c r="BA58" s="122"/>
      <c r="BB58" s="122"/>
      <c r="BC58" s="122"/>
      <c r="BD58" s="122"/>
      <c r="BE58" s="122"/>
      <c r="BF58" s="122"/>
      <c r="BG58" s="122"/>
      <c r="BH58" s="122"/>
      <c r="BI58" s="122"/>
      <c r="BJ58" s="122"/>
      <c r="BK58" s="122"/>
      <c r="BL58" s="122"/>
      <c r="BM58" s="122"/>
      <c r="BN58" s="122"/>
      <c r="BO58" s="122"/>
      <c r="BP58" s="122"/>
      <c r="BQ58" s="122"/>
      <c r="BR58" s="122"/>
      <c r="BS58" s="122"/>
      <c r="BT58" s="122"/>
      <c r="BU58" s="122"/>
      <c r="BV58" s="122"/>
      <c r="BW58" s="122"/>
      <c r="BX58" s="122"/>
      <c r="BY58" s="122"/>
      <c r="BZ58" s="122"/>
      <c r="CA58" s="122"/>
      <c r="CB58" s="122"/>
      <c r="CC58" s="122"/>
      <c r="CD58" s="122"/>
      <c r="CE58" s="122"/>
      <c r="CF58" s="122"/>
      <c r="CG58" s="122"/>
      <c r="CH58" s="122"/>
      <c r="CI58" s="122"/>
      <c r="CJ58" s="122"/>
      <c r="CK58" s="122"/>
      <c r="CL58" s="122"/>
      <c r="CM58" s="122"/>
      <c r="CN58" s="122"/>
      <c r="CO58" s="122"/>
      <c r="CP58" s="122"/>
      <c r="CQ58" s="122"/>
      <c r="CR58" s="122"/>
      <c r="CS58" s="122"/>
      <c r="CT58" s="122"/>
      <c r="CU58" s="122"/>
      <c r="CV58" s="122"/>
      <c r="CW58" s="122"/>
      <c r="CX58" s="122"/>
      <c r="CY58" s="122"/>
      <c r="CZ58" s="122"/>
      <c r="DA58" s="122"/>
      <c r="DB58" s="122"/>
      <c r="DC58" s="122"/>
      <c r="DD58" s="122"/>
      <c r="DE58" s="122"/>
      <c r="DF58" s="122"/>
      <c r="DG58" s="122"/>
      <c r="DH58" s="122"/>
      <c r="DI58" s="122"/>
      <c r="DJ58" s="122"/>
      <c r="DK58" s="122"/>
      <c r="DL58" s="122"/>
      <c r="DM58" s="122"/>
      <c r="DN58" s="122"/>
      <c r="DO58" s="122"/>
      <c r="DP58" s="122"/>
      <c r="DQ58" s="122"/>
      <c r="DR58" s="122"/>
      <c r="DS58" s="122"/>
      <c r="DT58" s="122"/>
      <c r="DU58" s="122"/>
      <c r="DV58" s="122"/>
      <c r="DW58" s="122"/>
      <c r="DX58" s="122"/>
    </row>
    <row r="59" spans="1:128" s="67" customFormat="1" ht="63">
      <c r="A59" s="896"/>
      <c r="B59" s="909"/>
      <c r="C59" s="870"/>
      <c r="D59" s="873"/>
      <c r="E59" s="842"/>
      <c r="F59" s="93"/>
      <c r="G59" s="81"/>
      <c r="H59" s="58"/>
      <c r="I59" s="81" t="str">
        <f>'Ma tran chuc năng P5'!G54</f>
        <v>TC3.2.14</v>
      </c>
      <c r="J59" s="58" t="str">
        <f>'Ma tran chuc năng P5'!H54</f>
        <v>Lập Báo cáo  kế hoạch thanh xử lý tài sản, VTTB và thu hồi công nợ hàng năm.</v>
      </c>
      <c r="K59" s="86" t="s">
        <v>105</v>
      </c>
      <c r="L59" s="86">
        <v>0</v>
      </c>
      <c r="M59" s="178" t="s">
        <v>24</v>
      </c>
      <c r="N59" s="139">
        <v>0.1</v>
      </c>
      <c r="O59" s="312">
        <f>N59*$D$43*$C$37*$B$26*$A$9</f>
        <v>2.4023124999999996E-2</v>
      </c>
      <c r="P59" s="86">
        <v>0</v>
      </c>
      <c r="Q59" s="83">
        <v>10</v>
      </c>
      <c r="R59" s="118">
        <f>100-(P59-L59)*Q59</f>
        <v>100</v>
      </c>
      <c r="S59" s="135">
        <f>R59*O59</f>
        <v>2.4023124999999994</v>
      </c>
      <c r="T59" s="86">
        <v>0</v>
      </c>
      <c r="U59" s="83">
        <v>10</v>
      </c>
      <c r="V59" s="118">
        <f>100-(T59-L59)*U59</f>
        <v>100</v>
      </c>
      <c r="W59" s="135">
        <f>V59*O59</f>
        <v>2.4023124999999994</v>
      </c>
      <c r="X59" s="122"/>
      <c r="Y59" s="122"/>
      <c r="Z59" s="122"/>
      <c r="AA59" s="122"/>
      <c r="AB59" s="122"/>
      <c r="AC59" s="122"/>
      <c r="AD59" s="122"/>
      <c r="AE59" s="122"/>
      <c r="AF59" s="122"/>
      <c r="AG59" s="122"/>
      <c r="AH59" s="122"/>
      <c r="AI59" s="122"/>
      <c r="AJ59" s="122"/>
      <c r="AK59" s="122"/>
      <c r="AL59" s="122"/>
      <c r="AM59" s="122"/>
      <c r="AN59" s="122"/>
      <c r="AO59" s="122"/>
      <c r="AP59" s="122"/>
      <c r="AQ59" s="122"/>
      <c r="AR59" s="122"/>
      <c r="AS59" s="122"/>
      <c r="AT59" s="122"/>
      <c r="AU59" s="122"/>
      <c r="AV59" s="122"/>
      <c r="AW59" s="122"/>
      <c r="AX59" s="122"/>
      <c r="AY59" s="122"/>
      <c r="AZ59" s="122"/>
      <c r="BA59" s="122"/>
      <c r="BB59" s="122"/>
      <c r="BC59" s="122"/>
      <c r="BD59" s="122"/>
      <c r="BE59" s="122"/>
      <c r="BF59" s="122"/>
      <c r="BG59" s="122"/>
      <c r="BH59" s="122"/>
      <c r="BI59" s="122"/>
      <c r="BJ59" s="122"/>
      <c r="BK59" s="122"/>
      <c r="BL59" s="122"/>
      <c r="BM59" s="122"/>
      <c r="BN59" s="122"/>
      <c r="BO59" s="122"/>
      <c r="BP59" s="122"/>
      <c r="BQ59" s="122"/>
      <c r="BR59" s="122"/>
      <c r="BS59" s="122"/>
      <c r="BT59" s="122"/>
      <c r="BU59" s="122"/>
      <c r="BV59" s="122"/>
      <c r="BW59" s="122"/>
      <c r="BX59" s="122"/>
      <c r="BY59" s="122"/>
      <c r="BZ59" s="122"/>
      <c r="CA59" s="122"/>
      <c r="CB59" s="122"/>
      <c r="CC59" s="122"/>
      <c r="CD59" s="122"/>
      <c r="CE59" s="122"/>
      <c r="CF59" s="122"/>
      <c r="CG59" s="122"/>
      <c r="CH59" s="122"/>
      <c r="CI59" s="122"/>
      <c r="CJ59" s="122"/>
      <c r="CK59" s="122"/>
      <c r="CL59" s="122"/>
      <c r="CM59" s="122"/>
      <c r="CN59" s="122"/>
      <c r="CO59" s="122"/>
      <c r="CP59" s="122"/>
      <c r="CQ59" s="122"/>
      <c r="CR59" s="122"/>
      <c r="CS59" s="122"/>
      <c r="CT59" s="122"/>
      <c r="CU59" s="122"/>
      <c r="CV59" s="122"/>
      <c r="CW59" s="122"/>
      <c r="CX59" s="122"/>
      <c r="CY59" s="122"/>
      <c r="CZ59" s="122"/>
      <c r="DA59" s="122"/>
      <c r="DB59" s="122"/>
      <c r="DC59" s="122"/>
      <c r="DD59" s="122"/>
      <c r="DE59" s="122"/>
      <c r="DF59" s="122"/>
      <c r="DG59" s="122"/>
      <c r="DH59" s="122"/>
      <c r="DI59" s="122"/>
      <c r="DJ59" s="122"/>
      <c r="DK59" s="122"/>
      <c r="DL59" s="122"/>
      <c r="DM59" s="122"/>
      <c r="DN59" s="122"/>
      <c r="DO59" s="122"/>
      <c r="DP59" s="122"/>
      <c r="DQ59" s="122"/>
      <c r="DR59" s="122"/>
      <c r="DS59" s="122"/>
      <c r="DT59" s="122"/>
      <c r="DU59" s="122"/>
      <c r="DV59" s="122"/>
      <c r="DW59" s="122"/>
      <c r="DX59" s="122"/>
    </row>
    <row r="60" spans="1:128" s="67" customFormat="1">
      <c r="A60" s="896"/>
      <c r="B60" s="147"/>
      <c r="C60" s="162">
        <f>SUM(C22:C58)</f>
        <v>1</v>
      </c>
      <c r="D60" s="162"/>
      <c r="E60" s="81"/>
      <c r="F60" s="93"/>
      <c r="G60" s="81"/>
      <c r="H60" s="58"/>
      <c r="I60" s="81"/>
      <c r="J60" s="58"/>
      <c r="K60" s="90"/>
      <c r="L60" s="179"/>
      <c r="M60" s="178"/>
      <c r="N60" s="139"/>
      <c r="O60" s="139"/>
      <c r="P60" s="178"/>
      <c r="Q60" s="359"/>
      <c r="R60" s="176"/>
      <c r="S60" s="177"/>
      <c r="T60" s="178"/>
      <c r="U60" s="178"/>
      <c r="V60" s="176"/>
      <c r="W60" s="177"/>
      <c r="X60" s="122"/>
      <c r="Y60" s="122"/>
      <c r="Z60" s="122"/>
      <c r="AA60" s="122"/>
      <c r="AB60" s="122"/>
      <c r="AC60" s="122"/>
      <c r="AD60" s="122"/>
      <c r="AE60" s="122"/>
      <c r="AF60" s="122"/>
      <c r="AG60" s="122"/>
      <c r="AH60" s="122"/>
      <c r="AI60" s="122"/>
      <c r="AJ60" s="122"/>
      <c r="AK60" s="122"/>
      <c r="AL60" s="122"/>
      <c r="AM60" s="122"/>
      <c r="AN60" s="122"/>
      <c r="AO60" s="122"/>
      <c r="AP60" s="122"/>
      <c r="AQ60" s="122"/>
      <c r="AR60" s="122"/>
      <c r="AS60" s="122"/>
      <c r="AT60" s="122"/>
      <c r="AU60" s="122"/>
      <c r="AV60" s="122"/>
      <c r="AW60" s="122"/>
      <c r="AX60" s="122"/>
      <c r="AY60" s="122"/>
      <c r="AZ60" s="122"/>
      <c r="BA60" s="122"/>
      <c r="BB60" s="122"/>
      <c r="BC60" s="122"/>
      <c r="BD60" s="122"/>
      <c r="BE60" s="122"/>
      <c r="BF60" s="122"/>
      <c r="BG60" s="122"/>
      <c r="BH60" s="122"/>
      <c r="BI60" s="122"/>
      <c r="BJ60" s="122"/>
      <c r="BK60" s="122"/>
      <c r="BL60" s="122"/>
      <c r="BM60" s="122"/>
      <c r="BN60" s="122"/>
      <c r="BO60" s="122"/>
      <c r="BP60" s="122"/>
      <c r="BQ60" s="122"/>
      <c r="BR60" s="122"/>
      <c r="BS60" s="122"/>
      <c r="BT60" s="122"/>
      <c r="BU60" s="122"/>
      <c r="BV60" s="122"/>
      <c r="BW60" s="122"/>
      <c r="BX60" s="122"/>
      <c r="BY60" s="122"/>
      <c r="BZ60" s="122"/>
      <c r="CA60" s="122"/>
      <c r="CB60" s="122"/>
      <c r="CC60" s="122"/>
      <c r="CD60" s="122"/>
      <c r="CE60" s="122"/>
      <c r="CF60" s="122"/>
      <c r="CG60" s="122"/>
      <c r="CH60" s="122"/>
      <c r="CI60" s="122"/>
      <c r="CJ60" s="122"/>
      <c r="CK60" s="122"/>
      <c r="CL60" s="122"/>
      <c r="CM60" s="122"/>
      <c r="CN60" s="122"/>
      <c r="CO60" s="122"/>
      <c r="CP60" s="122"/>
      <c r="CQ60" s="122"/>
      <c r="CR60" s="122"/>
      <c r="CS60" s="122"/>
      <c r="CT60" s="122"/>
      <c r="CU60" s="122"/>
      <c r="CV60" s="122"/>
      <c r="CW60" s="122"/>
      <c r="CX60" s="122"/>
      <c r="CY60" s="122"/>
      <c r="CZ60" s="122"/>
      <c r="DA60" s="122"/>
      <c r="DB60" s="122"/>
      <c r="DC60" s="122"/>
      <c r="DD60" s="122"/>
      <c r="DE60" s="122"/>
      <c r="DF60" s="122"/>
      <c r="DG60" s="122"/>
      <c r="DH60" s="122"/>
      <c r="DI60" s="122"/>
      <c r="DJ60" s="122"/>
      <c r="DK60" s="122"/>
      <c r="DL60" s="122"/>
      <c r="DM60" s="122"/>
      <c r="DN60" s="122"/>
      <c r="DO60" s="122"/>
      <c r="DP60" s="122"/>
      <c r="DQ60" s="122"/>
      <c r="DR60" s="122"/>
      <c r="DS60" s="122"/>
      <c r="DT60" s="122"/>
      <c r="DU60" s="122"/>
      <c r="DV60" s="122"/>
      <c r="DW60" s="122"/>
      <c r="DX60" s="122"/>
    </row>
    <row r="61" spans="1:128" s="335" customFormat="1" ht="15.75" customHeight="1">
      <c r="A61" s="896"/>
      <c r="B61" s="328"/>
      <c r="C61" s="329"/>
      <c r="D61" s="329"/>
      <c r="E61" s="330" t="s">
        <v>604</v>
      </c>
      <c r="F61" s="836" t="s">
        <v>605</v>
      </c>
      <c r="G61" s="837"/>
      <c r="H61" s="837"/>
      <c r="I61" s="837"/>
      <c r="J61" s="837"/>
      <c r="K61" s="837"/>
      <c r="L61" s="837"/>
      <c r="M61" s="838"/>
      <c r="N61" s="384"/>
      <c r="O61" s="384"/>
      <c r="P61" s="385"/>
      <c r="Q61" s="395"/>
      <c r="R61" s="386"/>
      <c r="S61" s="387"/>
      <c r="T61" s="385"/>
      <c r="U61" s="385"/>
      <c r="V61" s="388"/>
      <c r="W61" s="387"/>
    </row>
    <row r="62" spans="1:128" s="335" customFormat="1" ht="122.25" customHeight="1">
      <c r="A62" s="896"/>
      <c r="B62" s="839">
        <v>0.12</v>
      </c>
      <c r="C62" s="188">
        <v>0.09</v>
      </c>
      <c r="D62" s="558">
        <v>1</v>
      </c>
      <c r="E62" s="83" t="s">
        <v>8</v>
      </c>
      <c r="F62" s="84" t="s">
        <v>42</v>
      </c>
      <c r="G62" s="157" t="s">
        <v>583</v>
      </c>
      <c r="H62" s="84" t="s">
        <v>401</v>
      </c>
      <c r="I62" s="156" t="s">
        <v>584</v>
      </c>
      <c r="J62" s="84" t="s">
        <v>401</v>
      </c>
      <c r="K62" s="86" t="s">
        <v>105</v>
      </c>
      <c r="L62" s="86">
        <v>0</v>
      </c>
      <c r="M62" s="118" t="s">
        <v>106</v>
      </c>
      <c r="N62" s="168">
        <v>1</v>
      </c>
      <c r="O62" s="312">
        <f>N62*$D$62*$C$62*$B$62*$A$9</f>
        <v>9.1799999999999989E-3</v>
      </c>
      <c r="P62" s="156">
        <v>0</v>
      </c>
      <c r="Q62" s="83">
        <v>10</v>
      </c>
      <c r="R62" s="118">
        <f t="shared" ref="R62:R71" si="5">100-(P62-L62)*Q62</f>
        <v>100</v>
      </c>
      <c r="S62" s="135">
        <f t="shared" ref="S62:S71" si="6">O62*R62</f>
        <v>0.91799999999999993</v>
      </c>
      <c r="T62" s="156">
        <v>0</v>
      </c>
      <c r="U62" s="83">
        <v>10</v>
      </c>
      <c r="V62" s="118">
        <f t="shared" ref="V62:V71" si="7">100-(T62-L62)*U62</f>
        <v>100</v>
      </c>
      <c r="W62" s="135">
        <f t="shared" ref="W62:W71" si="8">O62*V62</f>
        <v>0.91799999999999993</v>
      </c>
    </row>
    <row r="63" spans="1:128" s="335" customFormat="1" ht="78.75">
      <c r="A63" s="896"/>
      <c r="B63" s="840"/>
      <c r="C63" s="336">
        <v>0.06</v>
      </c>
      <c r="D63" s="559">
        <v>1</v>
      </c>
      <c r="E63" s="81" t="s">
        <v>56</v>
      </c>
      <c r="F63" s="58" t="s">
        <v>57</v>
      </c>
      <c r="G63" s="140" t="s">
        <v>472</v>
      </c>
      <c r="H63" s="53" t="s">
        <v>273</v>
      </c>
      <c r="I63" s="81" t="s">
        <v>477</v>
      </c>
      <c r="J63" s="298" t="s">
        <v>429</v>
      </c>
      <c r="K63" s="86" t="s">
        <v>105</v>
      </c>
      <c r="L63" s="86">
        <v>0</v>
      </c>
      <c r="M63" s="118" t="s">
        <v>106</v>
      </c>
      <c r="N63" s="139">
        <v>1</v>
      </c>
      <c r="O63" s="312">
        <f>N63*D63*C63*$B$62*$A$9</f>
        <v>6.1199999999999996E-3</v>
      </c>
      <c r="P63" s="156">
        <v>0</v>
      </c>
      <c r="Q63" s="83">
        <v>10</v>
      </c>
      <c r="R63" s="118">
        <f t="shared" si="5"/>
        <v>100</v>
      </c>
      <c r="S63" s="135">
        <f t="shared" si="6"/>
        <v>0.61199999999999999</v>
      </c>
      <c r="T63" s="156">
        <v>0</v>
      </c>
      <c r="U63" s="83">
        <v>10</v>
      </c>
      <c r="V63" s="118">
        <f t="shared" si="7"/>
        <v>100</v>
      </c>
      <c r="W63" s="135">
        <f t="shared" si="8"/>
        <v>0.61199999999999999</v>
      </c>
    </row>
    <row r="64" spans="1:128" s="335" customFormat="1" ht="63">
      <c r="A64" s="896"/>
      <c r="B64" s="840"/>
      <c r="C64" s="336">
        <v>0.06</v>
      </c>
      <c r="D64" s="559">
        <v>1</v>
      </c>
      <c r="E64" s="81" t="s">
        <v>58</v>
      </c>
      <c r="F64" s="58" t="s">
        <v>59</v>
      </c>
      <c r="G64" s="140" t="s">
        <v>473</v>
      </c>
      <c r="H64" s="53" t="s">
        <v>290</v>
      </c>
      <c r="I64" s="81" t="s">
        <v>478</v>
      </c>
      <c r="J64" s="298" t="s">
        <v>430</v>
      </c>
      <c r="K64" s="86" t="s">
        <v>105</v>
      </c>
      <c r="L64" s="86">
        <v>0</v>
      </c>
      <c r="M64" s="118" t="s">
        <v>106</v>
      </c>
      <c r="N64" s="139">
        <v>1</v>
      </c>
      <c r="O64" s="312">
        <f>N64*D64*C64*$B$62*$A$9</f>
        <v>6.1199999999999996E-3</v>
      </c>
      <c r="P64" s="156">
        <v>0</v>
      </c>
      <c r="Q64" s="83">
        <v>10</v>
      </c>
      <c r="R64" s="118">
        <f t="shared" si="5"/>
        <v>100</v>
      </c>
      <c r="S64" s="135">
        <f t="shared" si="6"/>
        <v>0.61199999999999999</v>
      </c>
      <c r="T64" s="156">
        <v>0</v>
      </c>
      <c r="U64" s="83">
        <v>10</v>
      </c>
      <c r="V64" s="118">
        <f t="shared" si="7"/>
        <v>100</v>
      </c>
      <c r="W64" s="135">
        <f t="shared" si="8"/>
        <v>0.61199999999999999</v>
      </c>
    </row>
    <row r="65" spans="1:128" s="335" customFormat="1" ht="141" customHeight="1">
      <c r="A65" s="896"/>
      <c r="B65" s="840"/>
      <c r="C65" s="336">
        <v>0.09</v>
      </c>
      <c r="D65" s="568">
        <v>1</v>
      </c>
      <c r="E65" s="97" t="s">
        <v>67</v>
      </c>
      <c r="F65" s="278" t="s">
        <v>127</v>
      </c>
      <c r="G65" s="92" t="s">
        <v>588</v>
      </c>
      <c r="H65" s="132" t="s">
        <v>394</v>
      </c>
      <c r="I65" s="140" t="s">
        <v>547</v>
      </c>
      <c r="J65" s="277" t="s">
        <v>400</v>
      </c>
      <c r="K65" s="86" t="s">
        <v>105</v>
      </c>
      <c r="L65" s="179">
        <v>0</v>
      </c>
      <c r="M65" s="178" t="s">
        <v>106</v>
      </c>
      <c r="N65" s="139">
        <v>1</v>
      </c>
      <c r="O65" s="312">
        <f>N65*D65*C65*$B$62*$A$9</f>
        <v>9.1799999999999989E-3</v>
      </c>
      <c r="P65" s="156">
        <v>0</v>
      </c>
      <c r="Q65" s="83">
        <v>10</v>
      </c>
      <c r="R65" s="118">
        <f t="shared" si="5"/>
        <v>100</v>
      </c>
      <c r="S65" s="135">
        <f t="shared" si="6"/>
        <v>0.91799999999999993</v>
      </c>
      <c r="T65" s="156">
        <v>0</v>
      </c>
      <c r="U65" s="83">
        <v>10</v>
      </c>
      <c r="V65" s="118">
        <f t="shared" si="7"/>
        <v>100</v>
      </c>
      <c r="W65" s="135">
        <f t="shared" si="8"/>
        <v>0.91799999999999993</v>
      </c>
    </row>
    <row r="66" spans="1:128" s="527" customFormat="1" ht="47.25">
      <c r="A66" s="896"/>
      <c r="B66" s="840"/>
      <c r="C66" s="520">
        <v>0.08</v>
      </c>
      <c r="D66" s="560">
        <v>1</v>
      </c>
      <c r="E66" s="521" t="s">
        <v>102</v>
      </c>
      <c r="F66" s="521" t="s">
        <v>103</v>
      </c>
      <c r="G66" s="522" t="s">
        <v>636</v>
      </c>
      <c r="H66" s="431" t="s">
        <v>637</v>
      </c>
      <c r="I66" s="430" t="s">
        <v>638</v>
      </c>
      <c r="J66" s="431" t="s">
        <v>637</v>
      </c>
      <c r="K66" s="460" t="s">
        <v>650</v>
      </c>
      <c r="L66" s="460">
        <v>1</v>
      </c>
      <c r="M66" s="478" t="s">
        <v>106</v>
      </c>
      <c r="N66" s="442">
        <v>1</v>
      </c>
      <c r="O66" s="312">
        <f>N66*D66*C66*$B$62*$A$9</f>
        <v>8.1599999999999989E-3</v>
      </c>
      <c r="P66" s="523">
        <v>0</v>
      </c>
      <c r="Q66" s="524">
        <v>10</v>
      </c>
      <c r="R66" s="525">
        <v>100</v>
      </c>
      <c r="S66" s="526">
        <f>O66*R66</f>
        <v>0.81599999999999984</v>
      </c>
      <c r="T66" s="523">
        <v>0</v>
      </c>
      <c r="U66" s="524">
        <v>10</v>
      </c>
      <c r="V66" s="525">
        <v>100</v>
      </c>
      <c r="W66" s="526">
        <f>O66*V66</f>
        <v>0.81599999999999984</v>
      </c>
    </row>
    <row r="67" spans="1:128" s="335" customFormat="1" ht="94.5">
      <c r="A67" s="896"/>
      <c r="B67" s="840"/>
      <c r="C67" s="798">
        <v>0.18</v>
      </c>
      <c r="D67" s="568">
        <v>0.5</v>
      </c>
      <c r="E67" s="827" t="s">
        <v>70</v>
      </c>
      <c r="F67" s="699" t="s">
        <v>71</v>
      </c>
      <c r="G67" s="827" t="s">
        <v>551</v>
      </c>
      <c r="H67" s="699" t="s">
        <v>71</v>
      </c>
      <c r="I67" s="144" t="s">
        <v>549</v>
      </c>
      <c r="J67" s="478" t="s">
        <v>651</v>
      </c>
      <c r="K67" s="460" t="s">
        <v>153</v>
      </c>
      <c r="L67" s="179">
        <v>0</v>
      </c>
      <c r="M67" s="178" t="s">
        <v>106</v>
      </c>
      <c r="N67" s="139">
        <v>1</v>
      </c>
      <c r="O67" s="312">
        <f>N67*D67*C67*$B$62*$A$9</f>
        <v>9.1799999999999989E-3</v>
      </c>
      <c r="P67" s="156">
        <v>0</v>
      </c>
      <c r="Q67" s="83">
        <v>10</v>
      </c>
      <c r="R67" s="118">
        <f t="shared" si="5"/>
        <v>100</v>
      </c>
      <c r="S67" s="135">
        <f t="shared" si="6"/>
        <v>0.91799999999999993</v>
      </c>
      <c r="T67" s="156">
        <v>0</v>
      </c>
      <c r="U67" s="83">
        <v>10</v>
      </c>
      <c r="V67" s="118">
        <f t="shared" si="7"/>
        <v>100</v>
      </c>
      <c r="W67" s="135">
        <f t="shared" si="8"/>
        <v>0.91799999999999993</v>
      </c>
    </row>
    <row r="68" spans="1:128" s="335" customFormat="1" ht="70.5" customHeight="1">
      <c r="A68" s="896"/>
      <c r="B68" s="840"/>
      <c r="C68" s="799"/>
      <c r="D68" s="571">
        <v>0.5</v>
      </c>
      <c r="E68" s="828"/>
      <c r="F68" s="701"/>
      <c r="G68" s="828"/>
      <c r="H68" s="701"/>
      <c r="I68" s="144" t="s">
        <v>550</v>
      </c>
      <c r="J68" s="129" t="s">
        <v>409</v>
      </c>
      <c r="K68" s="86" t="s">
        <v>105</v>
      </c>
      <c r="L68" s="179">
        <v>0</v>
      </c>
      <c r="M68" s="178" t="s">
        <v>106</v>
      </c>
      <c r="N68" s="139">
        <v>1</v>
      </c>
      <c r="O68" s="312">
        <f>N68*D68*C67*$B$62*$A$9</f>
        <v>9.1799999999999989E-3</v>
      </c>
      <c r="P68" s="156">
        <v>0</v>
      </c>
      <c r="Q68" s="83">
        <v>10</v>
      </c>
      <c r="R68" s="118">
        <f t="shared" si="5"/>
        <v>100</v>
      </c>
      <c r="S68" s="135">
        <f t="shared" si="6"/>
        <v>0.91799999999999993</v>
      </c>
      <c r="T68" s="156">
        <v>0</v>
      </c>
      <c r="U68" s="83">
        <v>10</v>
      </c>
      <c r="V68" s="118">
        <f t="shared" si="7"/>
        <v>100</v>
      </c>
      <c r="W68" s="135">
        <f t="shared" si="8"/>
        <v>0.91799999999999993</v>
      </c>
    </row>
    <row r="69" spans="1:128" s="335" customFormat="1" ht="129" customHeight="1">
      <c r="A69" s="896"/>
      <c r="B69" s="840"/>
      <c r="C69" s="336">
        <v>0.18</v>
      </c>
      <c r="D69" s="559">
        <v>1</v>
      </c>
      <c r="E69" s="98" t="s">
        <v>76</v>
      </c>
      <c r="F69" s="58" t="s">
        <v>77</v>
      </c>
      <c r="G69" s="98" t="s">
        <v>555</v>
      </c>
      <c r="H69" s="63" t="s">
        <v>440</v>
      </c>
      <c r="I69" s="81" t="s">
        <v>554</v>
      </c>
      <c r="J69" s="64" t="s">
        <v>233</v>
      </c>
      <c r="K69" s="460" t="s">
        <v>652</v>
      </c>
      <c r="L69" s="179">
        <v>0</v>
      </c>
      <c r="M69" s="178" t="s">
        <v>106</v>
      </c>
      <c r="N69" s="139">
        <v>1</v>
      </c>
      <c r="O69" s="312">
        <f>N69*D69*C69*$B$62*$A$9</f>
        <v>1.8359999999999998E-2</v>
      </c>
      <c r="P69" s="156">
        <v>0</v>
      </c>
      <c r="Q69" s="83">
        <v>10</v>
      </c>
      <c r="R69" s="118">
        <f t="shared" si="5"/>
        <v>100</v>
      </c>
      <c r="S69" s="135">
        <f t="shared" si="6"/>
        <v>1.8359999999999999</v>
      </c>
      <c r="T69" s="156">
        <v>0</v>
      </c>
      <c r="U69" s="83">
        <v>10</v>
      </c>
      <c r="V69" s="118">
        <f t="shared" si="7"/>
        <v>100</v>
      </c>
      <c r="W69" s="135">
        <f t="shared" si="8"/>
        <v>1.8359999999999999</v>
      </c>
    </row>
    <row r="70" spans="1:128" s="335" customFormat="1" ht="93" customHeight="1">
      <c r="A70" s="896"/>
      <c r="B70" s="840"/>
      <c r="C70" s="336">
        <v>0.18</v>
      </c>
      <c r="D70" s="559">
        <v>1</v>
      </c>
      <c r="E70" s="98" t="s">
        <v>78</v>
      </c>
      <c r="F70" s="58" t="s">
        <v>79</v>
      </c>
      <c r="G70" s="81" t="s">
        <v>557</v>
      </c>
      <c r="H70" s="63" t="s">
        <v>443</v>
      </c>
      <c r="I70" s="81" t="s">
        <v>558</v>
      </c>
      <c r="J70" s="63" t="s">
        <v>234</v>
      </c>
      <c r="K70" s="460" t="s">
        <v>278</v>
      </c>
      <c r="L70" s="481" t="s">
        <v>654</v>
      </c>
      <c r="M70" s="178" t="s">
        <v>106</v>
      </c>
      <c r="N70" s="139">
        <v>1</v>
      </c>
      <c r="O70" s="312">
        <f>N70*D70*C70*$B$62*$A$9</f>
        <v>1.8359999999999998E-2</v>
      </c>
      <c r="P70" s="156">
        <v>0</v>
      </c>
      <c r="Q70" s="83">
        <v>10</v>
      </c>
      <c r="R70" s="118">
        <v>100</v>
      </c>
      <c r="S70" s="135">
        <f t="shared" si="6"/>
        <v>1.8359999999999999</v>
      </c>
      <c r="T70" s="156">
        <v>0</v>
      </c>
      <c r="U70" s="83">
        <v>10</v>
      </c>
      <c r="V70" s="118">
        <v>100</v>
      </c>
      <c r="W70" s="135">
        <f t="shared" si="8"/>
        <v>1.8359999999999999</v>
      </c>
    </row>
    <row r="71" spans="1:128" s="67" customFormat="1" ht="120" customHeight="1">
      <c r="A71" s="897"/>
      <c r="B71" s="840"/>
      <c r="C71" s="216">
        <v>0.08</v>
      </c>
      <c r="D71" s="557">
        <v>1</v>
      </c>
      <c r="E71" s="225" t="s">
        <v>81</v>
      </c>
      <c r="F71" s="323" t="s">
        <v>82</v>
      </c>
      <c r="G71" s="225" t="s">
        <v>563</v>
      </c>
      <c r="H71" s="318" t="s">
        <v>445</v>
      </c>
      <c r="I71" s="118" t="s">
        <v>562</v>
      </c>
      <c r="J71" s="298" t="s">
        <v>445</v>
      </c>
      <c r="K71" s="460" t="s">
        <v>278</v>
      </c>
      <c r="L71" s="480"/>
      <c r="M71" s="178" t="s">
        <v>106</v>
      </c>
      <c r="N71" s="139">
        <v>1</v>
      </c>
      <c r="O71" s="312">
        <f>N71*D71*C71*$B$62*$A$9</f>
        <v>8.1599999999999989E-3</v>
      </c>
      <c r="P71" s="156">
        <v>100</v>
      </c>
      <c r="Q71" s="83">
        <v>10</v>
      </c>
      <c r="R71" s="118">
        <f t="shared" si="5"/>
        <v>-900</v>
      </c>
      <c r="S71" s="135">
        <f t="shared" si="6"/>
        <v>-7.3439999999999985</v>
      </c>
      <c r="T71" s="156">
        <v>100</v>
      </c>
      <c r="U71" s="83">
        <v>10</v>
      </c>
      <c r="V71" s="118">
        <f t="shared" si="7"/>
        <v>-900</v>
      </c>
      <c r="W71" s="135">
        <f t="shared" si="8"/>
        <v>-7.3439999999999985</v>
      </c>
      <c r="X71" s="122"/>
      <c r="Y71" s="122"/>
      <c r="Z71" s="122"/>
      <c r="AA71" s="122"/>
      <c r="AB71" s="122"/>
      <c r="AC71" s="122"/>
      <c r="AD71" s="122"/>
      <c r="AE71" s="122"/>
      <c r="AF71" s="122"/>
      <c r="AG71" s="122"/>
      <c r="AH71" s="122"/>
      <c r="AI71" s="122"/>
      <c r="AJ71" s="122"/>
      <c r="AK71" s="122"/>
      <c r="AL71" s="122"/>
      <c r="AM71" s="122"/>
      <c r="AN71" s="122"/>
      <c r="AO71" s="122"/>
      <c r="AP71" s="122"/>
      <c r="AQ71" s="122"/>
      <c r="AR71" s="122"/>
      <c r="AS71" s="122"/>
      <c r="AT71" s="122"/>
      <c r="AU71" s="122"/>
      <c r="AV71" s="122"/>
      <c r="AW71" s="122"/>
      <c r="AX71" s="122"/>
      <c r="AY71" s="122"/>
      <c r="AZ71" s="122"/>
      <c r="BA71" s="122"/>
      <c r="BB71" s="122"/>
      <c r="BC71" s="122"/>
      <c r="BD71" s="122"/>
      <c r="BE71" s="122"/>
      <c r="BF71" s="122"/>
      <c r="BG71" s="122"/>
      <c r="BH71" s="122"/>
      <c r="BI71" s="122"/>
      <c r="BJ71" s="122"/>
      <c r="BK71" s="122"/>
      <c r="BL71" s="122"/>
      <c r="BM71" s="122"/>
      <c r="BN71" s="122"/>
      <c r="BO71" s="122"/>
      <c r="BP71" s="122"/>
      <c r="BQ71" s="122"/>
      <c r="BR71" s="122"/>
      <c r="BS71" s="122"/>
      <c r="BT71" s="122"/>
      <c r="BU71" s="122"/>
      <c r="BV71" s="122"/>
      <c r="BW71" s="122"/>
      <c r="BX71" s="122"/>
      <c r="BY71" s="122"/>
      <c r="BZ71" s="122"/>
      <c r="CA71" s="122"/>
      <c r="CB71" s="122"/>
      <c r="CC71" s="122"/>
      <c r="CD71" s="122"/>
      <c r="CE71" s="122"/>
      <c r="CF71" s="122"/>
      <c r="CG71" s="122"/>
      <c r="CH71" s="122"/>
      <c r="CI71" s="122"/>
      <c r="CJ71" s="122"/>
      <c r="CK71" s="122"/>
      <c r="CL71" s="122"/>
      <c r="CM71" s="122"/>
      <c r="CN71" s="122"/>
      <c r="CO71" s="122"/>
      <c r="CP71" s="122"/>
      <c r="CQ71" s="122"/>
      <c r="CR71" s="122"/>
      <c r="CS71" s="122"/>
      <c r="CT71" s="122"/>
      <c r="CU71" s="122"/>
      <c r="CV71" s="122"/>
      <c r="CW71" s="122"/>
      <c r="CX71" s="122"/>
      <c r="CY71" s="122"/>
      <c r="CZ71" s="122"/>
      <c r="DA71" s="122"/>
      <c r="DB71" s="122"/>
      <c r="DC71" s="122"/>
      <c r="DD71" s="122"/>
      <c r="DE71" s="122"/>
      <c r="DF71" s="122"/>
      <c r="DG71" s="122"/>
      <c r="DH71" s="122"/>
      <c r="DI71" s="122"/>
      <c r="DJ71" s="122"/>
      <c r="DK71" s="122"/>
      <c r="DL71" s="122"/>
      <c r="DM71" s="122"/>
      <c r="DN71" s="122"/>
      <c r="DO71" s="122"/>
      <c r="DP71" s="122"/>
      <c r="DQ71" s="122"/>
      <c r="DR71" s="122"/>
      <c r="DS71" s="122"/>
      <c r="DT71" s="122"/>
      <c r="DU71" s="122"/>
      <c r="DV71" s="122"/>
      <c r="DW71" s="122"/>
      <c r="DX71" s="122"/>
    </row>
    <row r="72" spans="1:128" s="335" customFormat="1">
      <c r="A72" s="337"/>
      <c r="B72" s="162">
        <f>B10+B26+B62</f>
        <v>1</v>
      </c>
      <c r="C72" s="162">
        <f>SUM(C62:C71)</f>
        <v>0.99999999999999989</v>
      </c>
      <c r="D72" s="162"/>
      <c r="E72" s="81"/>
      <c r="F72" s="338"/>
      <c r="G72" s="338"/>
      <c r="H72" s="339"/>
      <c r="I72" s="339"/>
      <c r="J72" s="339"/>
      <c r="K72" s="340"/>
      <c r="L72" s="340"/>
      <c r="M72" s="341"/>
      <c r="N72" s="331"/>
      <c r="O72" s="331"/>
      <c r="P72" s="93"/>
      <c r="Q72" s="276"/>
      <c r="R72" s="332"/>
      <c r="S72" s="333"/>
      <c r="T72" s="93"/>
      <c r="U72" s="93"/>
      <c r="V72" s="334"/>
      <c r="W72" s="333"/>
    </row>
    <row r="73" spans="1:128" s="67" customFormat="1" ht="21" customHeight="1">
      <c r="A73" s="889">
        <v>0.15</v>
      </c>
      <c r="B73" s="147"/>
      <c r="C73" s="147"/>
      <c r="D73" s="147"/>
      <c r="E73" s="371" t="s">
        <v>129</v>
      </c>
      <c r="F73" s="787" t="s">
        <v>130</v>
      </c>
      <c r="G73" s="788"/>
      <c r="H73" s="788"/>
      <c r="I73" s="788"/>
      <c r="J73" s="788"/>
      <c r="K73" s="788"/>
      <c r="L73" s="788"/>
      <c r="M73" s="788"/>
      <c r="N73" s="788"/>
      <c r="O73" s="788"/>
      <c r="P73" s="788"/>
      <c r="Q73" s="788"/>
      <c r="R73" s="788"/>
      <c r="S73" s="788"/>
      <c r="T73" s="788"/>
      <c r="U73" s="788"/>
      <c r="V73" s="788"/>
      <c r="W73" s="789"/>
      <c r="X73" s="122"/>
      <c r="Y73" s="122"/>
      <c r="Z73" s="122"/>
      <c r="AA73" s="122"/>
      <c r="AB73" s="122"/>
      <c r="AC73" s="122"/>
      <c r="AD73" s="122"/>
      <c r="AE73" s="122"/>
      <c r="AF73" s="122"/>
      <c r="AG73" s="122"/>
      <c r="AH73" s="122"/>
      <c r="AI73" s="122"/>
      <c r="AJ73" s="122"/>
      <c r="AK73" s="122"/>
      <c r="AL73" s="122"/>
      <c r="AM73" s="122"/>
      <c r="AN73" s="122"/>
      <c r="AO73" s="122"/>
      <c r="AP73" s="122"/>
      <c r="AQ73" s="122"/>
      <c r="AR73" s="122"/>
      <c r="AS73" s="122"/>
      <c r="AT73" s="122"/>
      <c r="AU73" s="122"/>
      <c r="AV73" s="122"/>
      <c r="AW73" s="122"/>
      <c r="AX73" s="122"/>
      <c r="AY73" s="122"/>
      <c r="AZ73" s="122"/>
      <c r="BA73" s="122"/>
      <c r="BB73" s="122"/>
      <c r="BC73" s="122"/>
      <c r="BD73" s="122"/>
      <c r="BE73" s="122"/>
      <c r="BF73" s="122"/>
      <c r="BG73" s="122"/>
      <c r="BH73" s="122"/>
      <c r="BI73" s="122"/>
      <c r="BJ73" s="122"/>
      <c r="BK73" s="122"/>
      <c r="BL73" s="122"/>
      <c r="BM73" s="122"/>
      <c r="BN73" s="122"/>
      <c r="BO73" s="122"/>
      <c r="BP73" s="122"/>
      <c r="BQ73" s="122"/>
      <c r="BR73" s="122"/>
      <c r="BS73" s="122"/>
      <c r="BT73" s="122"/>
      <c r="BU73" s="122"/>
      <c r="BV73" s="122"/>
      <c r="BW73" s="122"/>
      <c r="BX73" s="122"/>
      <c r="BY73" s="122"/>
      <c r="BZ73" s="122"/>
      <c r="CA73" s="122"/>
      <c r="CB73" s="122"/>
      <c r="CC73" s="122"/>
      <c r="CD73" s="122"/>
      <c r="CE73" s="122"/>
      <c r="CF73" s="122"/>
      <c r="CG73" s="122"/>
      <c r="CH73" s="122"/>
      <c r="CI73" s="122"/>
      <c r="CJ73" s="122"/>
      <c r="CK73" s="122"/>
      <c r="CL73" s="122"/>
      <c r="CM73" s="122"/>
      <c r="CN73" s="122"/>
      <c r="CO73" s="122"/>
      <c r="CP73" s="122"/>
      <c r="CQ73" s="122"/>
      <c r="CR73" s="122"/>
      <c r="CS73" s="122"/>
      <c r="CT73" s="122"/>
      <c r="CU73" s="122"/>
      <c r="CV73" s="122"/>
      <c r="CW73" s="122"/>
      <c r="CX73" s="122"/>
      <c r="CY73" s="122"/>
      <c r="CZ73" s="122"/>
      <c r="DA73" s="122"/>
      <c r="DB73" s="122"/>
      <c r="DC73" s="122"/>
      <c r="DD73" s="122"/>
      <c r="DE73" s="122"/>
      <c r="DF73" s="122"/>
      <c r="DG73" s="122"/>
      <c r="DH73" s="122"/>
      <c r="DI73" s="122"/>
      <c r="DJ73" s="122"/>
      <c r="DK73" s="122"/>
      <c r="DL73" s="122"/>
      <c r="DM73" s="122"/>
      <c r="DN73" s="122"/>
      <c r="DO73" s="122"/>
      <c r="DP73" s="122"/>
      <c r="DQ73" s="122"/>
      <c r="DR73" s="122"/>
      <c r="DS73" s="122"/>
      <c r="DT73" s="122"/>
      <c r="DU73" s="122"/>
      <c r="DV73" s="122"/>
      <c r="DW73" s="122"/>
      <c r="DX73" s="122"/>
    </row>
    <row r="74" spans="1:128" s="67" customFormat="1" ht="49.9" customHeight="1">
      <c r="A74" s="890"/>
      <c r="B74" s="673">
        <v>0.7</v>
      </c>
      <c r="C74" s="163">
        <v>1</v>
      </c>
      <c r="D74" s="559">
        <v>1</v>
      </c>
      <c r="E74" s="81" t="s">
        <v>131</v>
      </c>
      <c r="F74" s="130" t="s">
        <v>151</v>
      </c>
      <c r="G74" s="128" t="s">
        <v>630</v>
      </c>
      <c r="H74" s="130" t="s">
        <v>151</v>
      </c>
      <c r="I74" s="129" t="s">
        <v>632</v>
      </c>
      <c r="J74" s="129" t="s">
        <v>132</v>
      </c>
      <c r="K74" s="86"/>
      <c r="L74" s="86"/>
      <c r="M74" s="178" t="s">
        <v>106</v>
      </c>
      <c r="N74" s="166">
        <v>1</v>
      </c>
      <c r="O74" s="312">
        <f>N74*D74*C74*$B$74*$A$73</f>
        <v>0.105</v>
      </c>
      <c r="P74" s="86">
        <v>0</v>
      </c>
      <c r="Q74" s="83">
        <v>10</v>
      </c>
      <c r="R74" s="118">
        <f>100-(P74-L74)*Q74</f>
        <v>100</v>
      </c>
      <c r="S74" s="135">
        <f>R74*O74</f>
        <v>10.5</v>
      </c>
      <c r="T74" s="86">
        <v>0</v>
      </c>
      <c r="U74" s="83">
        <v>10</v>
      </c>
      <c r="V74" s="118">
        <f>100-(T74-L74)*U74</f>
        <v>100</v>
      </c>
      <c r="W74" s="135">
        <f>V74*O74</f>
        <v>10.5</v>
      </c>
      <c r="X74" s="122"/>
      <c r="Y74" s="122"/>
      <c r="Z74" s="122"/>
      <c r="AA74" s="122"/>
      <c r="AB74" s="122"/>
      <c r="AC74" s="122"/>
      <c r="AD74" s="122"/>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c r="BV74" s="122"/>
      <c r="BW74" s="122"/>
      <c r="BX74" s="122"/>
      <c r="BY74" s="122"/>
      <c r="BZ74" s="122"/>
      <c r="CA74" s="122"/>
      <c r="CB74" s="122"/>
      <c r="CC74" s="122"/>
      <c r="CD74" s="122"/>
      <c r="CE74" s="122"/>
      <c r="CF74" s="122"/>
      <c r="CG74" s="122"/>
      <c r="CH74" s="122"/>
      <c r="CI74" s="122"/>
      <c r="CJ74" s="122"/>
      <c r="CK74" s="122"/>
      <c r="CL74" s="122"/>
      <c r="CM74" s="122"/>
      <c r="CN74" s="122"/>
      <c r="CO74" s="122"/>
      <c r="CP74" s="122"/>
      <c r="CQ74" s="122"/>
      <c r="CR74" s="122"/>
      <c r="CS74" s="122"/>
      <c r="CT74" s="122"/>
      <c r="CU74" s="122"/>
      <c r="CV74" s="122"/>
      <c r="CW74" s="122"/>
      <c r="CX74" s="122"/>
      <c r="CY74" s="122"/>
      <c r="CZ74" s="122"/>
      <c r="DA74" s="122"/>
      <c r="DB74" s="122"/>
      <c r="DC74" s="122"/>
      <c r="DD74" s="122"/>
      <c r="DE74" s="122"/>
      <c r="DF74" s="122"/>
      <c r="DG74" s="122"/>
      <c r="DH74" s="122"/>
      <c r="DI74" s="122"/>
      <c r="DJ74" s="122"/>
      <c r="DK74" s="122"/>
      <c r="DL74" s="122"/>
      <c r="DM74" s="122"/>
      <c r="DN74" s="122"/>
      <c r="DO74" s="122"/>
      <c r="DP74" s="122"/>
      <c r="DQ74" s="122"/>
      <c r="DR74" s="122"/>
      <c r="DS74" s="122"/>
      <c r="DT74" s="122"/>
      <c r="DU74" s="122"/>
      <c r="DV74" s="122"/>
      <c r="DW74" s="122"/>
      <c r="DX74" s="122"/>
    </row>
    <row r="75" spans="1:128" s="67" customFormat="1" ht="57" customHeight="1">
      <c r="A75" s="891"/>
      <c r="B75" s="674">
        <v>0.3</v>
      </c>
      <c r="C75" s="163">
        <v>1</v>
      </c>
      <c r="D75" s="559">
        <v>1</v>
      </c>
      <c r="E75" s="81" t="s">
        <v>133</v>
      </c>
      <c r="F75" s="130" t="s">
        <v>152</v>
      </c>
      <c r="G75" s="128" t="s">
        <v>631</v>
      </c>
      <c r="H75" s="130" t="s">
        <v>152</v>
      </c>
      <c r="I75" s="129" t="s">
        <v>633</v>
      </c>
      <c r="J75" s="129" t="s">
        <v>134</v>
      </c>
      <c r="K75" s="86"/>
      <c r="L75" s="86"/>
      <c r="M75" s="178" t="s">
        <v>106</v>
      </c>
      <c r="N75" s="166">
        <v>1</v>
      </c>
      <c r="O75" s="312">
        <f>N75*D75*C75*$B$75*$A$73</f>
        <v>4.4999999999999998E-2</v>
      </c>
      <c r="P75" s="86">
        <v>0</v>
      </c>
      <c r="Q75" s="83">
        <v>10</v>
      </c>
      <c r="R75" s="118">
        <f>100-(P75-L75)*Q75</f>
        <v>100</v>
      </c>
      <c r="S75" s="135">
        <f>R75*O75</f>
        <v>4.5</v>
      </c>
      <c r="T75" s="86">
        <v>0</v>
      </c>
      <c r="U75" s="83">
        <v>10</v>
      </c>
      <c r="V75" s="118">
        <f>100-(T75-L75)*U75</f>
        <v>100</v>
      </c>
      <c r="W75" s="135">
        <f>V75*O75</f>
        <v>4.5</v>
      </c>
      <c r="X75" s="122"/>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2"/>
      <c r="BP75" s="122"/>
      <c r="BQ75" s="122"/>
      <c r="BR75" s="122"/>
      <c r="BS75" s="122"/>
      <c r="BT75" s="122"/>
      <c r="BU75" s="122"/>
      <c r="BV75" s="122"/>
      <c r="BW75" s="122"/>
      <c r="BX75" s="122"/>
      <c r="BY75" s="122"/>
      <c r="BZ75" s="122"/>
      <c r="CA75" s="122"/>
      <c r="CB75" s="122"/>
      <c r="CC75" s="122"/>
      <c r="CD75" s="122"/>
      <c r="CE75" s="122"/>
      <c r="CF75" s="122"/>
      <c r="CG75" s="122"/>
      <c r="CH75" s="122"/>
      <c r="CI75" s="122"/>
      <c r="CJ75" s="122"/>
      <c r="CK75" s="122"/>
      <c r="CL75" s="122"/>
      <c r="CM75" s="122"/>
      <c r="CN75" s="122"/>
      <c r="CO75" s="122"/>
      <c r="CP75" s="122"/>
      <c r="CQ75" s="122"/>
      <c r="CR75" s="122"/>
      <c r="CS75" s="122"/>
      <c r="CT75" s="122"/>
      <c r="CU75" s="122"/>
      <c r="CV75" s="122"/>
      <c r="CW75" s="122"/>
      <c r="CX75" s="122"/>
      <c r="CY75" s="122"/>
      <c r="CZ75" s="122"/>
      <c r="DA75" s="122"/>
      <c r="DB75" s="122"/>
      <c r="DC75" s="122"/>
      <c r="DD75" s="122"/>
      <c r="DE75" s="122"/>
      <c r="DF75" s="122"/>
      <c r="DG75" s="122"/>
      <c r="DH75" s="122"/>
      <c r="DI75" s="122"/>
      <c r="DJ75" s="122"/>
      <c r="DK75" s="122"/>
      <c r="DL75" s="122"/>
      <c r="DM75" s="122"/>
      <c r="DN75" s="122"/>
      <c r="DO75" s="122"/>
      <c r="DP75" s="122"/>
      <c r="DQ75" s="122"/>
      <c r="DR75" s="122"/>
      <c r="DS75" s="122"/>
      <c r="DT75" s="122"/>
      <c r="DU75" s="122"/>
      <c r="DV75" s="122"/>
      <c r="DW75" s="122"/>
      <c r="DX75" s="122"/>
    </row>
    <row r="76" spans="1:128" s="67" customFormat="1" ht="29.45" customHeight="1">
      <c r="A76" s="910"/>
      <c r="B76" s="911"/>
      <c r="C76" s="911"/>
      <c r="D76" s="912"/>
      <c r="E76" s="379" t="s">
        <v>53</v>
      </c>
      <c r="F76" s="393" t="s">
        <v>135</v>
      </c>
      <c r="G76" s="393"/>
      <c r="H76" s="393"/>
      <c r="I76" s="393"/>
      <c r="J76" s="393"/>
      <c r="K76" s="393"/>
      <c r="L76" s="393"/>
      <c r="M76" s="393"/>
      <c r="N76" s="380"/>
      <c r="O76" s="380"/>
      <c r="P76" s="376"/>
      <c r="Q76" s="394"/>
      <c r="R76" s="381"/>
      <c r="S76" s="382"/>
      <c r="T76" s="376"/>
      <c r="U76" s="376"/>
      <c r="V76" s="381"/>
      <c r="W76" s="382"/>
      <c r="X76" s="122"/>
      <c r="Y76" s="122"/>
      <c r="Z76" s="122"/>
      <c r="AA76" s="122"/>
      <c r="AB76" s="122"/>
      <c r="AC76" s="122"/>
      <c r="AD76" s="122"/>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22"/>
      <c r="BH76" s="122"/>
      <c r="BI76" s="122"/>
      <c r="BJ76" s="122"/>
      <c r="BK76" s="122"/>
      <c r="BL76" s="122"/>
      <c r="BM76" s="122"/>
      <c r="BN76" s="122"/>
      <c r="BO76" s="122"/>
      <c r="BP76" s="122"/>
      <c r="BQ76" s="122"/>
      <c r="BR76" s="122"/>
      <c r="BS76" s="122"/>
      <c r="BT76" s="122"/>
      <c r="BU76" s="122"/>
      <c r="BV76" s="122"/>
      <c r="BW76" s="122"/>
      <c r="BX76" s="122"/>
      <c r="BY76" s="122"/>
      <c r="BZ76" s="122"/>
      <c r="CA76" s="122"/>
      <c r="CB76" s="122"/>
      <c r="CC76" s="122"/>
      <c r="CD76" s="122"/>
      <c r="CE76" s="122"/>
      <c r="CF76" s="122"/>
      <c r="CG76" s="122"/>
      <c r="CH76" s="122"/>
      <c r="CI76" s="122"/>
      <c r="CJ76" s="122"/>
      <c r="CK76" s="122"/>
      <c r="CL76" s="122"/>
      <c r="CM76" s="122"/>
      <c r="CN76" s="122"/>
      <c r="CO76" s="122"/>
      <c r="CP76" s="122"/>
      <c r="CQ76" s="122"/>
      <c r="CR76" s="122"/>
      <c r="CS76" s="122"/>
      <c r="CT76" s="122"/>
      <c r="CU76" s="122"/>
      <c r="CV76" s="122"/>
      <c r="CW76" s="122"/>
      <c r="CX76" s="122"/>
      <c r="CY76" s="122"/>
      <c r="CZ76" s="122"/>
      <c r="DA76" s="122"/>
      <c r="DB76" s="122"/>
      <c r="DC76" s="122"/>
      <c r="DD76" s="122"/>
      <c r="DE76" s="122"/>
      <c r="DF76" s="122"/>
      <c r="DG76" s="122"/>
      <c r="DH76" s="122"/>
      <c r="DI76" s="122"/>
      <c r="DJ76" s="122"/>
      <c r="DK76" s="122"/>
      <c r="DL76" s="122"/>
      <c r="DM76" s="122"/>
      <c r="DN76" s="122"/>
      <c r="DO76" s="122"/>
      <c r="DP76" s="122"/>
      <c r="DQ76" s="122"/>
      <c r="DR76" s="122"/>
      <c r="DS76" s="122"/>
      <c r="DT76" s="122"/>
      <c r="DU76" s="122"/>
      <c r="DV76" s="122"/>
      <c r="DW76" s="122"/>
      <c r="DX76" s="122"/>
    </row>
    <row r="77" spans="1:128" s="67" customFormat="1" ht="62.45" customHeight="1">
      <c r="A77" s="567"/>
      <c r="B77" s="567"/>
      <c r="C77" s="567"/>
      <c r="D77" s="545"/>
      <c r="E77" s="841" t="s">
        <v>136</v>
      </c>
      <c r="F77" s="898" t="s">
        <v>137</v>
      </c>
      <c r="G77" s="96" t="s">
        <v>583</v>
      </c>
      <c r="H77" s="96" t="s">
        <v>404</v>
      </c>
      <c r="I77" s="96" t="s">
        <v>584</v>
      </c>
      <c r="J77" s="96" t="s">
        <v>402</v>
      </c>
      <c r="K77" s="90" t="s">
        <v>627</v>
      </c>
      <c r="L77" s="179"/>
      <c r="M77" s="178" t="s">
        <v>106</v>
      </c>
      <c r="N77" s="166"/>
      <c r="O77" s="166"/>
      <c r="P77" s="178"/>
      <c r="Q77" s="140"/>
      <c r="R77" s="118"/>
      <c r="S77" s="135">
        <f>R77*O77</f>
        <v>0</v>
      </c>
      <c r="T77" s="178"/>
      <c r="U77" s="166"/>
      <c r="V77" s="118"/>
      <c r="W77" s="135">
        <f>V77*O77</f>
        <v>0</v>
      </c>
      <c r="X77" s="122"/>
      <c r="Y77" s="122"/>
      <c r="Z77" s="122"/>
      <c r="AA77" s="122"/>
      <c r="AB77" s="122"/>
      <c r="AC77" s="122"/>
      <c r="AD77" s="122"/>
      <c r="AE77" s="122"/>
      <c r="AF77" s="122"/>
      <c r="AG77" s="122"/>
      <c r="AH77" s="122"/>
      <c r="AI77" s="122"/>
      <c r="AJ77" s="122"/>
      <c r="AK77" s="122"/>
      <c r="AL77" s="122"/>
      <c r="AM77" s="122"/>
      <c r="AN77" s="122"/>
      <c r="AO77" s="122"/>
      <c r="AP77" s="122"/>
      <c r="AQ77" s="122"/>
      <c r="AR77" s="122"/>
      <c r="AS77" s="122"/>
      <c r="AT77" s="122"/>
      <c r="AU77" s="122"/>
      <c r="AV77" s="122"/>
      <c r="AW77" s="122"/>
      <c r="AX77" s="122"/>
      <c r="AY77" s="122"/>
      <c r="AZ77" s="122"/>
      <c r="BA77" s="122"/>
      <c r="BB77" s="122"/>
      <c r="BC77" s="122"/>
      <c r="BD77" s="122"/>
      <c r="BE77" s="122"/>
      <c r="BF77" s="122"/>
      <c r="BG77" s="122"/>
      <c r="BH77" s="122"/>
      <c r="BI77" s="122"/>
      <c r="BJ77" s="122"/>
      <c r="BK77" s="122"/>
      <c r="BL77" s="122"/>
      <c r="BM77" s="122"/>
      <c r="BN77" s="122"/>
      <c r="BO77" s="122"/>
      <c r="BP77" s="122"/>
      <c r="BQ77" s="122"/>
      <c r="BR77" s="122"/>
      <c r="BS77" s="122"/>
      <c r="BT77" s="122"/>
      <c r="BU77" s="122"/>
      <c r="BV77" s="122"/>
      <c r="BW77" s="122"/>
      <c r="BX77" s="122"/>
      <c r="BY77" s="122"/>
      <c r="BZ77" s="122"/>
      <c r="CA77" s="122"/>
      <c r="CB77" s="122"/>
      <c r="CC77" s="122"/>
      <c r="CD77" s="122"/>
      <c r="CE77" s="122"/>
      <c r="CF77" s="122"/>
      <c r="CG77" s="122"/>
      <c r="CH77" s="122"/>
      <c r="CI77" s="122"/>
      <c r="CJ77" s="122"/>
      <c r="CK77" s="122"/>
      <c r="CL77" s="122"/>
      <c r="CM77" s="122"/>
      <c r="CN77" s="122"/>
      <c r="CO77" s="122"/>
      <c r="CP77" s="122"/>
      <c r="CQ77" s="122"/>
      <c r="CR77" s="122"/>
      <c r="CS77" s="122"/>
      <c r="CT77" s="122"/>
      <c r="CU77" s="122"/>
      <c r="CV77" s="122"/>
      <c r="CW77" s="122"/>
      <c r="CX77" s="122"/>
      <c r="CY77" s="122"/>
      <c r="CZ77" s="122"/>
      <c r="DA77" s="122"/>
      <c r="DB77" s="122"/>
      <c r="DC77" s="122"/>
      <c r="DD77" s="122"/>
      <c r="DE77" s="122"/>
      <c r="DF77" s="122"/>
      <c r="DG77" s="122"/>
      <c r="DH77" s="122"/>
      <c r="DI77" s="122"/>
      <c r="DJ77" s="122"/>
      <c r="DK77" s="122"/>
      <c r="DL77" s="122"/>
      <c r="DM77" s="122"/>
      <c r="DN77" s="122"/>
      <c r="DO77" s="122"/>
      <c r="DP77" s="122"/>
      <c r="DQ77" s="122"/>
      <c r="DR77" s="122"/>
      <c r="DS77" s="122"/>
      <c r="DT77" s="122"/>
      <c r="DU77" s="122"/>
      <c r="DV77" s="122"/>
      <c r="DW77" s="122"/>
      <c r="DX77" s="122"/>
    </row>
    <row r="78" spans="1:128" s="67" customFormat="1" ht="62.45" customHeight="1">
      <c r="A78" s="567"/>
      <c r="B78" s="567"/>
      <c r="C78" s="567"/>
      <c r="D78" s="545"/>
      <c r="E78" s="842"/>
      <c r="F78" s="899"/>
      <c r="G78" s="96" t="s">
        <v>634</v>
      </c>
      <c r="H78" s="96" t="s">
        <v>405</v>
      </c>
      <c r="I78" s="96" t="s">
        <v>628</v>
      </c>
      <c r="J78" s="96" t="s">
        <v>403</v>
      </c>
      <c r="K78" s="90" t="s">
        <v>627</v>
      </c>
      <c r="L78" s="179"/>
      <c r="M78" s="178" t="s">
        <v>106</v>
      </c>
      <c r="N78" s="166"/>
      <c r="O78" s="166"/>
      <c r="P78" s="178"/>
      <c r="Q78" s="140"/>
      <c r="R78" s="118"/>
      <c r="S78" s="135">
        <f>R78*O78</f>
        <v>0</v>
      </c>
      <c r="T78" s="178"/>
      <c r="U78" s="166"/>
      <c r="V78" s="118"/>
      <c r="W78" s="135">
        <f>V78*O78</f>
        <v>0</v>
      </c>
      <c r="X78" s="122"/>
      <c r="Y78" s="122"/>
      <c r="Z78" s="122"/>
      <c r="AA78" s="122"/>
      <c r="AB78" s="122"/>
      <c r="AC78" s="122"/>
      <c r="AD78" s="122"/>
      <c r="AE78" s="122"/>
      <c r="AF78" s="122"/>
      <c r="AG78" s="122"/>
      <c r="AH78" s="122"/>
      <c r="AI78" s="122"/>
      <c r="AJ78" s="122"/>
      <c r="AK78" s="122"/>
      <c r="AL78" s="122"/>
      <c r="AM78" s="122"/>
      <c r="AN78" s="122"/>
      <c r="AO78" s="122"/>
      <c r="AP78" s="122"/>
      <c r="AQ78" s="122"/>
      <c r="AR78" s="122"/>
      <c r="AS78" s="122"/>
      <c r="AT78" s="122"/>
      <c r="AU78" s="122"/>
      <c r="AV78" s="122"/>
      <c r="AW78" s="122"/>
      <c r="AX78" s="122"/>
      <c r="AY78" s="122"/>
      <c r="AZ78" s="122"/>
      <c r="BA78" s="122"/>
      <c r="BB78" s="122"/>
      <c r="BC78" s="122"/>
      <c r="BD78" s="122"/>
      <c r="BE78" s="122"/>
      <c r="BF78" s="122"/>
      <c r="BG78" s="122"/>
      <c r="BH78" s="122"/>
      <c r="BI78" s="122"/>
      <c r="BJ78" s="122"/>
      <c r="BK78" s="122"/>
      <c r="BL78" s="122"/>
      <c r="BM78" s="122"/>
      <c r="BN78" s="122"/>
      <c r="BO78" s="122"/>
      <c r="BP78" s="122"/>
      <c r="BQ78" s="122"/>
      <c r="BR78" s="122"/>
      <c r="BS78" s="122"/>
      <c r="BT78" s="122"/>
      <c r="BU78" s="122"/>
      <c r="BV78" s="122"/>
      <c r="BW78" s="122"/>
      <c r="BX78" s="122"/>
      <c r="BY78" s="122"/>
      <c r="BZ78" s="122"/>
      <c r="CA78" s="122"/>
      <c r="CB78" s="122"/>
      <c r="CC78" s="122"/>
      <c r="CD78" s="122"/>
      <c r="CE78" s="122"/>
      <c r="CF78" s="122"/>
      <c r="CG78" s="122"/>
      <c r="CH78" s="122"/>
      <c r="CI78" s="122"/>
      <c r="CJ78" s="122"/>
      <c r="CK78" s="122"/>
      <c r="CL78" s="122"/>
      <c r="CM78" s="122"/>
      <c r="CN78" s="122"/>
      <c r="CO78" s="122"/>
      <c r="CP78" s="122"/>
      <c r="CQ78" s="122"/>
      <c r="CR78" s="122"/>
      <c r="CS78" s="122"/>
      <c r="CT78" s="122"/>
      <c r="CU78" s="122"/>
      <c r="CV78" s="122"/>
      <c r="CW78" s="122"/>
      <c r="CX78" s="122"/>
      <c r="CY78" s="122"/>
      <c r="CZ78" s="122"/>
      <c r="DA78" s="122"/>
      <c r="DB78" s="122"/>
      <c r="DC78" s="122"/>
      <c r="DD78" s="122"/>
      <c r="DE78" s="122"/>
      <c r="DF78" s="122"/>
      <c r="DG78" s="122"/>
      <c r="DH78" s="122"/>
      <c r="DI78" s="122"/>
      <c r="DJ78" s="122"/>
      <c r="DK78" s="122"/>
      <c r="DL78" s="122"/>
      <c r="DM78" s="122"/>
      <c r="DN78" s="122"/>
      <c r="DO78" s="122"/>
      <c r="DP78" s="122"/>
      <c r="DQ78" s="122"/>
      <c r="DR78" s="122"/>
      <c r="DS78" s="122"/>
      <c r="DT78" s="122"/>
      <c r="DU78" s="122"/>
      <c r="DV78" s="122"/>
      <c r="DW78" s="122"/>
      <c r="DX78" s="122"/>
    </row>
    <row r="79" spans="1:128" ht="91.5" customHeight="1">
      <c r="A79" s="567"/>
      <c r="B79" s="567"/>
      <c r="C79" s="567"/>
      <c r="D79" s="545"/>
      <c r="E79" s="81" t="s">
        <v>138</v>
      </c>
      <c r="F79" s="141" t="s">
        <v>139</v>
      </c>
      <c r="G79" s="141" t="s">
        <v>629</v>
      </c>
      <c r="H79" s="141" t="s">
        <v>139</v>
      </c>
      <c r="I79" s="141" t="s">
        <v>635</v>
      </c>
      <c r="J79" s="141" t="s">
        <v>139</v>
      </c>
      <c r="K79" s="88" t="s">
        <v>153</v>
      </c>
      <c r="L79" s="180"/>
      <c r="M79" s="181" t="s">
        <v>106</v>
      </c>
      <c r="N79" s="166"/>
      <c r="O79" s="166"/>
      <c r="P79" s="178"/>
      <c r="Q79" s="83"/>
      <c r="R79" s="118"/>
      <c r="S79" s="135">
        <f>R79*O79</f>
        <v>0</v>
      </c>
      <c r="T79" s="178"/>
      <c r="U79" s="134"/>
      <c r="V79" s="118"/>
      <c r="W79" s="135">
        <f>V79*O79</f>
        <v>0</v>
      </c>
    </row>
    <row r="80" spans="1:128" s="99" customFormat="1" ht="37.15" customHeight="1">
      <c r="A80" s="567"/>
      <c r="B80" s="567"/>
      <c r="C80" s="567"/>
      <c r="D80" s="545"/>
      <c r="E80" s="81"/>
      <c r="F80" s="202" t="s">
        <v>140</v>
      </c>
      <c r="G80" s="202"/>
      <c r="H80" s="202"/>
      <c r="I80" s="202"/>
      <c r="J80" s="202"/>
      <c r="K80" s="201"/>
      <c r="L80" s="201"/>
      <c r="M80" s="202"/>
      <c r="N80" s="203"/>
      <c r="O80" s="548">
        <f>SUM(O12:O79)</f>
        <v>0.99999999999999989</v>
      </c>
      <c r="P80" s="204"/>
      <c r="Q80" s="360"/>
      <c r="R80" s="204"/>
      <c r="S80" s="572">
        <f>SUM(S12:S79)</f>
        <v>91.84</v>
      </c>
      <c r="T80" s="204"/>
      <c r="U80" s="204"/>
      <c r="V80" s="204"/>
      <c r="W80" s="572">
        <f>SUM(W12:W79)</f>
        <v>91.84</v>
      </c>
      <c r="X80" s="125"/>
      <c r="Y80" s="125"/>
      <c r="Z80" s="125"/>
      <c r="AA80" s="125"/>
      <c r="AB80" s="125"/>
      <c r="AC80" s="125"/>
      <c r="AD80" s="125"/>
      <c r="AE80" s="125"/>
      <c r="AF80" s="125"/>
      <c r="AG80" s="125"/>
      <c r="AH80" s="125"/>
      <c r="AI80" s="125"/>
      <c r="AJ80" s="125"/>
      <c r="AK80" s="125"/>
      <c r="AL80" s="125"/>
      <c r="AM80" s="125"/>
      <c r="AN80" s="125"/>
      <c r="AO80" s="125"/>
      <c r="AP80" s="125"/>
      <c r="AQ80" s="125"/>
      <c r="AR80" s="125"/>
      <c r="AS80" s="125"/>
      <c r="AT80" s="125"/>
      <c r="AU80" s="125"/>
      <c r="AV80" s="125"/>
      <c r="AW80" s="125"/>
      <c r="AX80" s="125"/>
      <c r="AY80" s="125"/>
      <c r="AZ80" s="125"/>
      <c r="BA80" s="125"/>
      <c r="BB80" s="125"/>
      <c r="BC80" s="125"/>
      <c r="BD80" s="125"/>
      <c r="BE80" s="125"/>
      <c r="BF80" s="125"/>
      <c r="BG80" s="125"/>
      <c r="BH80" s="125"/>
      <c r="BI80" s="125"/>
      <c r="BJ80" s="125"/>
      <c r="BK80" s="125"/>
      <c r="BL80" s="125"/>
      <c r="BM80" s="125"/>
      <c r="BN80" s="125"/>
      <c r="BO80" s="125"/>
      <c r="BP80" s="125"/>
      <c r="BQ80" s="125"/>
      <c r="BR80" s="125"/>
      <c r="BS80" s="125"/>
      <c r="BT80" s="125"/>
      <c r="BU80" s="125"/>
      <c r="BV80" s="125"/>
      <c r="BW80" s="125"/>
      <c r="BX80" s="125"/>
      <c r="BY80" s="125"/>
      <c r="BZ80" s="125"/>
      <c r="CA80" s="125"/>
      <c r="CB80" s="125"/>
      <c r="CC80" s="125"/>
      <c r="CD80" s="125"/>
      <c r="CE80" s="125"/>
      <c r="CF80" s="125"/>
      <c r="CG80" s="125"/>
      <c r="CH80" s="125"/>
      <c r="CI80" s="125"/>
      <c r="CJ80" s="125"/>
      <c r="CK80" s="125"/>
      <c r="CL80" s="125"/>
      <c r="CM80" s="125"/>
      <c r="CN80" s="125"/>
      <c r="CO80" s="125"/>
      <c r="CP80" s="125"/>
      <c r="CQ80" s="125"/>
      <c r="CR80" s="125"/>
      <c r="CS80" s="125"/>
      <c r="CT80" s="125"/>
      <c r="CU80" s="125"/>
      <c r="CV80" s="125"/>
      <c r="CW80" s="125"/>
      <c r="CX80" s="125"/>
      <c r="CY80" s="125"/>
      <c r="CZ80" s="125"/>
      <c r="DA80" s="125"/>
      <c r="DB80" s="125"/>
      <c r="DC80" s="125"/>
      <c r="DD80" s="125"/>
      <c r="DE80" s="125"/>
      <c r="DF80" s="125"/>
      <c r="DG80" s="125"/>
      <c r="DH80" s="125"/>
      <c r="DI80" s="125"/>
      <c r="DJ80" s="125"/>
      <c r="DK80" s="125"/>
      <c r="DL80" s="125"/>
      <c r="DM80" s="125"/>
      <c r="DN80" s="125"/>
      <c r="DO80" s="125"/>
      <c r="DP80" s="125"/>
      <c r="DQ80" s="125"/>
      <c r="DR80" s="125"/>
      <c r="DS80" s="125"/>
      <c r="DT80" s="125"/>
      <c r="DU80" s="125"/>
      <c r="DV80" s="125"/>
      <c r="DW80" s="125"/>
      <c r="DX80" s="125"/>
    </row>
    <row r="81" spans="5:128">
      <c r="E81" s="100"/>
      <c r="F81" s="101"/>
      <c r="G81" s="101"/>
      <c r="H81" s="102"/>
      <c r="I81" s="101"/>
      <c r="J81" s="103"/>
      <c r="K81" s="104"/>
      <c r="L81" s="182"/>
      <c r="M81" s="183"/>
      <c r="N81" s="105"/>
      <c r="O81" s="105"/>
      <c r="P81" s="184"/>
      <c r="Q81" s="361"/>
      <c r="R81" s="184"/>
    </row>
    <row r="83" spans="5:128" s="111" customFormat="1">
      <c r="E83" s="106"/>
      <c r="F83" s="121" t="s">
        <v>141</v>
      </c>
      <c r="G83" s="121"/>
      <c r="H83" s="121"/>
      <c r="I83" s="110"/>
      <c r="J83" s="110"/>
      <c r="M83" s="228" t="s">
        <v>142</v>
      </c>
      <c r="N83" s="228"/>
      <c r="O83" s="228"/>
      <c r="P83" s="228"/>
      <c r="Q83" s="362"/>
      <c r="R83" s="228"/>
      <c r="S83" s="228"/>
      <c r="T83" s="109"/>
      <c r="U83" s="109"/>
      <c r="V83" s="109"/>
      <c r="W83" s="109"/>
      <c r="X83" s="126"/>
      <c r="Y83" s="126"/>
      <c r="Z83" s="126"/>
      <c r="AA83" s="126"/>
      <c r="AB83" s="126"/>
      <c r="AC83" s="126"/>
      <c r="AD83" s="126"/>
      <c r="AE83" s="126"/>
      <c r="AF83" s="126"/>
      <c r="AG83" s="126"/>
      <c r="AH83" s="126"/>
      <c r="AI83" s="126"/>
      <c r="AJ83" s="126"/>
      <c r="AK83" s="126"/>
      <c r="AL83" s="126"/>
      <c r="AM83" s="126"/>
      <c r="AN83" s="126"/>
      <c r="AO83" s="126"/>
      <c r="AP83" s="126"/>
      <c r="AQ83" s="126"/>
      <c r="AR83" s="126"/>
      <c r="AS83" s="126"/>
      <c r="AT83" s="126"/>
      <c r="AU83" s="126"/>
      <c r="AV83" s="126"/>
      <c r="AW83" s="126"/>
      <c r="AX83" s="126"/>
      <c r="AY83" s="126"/>
      <c r="AZ83" s="126"/>
      <c r="BA83" s="126"/>
      <c r="BB83" s="126"/>
      <c r="BC83" s="126"/>
      <c r="BD83" s="126"/>
      <c r="BE83" s="126"/>
      <c r="BF83" s="126"/>
      <c r="BG83" s="126"/>
      <c r="BH83" s="126"/>
      <c r="BI83" s="126"/>
      <c r="BJ83" s="126"/>
      <c r="BK83" s="126"/>
      <c r="BL83" s="126"/>
      <c r="BM83" s="126"/>
      <c r="BN83" s="126"/>
      <c r="BO83" s="126"/>
      <c r="BP83" s="126"/>
      <c r="BQ83" s="126"/>
      <c r="BR83" s="126"/>
      <c r="BS83" s="126"/>
      <c r="BT83" s="126"/>
      <c r="BU83" s="126"/>
      <c r="BV83" s="126"/>
      <c r="BW83" s="126"/>
      <c r="BX83" s="126"/>
      <c r="BY83" s="126"/>
      <c r="BZ83" s="126"/>
      <c r="CA83" s="126"/>
      <c r="CB83" s="126"/>
      <c r="CC83" s="126"/>
      <c r="CD83" s="126"/>
      <c r="CE83" s="126"/>
      <c r="CF83" s="126"/>
      <c r="CG83" s="126"/>
      <c r="CH83" s="126"/>
      <c r="CI83" s="126"/>
      <c r="CJ83" s="126"/>
      <c r="CK83" s="126"/>
      <c r="CL83" s="126"/>
      <c r="CM83" s="126"/>
      <c r="CN83" s="126"/>
      <c r="CO83" s="126"/>
      <c r="CP83" s="126"/>
      <c r="CQ83" s="126"/>
      <c r="CR83" s="126"/>
      <c r="CS83" s="126"/>
      <c r="CT83" s="126"/>
      <c r="CU83" s="126"/>
      <c r="CV83" s="126"/>
      <c r="CW83" s="126"/>
      <c r="CX83" s="126"/>
      <c r="CY83" s="126"/>
      <c r="CZ83" s="126"/>
      <c r="DA83" s="126"/>
      <c r="DB83" s="126"/>
      <c r="DC83" s="126"/>
      <c r="DD83" s="126"/>
      <c r="DE83" s="126"/>
      <c r="DF83" s="126"/>
      <c r="DG83" s="126"/>
      <c r="DH83" s="126"/>
      <c r="DI83" s="126"/>
      <c r="DJ83" s="126"/>
      <c r="DK83" s="126"/>
      <c r="DL83" s="126"/>
      <c r="DM83" s="126"/>
      <c r="DN83" s="126"/>
      <c r="DO83" s="126"/>
      <c r="DP83" s="126"/>
      <c r="DQ83" s="126"/>
      <c r="DR83" s="126"/>
      <c r="DS83" s="126"/>
      <c r="DT83" s="126"/>
      <c r="DU83" s="126"/>
      <c r="DV83" s="126"/>
      <c r="DW83" s="126"/>
      <c r="DX83" s="126"/>
    </row>
  </sheetData>
  <mergeCells count="71">
    <mergeCell ref="D30:D34"/>
    <mergeCell ref="I1:R1"/>
    <mergeCell ref="F37:F42"/>
    <mergeCell ref="P5:S5"/>
    <mergeCell ref="A1:F2"/>
    <mergeCell ref="E30:E34"/>
    <mergeCell ref="F30:F34"/>
    <mergeCell ref="S1:W1"/>
    <mergeCell ref="I2:L2"/>
    <mergeCell ref="M3:M6"/>
    <mergeCell ref="N3:N6"/>
    <mergeCell ref="E3:F3"/>
    <mergeCell ref="I3:J3"/>
    <mergeCell ref="O3:O6"/>
    <mergeCell ref="K3:L3"/>
    <mergeCell ref="L4:L6"/>
    <mergeCell ref="K4:K6"/>
    <mergeCell ref="F9:W9"/>
    <mergeCell ref="T5:W5"/>
    <mergeCell ref="H30:H34"/>
    <mergeCell ref="M2:R2"/>
    <mergeCell ref="S2:W2"/>
    <mergeCell ref="G4:G6"/>
    <mergeCell ref="P3:W4"/>
    <mergeCell ref="H4:H6"/>
    <mergeCell ref="I4:I6"/>
    <mergeCell ref="J4:J6"/>
    <mergeCell ref="F29:W29"/>
    <mergeCell ref="F21:W21"/>
    <mergeCell ref="F26:M26"/>
    <mergeCell ref="G30:G34"/>
    <mergeCell ref="A3:A6"/>
    <mergeCell ref="B3:B6"/>
    <mergeCell ref="C3:C6"/>
    <mergeCell ref="E4:E6"/>
    <mergeCell ref="F4:F6"/>
    <mergeCell ref="D3:D6"/>
    <mergeCell ref="E77:E78"/>
    <mergeCell ref="F77:F78"/>
    <mergeCell ref="E37:E42"/>
    <mergeCell ref="F43:F45"/>
    <mergeCell ref="F51:W51"/>
    <mergeCell ref="F54:W54"/>
    <mergeCell ref="G44:G45"/>
    <mergeCell ref="F73:W73"/>
    <mergeCell ref="E67:E68"/>
    <mergeCell ref="F67:F68"/>
    <mergeCell ref="G67:G68"/>
    <mergeCell ref="H67:H68"/>
    <mergeCell ref="E43:E59"/>
    <mergeCell ref="A76:D76"/>
    <mergeCell ref="F35:W35"/>
    <mergeCell ref="F49:W49"/>
    <mergeCell ref="H37:H42"/>
    <mergeCell ref="G37:G42"/>
    <mergeCell ref="F61:M61"/>
    <mergeCell ref="F52:F53"/>
    <mergeCell ref="G52:G53"/>
    <mergeCell ref="H52:H53"/>
    <mergeCell ref="H44:H45"/>
    <mergeCell ref="F57:W57"/>
    <mergeCell ref="D37:D42"/>
    <mergeCell ref="C37:C59"/>
    <mergeCell ref="D43:D59"/>
    <mergeCell ref="A73:A75"/>
    <mergeCell ref="C30:C34"/>
    <mergeCell ref="B10:B20"/>
    <mergeCell ref="B26:B59"/>
    <mergeCell ref="A9:A71"/>
    <mergeCell ref="B62:B71"/>
    <mergeCell ref="C67:C68"/>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X85"/>
  <sheetViews>
    <sheetView topLeftCell="A71" zoomScale="75" zoomScaleNormal="75" workbookViewId="0">
      <selection activeCell="K76" sqref="K76:L77"/>
    </sheetView>
  </sheetViews>
  <sheetFormatPr defaultRowHeight="15.75"/>
  <cols>
    <col min="1" max="4" width="8" style="66" customWidth="1"/>
    <col min="5" max="5" width="6" style="106" customWidth="1"/>
    <col min="6" max="6" width="17.375" style="107" customWidth="1"/>
    <col min="7" max="7" width="8.75" style="107" bestFit="1" customWidth="1"/>
    <col min="8" max="8" width="21.25" style="107" customWidth="1"/>
    <col min="9" max="9" width="8.875" style="107" customWidth="1"/>
    <col min="10" max="10" width="19.125" style="107" customWidth="1"/>
    <col min="11" max="11" width="8.375" style="66" customWidth="1"/>
    <col min="12" max="12" width="8.375" style="186" customWidth="1"/>
    <col min="13" max="13" width="7.375" style="186" customWidth="1"/>
    <col min="14" max="14" width="6.25" style="108" customWidth="1"/>
    <col min="15" max="15" width="7.875" style="108" customWidth="1"/>
    <col min="16" max="16" width="7.75" style="108" customWidth="1"/>
    <col min="17" max="17" width="7.75" style="411" customWidth="1"/>
    <col min="18" max="18" width="8.25" style="108" customWidth="1"/>
    <col min="19" max="19" width="7.5" style="108" customWidth="1"/>
    <col min="20" max="20" width="7.5" style="185" customWidth="1"/>
    <col min="21" max="21" width="10.125" style="185" bestFit="1" customWidth="1"/>
    <col min="22" max="22" width="8" style="185" customWidth="1"/>
    <col min="23" max="23" width="9.375" style="185" customWidth="1"/>
    <col min="24" max="128" width="8" style="122" customWidth="1"/>
    <col min="129" max="16384" width="9" style="66"/>
  </cols>
  <sheetData>
    <row r="1" spans="1:128" ht="44.45" customHeight="1">
      <c r="A1" s="859" t="s">
        <v>158</v>
      </c>
      <c r="B1" s="860"/>
      <c r="C1" s="860"/>
      <c r="D1" s="860"/>
      <c r="E1" s="860"/>
      <c r="F1" s="861"/>
      <c r="G1" s="150"/>
      <c r="H1" s="65" t="s">
        <v>144</v>
      </c>
      <c r="I1" s="865" t="s">
        <v>109</v>
      </c>
      <c r="J1" s="866"/>
      <c r="K1" s="866"/>
      <c r="L1" s="866"/>
      <c r="M1" s="866"/>
      <c r="N1" s="866"/>
      <c r="O1" s="866"/>
      <c r="P1" s="866"/>
      <c r="Q1" s="866"/>
      <c r="R1" s="867"/>
      <c r="S1" s="876" t="s">
        <v>110</v>
      </c>
      <c r="T1" s="877"/>
      <c r="U1" s="877"/>
      <c r="V1" s="877"/>
      <c r="W1" s="878"/>
    </row>
    <row r="2" spans="1:128" ht="36" customHeight="1">
      <c r="A2" s="862"/>
      <c r="B2" s="863"/>
      <c r="C2" s="863"/>
      <c r="D2" s="863"/>
      <c r="E2" s="863"/>
      <c r="F2" s="864"/>
      <c r="G2" s="151"/>
      <c r="H2" s="65" t="s">
        <v>111</v>
      </c>
      <c r="I2" s="865" t="s">
        <v>264</v>
      </c>
      <c r="J2" s="866"/>
      <c r="K2" s="866"/>
      <c r="L2" s="867"/>
      <c r="M2" s="879" t="s">
        <v>107</v>
      </c>
      <c r="N2" s="880"/>
      <c r="O2" s="880"/>
      <c r="P2" s="880"/>
      <c r="Q2" s="880"/>
      <c r="R2" s="881"/>
      <c r="S2" s="876" t="s">
        <v>266</v>
      </c>
      <c r="T2" s="877"/>
      <c r="U2" s="877"/>
      <c r="V2" s="877"/>
      <c r="W2" s="878"/>
    </row>
    <row r="3" spans="1:128" s="67" customFormat="1" ht="34.5" customHeight="1">
      <c r="A3" s="844" t="s">
        <v>639</v>
      </c>
      <c r="B3" s="844" t="s">
        <v>640</v>
      </c>
      <c r="C3" s="844" t="s">
        <v>641</v>
      </c>
      <c r="D3" s="844" t="s">
        <v>656</v>
      </c>
      <c r="E3" s="852" t="s">
        <v>112</v>
      </c>
      <c r="F3" s="853"/>
      <c r="H3" s="145" t="s">
        <v>113</v>
      </c>
      <c r="I3" s="852" t="s">
        <v>114</v>
      </c>
      <c r="J3" s="853"/>
      <c r="K3" s="852" t="s">
        <v>115</v>
      </c>
      <c r="L3" s="853"/>
      <c r="M3" s="824" t="s">
        <v>116</v>
      </c>
      <c r="N3" s="824" t="s">
        <v>643</v>
      </c>
      <c r="O3" s="824" t="s">
        <v>591</v>
      </c>
      <c r="P3" s="885" t="s">
        <v>117</v>
      </c>
      <c r="Q3" s="886"/>
      <c r="R3" s="886"/>
      <c r="S3" s="886"/>
      <c r="T3" s="886"/>
      <c r="U3" s="886"/>
      <c r="V3" s="886"/>
      <c r="W3" s="88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row>
    <row r="4" spans="1:128" s="68" customFormat="1" ht="27.6" customHeight="1">
      <c r="A4" s="845"/>
      <c r="B4" s="845"/>
      <c r="C4" s="845"/>
      <c r="D4" s="845"/>
      <c r="E4" s="844" t="s">
        <v>159</v>
      </c>
      <c r="F4" s="824" t="s">
        <v>161</v>
      </c>
      <c r="G4" s="844" t="s">
        <v>160</v>
      </c>
      <c r="H4" s="824" t="s">
        <v>161</v>
      </c>
      <c r="I4" s="844" t="s">
        <v>162</v>
      </c>
      <c r="J4" s="824" t="s">
        <v>161</v>
      </c>
      <c r="K4" s="824" t="s">
        <v>104</v>
      </c>
      <c r="L4" s="824" t="s">
        <v>118</v>
      </c>
      <c r="M4" s="825"/>
      <c r="N4" s="825"/>
      <c r="O4" s="825"/>
      <c r="P4" s="887"/>
      <c r="Q4" s="888"/>
      <c r="R4" s="888"/>
      <c r="S4" s="888"/>
      <c r="T4" s="888"/>
      <c r="U4" s="888"/>
      <c r="V4" s="888"/>
      <c r="W4" s="884"/>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c r="DH4" s="123"/>
      <c r="DI4" s="123"/>
      <c r="DJ4" s="123"/>
      <c r="DK4" s="123"/>
      <c r="DL4" s="123"/>
      <c r="DM4" s="123"/>
      <c r="DN4" s="123"/>
      <c r="DO4" s="123"/>
      <c r="DP4" s="123"/>
      <c r="DQ4" s="123"/>
      <c r="DR4" s="123"/>
      <c r="DS4" s="123"/>
      <c r="DT4" s="123"/>
      <c r="DU4" s="123"/>
      <c r="DV4" s="123"/>
      <c r="DW4" s="123"/>
      <c r="DX4" s="123"/>
    </row>
    <row r="5" spans="1:128" s="67" customFormat="1" ht="27.6" customHeight="1">
      <c r="A5" s="845"/>
      <c r="B5" s="845"/>
      <c r="C5" s="845"/>
      <c r="D5" s="845"/>
      <c r="E5" s="845"/>
      <c r="F5" s="825"/>
      <c r="G5" s="845"/>
      <c r="H5" s="825"/>
      <c r="I5" s="845"/>
      <c r="J5" s="825"/>
      <c r="K5" s="825"/>
      <c r="L5" s="825"/>
      <c r="M5" s="825"/>
      <c r="N5" s="825"/>
      <c r="O5" s="825"/>
      <c r="P5" s="852" t="s">
        <v>119</v>
      </c>
      <c r="Q5" s="875"/>
      <c r="R5" s="875"/>
      <c r="S5" s="853"/>
      <c r="T5" s="852" t="s">
        <v>621</v>
      </c>
      <c r="U5" s="875"/>
      <c r="V5" s="875"/>
      <c r="W5" s="853"/>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2"/>
      <c r="BE5" s="122"/>
      <c r="BF5" s="122"/>
      <c r="BG5" s="122"/>
      <c r="BH5" s="122"/>
      <c r="BI5" s="122"/>
      <c r="BJ5" s="122"/>
      <c r="BK5" s="122"/>
      <c r="BL5" s="122"/>
      <c r="BM5" s="122"/>
      <c r="BN5" s="122"/>
      <c r="BO5" s="122"/>
      <c r="BP5" s="122"/>
      <c r="BQ5" s="122"/>
      <c r="BR5" s="122"/>
      <c r="BS5" s="122"/>
      <c r="BT5" s="122"/>
      <c r="BU5" s="122"/>
      <c r="BV5" s="122"/>
      <c r="BW5" s="122"/>
      <c r="BX5" s="122"/>
      <c r="BY5" s="122"/>
      <c r="BZ5" s="122"/>
      <c r="CA5" s="122"/>
      <c r="CB5" s="122"/>
      <c r="CC5" s="122"/>
      <c r="CD5" s="122"/>
      <c r="CE5" s="122"/>
      <c r="CF5" s="122"/>
      <c r="CG5" s="122"/>
      <c r="CH5" s="122"/>
      <c r="CI5" s="122"/>
      <c r="CJ5" s="122"/>
      <c r="CK5" s="122"/>
      <c r="CL5" s="122"/>
      <c r="CM5" s="122"/>
      <c r="CN5" s="122"/>
      <c r="CO5" s="122"/>
      <c r="CP5" s="122"/>
      <c r="CQ5" s="122"/>
      <c r="CR5" s="122"/>
      <c r="CS5" s="122"/>
      <c r="CT5" s="122"/>
      <c r="CU5" s="122"/>
      <c r="CV5" s="122"/>
      <c r="CW5" s="122"/>
      <c r="CX5" s="122"/>
      <c r="CY5" s="122"/>
      <c r="CZ5" s="122"/>
      <c r="DA5" s="122"/>
      <c r="DB5" s="122"/>
      <c r="DC5" s="122"/>
      <c r="DD5" s="122"/>
      <c r="DE5" s="122"/>
      <c r="DF5" s="122"/>
      <c r="DG5" s="122"/>
      <c r="DH5" s="122"/>
      <c r="DI5" s="122"/>
      <c r="DJ5" s="122"/>
      <c r="DK5" s="122"/>
      <c r="DL5" s="122"/>
      <c r="DM5" s="122"/>
      <c r="DN5" s="122"/>
      <c r="DO5" s="122"/>
      <c r="DP5" s="122"/>
      <c r="DQ5" s="122"/>
      <c r="DR5" s="122"/>
      <c r="DS5" s="122"/>
      <c r="DT5" s="122"/>
      <c r="DU5" s="122"/>
      <c r="DV5" s="122"/>
      <c r="DW5" s="122"/>
      <c r="DX5" s="122"/>
    </row>
    <row r="6" spans="1:128" s="67" customFormat="1" ht="47.25">
      <c r="A6" s="846"/>
      <c r="B6" s="846"/>
      <c r="C6" s="846"/>
      <c r="D6" s="846"/>
      <c r="E6" s="846"/>
      <c r="F6" s="826"/>
      <c r="G6" s="846"/>
      <c r="H6" s="826"/>
      <c r="I6" s="846"/>
      <c r="J6" s="826"/>
      <c r="K6" s="826"/>
      <c r="L6" s="826"/>
      <c r="M6" s="826"/>
      <c r="N6" s="826"/>
      <c r="O6" s="826"/>
      <c r="P6" s="69" t="s">
        <v>120</v>
      </c>
      <c r="Q6" s="396" t="s">
        <v>428</v>
      </c>
      <c r="R6" s="69" t="s">
        <v>121</v>
      </c>
      <c r="S6" s="69" t="s">
        <v>122</v>
      </c>
      <c r="T6" s="69" t="s">
        <v>120</v>
      </c>
      <c r="U6" s="69" t="s">
        <v>428</v>
      </c>
      <c r="V6" s="69" t="s">
        <v>121</v>
      </c>
      <c r="W6" s="69" t="s">
        <v>122</v>
      </c>
      <c r="X6" s="122"/>
      <c r="Y6" s="122"/>
      <c r="Z6" s="122"/>
      <c r="AA6" s="122"/>
      <c r="AB6" s="122"/>
      <c r="AC6" s="122"/>
      <c r="AD6" s="122"/>
      <c r="AE6" s="122"/>
      <c r="AF6" s="122"/>
      <c r="AG6" s="122"/>
      <c r="AH6" s="122"/>
      <c r="AI6" s="122"/>
      <c r="AJ6" s="122"/>
      <c r="AK6" s="122"/>
      <c r="AL6" s="122"/>
      <c r="AM6" s="122"/>
      <c r="AN6" s="122"/>
      <c r="AO6" s="122"/>
      <c r="AP6" s="122"/>
      <c r="AQ6" s="122"/>
      <c r="AR6" s="122"/>
      <c r="AS6" s="122"/>
      <c r="AT6" s="122"/>
      <c r="AU6" s="122"/>
      <c r="AV6" s="122"/>
      <c r="AW6" s="122"/>
      <c r="AX6" s="122"/>
      <c r="AY6" s="122"/>
      <c r="AZ6" s="122"/>
      <c r="BA6" s="122"/>
      <c r="BB6" s="122"/>
      <c r="BC6" s="122"/>
      <c r="BD6" s="122"/>
      <c r="BE6" s="122"/>
      <c r="BF6" s="122"/>
      <c r="BG6" s="122"/>
      <c r="BH6" s="122"/>
      <c r="BI6" s="122"/>
      <c r="BJ6" s="122"/>
      <c r="BK6" s="122"/>
      <c r="BL6" s="122"/>
      <c r="BM6" s="122"/>
      <c r="BN6" s="122"/>
      <c r="BO6" s="122"/>
      <c r="BP6" s="122"/>
      <c r="BQ6" s="122"/>
      <c r="BR6" s="122"/>
      <c r="BS6" s="122"/>
      <c r="BT6" s="122"/>
      <c r="BU6" s="122"/>
      <c r="BV6" s="122"/>
      <c r="BW6" s="122"/>
      <c r="BX6" s="122"/>
      <c r="BY6" s="122"/>
      <c r="BZ6" s="122"/>
      <c r="CA6" s="122"/>
      <c r="CB6" s="122"/>
      <c r="CC6" s="122"/>
      <c r="CD6" s="122"/>
      <c r="CE6" s="122"/>
      <c r="CF6" s="122"/>
      <c r="CG6" s="122"/>
      <c r="CH6" s="122"/>
      <c r="CI6" s="122"/>
      <c r="CJ6" s="122"/>
      <c r="CK6" s="122"/>
      <c r="CL6" s="122"/>
      <c r="CM6" s="122"/>
      <c r="CN6" s="122"/>
      <c r="CO6" s="122"/>
      <c r="CP6" s="122"/>
      <c r="CQ6" s="122"/>
      <c r="CR6" s="122"/>
      <c r="CS6" s="122"/>
      <c r="CT6" s="122"/>
      <c r="CU6" s="122"/>
      <c r="CV6" s="122"/>
      <c r="CW6" s="122"/>
      <c r="CX6" s="122"/>
      <c r="CY6" s="122"/>
      <c r="CZ6" s="122"/>
      <c r="DA6" s="122"/>
      <c r="DB6" s="122"/>
      <c r="DC6" s="122"/>
      <c r="DD6" s="122"/>
      <c r="DE6" s="122"/>
      <c r="DF6" s="122"/>
      <c r="DG6" s="122"/>
      <c r="DH6" s="122"/>
      <c r="DI6" s="122"/>
      <c r="DJ6" s="122"/>
      <c r="DK6" s="122"/>
      <c r="DL6" s="122"/>
      <c r="DM6" s="122"/>
      <c r="DN6" s="122"/>
      <c r="DO6" s="122"/>
      <c r="DP6" s="122"/>
      <c r="DQ6" s="122"/>
      <c r="DR6" s="122"/>
      <c r="DS6" s="122"/>
      <c r="DT6" s="122"/>
      <c r="DU6" s="122"/>
      <c r="DV6" s="122"/>
      <c r="DW6" s="122"/>
      <c r="DX6" s="122"/>
    </row>
    <row r="7" spans="1:128" s="70" customFormat="1">
      <c r="A7" s="153">
        <v>1</v>
      </c>
      <c r="B7" s="245">
        <v>2</v>
      </c>
      <c r="C7" s="246">
        <v>3</v>
      </c>
      <c r="D7" s="245">
        <v>4</v>
      </c>
      <c r="E7" s="246">
        <v>5</v>
      </c>
      <c r="F7" s="245">
        <v>6</v>
      </c>
      <c r="G7" s="246">
        <v>7</v>
      </c>
      <c r="H7" s="245">
        <v>8</v>
      </c>
      <c r="I7" s="246">
        <v>9</v>
      </c>
      <c r="J7" s="245">
        <v>10</v>
      </c>
      <c r="K7" s="246">
        <v>11</v>
      </c>
      <c r="L7" s="245">
        <v>12</v>
      </c>
      <c r="M7" s="246">
        <v>13</v>
      </c>
      <c r="N7" s="245">
        <v>14</v>
      </c>
      <c r="O7" s="246">
        <v>15</v>
      </c>
      <c r="P7" s="245">
        <v>16</v>
      </c>
      <c r="Q7" s="246">
        <v>17</v>
      </c>
      <c r="R7" s="245">
        <v>18</v>
      </c>
      <c r="S7" s="246">
        <v>19</v>
      </c>
      <c r="T7" s="245">
        <v>20</v>
      </c>
      <c r="U7" s="246">
        <v>21</v>
      </c>
      <c r="V7" s="245">
        <v>22</v>
      </c>
      <c r="W7" s="245">
        <v>23</v>
      </c>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3"/>
      <c r="CB7" s="123"/>
      <c r="CC7" s="123"/>
      <c r="CD7" s="123"/>
      <c r="CE7" s="123"/>
      <c r="CF7" s="123"/>
      <c r="CG7" s="123"/>
      <c r="CH7" s="123"/>
      <c r="CI7" s="123"/>
      <c r="CJ7" s="123"/>
      <c r="CK7" s="123"/>
      <c r="CL7" s="123"/>
      <c r="CM7" s="123"/>
      <c r="CN7" s="123"/>
      <c r="CO7" s="123"/>
      <c r="CP7" s="123"/>
      <c r="CQ7" s="123"/>
      <c r="CR7" s="123"/>
      <c r="CS7" s="123"/>
      <c r="CT7" s="123"/>
      <c r="CU7" s="123"/>
      <c r="CV7" s="123"/>
      <c r="CW7" s="123"/>
      <c r="CX7" s="123"/>
      <c r="CY7" s="123"/>
      <c r="CZ7" s="123"/>
      <c r="DA7" s="123"/>
      <c r="DB7" s="123"/>
      <c r="DC7" s="123"/>
      <c r="DD7" s="123"/>
      <c r="DE7" s="123"/>
      <c r="DF7" s="123"/>
      <c r="DG7" s="123"/>
      <c r="DH7" s="123"/>
      <c r="DI7" s="123"/>
      <c r="DJ7" s="123"/>
      <c r="DK7" s="123"/>
      <c r="DL7" s="123"/>
      <c r="DM7" s="123"/>
      <c r="DN7" s="123"/>
      <c r="DO7" s="123"/>
      <c r="DP7" s="123"/>
      <c r="DQ7" s="123"/>
      <c r="DR7" s="123"/>
      <c r="DS7" s="123"/>
      <c r="DT7" s="123"/>
      <c r="DU7" s="123"/>
      <c r="DV7" s="123"/>
      <c r="DW7" s="123"/>
      <c r="DX7" s="123"/>
    </row>
    <row r="8" spans="1:128" s="311" customFormat="1" ht="87" customHeight="1">
      <c r="A8" s="54" t="s">
        <v>596</v>
      </c>
      <c r="B8" s="54" t="s">
        <v>597</v>
      </c>
      <c r="C8" s="54" t="s">
        <v>598</v>
      </c>
      <c r="D8" s="54" t="s">
        <v>600</v>
      </c>
      <c r="E8" s="54"/>
      <c r="F8" s="308"/>
      <c r="G8" s="309"/>
      <c r="H8" s="308"/>
      <c r="I8" s="535"/>
      <c r="J8" s="308"/>
      <c r="K8" s="310" t="s">
        <v>21</v>
      </c>
      <c r="L8" s="535" t="s">
        <v>187</v>
      </c>
      <c r="M8" s="310" t="s">
        <v>599</v>
      </c>
      <c r="N8" s="535" t="s">
        <v>644</v>
      </c>
      <c r="O8" s="535" t="s">
        <v>645</v>
      </c>
      <c r="P8" s="535" t="s">
        <v>601</v>
      </c>
      <c r="Q8" s="535" t="s">
        <v>602</v>
      </c>
      <c r="R8" s="535" t="s">
        <v>592</v>
      </c>
      <c r="S8" s="535" t="s">
        <v>603</v>
      </c>
      <c r="T8" s="535" t="s">
        <v>601</v>
      </c>
      <c r="U8" s="535" t="s">
        <v>602</v>
      </c>
      <c r="V8" s="535" t="s">
        <v>592</v>
      </c>
      <c r="W8" s="535" t="s">
        <v>603</v>
      </c>
    </row>
    <row r="9" spans="1:128" ht="23.45" customHeight="1">
      <c r="A9" s="895">
        <v>0.85</v>
      </c>
      <c r="B9" s="368"/>
      <c r="C9" s="368"/>
      <c r="D9" s="368"/>
      <c r="E9" s="369" t="s">
        <v>123</v>
      </c>
      <c r="F9" s="917" t="s">
        <v>157</v>
      </c>
      <c r="G9" s="829"/>
      <c r="H9" s="829"/>
      <c r="I9" s="829"/>
      <c r="J9" s="829"/>
      <c r="K9" s="829"/>
      <c r="L9" s="829"/>
      <c r="M9" s="830"/>
      <c r="N9" s="370"/>
      <c r="O9" s="370"/>
      <c r="P9" s="371"/>
      <c r="Q9" s="397"/>
      <c r="R9" s="371"/>
      <c r="S9" s="371"/>
      <c r="T9" s="391"/>
      <c r="U9" s="391"/>
      <c r="V9" s="391"/>
      <c r="W9" s="391"/>
    </row>
    <row r="10" spans="1:128" s="78" customFormat="1" ht="24.6" customHeight="1">
      <c r="A10" s="896"/>
      <c r="B10" s="849">
        <v>0</v>
      </c>
      <c r="C10" s="152"/>
      <c r="D10" s="152"/>
      <c r="E10" s="71" t="s">
        <v>124</v>
      </c>
      <c r="F10" s="72" t="s">
        <v>172</v>
      </c>
      <c r="G10" s="73"/>
      <c r="H10" s="73"/>
      <c r="I10" s="73"/>
      <c r="J10" s="73"/>
      <c r="K10" s="73"/>
      <c r="L10" s="73"/>
      <c r="M10" s="74"/>
      <c r="N10" s="75"/>
      <c r="O10" s="75"/>
      <c r="P10" s="76"/>
      <c r="Q10" s="398"/>
      <c r="R10" s="76"/>
      <c r="S10" s="76"/>
      <c r="T10" s="76"/>
      <c r="U10" s="76"/>
      <c r="V10" s="77"/>
      <c r="W10" s="77"/>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c r="BN10" s="122"/>
      <c r="BO10" s="122"/>
      <c r="BP10" s="122"/>
      <c r="BQ10" s="122"/>
      <c r="BR10" s="122"/>
      <c r="BS10" s="122"/>
      <c r="BT10" s="122"/>
      <c r="BU10" s="122"/>
      <c r="BV10" s="122"/>
      <c r="BW10" s="122"/>
      <c r="BX10" s="122"/>
      <c r="BY10" s="122"/>
      <c r="BZ10" s="122"/>
      <c r="CA10" s="122"/>
      <c r="CB10" s="122"/>
      <c r="CC10" s="122"/>
      <c r="CD10" s="122"/>
      <c r="CE10" s="122"/>
      <c r="CF10" s="122"/>
      <c r="CG10" s="122"/>
      <c r="CH10" s="122"/>
      <c r="CI10" s="122"/>
      <c r="CJ10" s="122"/>
      <c r="CK10" s="122"/>
      <c r="CL10" s="122"/>
      <c r="CM10" s="122"/>
      <c r="CN10" s="122"/>
      <c r="CO10" s="122"/>
      <c r="CP10" s="122"/>
      <c r="CQ10" s="122"/>
      <c r="CR10" s="122"/>
      <c r="CS10" s="122"/>
      <c r="CT10" s="122"/>
      <c r="CU10" s="122"/>
      <c r="CV10" s="122"/>
      <c r="CW10" s="122"/>
      <c r="CX10" s="122"/>
      <c r="CY10" s="122"/>
      <c r="CZ10" s="122"/>
      <c r="DA10" s="122"/>
      <c r="DB10" s="122"/>
      <c r="DC10" s="122"/>
      <c r="DD10" s="122"/>
      <c r="DE10" s="122"/>
      <c r="DF10" s="122"/>
      <c r="DG10" s="122"/>
      <c r="DH10" s="122"/>
      <c r="DI10" s="122"/>
      <c r="DJ10" s="122"/>
      <c r="DK10" s="122"/>
      <c r="DL10" s="122"/>
      <c r="DM10" s="122"/>
      <c r="DN10" s="122"/>
      <c r="DO10" s="122"/>
      <c r="DP10" s="122"/>
      <c r="DQ10" s="122"/>
      <c r="DR10" s="122"/>
      <c r="DS10" s="122"/>
      <c r="DT10" s="122"/>
      <c r="DU10" s="122"/>
      <c r="DV10" s="122"/>
      <c r="DW10" s="122"/>
      <c r="DX10" s="122"/>
    </row>
    <row r="11" spans="1:128" s="80" customFormat="1" ht="21" hidden="1" customHeight="1">
      <c r="A11" s="896"/>
      <c r="B11" s="850"/>
      <c r="C11" s="199"/>
      <c r="D11" s="199"/>
      <c r="E11" s="138" t="s">
        <v>174</v>
      </c>
      <c r="F11" s="137" t="s">
        <v>173</v>
      </c>
      <c r="G11" s="137"/>
      <c r="H11" s="137"/>
      <c r="I11" s="137"/>
      <c r="J11" s="137"/>
      <c r="K11" s="137"/>
      <c r="L11" s="137"/>
      <c r="M11" s="137"/>
      <c r="N11" s="190"/>
      <c r="O11" s="190"/>
      <c r="P11" s="79"/>
      <c r="Q11" s="399"/>
      <c r="R11" s="79"/>
      <c r="S11" s="79"/>
      <c r="T11" s="79"/>
      <c r="U11" s="79"/>
      <c r="V11" s="155"/>
      <c r="W11" s="155"/>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c r="BG11" s="122"/>
      <c r="BH11" s="122"/>
      <c r="BI11" s="122"/>
      <c r="BJ11" s="122"/>
      <c r="BK11" s="122"/>
      <c r="BL11" s="122"/>
      <c r="BM11" s="122"/>
      <c r="BN11" s="122"/>
      <c r="BO11" s="122"/>
      <c r="BP11" s="122"/>
      <c r="BQ11" s="122"/>
      <c r="BR11" s="122"/>
      <c r="BS11" s="122"/>
      <c r="BT11" s="122"/>
      <c r="BU11" s="122"/>
      <c r="BV11" s="122"/>
      <c r="BW11" s="122"/>
      <c r="BX11" s="122"/>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122"/>
      <c r="DD11" s="122"/>
      <c r="DE11" s="122"/>
      <c r="DF11" s="122"/>
      <c r="DG11" s="122"/>
      <c r="DH11" s="122"/>
      <c r="DI11" s="122"/>
      <c r="DJ11" s="122"/>
      <c r="DK11" s="122"/>
      <c r="DL11" s="122"/>
      <c r="DM11" s="122"/>
      <c r="DN11" s="122"/>
      <c r="DO11" s="122"/>
      <c r="DP11" s="122"/>
      <c r="DQ11" s="122"/>
      <c r="DR11" s="122"/>
      <c r="DS11" s="122"/>
      <c r="DT11" s="122"/>
      <c r="DU11" s="122"/>
      <c r="DV11" s="122"/>
      <c r="DW11" s="122"/>
      <c r="DX11" s="122"/>
    </row>
    <row r="12" spans="1:128" s="119" customFormat="1" ht="69.75" hidden="1" customHeight="1">
      <c r="A12" s="896"/>
      <c r="B12" s="850"/>
      <c r="C12" s="924"/>
      <c r="D12" s="531"/>
      <c r="E12" s="83" t="s">
        <v>4</v>
      </c>
      <c r="F12" s="85" t="s">
        <v>0</v>
      </c>
      <c r="G12" s="156" t="s">
        <v>5</v>
      </c>
      <c r="H12" s="85" t="s">
        <v>41</v>
      </c>
      <c r="I12" s="156" t="s">
        <v>169</v>
      </c>
      <c r="J12" s="136" t="s">
        <v>145</v>
      </c>
      <c r="K12" s="159" t="str">
        <f>'BSC P5'!L6</f>
        <v>%</v>
      </c>
      <c r="L12" s="169"/>
      <c r="M12" s="156"/>
      <c r="N12" s="168"/>
      <c r="O12" s="168"/>
      <c r="P12" s="133"/>
      <c r="Q12" s="302"/>
      <c r="R12" s="118"/>
      <c r="S12" s="135"/>
      <c r="T12" s="133"/>
      <c r="U12" s="134"/>
      <c r="V12" s="118"/>
      <c r="W12" s="135"/>
    </row>
    <row r="13" spans="1:128" s="119" customFormat="1" ht="80.25" hidden="1" customHeight="1">
      <c r="A13" s="896"/>
      <c r="B13" s="850"/>
      <c r="C13" s="925"/>
      <c r="D13" s="532"/>
      <c r="E13" s="83" t="s">
        <v>6</v>
      </c>
      <c r="F13" s="85" t="s">
        <v>1</v>
      </c>
      <c r="G13" s="156" t="s">
        <v>9</v>
      </c>
      <c r="H13" s="85" t="s">
        <v>36</v>
      </c>
      <c r="I13" s="156" t="s">
        <v>170</v>
      </c>
      <c r="J13" s="136" t="s">
        <v>244</v>
      </c>
      <c r="K13" s="159" t="str">
        <f>'BSC P5'!L7</f>
        <v>đ/ kWh</v>
      </c>
      <c r="L13" s="156"/>
      <c r="M13" s="156"/>
      <c r="N13" s="168"/>
      <c r="O13" s="168"/>
      <c r="P13" s="118"/>
      <c r="Q13" s="302"/>
      <c r="R13" s="118"/>
      <c r="S13" s="135"/>
      <c r="T13" s="118"/>
      <c r="U13" s="134"/>
      <c r="V13" s="118"/>
      <c r="W13" s="135"/>
    </row>
    <row r="14" spans="1:128" s="119" customFormat="1" ht="50.25" hidden="1" customHeight="1">
      <c r="A14" s="896"/>
      <c r="B14" s="850"/>
      <c r="C14" s="926"/>
      <c r="D14" s="533"/>
      <c r="E14" s="83" t="s">
        <v>7</v>
      </c>
      <c r="F14" s="85" t="s">
        <v>37</v>
      </c>
      <c r="G14" s="156" t="s">
        <v>10</v>
      </c>
      <c r="H14" s="85" t="str">
        <f>'BSC P5'!G8</f>
        <v>Giá trị hàng tồn kho hàng quý không vượt kế hoạch TCT giao</v>
      </c>
      <c r="I14" s="156" t="s">
        <v>171</v>
      </c>
      <c r="J14" s="136" t="s">
        <v>147</v>
      </c>
      <c r="K14" s="33" t="str">
        <f>'BSC P5'!L8</f>
        <v>%</v>
      </c>
      <c r="L14" s="169"/>
      <c r="M14" s="156"/>
      <c r="N14" s="168"/>
      <c r="O14" s="168"/>
      <c r="P14" s="133"/>
      <c r="Q14" s="302"/>
      <c r="R14" s="118"/>
      <c r="S14" s="135"/>
      <c r="T14" s="133"/>
      <c r="U14" s="134"/>
      <c r="V14" s="118"/>
      <c r="W14" s="135"/>
    </row>
    <row r="15" spans="1:128" ht="15.75" hidden="1" customHeight="1">
      <c r="A15" s="896"/>
      <c r="B15" s="850"/>
      <c r="C15" s="146"/>
      <c r="D15" s="146"/>
      <c r="E15" s="138" t="s">
        <v>53</v>
      </c>
      <c r="F15" s="927" t="s">
        <v>175</v>
      </c>
      <c r="G15" s="928"/>
      <c r="H15" s="928"/>
      <c r="I15" s="928"/>
      <c r="J15" s="928"/>
      <c r="K15" s="928"/>
      <c r="L15" s="928"/>
      <c r="M15" s="929"/>
      <c r="N15" s="137"/>
      <c r="O15" s="137"/>
      <c r="P15" s="79"/>
      <c r="Q15" s="399"/>
      <c r="R15" s="79"/>
      <c r="S15" s="189"/>
      <c r="T15" s="79"/>
      <c r="U15" s="79"/>
      <c r="V15" s="79"/>
      <c r="W15" s="189"/>
    </row>
    <row r="16" spans="1:128" s="87" customFormat="1" ht="110.25" hidden="1" customHeight="1">
      <c r="A16" s="896"/>
      <c r="B16" s="850"/>
      <c r="C16" s="188">
        <v>0</v>
      </c>
      <c r="D16" s="540"/>
      <c r="E16" s="83" t="s">
        <v>8</v>
      </c>
      <c r="F16" s="84" t="s">
        <v>42</v>
      </c>
      <c r="G16" s="157" t="s">
        <v>583</v>
      </c>
      <c r="H16" s="84" t="str">
        <f>+'BSC P5'!G9</f>
        <v>Thực hiện tốt công tác dịch vụ khách hàng, không vi phạm về quy định giao tiếp khách hàng</v>
      </c>
      <c r="I16" s="156" t="s">
        <v>584</v>
      </c>
      <c r="J16" s="84" t="str">
        <f>+H16</f>
        <v>Thực hiện tốt công tác dịch vụ khách hàng, không vi phạm về quy định giao tiếp khách hàng</v>
      </c>
      <c r="K16" s="86" t="s">
        <v>105</v>
      </c>
      <c r="L16" s="86">
        <v>0</v>
      </c>
      <c r="M16" s="118" t="s">
        <v>106</v>
      </c>
      <c r="N16" s="168">
        <v>1</v>
      </c>
      <c r="O16" s="312">
        <f>N16*$C$16*$B$10*$A$9</f>
        <v>0</v>
      </c>
      <c r="P16" s="156">
        <f>+L16</f>
        <v>0</v>
      </c>
      <c r="Q16" s="302"/>
      <c r="R16" s="118">
        <f>IF((100-P16*10)&gt;30,100-P16*10,0)</f>
        <v>100</v>
      </c>
      <c r="S16" s="135">
        <f>R16*O16</f>
        <v>0</v>
      </c>
      <c r="T16" s="156">
        <f>+Q16</f>
        <v>0</v>
      </c>
      <c r="U16" s="134"/>
      <c r="V16" s="118">
        <f>IF((100-T16*10)&gt;30,100-T16*10,0)</f>
        <v>100</v>
      </c>
      <c r="W16" s="135">
        <f>V16*O16</f>
        <v>0</v>
      </c>
      <c r="X16" s="221"/>
    </row>
    <row r="17" spans="1:128">
      <c r="A17" s="896"/>
      <c r="B17" s="850"/>
      <c r="C17" s="146"/>
      <c r="D17" s="146"/>
      <c r="E17" s="138" t="s">
        <v>177</v>
      </c>
      <c r="F17" s="927" t="s">
        <v>176</v>
      </c>
      <c r="G17" s="928"/>
      <c r="H17" s="928"/>
      <c r="I17" s="928"/>
      <c r="J17" s="928"/>
      <c r="K17" s="928"/>
      <c r="L17" s="928"/>
      <c r="M17" s="929"/>
      <c r="N17" s="190"/>
      <c r="O17" s="190"/>
      <c r="P17" s="79"/>
      <c r="Q17" s="399"/>
      <c r="R17" s="191"/>
      <c r="S17" s="192"/>
      <c r="T17" s="79"/>
      <c r="U17" s="79"/>
      <c r="V17" s="191"/>
      <c r="W17" s="192"/>
      <c r="X17" s="221"/>
    </row>
    <row r="18" spans="1:128" s="89" customFormat="1" ht="51" customHeight="1">
      <c r="A18" s="896"/>
      <c r="B18" s="850"/>
      <c r="C18" s="200">
        <v>0</v>
      </c>
      <c r="D18" s="556">
        <v>1</v>
      </c>
      <c r="E18" s="83" t="s">
        <v>2</v>
      </c>
      <c r="F18" s="84" t="s">
        <v>3</v>
      </c>
      <c r="G18" s="157" t="s">
        <v>585</v>
      </c>
      <c r="H18" s="84" t="s">
        <v>149</v>
      </c>
      <c r="I18" s="157" t="s">
        <v>586</v>
      </c>
      <c r="J18" s="84" t="str">
        <f>+H18</f>
        <v>Nghiên cứu áp dụng công nghệ mới vào SXKD</v>
      </c>
      <c r="K18" s="86" t="s">
        <v>105</v>
      </c>
      <c r="L18" s="86">
        <v>0</v>
      </c>
      <c r="M18" s="118" t="s">
        <v>106</v>
      </c>
      <c r="N18" s="139">
        <v>1</v>
      </c>
      <c r="O18" s="312">
        <f>N18*D18*$C$18*$B$10*$A$9</f>
        <v>0</v>
      </c>
      <c r="P18" s="156">
        <f>+L18</f>
        <v>0</v>
      </c>
      <c r="Q18" s="302">
        <v>10</v>
      </c>
      <c r="R18" s="118">
        <f>100-(P18-L18)*Q18</f>
        <v>100</v>
      </c>
      <c r="S18" s="135">
        <f>R18*O18</f>
        <v>0</v>
      </c>
      <c r="T18" s="156">
        <v>0</v>
      </c>
      <c r="U18" s="302">
        <v>10</v>
      </c>
      <c r="V18" s="118">
        <f>100-(T18-L18)*U18</f>
        <v>100</v>
      </c>
      <c r="W18" s="135">
        <f>V18*O18</f>
        <v>0</v>
      </c>
      <c r="X18" s="221"/>
    </row>
    <row r="19" spans="1:128" ht="15.75" hidden="1" customHeight="1">
      <c r="A19" s="896"/>
      <c r="B19" s="212"/>
      <c r="C19" s="167"/>
      <c r="D19" s="167"/>
      <c r="E19" s="138" t="s">
        <v>179</v>
      </c>
      <c r="F19" s="927" t="s">
        <v>178</v>
      </c>
      <c r="G19" s="928"/>
      <c r="H19" s="928"/>
      <c r="I19" s="928"/>
      <c r="J19" s="928"/>
      <c r="K19" s="928"/>
      <c r="L19" s="928"/>
      <c r="M19" s="929"/>
      <c r="N19" s="190"/>
      <c r="O19" s="190"/>
      <c r="P19" s="79"/>
      <c r="Q19" s="399"/>
      <c r="R19" s="191"/>
      <c r="S19" s="192"/>
      <c r="T19" s="79"/>
      <c r="U19" s="79"/>
      <c r="V19" s="191"/>
      <c r="W19" s="192"/>
      <c r="X19" s="221"/>
    </row>
    <row r="20" spans="1:128" s="91" customFormat="1" ht="21" hidden="1" customHeight="1">
      <c r="A20" s="896"/>
      <c r="B20" s="213"/>
      <c r="C20" s="160"/>
      <c r="D20" s="160"/>
      <c r="E20" s="83"/>
      <c r="F20" s="84"/>
      <c r="G20" s="84"/>
      <c r="H20" s="82"/>
      <c r="I20" s="82"/>
      <c r="J20" s="82"/>
      <c r="K20" s="120"/>
      <c r="L20" s="172"/>
      <c r="M20" s="172"/>
      <c r="N20" s="139"/>
      <c r="O20" s="139"/>
      <c r="P20" s="173"/>
      <c r="Q20" s="400"/>
      <c r="R20" s="170"/>
      <c r="S20" s="171"/>
      <c r="T20" s="173"/>
      <c r="U20" s="173"/>
      <c r="V20" s="170"/>
      <c r="W20" s="171"/>
      <c r="X20" s="221"/>
      <c r="Y20" s="124"/>
      <c r="Z20" s="124"/>
      <c r="AA20" s="124"/>
      <c r="AB20" s="124"/>
      <c r="AC20" s="124"/>
      <c r="AD20" s="124"/>
      <c r="AE20" s="124"/>
      <c r="AF20" s="124"/>
      <c r="AG20" s="124"/>
      <c r="AH20" s="124"/>
      <c r="AI20" s="124"/>
      <c r="AJ20" s="124"/>
      <c r="AK20" s="124"/>
      <c r="AL20" s="124"/>
      <c r="AM20" s="124"/>
      <c r="AN20" s="124"/>
      <c r="AO20" s="124"/>
      <c r="AP20" s="124"/>
      <c r="AQ20" s="124"/>
      <c r="AR20" s="124"/>
      <c r="AS20" s="124"/>
      <c r="AT20" s="124"/>
      <c r="AU20" s="124"/>
      <c r="AV20" s="124"/>
      <c r="AW20" s="124"/>
      <c r="AX20" s="124"/>
      <c r="AY20" s="124"/>
      <c r="AZ20" s="124"/>
      <c r="BA20" s="124"/>
      <c r="BB20" s="124"/>
      <c r="BC20" s="124"/>
      <c r="BD20" s="124"/>
      <c r="BE20" s="124"/>
      <c r="BF20" s="124"/>
      <c r="BG20" s="124"/>
      <c r="BH20" s="124"/>
      <c r="BI20" s="124"/>
      <c r="BJ20" s="124"/>
      <c r="BK20" s="124"/>
      <c r="BL20" s="124"/>
      <c r="BM20" s="124"/>
      <c r="BN20" s="124"/>
      <c r="BO20" s="124"/>
      <c r="BP20" s="124"/>
      <c r="BQ20" s="124"/>
      <c r="BR20" s="124"/>
      <c r="BS20" s="124"/>
      <c r="BT20" s="124"/>
      <c r="BU20" s="124"/>
      <c r="BV20" s="124"/>
      <c r="BW20" s="124"/>
      <c r="BX20" s="124"/>
      <c r="BY20" s="124"/>
      <c r="BZ20" s="124"/>
      <c r="CA20" s="124"/>
      <c r="CB20" s="124"/>
      <c r="CC20" s="124"/>
      <c r="CD20" s="124"/>
      <c r="CE20" s="124"/>
      <c r="CF20" s="124"/>
      <c r="CG20" s="124"/>
      <c r="CH20" s="124"/>
      <c r="CI20" s="124"/>
      <c r="CJ20" s="124"/>
      <c r="CK20" s="124"/>
      <c r="CL20" s="124"/>
      <c r="CM20" s="124"/>
      <c r="CN20" s="124"/>
      <c r="CO20" s="124"/>
      <c r="CP20" s="124"/>
      <c r="CQ20" s="124"/>
      <c r="CR20" s="124"/>
      <c r="CS20" s="124"/>
      <c r="CT20" s="124"/>
      <c r="CU20" s="124"/>
      <c r="CV20" s="124"/>
      <c r="CW20" s="124"/>
      <c r="CX20" s="124"/>
      <c r="CY20" s="124"/>
      <c r="CZ20" s="124"/>
      <c r="DA20" s="124"/>
      <c r="DB20" s="124"/>
      <c r="DC20" s="124"/>
      <c r="DD20" s="124"/>
      <c r="DE20" s="124"/>
      <c r="DF20" s="124"/>
      <c r="DG20" s="124"/>
      <c r="DH20" s="124"/>
      <c r="DI20" s="124"/>
      <c r="DJ20" s="124"/>
      <c r="DK20" s="124"/>
      <c r="DL20" s="124"/>
      <c r="DM20" s="124"/>
      <c r="DN20" s="124"/>
      <c r="DO20" s="124"/>
      <c r="DP20" s="124"/>
      <c r="DQ20" s="124"/>
      <c r="DR20" s="124"/>
      <c r="DS20" s="124"/>
      <c r="DT20" s="124"/>
      <c r="DU20" s="124"/>
      <c r="DV20" s="124"/>
      <c r="DW20" s="124"/>
      <c r="DX20" s="124"/>
    </row>
    <row r="21" spans="1:128" ht="20.25" customHeight="1">
      <c r="A21" s="896"/>
      <c r="C21" s="146"/>
      <c r="D21" s="146"/>
      <c r="E21" s="76" t="s">
        <v>126</v>
      </c>
      <c r="F21" s="920" t="s">
        <v>180</v>
      </c>
      <c r="G21" s="930"/>
      <c r="H21" s="930"/>
      <c r="I21" s="930"/>
      <c r="J21" s="930"/>
      <c r="K21" s="930"/>
      <c r="L21" s="930"/>
      <c r="M21" s="931"/>
      <c r="N21" s="165"/>
      <c r="O21" s="165"/>
      <c r="P21" s="174"/>
      <c r="Q21" s="401"/>
      <c r="R21" s="174"/>
      <c r="S21" s="175"/>
      <c r="T21" s="174"/>
      <c r="U21" s="174"/>
      <c r="V21" s="174"/>
      <c r="W21" s="175"/>
      <c r="X21" s="221"/>
    </row>
    <row r="22" spans="1:128" ht="20.25" hidden="1" customHeight="1">
      <c r="A22" s="896"/>
      <c r="C22" s="146"/>
      <c r="D22" s="146"/>
      <c r="E22" s="79" t="s">
        <v>182</v>
      </c>
      <c r="F22" s="831" t="s">
        <v>181</v>
      </c>
      <c r="G22" s="832"/>
      <c r="H22" s="832"/>
      <c r="I22" s="832"/>
      <c r="J22" s="832"/>
      <c r="K22" s="832"/>
      <c r="L22" s="832"/>
      <c r="M22" s="833"/>
      <c r="N22" s="142"/>
      <c r="O22" s="142"/>
      <c r="P22" s="193"/>
      <c r="Q22" s="402"/>
      <c r="R22" s="193"/>
      <c r="S22" s="194"/>
      <c r="T22" s="193"/>
      <c r="U22" s="193"/>
      <c r="V22" s="193"/>
      <c r="W22" s="194"/>
      <c r="X22" s="221"/>
    </row>
    <row r="23" spans="1:128" s="68" customFormat="1" ht="55.9" hidden="1" customHeight="1">
      <c r="A23" s="896"/>
      <c r="B23" s="210"/>
      <c r="C23" s="868"/>
      <c r="D23" s="528"/>
      <c r="E23" s="841" t="s">
        <v>51</v>
      </c>
      <c r="F23" s="706" t="s">
        <v>52</v>
      </c>
      <c r="G23" s="844" t="s">
        <v>183</v>
      </c>
      <c r="H23" s="706" t="str">
        <f>+F23</f>
        <v xml:space="preserve">Lập kế hoạch SXKD dài hạn của Công ty </v>
      </c>
      <c r="I23" s="140" t="s">
        <v>184</v>
      </c>
      <c r="J23" s="82" t="e">
        <f>+'Ma tran chuc năng P5'!#REF!</f>
        <v>#REF!</v>
      </c>
      <c r="K23" s="90" t="s">
        <v>105</v>
      </c>
      <c r="L23" s="173"/>
      <c r="M23" s="95"/>
      <c r="N23" s="139"/>
      <c r="O23" s="139"/>
      <c r="P23" s="95"/>
      <c r="Q23" s="302"/>
      <c r="R23" s="118"/>
      <c r="S23" s="135"/>
      <c r="T23" s="95"/>
      <c r="U23" s="134"/>
      <c r="V23" s="118"/>
      <c r="W23" s="135"/>
      <c r="X23" s="221"/>
      <c r="Y23" s="123"/>
      <c r="Z23" s="123"/>
      <c r="AA23" s="123"/>
      <c r="AB23" s="123"/>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123"/>
      <c r="DD23" s="123"/>
      <c r="DE23" s="123"/>
      <c r="DF23" s="123"/>
      <c r="DG23" s="123"/>
      <c r="DH23" s="123"/>
      <c r="DI23" s="123"/>
      <c r="DJ23" s="123"/>
      <c r="DK23" s="123"/>
      <c r="DL23" s="123"/>
      <c r="DM23" s="123"/>
      <c r="DN23" s="123"/>
      <c r="DO23" s="123"/>
      <c r="DP23" s="123"/>
      <c r="DQ23" s="123"/>
      <c r="DR23" s="123"/>
      <c r="DS23" s="123"/>
      <c r="DT23" s="123"/>
      <c r="DU23" s="123"/>
      <c r="DV23" s="123"/>
      <c r="DW23" s="123"/>
      <c r="DX23" s="123"/>
    </row>
    <row r="24" spans="1:128" s="68" customFormat="1" ht="91.5" hidden="1" customHeight="1">
      <c r="A24" s="896"/>
      <c r="B24" s="210"/>
      <c r="C24" s="870"/>
      <c r="D24" s="529"/>
      <c r="E24" s="842"/>
      <c r="F24" s="708"/>
      <c r="G24" s="846"/>
      <c r="H24" s="708"/>
      <c r="I24" s="140" t="s">
        <v>247</v>
      </c>
      <c r="J24" s="82" t="e">
        <f>+'Ma tran chuc năng P5'!#REF!</f>
        <v>#REF!</v>
      </c>
      <c r="K24" s="90" t="s">
        <v>105</v>
      </c>
      <c r="L24" s="173"/>
      <c r="M24" s="95"/>
      <c r="N24" s="139"/>
      <c r="O24" s="139"/>
      <c r="P24" s="95"/>
      <c r="Q24" s="302"/>
      <c r="R24" s="118"/>
      <c r="S24" s="135"/>
      <c r="T24" s="95"/>
      <c r="U24" s="134"/>
      <c r="V24" s="118"/>
      <c r="W24" s="135"/>
      <c r="X24" s="221"/>
      <c r="Y24" s="123"/>
      <c r="Z24" s="123"/>
      <c r="AA24" s="123"/>
      <c r="AB24" s="123"/>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c r="BP24" s="123"/>
      <c r="BQ24" s="123"/>
      <c r="BR24" s="123"/>
      <c r="BS24" s="123"/>
      <c r="BT24" s="123"/>
      <c r="BU24" s="123"/>
      <c r="BV24" s="123"/>
      <c r="BW24" s="123"/>
      <c r="BX24" s="123"/>
      <c r="BY24" s="123"/>
      <c r="BZ24" s="123"/>
      <c r="CA24" s="123"/>
      <c r="CB24" s="123"/>
      <c r="CC24" s="123"/>
      <c r="CD24" s="123"/>
      <c r="CE24" s="123"/>
      <c r="CF24" s="123"/>
      <c r="CG24" s="123"/>
      <c r="CH24" s="123"/>
      <c r="CI24" s="123"/>
      <c r="CJ24" s="123"/>
      <c r="CK24" s="123"/>
      <c r="CL24" s="123"/>
      <c r="CM24" s="123"/>
      <c r="CN24" s="123"/>
      <c r="CO24" s="123"/>
      <c r="CP24" s="123"/>
      <c r="CQ24" s="123"/>
      <c r="CR24" s="123"/>
      <c r="CS24" s="123"/>
      <c r="CT24" s="123"/>
      <c r="CU24" s="123"/>
      <c r="CV24" s="123"/>
      <c r="CW24" s="123"/>
      <c r="CX24" s="123"/>
      <c r="CY24" s="123"/>
      <c r="CZ24" s="123"/>
      <c r="DA24" s="123"/>
      <c r="DB24" s="123"/>
      <c r="DC24" s="123"/>
      <c r="DD24" s="123"/>
      <c r="DE24" s="123"/>
      <c r="DF24" s="123"/>
      <c r="DG24" s="123"/>
      <c r="DH24" s="123"/>
      <c r="DI24" s="123"/>
      <c r="DJ24" s="123"/>
      <c r="DK24" s="123"/>
      <c r="DL24" s="123"/>
      <c r="DM24" s="123"/>
      <c r="DN24" s="123"/>
      <c r="DO24" s="123"/>
      <c r="DP24" s="123"/>
      <c r="DQ24" s="123"/>
      <c r="DR24" s="123"/>
      <c r="DS24" s="123"/>
      <c r="DT24" s="123"/>
      <c r="DU24" s="123"/>
      <c r="DV24" s="123"/>
      <c r="DW24" s="123"/>
      <c r="DX24" s="123"/>
    </row>
    <row r="25" spans="1:128" s="68" customFormat="1" ht="26.25" hidden="1" customHeight="1">
      <c r="A25" s="896"/>
      <c r="B25" s="210"/>
      <c r="C25" s="148"/>
      <c r="D25" s="537"/>
      <c r="E25" s="138" t="s">
        <v>187</v>
      </c>
      <c r="F25" s="921" t="s">
        <v>186</v>
      </c>
      <c r="G25" s="922"/>
      <c r="H25" s="922"/>
      <c r="I25" s="922"/>
      <c r="J25" s="922"/>
      <c r="K25" s="922"/>
      <c r="L25" s="922"/>
      <c r="M25" s="923"/>
      <c r="N25" s="190"/>
      <c r="O25" s="190"/>
      <c r="P25" s="195"/>
      <c r="Q25" s="403"/>
      <c r="R25" s="196"/>
      <c r="S25" s="197"/>
      <c r="T25" s="195"/>
      <c r="U25" s="195"/>
      <c r="V25" s="196"/>
      <c r="W25" s="197"/>
      <c r="X25" s="221"/>
      <c r="Y25" s="123"/>
      <c r="Z25" s="123"/>
      <c r="AA25" s="123"/>
      <c r="AB25" s="123"/>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c r="BP25" s="123"/>
      <c r="BQ25" s="123"/>
      <c r="BR25" s="123"/>
      <c r="BS25" s="123"/>
      <c r="BT25" s="123"/>
      <c r="BU25" s="123"/>
      <c r="BV25" s="123"/>
      <c r="BW25" s="123"/>
      <c r="BX25" s="123"/>
      <c r="BY25" s="123"/>
      <c r="BZ25" s="123"/>
      <c r="CA25" s="123"/>
      <c r="CB25" s="123"/>
      <c r="CC25" s="123"/>
      <c r="CD25" s="123"/>
      <c r="CE25" s="123"/>
      <c r="CF25" s="123"/>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123"/>
      <c r="DD25" s="123"/>
      <c r="DE25" s="123"/>
      <c r="DF25" s="123"/>
      <c r="DG25" s="123"/>
      <c r="DH25" s="123"/>
      <c r="DI25" s="123"/>
      <c r="DJ25" s="123"/>
      <c r="DK25" s="123"/>
      <c r="DL25" s="123"/>
      <c r="DM25" s="123"/>
      <c r="DN25" s="123"/>
      <c r="DO25" s="123"/>
      <c r="DP25" s="123"/>
      <c r="DQ25" s="123"/>
      <c r="DR25" s="123"/>
      <c r="DS25" s="123"/>
      <c r="DT25" s="123"/>
      <c r="DU25" s="123"/>
      <c r="DV25" s="123"/>
      <c r="DW25" s="123"/>
      <c r="DX25" s="123"/>
    </row>
    <row r="26" spans="1:128" s="67" customFormat="1" ht="80.25" hidden="1" customHeight="1">
      <c r="A26" s="896"/>
      <c r="B26" s="210"/>
      <c r="E26" s="81" t="s">
        <v>83</v>
      </c>
      <c r="F26" s="58" t="s">
        <v>188</v>
      </c>
      <c r="G26" s="140" t="s">
        <v>189</v>
      </c>
      <c r="H26" s="53" t="e">
        <f>+'Ma tran chuc năng P5'!#REF!</f>
        <v>#REF!</v>
      </c>
      <c r="I26" s="81" t="s">
        <v>190</v>
      </c>
      <c r="J26" s="53" t="s">
        <v>191</v>
      </c>
      <c r="K26" s="90" t="s">
        <v>105</v>
      </c>
      <c r="L26" s="173"/>
      <c r="M26" s="95"/>
      <c r="N26" s="139"/>
      <c r="O26" s="139"/>
      <c r="P26" s="95"/>
      <c r="Q26" s="302"/>
      <c r="R26" s="118"/>
      <c r="S26" s="135"/>
      <c r="T26" s="95"/>
      <c r="U26" s="134"/>
      <c r="V26" s="118"/>
      <c r="W26" s="135"/>
      <c r="X26" s="221"/>
      <c r="Y26" s="122"/>
      <c r="Z26" s="122"/>
      <c r="AA26" s="122"/>
      <c r="AB26" s="122"/>
      <c r="AC26" s="122"/>
      <c r="AD26" s="122"/>
      <c r="AE26" s="122"/>
      <c r="AF26" s="122"/>
      <c r="AG26" s="122"/>
      <c r="AH26" s="122"/>
      <c r="AI26" s="122"/>
      <c r="AJ26" s="122"/>
      <c r="AK26" s="122"/>
      <c r="AL26" s="122"/>
      <c r="AM26" s="122"/>
      <c r="AN26" s="122"/>
      <c r="AO26" s="122"/>
      <c r="AP26" s="122"/>
      <c r="AQ26" s="122"/>
      <c r="AR26" s="122"/>
      <c r="AS26" s="122"/>
      <c r="AT26" s="122"/>
      <c r="AU26" s="122"/>
      <c r="AV26" s="122"/>
      <c r="AW26" s="122"/>
      <c r="AX26" s="122"/>
      <c r="AY26" s="122"/>
      <c r="AZ26" s="122"/>
      <c r="BA26" s="122"/>
      <c r="BB26" s="122"/>
      <c r="BC26" s="122"/>
      <c r="BD26" s="122"/>
      <c r="BE26" s="122"/>
      <c r="BF26" s="122"/>
      <c r="BG26" s="122"/>
      <c r="BH26" s="122"/>
      <c r="BI26" s="122"/>
      <c r="BJ26" s="122"/>
      <c r="BK26" s="122"/>
      <c r="BL26" s="122"/>
      <c r="BM26" s="122"/>
      <c r="BN26" s="122"/>
      <c r="BO26" s="122"/>
      <c r="BP26" s="122"/>
      <c r="BQ26" s="122"/>
      <c r="BR26" s="122"/>
      <c r="BS26" s="122"/>
      <c r="BT26" s="122"/>
      <c r="BU26" s="122"/>
      <c r="BV26" s="122"/>
      <c r="BW26" s="122"/>
      <c r="BX26" s="122"/>
      <c r="BY26" s="122"/>
      <c r="BZ26" s="122"/>
      <c r="CA26" s="122"/>
      <c r="CB26" s="122"/>
      <c r="CC26" s="122"/>
      <c r="CD26" s="122"/>
      <c r="CE26" s="122"/>
      <c r="CF26" s="122"/>
      <c r="CG26" s="122"/>
      <c r="CH26" s="122"/>
      <c r="CI26" s="122"/>
      <c r="CJ26" s="122"/>
      <c r="CK26" s="122"/>
      <c r="CL26" s="122"/>
      <c r="CM26" s="122"/>
      <c r="CN26" s="122"/>
      <c r="CO26" s="122"/>
      <c r="CP26" s="122"/>
      <c r="CQ26" s="122"/>
      <c r="CR26" s="122"/>
      <c r="CS26" s="122"/>
      <c r="CT26" s="122"/>
      <c r="CU26" s="122"/>
      <c r="CV26" s="122"/>
      <c r="CW26" s="122"/>
      <c r="CX26" s="122"/>
      <c r="CY26" s="122"/>
      <c r="CZ26" s="122"/>
      <c r="DA26" s="122"/>
      <c r="DB26" s="122"/>
      <c r="DC26" s="122"/>
      <c r="DD26" s="122"/>
      <c r="DE26" s="122"/>
      <c r="DF26" s="122"/>
      <c r="DG26" s="122"/>
      <c r="DH26" s="122"/>
      <c r="DI26" s="122"/>
      <c r="DJ26" s="122"/>
      <c r="DK26" s="122"/>
      <c r="DL26" s="122"/>
      <c r="DM26" s="122"/>
      <c r="DN26" s="122"/>
      <c r="DO26" s="122"/>
      <c r="DP26" s="122"/>
      <c r="DQ26" s="122"/>
      <c r="DR26" s="122"/>
      <c r="DS26" s="122"/>
      <c r="DT26" s="122"/>
      <c r="DU26" s="122"/>
      <c r="DV26" s="122"/>
      <c r="DW26" s="122"/>
      <c r="DX26" s="122"/>
    </row>
    <row r="27" spans="1:128" s="67" customFormat="1" ht="57" hidden="1" customHeight="1">
      <c r="A27" s="896"/>
      <c r="B27" s="210"/>
      <c r="C27" s="207"/>
      <c r="D27" s="207"/>
      <c r="E27" s="81" t="s">
        <v>56</v>
      </c>
      <c r="F27" s="58" t="str">
        <f>+'Ma tran chuc năng P5'!D6</f>
        <v xml:space="preserve">Lập, triển khai kế hoạch CCHC của Công ty </v>
      </c>
      <c r="G27" s="140" t="s">
        <v>192</v>
      </c>
      <c r="H27" s="53" t="str">
        <f>'Ma tran chuc năng P5'!H6</f>
        <v xml:space="preserve">Thực hiện triển khai kế hoạch CCHC của Công ty </v>
      </c>
      <c r="I27" s="81" t="s">
        <v>193</v>
      </c>
      <c r="J27" s="53" t="s">
        <v>196</v>
      </c>
      <c r="K27" s="90" t="s">
        <v>105</v>
      </c>
      <c r="L27" s="173"/>
      <c r="M27" s="178"/>
      <c r="N27" s="139"/>
      <c r="O27" s="139"/>
      <c r="P27" s="95"/>
      <c r="Q27" s="302"/>
      <c r="R27" s="118"/>
      <c r="S27" s="135"/>
      <c r="T27" s="95"/>
      <c r="U27" s="134"/>
      <c r="V27" s="118"/>
      <c r="W27" s="135"/>
      <c r="X27" s="221"/>
      <c r="Y27" s="122"/>
      <c r="Z27" s="122"/>
      <c r="AA27" s="122"/>
      <c r="AB27" s="122"/>
      <c r="AC27" s="122"/>
      <c r="AD27" s="122"/>
      <c r="AE27" s="122"/>
      <c r="AF27" s="122"/>
      <c r="AG27" s="122"/>
      <c r="AH27" s="122"/>
      <c r="AI27" s="122"/>
      <c r="AJ27" s="122"/>
      <c r="AK27" s="122"/>
      <c r="AL27" s="122"/>
      <c r="AM27" s="122"/>
      <c r="AN27" s="122"/>
      <c r="AO27" s="122"/>
      <c r="AP27" s="122"/>
      <c r="AQ27" s="122"/>
      <c r="AR27" s="122"/>
      <c r="AS27" s="122"/>
      <c r="AT27" s="122"/>
      <c r="AU27" s="122"/>
      <c r="AV27" s="122"/>
      <c r="AW27" s="122"/>
      <c r="AX27" s="122"/>
      <c r="AY27" s="122"/>
      <c r="AZ27" s="122"/>
      <c r="BA27" s="122"/>
      <c r="BB27" s="122"/>
      <c r="BC27" s="122"/>
      <c r="BD27" s="122"/>
      <c r="BE27" s="122"/>
      <c r="BF27" s="122"/>
      <c r="BG27" s="122"/>
      <c r="BH27" s="122"/>
      <c r="BI27" s="122"/>
      <c r="BJ27" s="122"/>
      <c r="BK27" s="122"/>
      <c r="BL27" s="122"/>
      <c r="BM27" s="122"/>
      <c r="BN27" s="122"/>
      <c r="BO27" s="122"/>
      <c r="BP27" s="122"/>
      <c r="BQ27" s="122"/>
      <c r="BR27" s="122"/>
      <c r="BS27" s="122"/>
      <c r="BT27" s="122"/>
      <c r="BU27" s="122"/>
      <c r="BV27" s="122"/>
      <c r="BW27" s="122"/>
      <c r="BX27" s="122"/>
      <c r="BY27" s="122"/>
      <c r="BZ27" s="122"/>
      <c r="CA27" s="122"/>
      <c r="CB27" s="122"/>
      <c r="CC27" s="122"/>
      <c r="CD27" s="122"/>
      <c r="CE27" s="122"/>
      <c r="CF27" s="122"/>
      <c r="CG27" s="122"/>
      <c r="CH27" s="122"/>
      <c r="CI27" s="122"/>
      <c r="CJ27" s="122"/>
      <c r="CK27" s="122"/>
      <c r="CL27" s="122"/>
      <c r="CM27" s="122"/>
      <c r="CN27" s="122"/>
      <c r="CO27" s="122"/>
      <c r="CP27" s="122"/>
      <c r="CQ27" s="122"/>
      <c r="CR27" s="122"/>
      <c r="CS27" s="122"/>
      <c r="CT27" s="122"/>
      <c r="CU27" s="122"/>
      <c r="CV27" s="122"/>
      <c r="CW27" s="122"/>
      <c r="CX27" s="122"/>
      <c r="CY27" s="122"/>
      <c r="CZ27" s="122"/>
      <c r="DA27" s="122"/>
      <c r="DB27" s="122"/>
      <c r="DC27" s="122"/>
      <c r="DD27" s="122"/>
      <c r="DE27" s="122"/>
      <c r="DF27" s="122"/>
      <c r="DG27" s="122"/>
      <c r="DH27" s="122"/>
      <c r="DI27" s="122"/>
      <c r="DJ27" s="122"/>
      <c r="DK27" s="122"/>
      <c r="DL27" s="122"/>
      <c r="DM27" s="122"/>
      <c r="DN27" s="122"/>
      <c r="DO27" s="122"/>
      <c r="DP27" s="122"/>
      <c r="DQ27" s="122"/>
      <c r="DR27" s="122"/>
      <c r="DS27" s="122"/>
      <c r="DT27" s="122"/>
      <c r="DU27" s="122"/>
      <c r="DV27" s="122"/>
      <c r="DW27" s="122"/>
      <c r="DX27" s="122"/>
    </row>
    <row r="28" spans="1:128" s="67" customFormat="1" ht="67.5" hidden="1" customHeight="1">
      <c r="A28" s="896"/>
      <c r="B28" s="210"/>
      <c r="C28" s="208"/>
      <c r="D28" s="208"/>
      <c r="E28" s="81" t="s">
        <v>58</v>
      </c>
      <c r="F28" s="58" t="str">
        <f>+'Ma tran chuc năng P5'!D7</f>
        <v xml:space="preserve">Lập, triển khai kế hoạch thực hiện Quy chế dân chủ của Công ty </v>
      </c>
      <c r="G28" s="140" t="s">
        <v>194</v>
      </c>
      <c r="H28" s="62" t="str">
        <f>'Ma tran chuc năng P5'!H7</f>
        <v xml:space="preserve">Triển khai thực hiện kế hoạch thực hiện Quy chế dân chủ của Công ty </v>
      </c>
      <c r="I28" s="81" t="s">
        <v>195</v>
      </c>
      <c r="J28" s="62" t="str">
        <f>+H28</f>
        <v xml:space="preserve">Triển khai thực hiện kế hoạch thực hiện Quy chế dân chủ của Công ty </v>
      </c>
      <c r="K28" s="90" t="s">
        <v>105</v>
      </c>
      <c r="L28" s="179"/>
      <c r="M28" s="178"/>
      <c r="N28" s="139"/>
      <c r="O28" s="139"/>
      <c r="P28" s="178"/>
      <c r="Q28" s="302"/>
      <c r="R28" s="118"/>
      <c r="S28" s="135"/>
      <c r="T28" s="178"/>
      <c r="U28" s="134"/>
      <c r="V28" s="118"/>
      <c r="W28" s="135"/>
      <c r="X28" s="221"/>
      <c r="Y28" s="122"/>
      <c r="Z28" s="122"/>
      <c r="AA28" s="122"/>
      <c r="AB28" s="122"/>
      <c r="AC28" s="122"/>
      <c r="AD28" s="122"/>
      <c r="AE28" s="122"/>
      <c r="AF28" s="122"/>
      <c r="AG28" s="122"/>
      <c r="AH28" s="122"/>
      <c r="AI28" s="122"/>
      <c r="AJ28" s="122"/>
      <c r="AK28" s="122"/>
      <c r="AL28" s="122"/>
      <c r="AM28" s="122"/>
      <c r="AN28" s="122"/>
      <c r="AO28" s="122"/>
      <c r="AP28" s="122"/>
      <c r="AQ28" s="122"/>
      <c r="AR28" s="122"/>
      <c r="AS28" s="122"/>
      <c r="AT28" s="122"/>
      <c r="AU28" s="122"/>
      <c r="AV28" s="122"/>
      <c r="AW28" s="122"/>
      <c r="AX28" s="122"/>
      <c r="AY28" s="122"/>
      <c r="AZ28" s="122"/>
      <c r="BA28" s="122"/>
      <c r="BB28" s="122"/>
      <c r="BC28" s="122"/>
      <c r="BD28" s="122"/>
      <c r="BE28" s="122"/>
      <c r="BF28" s="122"/>
      <c r="BG28" s="122"/>
      <c r="BH28" s="122"/>
      <c r="BI28" s="122"/>
      <c r="BJ28" s="122"/>
      <c r="BK28" s="122"/>
      <c r="BL28" s="122"/>
      <c r="BM28" s="122"/>
      <c r="BN28" s="122"/>
      <c r="BO28" s="122"/>
      <c r="BP28" s="122"/>
      <c r="BQ28" s="122"/>
      <c r="BR28" s="122"/>
      <c r="BS28" s="122"/>
      <c r="BT28" s="122"/>
      <c r="BU28" s="122"/>
      <c r="BV28" s="122"/>
      <c r="BW28" s="122"/>
      <c r="BX28" s="122"/>
      <c r="BY28" s="122"/>
      <c r="BZ28" s="122"/>
      <c r="CA28" s="122"/>
      <c r="CB28" s="122"/>
      <c r="CC28" s="122"/>
      <c r="CD28" s="122"/>
      <c r="CE28" s="122"/>
      <c r="CF28" s="122"/>
      <c r="CG28" s="122"/>
      <c r="CH28" s="122"/>
      <c r="CI28" s="122"/>
      <c r="CJ28" s="122"/>
      <c r="CK28" s="122"/>
      <c r="CL28" s="122"/>
      <c r="CM28" s="122"/>
      <c r="CN28" s="122"/>
      <c r="CO28" s="122"/>
      <c r="CP28" s="122"/>
      <c r="CQ28" s="122"/>
      <c r="CR28" s="122"/>
      <c r="CS28" s="122"/>
      <c r="CT28" s="122"/>
      <c r="CU28" s="122"/>
      <c r="CV28" s="122"/>
      <c r="CW28" s="122"/>
      <c r="CX28" s="122"/>
      <c r="CY28" s="122"/>
      <c r="CZ28" s="122"/>
      <c r="DA28" s="122"/>
      <c r="DB28" s="122"/>
      <c r="DC28" s="122"/>
      <c r="DD28" s="122"/>
      <c r="DE28" s="122"/>
      <c r="DF28" s="122"/>
      <c r="DG28" s="122"/>
      <c r="DH28" s="122"/>
      <c r="DI28" s="122"/>
      <c r="DJ28" s="122"/>
      <c r="DK28" s="122"/>
      <c r="DL28" s="122"/>
      <c r="DM28" s="122"/>
      <c r="DN28" s="122"/>
      <c r="DO28" s="122"/>
      <c r="DP28" s="122"/>
      <c r="DQ28" s="122"/>
      <c r="DR28" s="122"/>
      <c r="DS28" s="122"/>
      <c r="DT28" s="122"/>
      <c r="DU28" s="122"/>
      <c r="DV28" s="122"/>
      <c r="DW28" s="122"/>
      <c r="DX28" s="122"/>
    </row>
    <row r="29" spans="1:128" s="67" customFormat="1" ht="30.75" hidden="1" customHeight="1">
      <c r="A29" s="896"/>
      <c r="B29" s="210"/>
      <c r="C29" s="147"/>
      <c r="D29" s="147"/>
      <c r="E29" s="138" t="s">
        <v>197</v>
      </c>
      <c r="F29" s="831" t="s">
        <v>198</v>
      </c>
      <c r="G29" s="832"/>
      <c r="H29" s="832"/>
      <c r="I29" s="832"/>
      <c r="J29" s="832"/>
      <c r="K29" s="832"/>
      <c r="L29" s="832"/>
      <c r="M29" s="833"/>
      <c r="N29" s="190"/>
      <c r="O29" s="190"/>
      <c r="P29" s="198"/>
      <c r="Q29" s="404"/>
      <c r="R29" s="196"/>
      <c r="S29" s="197"/>
      <c r="T29" s="198"/>
      <c r="U29" s="198"/>
      <c r="V29" s="196"/>
      <c r="W29" s="197"/>
      <c r="X29" s="221"/>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122"/>
      <c r="BB29" s="122"/>
      <c r="BC29" s="122"/>
      <c r="BD29" s="122"/>
      <c r="BE29" s="122"/>
      <c r="BF29" s="122"/>
      <c r="BG29" s="122"/>
      <c r="BH29" s="122"/>
      <c r="BI29" s="122"/>
      <c r="BJ29" s="122"/>
      <c r="BK29" s="122"/>
      <c r="BL29" s="122"/>
      <c r="BM29" s="122"/>
      <c r="BN29" s="122"/>
      <c r="BO29" s="122"/>
      <c r="BP29" s="122"/>
      <c r="BQ29" s="122"/>
      <c r="BR29" s="122"/>
      <c r="BS29" s="122"/>
      <c r="BT29" s="122"/>
      <c r="BU29" s="122"/>
      <c r="BV29" s="122"/>
      <c r="BW29" s="122"/>
      <c r="BX29" s="122"/>
      <c r="BY29" s="122"/>
      <c r="BZ29" s="122"/>
      <c r="CA29" s="122"/>
      <c r="CB29" s="122"/>
      <c r="CC29" s="122"/>
      <c r="CD29" s="122"/>
      <c r="CE29" s="122"/>
      <c r="CF29" s="122"/>
      <c r="CG29" s="122"/>
      <c r="CH29" s="122"/>
      <c r="CI29" s="122"/>
      <c r="CJ29" s="122"/>
      <c r="CK29" s="122"/>
      <c r="CL29" s="122"/>
      <c r="CM29" s="122"/>
      <c r="CN29" s="122"/>
      <c r="CO29" s="122"/>
      <c r="CP29" s="122"/>
      <c r="CQ29" s="122"/>
      <c r="CR29" s="122"/>
      <c r="CS29" s="122"/>
      <c r="CT29" s="122"/>
      <c r="CU29" s="122"/>
      <c r="CV29" s="122"/>
      <c r="CW29" s="122"/>
      <c r="CX29" s="122"/>
      <c r="CY29" s="122"/>
      <c r="CZ29" s="122"/>
      <c r="DA29" s="122"/>
      <c r="DB29" s="122"/>
      <c r="DC29" s="122"/>
      <c r="DD29" s="122"/>
      <c r="DE29" s="122"/>
      <c r="DF29" s="122"/>
      <c r="DG29" s="122"/>
      <c r="DH29" s="122"/>
      <c r="DI29" s="122"/>
      <c r="DJ29" s="122"/>
      <c r="DK29" s="122"/>
      <c r="DL29" s="122"/>
      <c r="DM29" s="122"/>
      <c r="DN29" s="122"/>
      <c r="DO29" s="122"/>
      <c r="DP29" s="122"/>
      <c r="DQ29" s="122"/>
      <c r="DR29" s="122"/>
      <c r="DS29" s="122"/>
      <c r="DT29" s="122"/>
      <c r="DU29" s="122"/>
      <c r="DV29" s="122"/>
      <c r="DW29" s="122"/>
      <c r="DX29" s="122"/>
    </row>
    <row r="30" spans="1:128" s="67" customFormat="1" ht="81.75" hidden="1" customHeight="1">
      <c r="A30" s="896"/>
      <c r="B30" s="210"/>
      <c r="C30" s="868"/>
      <c r="D30" s="528"/>
      <c r="E30" s="841" t="s">
        <v>84</v>
      </c>
      <c r="F30" s="693" t="e">
        <f>+'Ma tran chuc năng P5'!#REF!</f>
        <v>#REF!</v>
      </c>
      <c r="G30" s="844" t="s">
        <v>248</v>
      </c>
      <c r="H30" s="719" t="s">
        <v>249</v>
      </c>
      <c r="I30" s="140" t="s">
        <v>250</v>
      </c>
      <c r="J30" s="58" t="e">
        <f>+'Ma tran chuc năng P5'!#REF!</f>
        <v>#REF!</v>
      </c>
      <c r="K30" s="90" t="s">
        <v>105</v>
      </c>
      <c r="L30" s="179"/>
      <c r="M30" s="178"/>
      <c r="N30" s="139"/>
      <c r="O30" s="139"/>
      <c r="P30" s="178"/>
      <c r="Q30" s="302"/>
      <c r="R30" s="118"/>
      <c r="S30" s="135"/>
      <c r="T30" s="178"/>
      <c r="U30" s="134"/>
      <c r="V30" s="118"/>
      <c r="W30" s="135"/>
      <c r="X30" s="221"/>
      <c r="Y30" s="122"/>
      <c r="Z30" s="122"/>
      <c r="AA30" s="122"/>
      <c r="AB30" s="122"/>
      <c r="AC30" s="122"/>
      <c r="AD30" s="122"/>
      <c r="AE30" s="122"/>
      <c r="AF30" s="122"/>
      <c r="AG30" s="122"/>
      <c r="AH30" s="122"/>
      <c r="AI30" s="122"/>
      <c r="AJ30" s="122"/>
      <c r="AK30" s="122"/>
      <c r="AL30" s="122"/>
      <c r="AM30" s="122"/>
      <c r="AN30" s="122"/>
      <c r="AO30" s="122"/>
      <c r="AP30" s="122"/>
      <c r="AQ30" s="122"/>
      <c r="AR30" s="122"/>
      <c r="AS30" s="122"/>
      <c r="AT30" s="122"/>
      <c r="AU30" s="122"/>
      <c r="AV30" s="122"/>
      <c r="AW30" s="122"/>
      <c r="AX30" s="122"/>
      <c r="AY30" s="122"/>
      <c r="AZ30" s="122"/>
      <c r="BA30" s="122"/>
      <c r="BB30" s="122"/>
      <c r="BC30" s="122"/>
      <c r="BD30" s="122"/>
      <c r="BE30" s="122"/>
      <c r="BF30" s="122"/>
      <c r="BG30" s="122"/>
      <c r="BH30" s="122"/>
      <c r="BI30" s="122"/>
      <c r="BJ30" s="122"/>
      <c r="BK30" s="122"/>
      <c r="BL30" s="122"/>
      <c r="BM30" s="122"/>
      <c r="BN30" s="122"/>
      <c r="BO30" s="122"/>
      <c r="BP30" s="122"/>
      <c r="BQ30" s="122"/>
      <c r="BR30" s="122"/>
      <c r="BS30" s="122"/>
      <c r="BT30" s="122"/>
      <c r="BU30" s="122"/>
      <c r="BV30" s="122"/>
      <c r="BW30" s="122"/>
      <c r="BX30" s="122"/>
      <c r="BY30" s="122"/>
      <c r="BZ30" s="122"/>
      <c r="CA30" s="122"/>
      <c r="CB30" s="122"/>
      <c r="CC30" s="122"/>
      <c r="CD30" s="122"/>
      <c r="CE30" s="122"/>
      <c r="CF30" s="122"/>
      <c r="CG30" s="122"/>
      <c r="CH30" s="122"/>
      <c r="CI30" s="122"/>
      <c r="CJ30" s="122"/>
      <c r="CK30" s="122"/>
      <c r="CL30" s="122"/>
      <c r="CM30" s="122"/>
      <c r="CN30" s="122"/>
      <c r="CO30" s="122"/>
      <c r="CP30" s="122"/>
      <c r="CQ30" s="122"/>
      <c r="CR30" s="122"/>
      <c r="CS30" s="122"/>
      <c r="CT30" s="122"/>
      <c r="CU30" s="122"/>
      <c r="CV30" s="122"/>
      <c r="CW30" s="122"/>
      <c r="CX30" s="122"/>
      <c r="CY30" s="122"/>
      <c r="CZ30" s="122"/>
      <c r="DA30" s="122"/>
      <c r="DB30" s="122"/>
      <c r="DC30" s="122"/>
      <c r="DD30" s="122"/>
      <c r="DE30" s="122"/>
      <c r="DF30" s="122"/>
      <c r="DG30" s="122"/>
      <c r="DH30" s="122"/>
      <c r="DI30" s="122"/>
      <c r="DJ30" s="122"/>
      <c r="DK30" s="122"/>
      <c r="DL30" s="122"/>
      <c r="DM30" s="122"/>
      <c r="DN30" s="122"/>
      <c r="DO30" s="122"/>
      <c r="DP30" s="122"/>
      <c r="DQ30" s="122"/>
      <c r="DR30" s="122"/>
      <c r="DS30" s="122"/>
      <c r="DT30" s="122"/>
      <c r="DU30" s="122"/>
      <c r="DV30" s="122"/>
      <c r="DW30" s="122"/>
      <c r="DX30" s="122"/>
    </row>
    <row r="31" spans="1:128" s="67" customFormat="1" ht="81.75" hidden="1" customHeight="1">
      <c r="A31" s="896"/>
      <c r="B31" s="210"/>
      <c r="C31" s="869"/>
      <c r="D31" s="530"/>
      <c r="E31" s="842"/>
      <c r="F31" s="695"/>
      <c r="G31" s="846"/>
      <c r="H31" s="720"/>
      <c r="I31" s="140" t="s">
        <v>251</v>
      </c>
      <c r="J31" s="58" t="str">
        <f>+'Ma tran chuc năng P5'!H8</f>
        <v>Lập danh mục VTTB, tài sản thu hồi</v>
      </c>
      <c r="K31" s="90" t="s">
        <v>105</v>
      </c>
      <c r="L31" s="179"/>
      <c r="M31" s="178"/>
      <c r="N31" s="139"/>
      <c r="O31" s="139"/>
      <c r="P31" s="178"/>
      <c r="Q31" s="302"/>
      <c r="R31" s="118"/>
      <c r="S31" s="135"/>
      <c r="T31" s="178"/>
      <c r="U31" s="134"/>
      <c r="V31" s="118"/>
      <c r="W31" s="135"/>
      <c r="X31" s="221"/>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2"/>
      <c r="BD31" s="122"/>
      <c r="BE31" s="122"/>
      <c r="BF31" s="122"/>
      <c r="BG31" s="122"/>
      <c r="BH31" s="122"/>
      <c r="BI31" s="122"/>
      <c r="BJ31" s="122"/>
      <c r="BK31" s="122"/>
      <c r="BL31" s="122"/>
      <c r="BM31" s="122"/>
      <c r="BN31" s="122"/>
      <c r="BO31" s="122"/>
      <c r="BP31" s="122"/>
      <c r="BQ31" s="122"/>
      <c r="BR31" s="122"/>
      <c r="BS31" s="122"/>
      <c r="BT31" s="122"/>
      <c r="BU31" s="122"/>
      <c r="BV31" s="122"/>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122"/>
      <c r="DD31" s="122"/>
      <c r="DE31" s="122"/>
      <c r="DF31" s="122"/>
      <c r="DG31" s="122"/>
      <c r="DH31" s="122"/>
      <c r="DI31" s="122"/>
      <c r="DJ31" s="122"/>
      <c r="DK31" s="122"/>
      <c r="DL31" s="122"/>
      <c r="DM31" s="122"/>
      <c r="DN31" s="122"/>
      <c r="DO31" s="122"/>
      <c r="DP31" s="122"/>
      <c r="DQ31" s="122"/>
      <c r="DR31" s="122"/>
      <c r="DS31" s="122"/>
      <c r="DT31" s="122"/>
      <c r="DU31" s="122"/>
      <c r="DV31" s="122"/>
      <c r="DW31" s="122"/>
      <c r="DX31" s="122"/>
    </row>
    <row r="32" spans="1:128" s="67" customFormat="1" ht="83.25" hidden="1" customHeight="1">
      <c r="A32" s="896"/>
      <c r="B32" s="210"/>
      <c r="C32" s="870"/>
      <c r="D32" s="529"/>
      <c r="E32" s="98" t="s">
        <v>86</v>
      </c>
      <c r="F32" s="58" t="str">
        <f>+'Ma tran chuc năng P5'!D12</f>
        <v>Thực hiện tiếp nhận tài sản các công trình điện khách hàng bàn giao.</v>
      </c>
      <c r="G32" s="140" t="s">
        <v>202</v>
      </c>
      <c r="H32" s="58" t="s">
        <v>253</v>
      </c>
      <c r="I32" s="140" t="s">
        <v>203</v>
      </c>
      <c r="J32" s="58" t="s">
        <v>252</v>
      </c>
      <c r="K32" s="90" t="s">
        <v>105</v>
      </c>
      <c r="L32" s="179"/>
      <c r="M32" s="178"/>
      <c r="N32" s="139"/>
      <c r="O32" s="139"/>
      <c r="P32" s="178"/>
      <c r="Q32" s="302"/>
      <c r="R32" s="118"/>
      <c r="S32" s="135"/>
      <c r="T32" s="178"/>
      <c r="U32" s="134"/>
      <c r="V32" s="118"/>
      <c r="W32" s="135"/>
      <c r="X32" s="221"/>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2"/>
      <c r="BF32" s="122"/>
      <c r="BG32" s="122"/>
      <c r="BH32" s="122"/>
      <c r="BI32" s="122"/>
      <c r="BJ32" s="122"/>
      <c r="BK32" s="122"/>
      <c r="BL32" s="122"/>
      <c r="BM32" s="122"/>
      <c r="BN32" s="122"/>
      <c r="BO32" s="122"/>
      <c r="BP32" s="122"/>
      <c r="BQ32" s="122"/>
      <c r="BR32" s="122"/>
      <c r="BS32" s="122"/>
      <c r="BT32" s="122"/>
      <c r="BU32" s="122"/>
      <c r="BV32" s="122"/>
      <c r="BW32" s="122"/>
      <c r="BX32" s="122"/>
      <c r="BY32" s="122"/>
      <c r="BZ32" s="122"/>
      <c r="CA32" s="122"/>
      <c r="CB32" s="122"/>
      <c r="CC32" s="122"/>
      <c r="CD32" s="122"/>
      <c r="CE32" s="122"/>
      <c r="CF32" s="122"/>
      <c r="CG32" s="122"/>
      <c r="CH32" s="122"/>
      <c r="CI32" s="122"/>
      <c r="CJ32" s="122"/>
      <c r="CK32" s="122"/>
      <c r="CL32" s="122"/>
      <c r="CM32" s="122"/>
      <c r="CN32" s="122"/>
      <c r="CO32" s="122"/>
      <c r="CP32" s="122"/>
      <c r="CQ32" s="122"/>
      <c r="CR32" s="122"/>
      <c r="CS32" s="122"/>
      <c r="CT32" s="122"/>
      <c r="CU32" s="122"/>
      <c r="CV32" s="122"/>
      <c r="CW32" s="122"/>
      <c r="CX32" s="122"/>
      <c r="CY32" s="122"/>
      <c r="CZ32" s="122"/>
      <c r="DA32" s="122"/>
      <c r="DB32" s="122"/>
      <c r="DC32" s="122"/>
      <c r="DD32" s="122"/>
      <c r="DE32" s="122"/>
      <c r="DF32" s="122"/>
      <c r="DG32" s="122"/>
      <c r="DH32" s="122"/>
      <c r="DI32" s="122"/>
      <c r="DJ32" s="122"/>
      <c r="DK32" s="122"/>
      <c r="DL32" s="122"/>
      <c r="DM32" s="122"/>
      <c r="DN32" s="122"/>
      <c r="DO32" s="122"/>
      <c r="DP32" s="122"/>
      <c r="DQ32" s="122"/>
      <c r="DR32" s="122"/>
      <c r="DS32" s="122"/>
      <c r="DT32" s="122"/>
      <c r="DU32" s="122"/>
      <c r="DV32" s="122"/>
      <c r="DW32" s="122"/>
      <c r="DX32" s="122"/>
    </row>
    <row r="33" spans="1:128" s="68" customFormat="1" ht="23.25" customHeight="1">
      <c r="A33" s="896"/>
      <c r="B33" s="848">
        <v>0.88</v>
      </c>
      <c r="C33" s="148"/>
      <c r="D33" s="537"/>
      <c r="E33" s="138" t="s">
        <v>187</v>
      </c>
      <c r="F33" s="908" t="s">
        <v>186</v>
      </c>
      <c r="G33" s="908"/>
      <c r="H33" s="908"/>
      <c r="I33" s="908"/>
      <c r="J33" s="908"/>
      <c r="K33" s="908"/>
      <c r="L33" s="908"/>
      <c r="M33" s="908"/>
      <c r="N33" s="190"/>
      <c r="O33" s="190"/>
      <c r="P33" s="195"/>
      <c r="Q33" s="403"/>
      <c r="R33" s="196"/>
      <c r="S33" s="197"/>
      <c r="T33" s="195"/>
      <c r="U33" s="195"/>
      <c r="V33" s="196"/>
      <c r="W33" s="197"/>
      <c r="X33" s="123"/>
      <c r="Y33" s="123"/>
      <c r="Z33" s="123"/>
      <c r="AA33" s="123"/>
      <c r="AB33" s="123"/>
      <c r="AC33" s="123"/>
      <c r="AD33" s="123"/>
      <c r="AE33" s="123"/>
      <c r="AF33" s="123"/>
      <c r="AG33" s="123"/>
      <c r="AH33" s="123"/>
      <c r="AI33" s="123"/>
      <c r="AJ33" s="123"/>
      <c r="AK33" s="123"/>
      <c r="AL33" s="123"/>
      <c r="AM33" s="123"/>
      <c r="AN33" s="123"/>
      <c r="AO33" s="123"/>
      <c r="AP33" s="123"/>
      <c r="AQ33" s="123"/>
      <c r="AR33" s="123"/>
      <c r="AS33" s="123"/>
      <c r="AT33" s="123"/>
      <c r="AU33" s="123"/>
      <c r="AV33" s="123"/>
      <c r="AW33" s="123"/>
      <c r="AX33" s="123"/>
      <c r="AY33" s="123"/>
      <c r="AZ33" s="123"/>
      <c r="BA33" s="123"/>
      <c r="BB33" s="123"/>
      <c r="BC33" s="123"/>
      <c r="BD33" s="123"/>
      <c r="BE33" s="123"/>
      <c r="BF33" s="123"/>
      <c r="BG33" s="123"/>
      <c r="BH33" s="123"/>
      <c r="BI33" s="123"/>
      <c r="BJ33" s="123"/>
      <c r="BK33" s="123"/>
      <c r="BL33" s="123"/>
      <c r="BM33" s="123"/>
      <c r="BN33" s="123"/>
      <c r="BO33" s="123"/>
      <c r="BP33" s="123"/>
      <c r="BQ33" s="123"/>
      <c r="BR33" s="123"/>
      <c r="BS33" s="123"/>
      <c r="BT33" s="123"/>
      <c r="BU33" s="123"/>
      <c r="BV33" s="123"/>
      <c r="BW33" s="123"/>
      <c r="BX33" s="123"/>
      <c r="BY33" s="123"/>
      <c r="BZ33" s="123"/>
      <c r="CA33" s="123"/>
      <c r="CB33" s="123"/>
      <c r="CC33" s="123"/>
      <c r="CD33" s="123"/>
      <c r="CE33" s="123"/>
      <c r="CF33" s="123"/>
      <c r="CG33" s="123"/>
      <c r="CH33" s="123"/>
      <c r="CI33" s="123"/>
      <c r="CJ33" s="123"/>
      <c r="CK33" s="123"/>
      <c r="CL33" s="123"/>
      <c r="CM33" s="123"/>
      <c r="CN33" s="123"/>
      <c r="CO33" s="123"/>
      <c r="CP33" s="123"/>
      <c r="CQ33" s="123"/>
      <c r="CR33" s="123"/>
      <c r="CS33" s="123"/>
      <c r="CT33" s="123"/>
      <c r="CU33" s="123"/>
      <c r="CV33" s="123"/>
      <c r="CW33" s="123"/>
      <c r="CX33" s="123"/>
      <c r="CY33" s="123"/>
      <c r="CZ33" s="123"/>
      <c r="DA33" s="123"/>
      <c r="DB33" s="123"/>
      <c r="DC33" s="123"/>
      <c r="DD33" s="123"/>
      <c r="DE33" s="123"/>
      <c r="DF33" s="123"/>
      <c r="DG33" s="123"/>
      <c r="DH33" s="123"/>
      <c r="DI33" s="123"/>
      <c r="DJ33" s="123"/>
      <c r="DK33" s="123"/>
      <c r="DL33" s="123"/>
      <c r="DM33" s="123"/>
      <c r="DN33" s="123"/>
      <c r="DO33" s="123"/>
      <c r="DP33" s="123"/>
      <c r="DQ33" s="123"/>
      <c r="DR33" s="123"/>
      <c r="DS33" s="123"/>
      <c r="DT33" s="123"/>
      <c r="DU33" s="123"/>
      <c r="DV33" s="123"/>
      <c r="DW33" s="123"/>
      <c r="DX33" s="123"/>
    </row>
    <row r="34" spans="1:128" s="67" customFormat="1" ht="69.75" hidden="1" customHeight="1">
      <c r="A34" s="896"/>
      <c r="B34" s="848"/>
      <c r="C34" s="868">
        <v>0</v>
      </c>
      <c r="D34" s="528"/>
      <c r="E34" s="81" t="s">
        <v>56</v>
      </c>
      <c r="F34" s="58" t="str">
        <f>'Ma tran chuc năng P5'!D6</f>
        <v xml:space="preserve">Lập, triển khai kế hoạch CCHC của Công ty </v>
      </c>
      <c r="G34" s="140" t="str">
        <f>'Ma tran chuc năng P5'!E6</f>
        <v>KH5.1</v>
      </c>
      <c r="H34" s="53" t="str">
        <f>'Ma tran chuc năng P5'!F6</f>
        <v xml:space="preserve">Tham gia triển khai thực hiện kế hoạch CCHC của Công ty </v>
      </c>
      <c r="I34" s="81" t="s">
        <v>477</v>
      </c>
      <c r="J34" s="298" t="s">
        <v>431</v>
      </c>
      <c r="K34" s="86" t="s">
        <v>105</v>
      </c>
      <c r="L34" s="86">
        <v>0</v>
      </c>
      <c r="M34" s="118" t="s">
        <v>106</v>
      </c>
      <c r="N34" s="139">
        <v>0.5</v>
      </c>
      <c r="O34" s="312">
        <f>N34*$C$34*$B$33*$A$9</f>
        <v>0</v>
      </c>
      <c r="P34" s="86">
        <v>0</v>
      </c>
      <c r="Q34" s="302"/>
      <c r="R34" s="118">
        <f>IF((100-P34*10)&gt;30,100-P34*10,0)</f>
        <v>100</v>
      </c>
      <c r="S34" s="135">
        <f>R34*O34</f>
        <v>0</v>
      </c>
      <c r="T34" s="86">
        <v>0</v>
      </c>
      <c r="U34" s="134"/>
      <c r="V34" s="118">
        <f>IF((100-T34*10)&gt;30,100-T34*10,0)</f>
        <v>100</v>
      </c>
      <c r="W34" s="135">
        <f>V34*O34</f>
        <v>0</v>
      </c>
      <c r="X34" s="122"/>
      <c r="Y34" s="122"/>
      <c r="Z34" s="122"/>
      <c r="AA34" s="122"/>
      <c r="AB34" s="122"/>
      <c r="AC34" s="122"/>
      <c r="AD34" s="122"/>
      <c r="AE34" s="122"/>
      <c r="AF34" s="122"/>
      <c r="AG34" s="122"/>
      <c r="AH34" s="122"/>
      <c r="AI34" s="122"/>
      <c r="AJ34" s="122"/>
      <c r="AK34" s="122"/>
      <c r="AL34" s="122"/>
      <c r="AM34" s="122"/>
      <c r="AN34" s="122"/>
      <c r="AO34" s="122"/>
      <c r="AP34" s="122"/>
      <c r="AQ34" s="122"/>
      <c r="AR34" s="122"/>
      <c r="AS34" s="122"/>
      <c r="AT34" s="122"/>
      <c r="AU34" s="122"/>
      <c r="AV34" s="122"/>
      <c r="AW34" s="122"/>
      <c r="AX34" s="122"/>
      <c r="AY34" s="122"/>
      <c r="AZ34" s="122"/>
      <c r="BA34" s="122"/>
      <c r="BB34" s="122"/>
      <c r="BC34" s="122"/>
      <c r="BD34" s="122"/>
      <c r="BE34" s="122"/>
      <c r="BF34" s="122"/>
      <c r="BG34" s="122"/>
      <c r="BH34" s="122"/>
      <c r="BI34" s="122"/>
      <c r="BJ34" s="122"/>
      <c r="BK34" s="122"/>
      <c r="BL34" s="122"/>
      <c r="BM34" s="122"/>
      <c r="BN34" s="122"/>
      <c r="BO34" s="122"/>
      <c r="BP34" s="122"/>
      <c r="BQ34" s="122"/>
      <c r="BR34" s="122"/>
      <c r="BS34" s="122"/>
      <c r="BT34" s="122"/>
      <c r="BU34" s="122"/>
      <c r="BV34" s="122"/>
      <c r="BW34" s="122"/>
      <c r="BX34" s="122"/>
      <c r="BY34" s="122"/>
      <c r="BZ34" s="122"/>
      <c r="CA34" s="122"/>
      <c r="CB34" s="122"/>
      <c r="CC34" s="122"/>
      <c r="CD34" s="122"/>
      <c r="CE34" s="122"/>
      <c r="CF34" s="122"/>
      <c r="CG34" s="122"/>
      <c r="CH34" s="122"/>
      <c r="CI34" s="122"/>
      <c r="CJ34" s="122"/>
      <c r="CK34" s="122"/>
      <c r="CL34" s="122"/>
      <c r="CM34" s="122"/>
      <c r="CN34" s="122"/>
      <c r="CO34" s="122"/>
      <c r="CP34" s="122"/>
      <c r="CQ34" s="122"/>
      <c r="CR34" s="122"/>
      <c r="CS34" s="122"/>
      <c r="CT34" s="122"/>
      <c r="CU34" s="122"/>
      <c r="CV34" s="122"/>
      <c r="CW34" s="122"/>
      <c r="CX34" s="122"/>
      <c r="CY34" s="122"/>
      <c r="CZ34" s="122"/>
      <c r="DA34" s="122"/>
      <c r="DB34" s="122"/>
      <c r="DC34" s="122"/>
      <c r="DD34" s="122"/>
      <c r="DE34" s="122"/>
      <c r="DF34" s="122"/>
      <c r="DG34" s="122"/>
      <c r="DH34" s="122"/>
      <c r="DI34" s="122"/>
      <c r="DJ34" s="122"/>
      <c r="DK34" s="122"/>
      <c r="DL34" s="122"/>
      <c r="DM34" s="122"/>
      <c r="DN34" s="122"/>
      <c r="DO34" s="122"/>
      <c r="DP34" s="122"/>
      <c r="DQ34" s="122"/>
      <c r="DR34" s="122"/>
      <c r="DS34" s="122"/>
      <c r="DT34" s="122"/>
      <c r="DU34" s="122"/>
      <c r="DV34" s="122"/>
      <c r="DW34" s="122"/>
      <c r="DX34" s="122"/>
    </row>
    <row r="35" spans="1:128" s="67" customFormat="1" ht="67.5" hidden="1" customHeight="1">
      <c r="A35" s="896"/>
      <c r="B35" s="848"/>
      <c r="C35" s="870"/>
      <c r="D35" s="529"/>
      <c r="E35" s="81" t="s">
        <v>58</v>
      </c>
      <c r="F35" s="58" t="str">
        <f>'Ma tran chuc năng P5'!D7</f>
        <v xml:space="preserve">Lập, triển khai kế hoạch thực hiện Quy chế dân chủ của Công ty </v>
      </c>
      <c r="G35" s="140" t="str">
        <f>'Ma tran chuc năng P5'!E7</f>
        <v>KH6.1</v>
      </c>
      <c r="H35" s="62" t="str">
        <f>'Ma tran chuc năng P5'!F7</f>
        <v xml:space="preserve">Tham gia triển khai thực hiện kế hoạch thực hiện Quy chế dân chủ của Công ty </v>
      </c>
      <c r="I35" s="81" t="s">
        <v>478</v>
      </c>
      <c r="J35" s="298" t="s">
        <v>432</v>
      </c>
      <c r="K35" s="86" t="s">
        <v>105</v>
      </c>
      <c r="L35" s="86">
        <v>0</v>
      </c>
      <c r="M35" s="118" t="s">
        <v>106</v>
      </c>
      <c r="N35" s="139">
        <v>0.5</v>
      </c>
      <c r="O35" s="312">
        <f>N35*$C$34*$B$33*$A$9</f>
        <v>0</v>
      </c>
      <c r="P35" s="86">
        <v>0</v>
      </c>
      <c r="Q35" s="302"/>
      <c r="R35" s="118">
        <f>IF((100-P35*10)&gt;30,100-P35*10,0)</f>
        <v>100</v>
      </c>
      <c r="S35" s="135">
        <f>R35*O35</f>
        <v>0</v>
      </c>
      <c r="T35" s="86">
        <v>0</v>
      </c>
      <c r="U35" s="134"/>
      <c r="V35" s="118">
        <f>IF((100-T35*10)&gt;30,100-T35*10,0)</f>
        <v>100</v>
      </c>
      <c r="W35" s="135">
        <f>V35*O35</f>
        <v>0</v>
      </c>
      <c r="X35" s="122"/>
      <c r="Y35" s="122"/>
      <c r="Z35" s="122"/>
      <c r="AA35" s="122"/>
      <c r="AB35" s="122"/>
      <c r="AC35" s="122"/>
      <c r="AD35" s="122"/>
      <c r="AE35" s="122"/>
      <c r="AF35" s="122"/>
      <c r="AG35" s="122"/>
      <c r="AH35" s="122"/>
      <c r="AI35" s="122"/>
      <c r="AJ35" s="122"/>
      <c r="AK35" s="122"/>
      <c r="AL35" s="122"/>
      <c r="AM35" s="122"/>
      <c r="AN35" s="122"/>
      <c r="AO35" s="122"/>
      <c r="AP35" s="122"/>
      <c r="AQ35" s="122"/>
      <c r="AR35" s="122"/>
      <c r="AS35" s="122"/>
      <c r="AT35" s="122"/>
      <c r="AU35" s="122"/>
      <c r="AV35" s="122"/>
      <c r="AW35" s="122"/>
      <c r="AX35" s="122"/>
      <c r="AY35" s="122"/>
      <c r="AZ35" s="122"/>
      <c r="BA35" s="122"/>
      <c r="BB35" s="122"/>
      <c r="BC35" s="122"/>
      <c r="BD35" s="122"/>
      <c r="BE35" s="122"/>
      <c r="BF35" s="122"/>
      <c r="BG35" s="122"/>
      <c r="BH35" s="122"/>
      <c r="BI35" s="122"/>
      <c r="BJ35" s="122"/>
      <c r="BK35" s="122"/>
      <c r="BL35" s="122"/>
      <c r="BM35" s="122"/>
      <c r="BN35" s="122"/>
      <c r="BO35" s="122"/>
      <c r="BP35" s="122"/>
      <c r="BQ35" s="122"/>
      <c r="BR35" s="122"/>
      <c r="BS35" s="122"/>
      <c r="BT35" s="122"/>
      <c r="BU35" s="122"/>
      <c r="BV35" s="122"/>
      <c r="BW35" s="122"/>
      <c r="BX35" s="122"/>
      <c r="BY35" s="122"/>
      <c r="BZ35" s="122"/>
      <c r="CA35" s="122"/>
      <c r="CB35" s="122"/>
      <c r="CC35" s="122"/>
      <c r="CD35" s="122"/>
      <c r="CE35" s="122"/>
      <c r="CF35" s="122"/>
      <c r="CG35" s="122"/>
      <c r="CH35" s="122"/>
      <c r="CI35" s="122"/>
      <c r="CJ35" s="122"/>
      <c r="CK35" s="122"/>
      <c r="CL35" s="122"/>
      <c r="CM35" s="122"/>
      <c r="CN35" s="122"/>
      <c r="CO35" s="122"/>
      <c r="CP35" s="122"/>
      <c r="CQ35" s="122"/>
      <c r="CR35" s="122"/>
      <c r="CS35" s="122"/>
      <c r="CT35" s="122"/>
      <c r="CU35" s="122"/>
      <c r="CV35" s="122"/>
      <c r="CW35" s="122"/>
      <c r="CX35" s="122"/>
      <c r="CY35" s="122"/>
      <c r="CZ35" s="122"/>
      <c r="DA35" s="122"/>
      <c r="DB35" s="122"/>
      <c r="DC35" s="122"/>
      <c r="DD35" s="122"/>
      <c r="DE35" s="122"/>
      <c r="DF35" s="122"/>
      <c r="DG35" s="122"/>
      <c r="DH35" s="122"/>
      <c r="DI35" s="122"/>
      <c r="DJ35" s="122"/>
      <c r="DK35" s="122"/>
      <c r="DL35" s="122"/>
      <c r="DM35" s="122"/>
      <c r="DN35" s="122"/>
      <c r="DO35" s="122"/>
      <c r="DP35" s="122"/>
      <c r="DQ35" s="122"/>
      <c r="DR35" s="122"/>
      <c r="DS35" s="122"/>
      <c r="DT35" s="122"/>
      <c r="DU35" s="122"/>
      <c r="DV35" s="122"/>
      <c r="DW35" s="122"/>
      <c r="DX35" s="122"/>
    </row>
    <row r="36" spans="1:128" s="67" customFormat="1" ht="35.25" customHeight="1">
      <c r="A36" s="896"/>
      <c r="B36" s="848"/>
      <c r="C36" s="147"/>
      <c r="D36" s="147"/>
      <c r="E36" s="138" t="s">
        <v>205</v>
      </c>
      <c r="F36" s="831" t="s">
        <v>204</v>
      </c>
      <c r="G36" s="832"/>
      <c r="H36" s="832"/>
      <c r="I36" s="832"/>
      <c r="J36" s="832"/>
      <c r="K36" s="832"/>
      <c r="L36" s="832"/>
      <c r="M36" s="833"/>
      <c r="N36" s="190"/>
      <c r="O36" s="190"/>
      <c r="P36" s="198"/>
      <c r="Q36" s="404"/>
      <c r="R36" s="196"/>
      <c r="S36" s="197"/>
      <c r="T36" s="198"/>
      <c r="U36" s="198"/>
      <c r="V36" s="196"/>
      <c r="W36" s="197"/>
      <c r="X36" s="221"/>
      <c r="Y36" s="122"/>
      <c r="Z36" s="122"/>
      <c r="AA36" s="122"/>
      <c r="AB36" s="122"/>
      <c r="AC36" s="122"/>
      <c r="AD36" s="122"/>
      <c r="AE36" s="122"/>
      <c r="AF36" s="122"/>
      <c r="AG36" s="122"/>
      <c r="AH36" s="122"/>
      <c r="AI36" s="122"/>
      <c r="AJ36" s="122"/>
      <c r="AK36" s="122"/>
      <c r="AL36" s="122"/>
      <c r="AM36" s="122"/>
      <c r="AN36" s="122"/>
      <c r="AO36" s="122"/>
      <c r="AP36" s="122"/>
      <c r="AQ36" s="122"/>
      <c r="AR36" s="122"/>
      <c r="AS36" s="122"/>
      <c r="AT36" s="122"/>
      <c r="AU36" s="122"/>
      <c r="AV36" s="122"/>
      <c r="AW36" s="122"/>
      <c r="AX36" s="122"/>
      <c r="AY36" s="122"/>
      <c r="AZ36" s="122"/>
      <c r="BA36" s="122"/>
      <c r="BB36" s="122"/>
      <c r="BC36" s="122"/>
      <c r="BD36" s="122"/>
      <c r="BE36" s="122"/>
      <c r="BF36" s="122"/>
      <c r="BG36" s="122"/>
      <c r="BH36" s="122"/>
      <c r="BI36" s="122"/>
      <c r="BJ36" s="122"/>
      <c r="BK36" s="122"/>
      <c r="BL36" s="122"/>
      <c r="BM36" s="122"/>
      <c r="BN36" s="122"/>
      <c r="BO36" s="122"/>
      <c r="BP36" s="122"/>
      <c r="BQ36" s="122"/>
      <c r="BR36" s="122"/>
      <c r="BS36" s="122"/>
      <c r="BT36" s="122"/>
      <c r="BU36" s="122"/>
      <c r="BV36" s="12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122"/>
      <c r="DD36" s="122"/>
      <c r="DE36" s="122"/>
      <c r="DF36" s="122"/>
      <c r="DG36" s="122"/>
      <c r="DH36" s="122"/>
      <c r="DI36" s="122"/>
      <c r="DJ36" s="122"/>
      <c r="DK36" s="122"/>
      <c r="DL36" s="122"/>
      <c r="DM36" s="122"/>
      <c r="DN36" s="122"/>
      <c r="DO36" s="122"/>
      <c r="DP36" s="122"/>
      <c r="DQ36" s="122"/>
      <c r="DR36" s="122"/>
      <c r="DS36" s="122"/>
      <c r="DT36" s="122"/>
      <c r="DU36" s="122"/>
      <c r="DV36" s="122"/>
      <c r="DW36" s="122"/>
      <c r="DX36" s="122"/>
    </row>
    <row r="37" spans="1:128" s="67" customFormat="1" ht="134.25" customHeight="1">
      <c r="A37" s="896"/>
      <c r="B37" s="848"/>
      <c r="C37" s="868">
        <v>0.9</v>
      </c>
      <c r="D37" s="556">
        <v>0.1</v>
      </c>
      <c r="E37" s="98" t="s">
        <v>88</v>
      </c>
      <c r="F37" s="127" t="s">
        <v>89</v>
      </c>
      <c r="G37" s="140" t="s">
        <v>424</v>
      </c>
      <c r="H37" s="58" t="str">
        <f>'Ma tran chuc năng P5'!F13</f>
        <v>Thực hiện công tác quản lý tài chính. Quản lý sử dụng vốn, kiểm soát dòng tiền, theo dõi tài sản.</v>
      </c>
      <c r="I37" s="140" t="str">
        <f>'Ma tran chuc năng P5'!G14</f>
        <v>TC1.1.2</v>
      </c>
      <c r="J37" s="58" t="str">
        <f>'Ma tran chuc năng P5'!H14</f>
        <v>Thực hiện theo dõi, kiểm soát dòng tiền ( Tổng công ty cấp tiền và các khoản thanh toán)</v>
      </c>
      <c r="K37" s="86" t="s">
        <v>105</v>
      </c>
      <c r="L37" s="86">
        <v>0</v>
      </c>
      <c r="M37" s="178" t="s">
        <v>106</v>
      </c>
      <c r="N37" s="139">
        <v>1</v>
      </c>
      <c r="O37" s="312">
        <f>N37*D37*$C$37*$B$33*$A$9</f>
        <v>6.7320000000000005E-2</v>
      </c>
      <c r="P37" s="86">
        <v>0</v>
      </c>
      <c r="Q37" s="302">
        <v>10</v>
      </c>
      <c r="R37" s="118">
        <f t="shared" ref="R37:R47" si="0">100-(P37-L37)*Q37</f>
        <v>100</v>
      </c>
      <c r="S37" s="135">
        <f t="shared" ref="S37:S47" si="1">R37*O37</f>
        <v>6.7320000000000002</v>
      </c>
      <c r="T37" s="86">
        <v>0</v>
      </c>
      <c r="U37" s="302">
        <v>10</v>
      </c>
      <c r="V37" s="118">
        <f t="shared" ref="V37:V47" si="2">100-(T37-L37)*U37</f>
        <v>100</v>
      </c>
      <c r="W37" s="135">
        <f>V37*O37</f>
        <v>6.7320000000000002</v>
      </c>
      <c r="X37" s="221"/>
      <c r="Y37" s="122"/>
      <c r="Z37" s="122"/>
      <c r="AA37" s="122"/>
      <c r="AB37" s="122"/>
      <c r="AC37" s="122"/>
      <c r="AD37" s="122"/>
      <c r="AE37" s="122"/>
      <c r="AF37" s="122"/>
      <c r="AG37" s="122"/>
      <c r="AH37" s="122"/>
      <c r="AI37" s="122"/>
      <c r="AJ37" s="122"/>
      <c r="AK37" s="122"/>
      <c r="AL37" s="122"/>
      <c r="AM37" s="122"/>
      <c r="AN37" s="122"/>
      <c r="AO37" s="122"/>
      <c r="AP37" s="122"/>
      <c r="AQ37" s="122"/>
      <c r="AR37" s="122"/>
      <c r="AS37" s="122"/>
      <c r="AT37" s="122"/>
      <c r="AU37" s="122"/>
      <c r="AV37" s="122"/>
      <c r="AW37" s="122"/>
      <c r="AX37" s="122"/>
      <c r="AY37" s="122"/>
      <c r="AZ37" s="122"/>
      <c r="BA37" s="122"/>
      <c r="BB37" s="122"/>
      <c r="BC37" s="122"/>
      <c r="BD37" s="122"/>
      <c r="BE37" s="122"/>
      <c r="BF37" s="122"/>
      <c r="BG37" s="122"/>
      <c r="BH37" s="122"/>
      <c r="BI37" s="122"/>
      <c r="BJ37" s="122"/>
      <c r="BK37" s="122"/>
      <c r="BL37" s="122"/>
      <c r="BM37" s="122"/>
      <c r="BN37" s="122"/>
      <c r="BO37" s="122"/>
      <c r="BP37" s="122"/>
      <c r="BQ37" s="122"/>
      <c r="BR37" s="122"/>
      <c r="BS37" s="122"/>
      <c r="BT37" s="122"/>
      <c r="BU37" s="122"/>
      <c r="BV37" s="12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122"/>
      <c r="DD37" s="122"/>
      <c r="DE37" s="122"/>
      <c r="DF37" s="122"/>
      <c r="DG37" s="122"/>
      <c r="DH37" s="122"/>
      <c r="DI37" s="122"/>
      <c r="DJ37" s="122"/>
      <c r="DK37" s="122"/>
      <c r="DL37" s="122"/>
      <c r="DM37" s="122"/>
      <c r="DN37" s="122"/>
      <c r="DO37" s="122"/>
      <c r="DP37" s="122"/>
      <c r="DQ37" s="122"/>
      <c r="DR37" s="122"/>
      <c r="DS37" s="122"/>
      <c r="DT37" s="122"/>
      <c r="DU37" s="122"/>
      <c r="DV37" s="122"/>
      <c r="DW37" s="122"/>
      <c r="DX37" s="122"/>
    </row>
    <row r="38" spans="1:128" s="67" customFormat="1" ht="182.25" customHeight="1">
      <c r="A38" s="896"/>
      <c r="B38" s="848"/>
      <c r="C38" s="869"/>
      <c r="D38" s="871">
        <v>0.35</v>
      </c>
      <c r="E38" s="841" t="s">
        <v>90</v>
      </c>
      <c r="F38" s="719" t="str">
        <f>+'Ma tran chuc năng P5'!D22</f>
        <v>Thực hiện hạch toán kế toán (tài khoản, sổ sách chứng từ, quy trình), vận hành và kiểm soát nghiệp vụ thu chi, chứng từ kế toán.</v>
      </c>
      <c r="G38" s="844" t="s">
        <v>507</v>
      </c>
      <c r="H38" s="811" t="str">
        <f>'Ma tran chuc năng P5'!F22</f>
        <v>Thực hiện hạch toán kế toán (tài khoản, sổ sách chứng từ, quy trình)</v>
      </c>
      <c r="I38" s="140" t="str">
        <f>'Ma tran chuc năng P5'!G22</f>
        <v>TC2.1.1</v>
      </c>
      <c r="J38" s="58" t="s">
        <v>343</v>
      </c>
      <c r="K38" s="86" t="s">
        <v>105</v>
      </c>
      <c r="L38" s="86">
        <v>0</v>
      </c>
      <c r="M38" s="178" t="s">
        <v>106</v>
      </c>
      <c r="N38" s="139">
        <v>0.6</v>
      </c>
      <c r="O38" s="312">
        <f>N38*D38*$C$37*$B$33*$A$9</f>
        <v>0.141372</v>
      </c>
      <c r="P38" s="86">
        <v>0</v>
      </c>
      <c r="Q38" s="302">
        <v>10</v>
      </c>
      <c r="R38" s="118">
        <f t="shared" si="0"/>
        <v>100</v>
      </c>
      <c r="S38" s="135">
        <f t="shared" si="1"/>
        <v>14.1372</v>
      </c>
      <c r="T38" s="86">
        <v>0</v>
      </c>
      <c r="U38" s="302">
        <v>10</v>
      </c>
      <c r="V38" s="118">
        <f t="shared" si="2"/>
        <v>100</v>
      </c>
      <c r="W38" s="135">
        <f>V38*O38</f>
        <v>14.1372</v>
      </c>
      <c r="X38" s="221">
        <f>N38/$D$38*100</f>
        <v>171.42857142857144</v>
      </c>
      <c r="Y38" s="122"/>
      <c r="Z38" s="122"/>
      <c r="AA38" s="122"/>
      <c r="AB38" s="122"/>
      <c r="AC38" s="122"/>
      <c r="AD38" s="122"/>
      <c r="AE38" s="122"/>
      <c r="AF38" s="122"/>
      <c r="AG38" s="122"/>
      <c r="AH38" s="122"/>
      <c r="AI38" s="122"/>
      <c r="AJ38" s="122"/>
      <c r="AK38" s="122"/>
      <c r="AL38" s="122"/>
      <c r="AM38" s="122"/>
      <c r="AN38" s="122"/>
      <c r="AO38" s="122"/>
      <c r="AP38" s="122"/>
      <c r="AQ38" s="122"/>
      <c r="AR38" s="122"/>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c r="CZ38" s="122"/>
      <c r="DA38" s="122"/>
      <c r="DB38" s="122"/>
      <c r="DC38" s="122"/>
      <c r="DD38" s="122"/>
      <c r="DE38" s="122"/>
      <c r="DF38" s="122"/>
      <c r="DG38" s="122"/>
      <c r="DH38" s="122"/>
      <c r="DI38" s="122"/>
      <c r="DJ38" s="122"/>
      <c r="DK38" s="122"/>
      <c r="DL38" s="122"/>
      <c r="DM38" s="122"/>
      <c r="DN38" s="122"/>
      <c r="DO38" s="122"/>
      <c r="DP38" s="122"/>
      <c r="DQ38" s="122"/>
      <c r="DR38" s="122"/>
      <c r="DS38" s="122"/>
      <c r="DT38" s="122"/>
      <c r="DU38" s="122"/>
      <c r="DV38" s="122"/>
      <c r="DW38" s="122"/>
      <c r="DX38" s="122"/>
    </row>
    <row r="39" spans="1:128" s="67" customFormat="1" ht="100.5" customHeight="1">
      <c r="A39" s="896"/>
      <c r="B39" s="848"/>
      <c r="C39" s="869"/>
      <c r="D39" s="872"/>
      <c r="E39" s="843"/>
      <c r="F39" s="857"/>
      <c r="G39" s="845"/>
      <c r="H39" s="811"/>
      <c r="I39" s="140" t="str">
        <f>'Ma tran chuc năng P5'!G25</f>
        <v>TC2.1.4</v>
      </c>
      <c r="J39" s="58" t="str">
        <f>'Ma tran chuc năng P5'!H25</f>
        <v>Thực hiện công tác theo dõi, hạch toán thu hồi tạm ứng (TK 141)</v>
      </c>
      <c r="K39" s="86" t="s">
        <v>105</v>
      </c>
      <c r="L39" s="86">
        <v>0</v>
      </c>
      <c r="M39" s="178" t="s">
        <v>106</v>
      </c>
      <c r="N39" s="139">
        <v>0.15</v>
      </c>
      <c r="O39" s="312">
        <f>N39*D38*$C$37*$B$33*$A$9</f>
        <v>3.5342999999999999E-2</v>
      </c>
      <c r="P39" s="86">
        <v>0</v>
      </c>
      <c r="Q39" s="302">
        <v>10</v>
      </c>
      <c r="R39" s="118">
        <f t="shared" si="0"/>
        <v>100</v>
      </c>
      <c r="S39" s="135">
        <f t="shared" si="1"/>
        <v>3.5343</v>
      </c>
      <c r="T39" s="86">
        <v>0</v>
      </c>
      <c r="U39" s="302">
        <v>10</v>
      </c>
      <c r="V39" s="118">
        <f t="shared" si="2"/>
        <v>100</v>
      </c>
      <c r="W39" s="135">
        <f>V39*O39</f>
        <v>3.5343</v>
      </c>
      <c r="X39" s="221">
        <f>N39/$D$38*100</f>
        <v>42.857142857142861</v>
      </c>
      <c r="Y39" s="122"/>
      <c r="Z39" s="122"/>
      <c r="AA39" s="122"/>
      <c r="AB39" s="122"/>
      <c r="AC39" s="122"/>
      <c r="AD39" s="122"/>
      <c r="AE39" s="122"/>
      <c r="AF39" s="122"/>
      <c r="AG39" s="122"/>
      <c r="AH39" s="122"/>
      <c r="AI39" s="122"/>
      <c r="AJ39" s="122"/>
      <c r="AK39" s="122"/>
      <c r="AL39" s="122"/>
      <c r="AM39" s="122"/>
      <c r="AN39" s="122"/>
      <c r="AO39" s="122"/>
      <c r="AP39" s="122"/>
      <c r="AQ39" s="122"/>
      <c r="AR39" s="122"/>
      <c r="AS39" s="122"/>
      <c r="AT39" s="122"/>
      <c r="AU39" s="122"/>
      <c r="AV39" s="122"/>
      <c r="AW39" s="122"/>
      <c r="AX39" s="122"/>
      <c r="AY39" s="122"/>
      <c r="AZ39" s="122"/>
      <c r="BA39" s="122"/>
      <c r="BB39" s="122"/>
      <c r="BC39" s="122"/>
      <c r="BD39" s="122"/>
      <c r="BE39" s="122"/>
      <c r="BF39" s="122"/>
      <c r="BG39" s="122"/>
      <c r="BH39" s="122"/>
      <c r="BI39" s="122"/>
      <c r="BJ39" s="122"/>
      <c r="BK39" s="122"/>
      <c r="BL39" s="122"/>
      <c r="BM39" s="122"/>
      <c r="BN39" s="122"/>
      <c r="BO39" s="122"/>
      <c r="BP39" s="122"/>
      <c r="BQ39" s="122"/>
      <c r="BR39" s="122"/>
      <c r="BS39" s="122"/>
      <c r="BT39" s="122"/>
      <c r="BU39" s="122"/>
      <c r="BV39" s="122"/>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c r="CZ39" s="122"/>
      <c r="DA39" s="122"/>
      <c r="DB39" s="122"/>
      <c r="DC39" s="122"/>
      <c r="DD39" s="122"/>
      <c r="DE39" s="122"/>
      <c r="DF39" s="122"/>
      <c r="DG39" s="122"/>
      <c r="DH39" s="122"/>
      <c r="DI39" s="122"/>
      <c r="DJ39" s="122"/>
      <c r="DK39" s="122"/>
      <c r="DL39" s="122"/>
      <c r="DM39" s="122"/>
      <c r="DN39" s="122"/>
      <c r="DO39" s="122"/>
      <c r="DP39" s="122"/>
      <c r="DQ39" s="122"/>
      <c r="DR39" s="122"/>
      <c r="DS39" s="122"/>
      <c r="DT39" s="122"/>
      <c r="DU39" s="122"/>
      <c r="DV39" s="122"/>
      <c r="DW39" s="122"/>
      <c r="DX39" s="122"/>
    </row>
    <row r="40" spans="1:128" s="67" customFormat="1" ht="110.25" customHeight="1">
      <c r="A40" s="896"/>
      <c r="B40" s="848"/>
      <c r="C40" s="869"/>
      <c r="D40" s="873"/>
      <c r="E40" s="843"/>
      <c r="F40" s="857"/>
      <c r="G40" s="845"/>
      <c r="H40" s="811"/>
      <c r="I40" s="140" t="str">
        <f>'Ma tran chuc năng P5'!G30</f>
        <v>TC2.1.9</v>
      </c>
      <c r="J40" s="58" t="s">
        <v>316</v>
      </c>
      <c r="K40" s="86" t="s">
        <v>105</v>
      </c>
      <c r="L40" s="86">
        <v>0</v>
      </c>
      <c r="M40" s="178" t="s">
        <v>106</v>
      </c>
      <c r="N40" s="139">
        <v>0.25</v>
      </c>
      <c r="O40" s="312">
        <f>N40*D38*$C$37*$B$33*$A$9</f>
        <v>5.8904999999999999E-2</v>
      </c>
      <c r="P40" s="86">
        <v>0</v>
      </c>
      <c r="Q40" s="302">
        <v>10</v>
      </c>
      <c r="R40" s="118">
        <f t="shared" si="0"/>
        <v>100</v>
      </c>
      <c r="S40" s="135">
        <f t="shared" si="1"/>
        <v>5.8905000000000003</v>
      </c>
      <c r="T40" s="86">
        <v>0</v>
      </c>
      <c r="U40" s="302">
        <v>10</v>
      </c>
      <c r="V40" s="118">
        <f t="shared" si="2"/>
        <v>100</v>
      </c>
      <c r="W40" s="135">
        <f t="shared" ref="W40:W47" si="3">V40*O40</f>
        <v>5.8905000000000003</v>
      </c>
      <c r="X40" s="221">
        <f>N40/$D$38*100</f>
        <v>71.428571428571431</v>
      </c>
      <c r="Y40" s="122"/>
      <c r="Z40" s="122"/>
      <c r="AA40" s="122"/>
      <c r="AB40" s="122"/>
      <c r="AC40" s="122"/>
      <c r="AD40" s="122"/>
      <c r="AE40" s="122"/>
      <c r="AF40" s="122"/>
      <c r="AG40" s="122"/>
      <c r="AH40" s="122"/>
      <c r="AI40" s="122"/>
      <c r="AJ40" s="122"/>
      <c r="AK40" s="122"/>
      <c r="AL40" s="122"/>
      <c r="AM40" s="122"/>
      <c r="AN40" s="122"/>
      <c r="AO40" s="122"/>
      <c r="AP40" s="122"/>
      <c r="AQ40" s="122"/>
      <c r="AR40" s="122"/>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122"/>
      <c r="DD40" s="122"/>
      <c r="DE40" s="122"/>
      <c r="DF40" s="122"/>
      <c r="DG40" s="122"/>
      <c r="DH40" s="122"/>
      <c r="DI40" s="122"/>
      <c r="DJ40" s="122"/>
      <c r="DK40" s="122"/>
      <c r="DL40" s="122"/>
      <c r="DM40" s="122"/>
      <c r="DN40" s="122"/>
      <c r="DO40" s="122"/>
      <c r="DP40" s="122"/>
      <c r="DQ40" s="122"/>
      <c r="DR40" s="122"/>
      <c r="DS40" s="122"/>
      <c r="DT40" s="122"/>
      <c r="DU40" s="122"/>
      <c r="DV40" s="122"/>
      <c r="DW40" s="122"/>
      <c r="DX40" s="122"/>
    </row>
    <row r="41" spans="1:128" s="67" customFormat="1" ht="116.25" customHeight="1">
      <c r="A41" s="896"/>
      <c r="B41" s="848"/>
      <c r="C41" s="869"/>
      <c r="D41" s="871">
        <v>0.3</v>
      </c>
      <c r="E41" s="843"/>
      <c r="F41" s="857"/>
      <c r="G41" s="808" t="s">
        <v>508</v>
      </c>
      <c r="H41" s="719" t="str">
        <f>'Ma tran chuc năng P5'!F34</f>
        <v>Thực hiện  kiểm soát nghiệp vụ thu chi, chứng từ kế toán.</v>
      </c>
      <c r="I41" s="140" t="str">
        <f>'Ma tran chuc năng P5'!G34</f>
        <v>TC2.2.1</v>
      </c>
      <c r="J41" s="58" t="str">
        <f>'Ma tran chuc năng P5'!H34</f>
        <v>Kiểm tra các chứng từ gốc, đảm bảo tính hợp lý, hợp lệ của các chứng từ thanh toán.</v>
      </c>
      <c r="K41" s="86" t="s">
        <v>105</v>
      </c>
      <c r="L41" s="86">
        <v>0</v>
      </c>
      <c r="M41" s="178" t="s">
        <v>106</v>
      </c>
      <c r="N41" s="139">
        <v>0.5</v>
      </c>
      <c r="O41" s="312">
        <f>N41*D41*$C$37*$B$33*$A$9</f>
        <v>0.10098</v>
      </c>
      <c r="P41" s="86">
        <v>0</v>
      </c>
      <c r="Q41" s="302">
        <v>10</v>
      </c>
      <c r="R41" s="118">
        <f t="shared" si="0"/>
        <v>100</v>
      </c>
      <c r="S41" s="135">
        <f t="shared" si="1"/>
        <v>10.098000000000001</v>
      </c>
      <c r="T41" s="86">
        <v>0</v>
      </c>
      <c r="U41" s="302">
        <v>10</v>
      </c>
      <c r="V41" s="118">
        <f t="shared" si="2"/>
        <v>100</v>
      </c>
      <c r="W41" s="135">
        <f t="shared" si="3"/>
        <v>10.098000000000001</v>
      </c>
      <c r="X41" s="221"/>
      <c r="Y41" s="122"/>
      <c r="Z41" s="122"/>
      <c r="AA41" s="122"/>
      <c r="AB41" s="122"/>
      <c r="AC41" s="122"/>
      <c r="AD41" s="122"/>
      <c r="AE41" s="122"/>
      <c r="AF41" s="122"/>
      <c r="AG41" s="122"/>
      <c r="AH41" s="122"/>
      <c r="AI41" s="122"/>
      <c r="AJ41" s="122"/>
      <c r="AK41" s="122"/>
      <c r="AL41" s="122"/>
      <c r="AM41" s="122"/>
      <c r="AN41" s="122"/>
      <c r="AO41" s="122"/>
      <c r="AP41" s="122"/>
      <c r="AQ41" s="122"/>
      <c r="AR41" s="122"/>
      <c r="AS41" s="122"/>
      <c r="AT41" s="122"/>
      <c r="AU41" s="122"/>
      <c r="AV41" s="122"/>
      <c r="AW41" s="122"/>
      <c r="AX41" s="122"/>
      <c r="AY41" s="122"/>
      <c r="AZ41" s="122"/>
      <c r="BA41" s="122"/>
      <c r="BB41" s="122"/>
      <c r="BC41" s="122"/>
      <c r="BD41" s="122"/>
      <c r="BE41" s="122"/>
      <c r="BF41" s="122"/>
      <c r="BG41" s="122"/>
      <c r="BH41" s="122"/>
      <c r="BI41" s="122"/>
      <c r="BJ41" s="122"/>
      <c r="BK41" s="122"/>
      <c r="BL41" s="122"/>
      <c r="BM41" s="122"/>
      <c r="BN41" s="122"/>
      <c r="BO41" s="122"/>
      <c r="BP41" s="122"/>
      <c r="BQ41" s="122"/>
      <c r="BR41" s="122"/>
      <c r="BS41" s="122"/>
      <c r="BT41" s="122"/>
      <c r="BU41" s="122"/>
      <c r="BV41" s="122"/>
      <c r="BW41" s="122"/>
      <c r="BX41" s="122"/>
      <c r="BY41" s="122"/>
      <c r="BZ41" s="122"/>
      <c r="CA41" s="122"/>
      <c r="CB41" s="122"/>
      <c r="CC41" s="122"/>
      <c r="CD41" s="122"/>
      <c r="CE41" s="122"/>
      <c r="CF41" s="122"/>
      <c r="CG41" s="122"/>
      <c r="CH41" s="122"/>
      <c r="CI41" s="122"/>
      <c r="CJ41" s="122"/>
      <c r="CK41" s="122"/>
      <c r="CL41" s="122"/>
      <c r="CM41" s="122"/>
      <c r="CN41" s="122"/>
      <c r="CO41" s="122"/>
      <c r="CP41" s="122"/>
      <c r="CQ41" s="122"/>
      <c r="CR41" s="122"/>
      <c r="CS41" s="122"/>
      <c r="CT41" s="122"/>
      <c r="CU41" s="122"/>
      <c r="CV41" s="122"/>
      <c r="CW41" s="122"/>
      <c r="CX41" s="122"/>
      <c r="CY41" s="122"/>
      <c r="CZ41" s="122"/>
      <c r="DA41" s="122"/>
      <c r="DB41" s="122"/>
      <c r="DC41" s="122"/>
      <c r="DD41" s="122"/>
      <c r="DE41" s="122"/>
      <c r="DF41" s="122"/>
      <c r="DG41" s="122"/>
      <c r="DH41" s="122"/>
      <c r="DI41" s="122"/>
      <c r="DJ41" s="122"/>
      <c r="DK41" s="122"/>
      <c r="DL41" s="122"/>
      <c r="DM41" s="122"/>
      <c r="DN41" s="122"/>
      <c r="DO41" s="122"/>
      <c r="DP41" s="122"/>
      <c r="DQ41" s="122"/>
      <c r="DR41" s="122"/>
      <c r="DS41" s="122"/>
      <c r="DT41" s="122"/>
      <c r="DU41" s="122"/>
      <c r="DV41" s="122"/>
      <c r="DW41" s="122"/>
      <c r="DX41" s="122"/>
    </row>
    <row r="42" spans="1:128" s="67" customFormat="1" ht="85.5" customHeight="1">
      <c r="A42" s="896"/>
      <c r="B42" s="848"/>
      <c r="C42" s="869"/>
      <c r="D42" s="873"/>
      <c r="E42" s="843"/>
      <c r="F42" s="857"/>
      <c r="G42" s="808"/>
      <c r="H42" s="720"/>
      <c r="I42" s="140" t="str">
        <f>'Ma tran chuc năng P5'!G35</f>
        <v>TC2.2.2</v>
      </c>
      <c r="J42" s="58" t="str">
        <f>'Ma tran chuc năng P5'!H35</f>
        <v>Thực hiện nhiệm vụ thu chi, thanh toán chi phí giá thành, cấp chi phí của Công ty cho các điện lực.</v>
      </c>
      <c r="K42" s="86" t="s">
        <v>105</v>
      </c>
      <c r="L42" s="86">
        <v>0</v>
      </c>
      <c r="M42" s="178" t="s">
        <v>106</v>
      </c>
      <c r="N42" s="139">
        <v>0.5</v>
      </c>
      <c r="O42" s="312">
        <f>N42*D41*$C$37*$B$33*$A$9</f>
        <v>0.10098</v>
      </c>
      <c r="P42" s="86">
        <v>0</v>
      </c>
      <c r="Q42" s="302">
        <v>10</v>
      </c>
      <c r="R42" s="118">
        <f t="shared" si="0"/>
        <v>100</v>
      </c>
      <c r="S42" s="135">
        <f t="shared" si="1"/>
        <v>10.098000000000001</v>
      </c>
      <c r="T42" s="86">
        <v>0</v>
      </c>
      <c r="U42" s="302">
        <v>10</v>
      </c>
      <c r="V42" s="118">
        <f t="shared" si="2"/>
        <v>100</v>
      </c>
      <c r="W42" s="135">
        <f t="shared" si="3"/>
        <v>10.098000000000001</v>
      </c>
      <c r="X42" s="221"/>
      <c r="Y42" s="122"/>
      <c r="Z42" s="122"/>
      <c r="AA42" s="122"/>
      <c r="AB42" s="122"/>
      <c r="AC42" s="122"/>
      <c r="AD42" s="122"/>
      <c r="AE42" s="122"/>
      <c r="AF42" s="122"/>
      <c r="AG42" s="122"/>
      <c r="AH42" s="122"/>
      <c r="AI42" s="122"/>
      <c r="AJ42" s="122"/>
      <c r="AK42" s="122"/>
      <c r="AL42" s="122"/>
      <c r="AM42" s="122"/>
      <c r="AN42" s="122"/>
      <c r="AO42" s="122"/>
      <c r="AP42" s="122"/>
      <c r="AQ42" s="122"/>
      <c r="AR42" s="122"/>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122"/>
      <c r="DD42" s="122"/>
      <c r="DE42" s="122"/>
      <c r="DF42" s="122"/>
      <c r="DG42" s="122"/>
      <c r="DH42" s="122"/>
      <c r="DI42" s="122"/>
      <c r="DJ42" s="122"/>
      <c r="DK42" s="122"/>
      <c r="DL42" s="122"/>
      <c r="DM42" s="122"/>
      <c r="DN42" s="122"/>
      <c r="DO42" s="122"/>
      <c r="DP42" s="122"/>
      <c r="DQ42" s="122"/>
      <c r="DR42" s="122"/>
      <c r="DS42" s="122"/>
      <c r="DT42" s="122"/>
      <c r="DU42" s="122"/>
      <c r="DV42" s="122"/>
      <c r="DW42" s="122"/>
      <c r="DX42" s="122"/>
    </row>
    <row r="43" spans="1:128" s="67" customFormat="1" ht="69.599999999999994" customHeight="1">
      <c r="A43" s="896"/>
      <c r="B43" s="848"/>
      <c r="C43" s="869"/>
      <c r="D43" s="871">
        <v>0.15</v>
      </c>
      <c r="E43" s="841" t="s">
        <v>92</v>
      </c>
      <c r="F43" s="719" t="str">
        <f>+'Ma tran chuc năng P5'!D36</f>
        <v>Lập  các báo cáo kế toán tài chính.</v>
      </c>
      <c r="G43" s="140" t="s">
        <v>511</v>
      </c>
      <c r="H43" s="58" t="str">
        <f>'Ma tran chuc năng P5'!F36</f>
        <v>Lập báo cáo kế toán tài chính toàn công ty</v>
      </c>
      <c r="I43" s="140" t="str">
        <f>'Ma tran chuc năng P5'!G36</f>
        <v>TC3.1.1</v>
      </c>
      <c r="J43" s="58" t="s">
        <v>317</v>
      </c>
      <c r="K43" s="86" t="s">
        <v>105</v>
      </c>
      <c r="L43" s="86">
        <v>0</v>
      </c>
      <c r="M43" s="178" t="s">
        <v>106</v>
      </c>
      <c r="N43" s="139">
        <v>0.5</v>
      </c>
      <c r="O43" s="312">
        <f>N43*D43*$C$37*$B$33*$A$9</f>
        <v>5.049E-2</v>
      </c>
      <c r="P43" s="86">
        <v>0</v>
      </c>
      <c r="Q43" s="302">
        <v>10</v>
      </c>
      <c r="R43" s="118">
        <f t="shared" si="0"/>
        <v>100</v>
      </c>
      <c r="S43" s="135">
        <f t="shared" si="1"/>
        <v>5.0490000000000004</v>
      </c>
      <c r="T43" s="86">
        <v>0</v>
      </c>
      <c r="U43" s="302">
        <v>10</v>
      </c>
      <c r="V43" s="118">
        <f t="shared" si="2"/>
        <v>100</v>
      </c>
      <c r="W43" s="135">
        <f t="shared" si="3"/>
        <v>5.0490000000000004</v>
      </c>
      <c r="X43" s="221"/>
      <c r="Y43" s="122"/>
      <c r="Z43" s="122"/>
      <c r="AA43" s="122"/>
      <c r="AB43" s="122"/>
      <c r="AC43" s="122"/>
      <c r="AD43" s="122"/>
      <c r="AE43" s="122"/>
      <c r="AF43" s="122"/>
      <c r="AG43" s="122"/>
      <c r="AH43" s="122"/>
      <c r="AI43" s="122"/>
      <c r="AJ43" s="122"/>
      <c r="AK43" s="122"/>
      <c r="AL43" s="122"/>
      <c r="AM43" s="122"/>
      <c r="AN43" s="122"/>
      <c r="AO43" s="122"/>
      <c r="AP43" s="122"/>
      <c r="AQ43" s="122"/>
      <c r="AR43" s="122"/>
      <c r="AS43" s="122"/>
      <c r="AT43" s="122"/>
      <c r="AU43" s="122"/>
      <c r="AV43" s="122"/>
      <c r="AW43" s="122"/>
      <c r="AX43" s="122"/>
      <c r="AY43" s="122"/>
      <c r="AZ43" s="122"/>
      <c r="BA43" s="122"/>
      <c r="BB43" s="122"/>
      <c r="BC43" s="122"/>
      <c r="BD43" s="122"/>
      <c r="BE43" s="122"/>
      <c r="BF43" s="122"/>
      <c r="BG43" s="122"/>
      <c r="BH43" s="122"/>
      <c r="BI43" s="122"/>
      <c r="BJ43" s="122"/>
      <c r="BK43" s="122"/>
      <c r="BL43" s="122"/>
      <c r="BM43" s="122"/>
      <c r="BN43" s="122"/>
      <c r="BO43" s="122"/>
      <c r="BP43" s="122"/>
      <c r="BQ43" s="122"/>
      <c r="BR43" s="122"/>
      <c r="BS43" s="122"/>
      <c r="BT43" s="122"/>
      <c r="BU43" s="122"/>
      <c r="BV43" s="122"/>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122"/>
      <c r="DD43" s="122"/>
      <c r="DE43" s="122"/>
      <c r="DF43" s="122"/>
      <c r="DG43" s="122"/>
      <c r="DH43" s="122"/>
      <c r="DI43" s="122"/>
      <c r="DJ43" s="122"/>
      <c r="DK43" s="122"/>
      <c r="DL43" s="122"/>
      <c r="DM43" s="122"/>
      <c r="DN43" s="122"/>
      <c r="DO43" s="122"/>
      <c r="DP43" s="122"/>
      <c r="DQ43" s="122"/>
      <c r="DR43" s="122"/>
      <c r="DS43" s="122"/>
      <c r="DT43" s="122"/>
      <c r="DU43" s="122"/>
      <c r="DV43" s="122"/>
      <c r="DW43" s="122"/>
      <c r="DX43" s="122"/>
    </row>
    <row r="44" spans="1:128" s="67" customFormat="1" ht="69.599999999999994" customHeight="1">
      <c r="A44" s="896"/>
      <c r="B44" s="848"/>
      <c r="C44" s="869"/>
      <c r="D44" s="873"/>
      <c r="E44" s="842"/>
      <c r="F44" s="720"/>
      <c r="G44" s="226" t="s">
        <v>589</v>
      </c>
      <c r="H44" s="278" t="str">
        <f>'Ma tran chuc năng P5'!F41</f>
        <v>Lập các báo cáo kế toán khác</v>
      </c>
      <c r="I44" s="140" t="str">
        <f>'Ma tran chuc năng P5'!G46</f>
        <v>TC3.2.6</v>
      </c>
      <c r="J44" s="58" t="s">
        <v>326</v>
      </c>
      <c r="K44" s="86" t="s">
        <v>105</v>
      </c>
      <c r="L44" s="86">
        <v>0</v>
      </c>
      <c r="M44" s="178" t="s">
        <v>106</v>
      </c>
      <c r="N44" s="139">
        <v>0.5</v>
      </c>
      <c r="O44" s="312">
        <f>N44*D43*$C$37*$B$33*$A$9</f>
        <v>5.049E-2</v>
      </c>
      <c r="P44" s="86">
        <v>0</v>
      </c>
      <c r="Q44" s="302">
        <v>10</v>
      </c>
      <c r="R44" s="118">
        <f t="shared" si="0"/>
        <v>100</v>
      </c>
      <c r="S44" s="135">
        <f t="shared" si="1"/>
        <v>5.0490000000000004</v>
      </c>
      <c r="T44" s="86">
        <v>0</v>
      </c>
      <c r="U44" s="302">
        <v>10</v>
      </c>
      <c r="V44" s="118">
        <f t="shared" si="2"/>
        <v>100</v>
      </c>
      <c r="W44" s="135">
        <f t="shared" si="3"/>
        <v>5.0490000000000004</v>
      </c>
      <c r="X44" s="221"/>
      <c r="Y44" s="122"/>
      <c r="Z44" s="122"/>
      <c r="AA44" s="122"/>
      <c r="AB44" s="122"/>
      <c r="AC44" s="122"/>
      <c r="AD44" s="122"/>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22"/>
      <c r="DD44" s="122"/>
      <c r="DE44" s="122"/>
      <c r="DF44" s="122"/>
      <c r="DG44" s="122"/>
      <c r="DH44" s="122"/>
      <c r="DI44" s="122"/>
      <c r="DJ44" s="122"/>
      <c r="DK44" s="122"/>
      <c r="DL44" s="122"/>
      <c r="DM44" s="122"/>
      <c r="DN44" s="122"/>
      <c r="DO44" s="122"/>
      <c r="DP44" s="122"/>
      <c r="DQ44" s="122"/>
      <c r="DR44" s="122"/>
      <c r="DS44" s="122"/>
      <c r="DT44" s="122"/>
      <c r="DU44" s="122"/>
      <c r="DV44" s="122"/>
      <c r="DW44" s="122"/>
      <c r="DX44" s="122"/>
    </row>
    <row r="45" spans="1:128" s="67" customFormat="1" ht="130.5" hidden="1" customHeight="1">
      <c r="A45" s="896"/>
      <c r="B45" s="848"/>
      <c r="C45" s="869"/>
      <c r="D45" s="556"/>
      <c r="E45" s="98" t="s">
        <v>93</v>
      </c>
      <c r="F45" s="58" t="str">
        <f>+'Ma tran chuc năng P5'!D55</f>
        <v>Theo dõi kế hoạch chi phí giá thành của Công ty</v>
      </c>
      <c r="G45" s="140" t="s">
        <v>531</v>
      </c>
      <c r="H45" s="58" t="str">
        <f>+'Ma tran chuc năng P5'!H55</f>
        <v xml:space="preserve">Thực hiện theo dõi số liệu, kiểm soát chi phí giá thành của  Công ty không vượt kế hoạch Tổng công ty giao. </v>
      </c>
      <c r="I45" s="140" t="s">
        <v>212</v>
      </c>
      <c r="J45" s="58" t="s">
        <v>606</v>
      </c>
      <c r="K45" s="86" t="s">
        <v>105</v>
      </c>
      <c r="L45" s="86"/>
      <c r="M45" s="178"/>
      <c r="N45" s="139"/>
      <c r="O45" s="312"/>
      <c r="P45" s="86"/>
      <c r="Q45" s="302">
        <v>10</v>
      </c>
      <c r="R45" s="118">
        <f t="shared" si="0"/>
        <v>100</v>
      </c>
      <c r="S45" s="135"/>
      <c r="T45" s="86"/>
      <c r="U45" s="302">
        <v>10</v>
      </c>
      <c r="V45" s="118">
        <f t="shared" si="2"/>
        <v>100</v>
      </c>
      <c r="W45" s="135"/>
      <c r="X45" s="221"/>
      <c r="Y45" s="122"/>
      <c r="Z45" s="122"/>
      <c r="AA45" s="122"/>
      <c r="AB45" s="122"/>
      <c r="AC45" s="122"/>
      <c r="AD45" s="122"/>
      <c r="AE45" s="122"/>
      <c r="AF45" s="122"/>
      <c r="AG45" s="122"/>
      <c r="AH45" s="122"/>
      <c r="AI45" s="122"/>
      <c r="AJ45" s="122"/>
      <c r="AK45" s="122"/>
      <c r="AL45" s="122"/>
      <c r="AM45" s="122"/>
      <c r="AN45" s="122"/>
      <c r="AO45" s="122"/>
      <c r="AP45" s="122"/>
      <c r="AQ45" s="122"/>
      <c r="AR45" s="122"/>
      <c r="AS45" s="122"/>
      <c r="AT45" s="122"/>
      <c r="AU45" s="122"/>
      <c r="AV45" s="122"/>
      <c r="AW45" s="122"/>
      <c r="AX45" s="122"/>
      <c r="AY45" s="122"/>
      <c r="AZ45" s="122"/>
      <c r="BA45" s="122"/>
      <c r="BB45" s="122"/>
      <c r="BC45" s="122"/>
      <c r="BD45" s="122"/>
      <c r="BE45" s="122"/>
      <c r="BF45" s="122"/>
      <c r="BG45" s="122"/>
      <c r="BH45" s="122"/>
      <c r="BI45" s="122"/>
      <c r="BJ45" s="122"/>
      <c r="BK45" s="122"/>
      <c r="BL45" s="122"/>
      <c r="BM45" s="122"/>
      <c r="BN45" s="122"/>
      <c r="BO45" s="122"/>
      <c r="BP45" s="122"/>
      <c r="BQ45" s="122"/>
      <c r="BR45" s="122"/>
      <c r="BS45" s="122"/>
      <c r="BT45" s="122"/>
      <c r="BU45" s="122"/>
      <c r="BV45" s="122"/>
      <c r="BW45" s="122"/>
      <c r="BX45" s="122"/>
      <c r="BY45" s="122"/>
      <c r="BZ45" s="122"/>
      <c r="CA45" s="122"/>
      <c r="CB45" s="122"/>
      <c r="CC45" s="122"/>
      <c r="CD45" s="122"/>
      <c r="CE45" s="122"/>
      <c r="CF45" s="122"/>
      <c r="CG45" s="122"/>
      <c r="CH45" s="122"/>
      <c r="CI45" s="122"/>
      <c r="CJ45" s="122"/>
      <c r="CK45" s="122"/>
      <c r="CL45" s="122"/>
      <c r="CM45" s="122"/>
      <c r="CN45" s="122"/>
      <c r="CO45" s="122"/>
      <c r="CP45" s="122"/>
      <c r="CQ45" s="122"/>
      <c r="CR45" s="122"/>
      <c r="CS45" s="122"/>
      <c r="CT45" s="122"/>
      <c r="CU45" s="122"/>
      <c r="CV45" s="122"/>
      <c r="CW45" s="122"/>
      <c r="CX45" s="122"/>
      <c r="CY45" s="122"/>
      <c r="CZ45" s="122"/>
      <c r="DA45" s="122"/>
      <c r="DB45" s="122"/>
      <c r="DC45" s="122"/>
      <c r="DD45" s="122"/>
      <c r="DE45" s="122"/>
      <c r="DF45" s="122"/>
      <c r="DG45" s="122"/>
      <c r="DH45" s="122"/>
      <c r="DI45" s="122"/>
      <c r="DJ45" s="122"/>
      <c r="DK45" s="122"/>
      <c r="DL45" s="122"/>
      <c r="DM45" s="122"/>
      <c r="DN45" s="122"/>
      <c r="DO45" s="122"/>
      <c r="DP45" s="122"/>
      <c r="DQ45" s="122"/>
      <c r="DR45" s="122"/>
      <c r="DS45" s="122"/>
      <c r="DT45" s="122"/>
      <c r="DU45" s="122"/>
      <c r="DV45" s="122"/>
      <c r="DW45" s="122"/>
      <c r="DX45" s="122"/>
    </row>
    <row r="46" spans="1:128" s="67" customFormat="1" ht="80.25" customHeight="1">
      <c r="A46" s="896"/>
      <c r="B46" s="848"/>
      <c r="C46" s="869"/>
      <c r="D46" s="871">
        <v>0.1</v>
      </c>
      <c r="E46" s="841" t="s">
        <v>95</v>
      </c>
      <c r="F46" s="693" t="str">
        <f>+'Ma tran chuc năng P5'!D58</f>
        <v>Thẩm tra quyết toán, xin vốn và giải ngân công trình XDCB, SCL, khắc phục thiên tai</v>
      </c>
      <c r="G46" s="226" t="s">
        <v>590</v>
      </c>
      <c r="H46" s="127" t="str">
        <f>'Ma tran chuc năng P5'!F62</f>
        <v>Thẩm tra quyết toán, xin vốn và giải ngân công trình SCL.</v>
      </c>
      <c r="I46" s="140" t="str">
        <f>'Ma tran chuc năng P5'!G65</f>
        <v>TC5.1.4</v>
      </c>
      <c r="J46" s="58" t="str">
        <f>'Ma tran chuc năng P5'!H65</f>
        <v>Thực hiện công tác giải ngân vốn công trình SCL hàng tháng.</v>
      </c>
      <c r="K46" s="86" t="s">
        <v>105</v>
      </c>
      <c r="L46" s="86">
        <v>0</v>
      </c>
      <c r="M46" s="178" t="s">
        <v>106</v>
      </c>
      <c r="N46" s="139">
        <v>0.5</v>
      </c>
      <c r="O46" s="312">
        <f>N46*D46*$C$37*$B$33*$A$9</f>
        <v>3.3660000000000002E-2</v>
      </c>
      <c r="P46" s="86">
        <v>0</v>
      </c>
      <c r="Q46" s="302">
        <v>10</v>
      </c>
      <c r="R46" s="118">
        <f t="shared" si="0"/>
        <v>100</v>
      </c>
      <c r="S46" s="135">
        <f t="shared" si="1"/>
        <v>3.3660000000000001</v>
      </c>
      <c r="T46" s="86">
        <v>0</v>
      </c>
      <c r="U46" s="302">
        <v>10</v>
      </c>
      <c r="V46" s="118">
        <f t="shared" si="2"/>
        <v>100</v>
      </c>
      <c r="W46" s="135">
        <f t="shared" si="3"/>
        <v>3.3660000000000001</v>
      </c>
      <c r="X46" s="221"/>
      <c r="Y46" s="122"/>
      <c r="Z46" s="122"/>
      <c r="AA46" s="122"/>
      <c r="AB46" s="122"/>
      <c r="AC46" s="122"/>
      <c r="AD46" s="122"/>
      <c r="AE46" s="122"/>
      <c r="AF46" s="122"/>
      <c r="AG46" s="122"/>
      <c r="AH46" s="122"/>
      <c r="AI46" s="122"/>
      <c r="AJ46" s="122"/>
      <c r="AK46" s="122"/>
      <c r="AL46" s="122"/>
      <c r="AM46" s="122"/>
      <c r="AN46" s="122"/>
      <c r="AO46" s="122"/>
      <c r="AP46" s="122"/>
      <c r="AQ46" s="122"/>
      <c r="AR46" s="122"/>
      <c r="AS46" s="122"/>
      <c r="AT46" s="122"/>
      <c r="AU46" s="122"/>
      <c r="AV46" s="122"/>
      <c r="AW46" s="122"/>
      <c r="AX46" s="122"/>
      <c r="AY46" s="122"/>
      <c r="AZ46" s="122"/>
      <c r="BA46" s="122"/>
      <c r="BB46" s="122"/>
      <c r="BC46" s="122"/>
      <c r="BD46" s="122"/>
      <c r="BE46" s="122"/>
      <c r="BF46" s="122"/>
      <c r="BG46" s="122"/>
      <c r="BH46" s="122"/>
      <c r="BI46" s="122"/>
      <c r="BJ46" s="122"/>
      <c r="BK46" s="122"/>
      <c r="BL46" s="122"/>
      <c r="BM46" s="122"/>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22"/>
      <c r="DD46" s="122"/>
      <c r="DE46" s="122"/>
      <c r="DF46" s="122"/>
      <c r="DG46" s="122"/>
      <c r="DH46" s="122"/>
      <c r="DI46" s="122"/>
      <c r="DJ46" s="122"/>
      <c r="DK46" s="122"/>
      <c r="DL46" s="122"/>
      <c r="DM46" s="122"/>
      <c r="DN46" s="122"/>
      <c r="DO46" s="122"/>
      <c r="DP46" s="122"/>
      <c r="DQ46" s="122"/>
      <c r="DR46" s="122"/>
      <c r="DS46" s="122"/>
      <c r="DT46" s="122"/>
      <c r="DU46" s="122"/>
      <c r="DV46" s="122"/>
      <c r="DW46" s="122"/>
      <c r="DX46" s="122"/>
    </row>
    <row r="47" spans="1:128" s="67" customFormat="1" ht="80.25" customHeight="1">
      <c r="A47" s="896"/>
      <c r="B47" s="848"/>
      <c r="C47" s="870"/>
      <c r="D47" s="873"/>
      <c r="E47" s="842"/>
      <c r="F47" s="695"/>
      <c r="G47" s="226" t="s">
        <v>507</v>
      </c>
      <c r="H47" s="127" t="s">
        <v>299</v>
      </c>
      <c r="I47" s="140" t="str">
        <f>'Ma tran chuc năng P5'!G69</f>
        <v>TC5.3.4</v>
      </c>
      <c r="J47" s="58" t="str">
        <f>'Ma tran chuc năng P5'!H69</f>
        <v>Thực hiện công tác giải ngân vốn công trình KPTT  hàng tháng.</v>
      </c>
      <c r="K47" s="86" t="s">
        <v>105</v>
      </c>
      <c r="L47" s="86">
        <v>0</v>
      </c>
      <c r="M47" s="178" t="s">
        <v>106</v>
      </c>
      <c r="N47" s="139">
        <v>0.5</v>
      </c>
      <c r="O47" s="312">
        <f>N47*D46*$C$37*$B$33*$A$9</f>
        <v>3.3660000000000002E-2</v>
      </c>
      <c r="P47" s="86">
        <v>0</v>
      </c>
      <c r="Q47" s="302">
        <v>10</v>
      </c>
      <c r="R47" s="118">
        <f t="shared" si="0"/>
        <v>100</v>
      </c>
      <c r="S47" s="135">
        <f t="shared" si="1"/>
        <v>3.3660000000000001</v>
      </c>
      <c r="T47" s="86">
        <v>0</v>
      </c>
      <c r="U47" s="302">
        <v>10</v>
      </c>
      <c r="V47" s="118">
        <f t="shared" si="2"/>
        <v>100</v>
      </c>
      <c r="W47" s="135">
        <f t="shared" si="3"/>
        <v>3.3660000000000001</v>
      </c>
      <c r="X47" s="221"/>
      <c r="Y47" s="122"/>
      <c r="Z47" s="122"/>
      <c r="AA47" s="122"/>
      <c r="AB47" s="122"/>
      <c r="AC47" s="122"/>
      <c r="AD47" s="122"/>
      <c r="AE47" s="122"/>
      <c r="AF47" s="122"/>
      <c r="AG47" s="122"/>
      <c r="AH47" s="122"/>
      <c r="AI47" s="122"/>
      <c r="AJ47" s="122"/>
      <c r="AK47" s="122"/>
      <c r="AL47" s="122"/>
      <c r="AM47" s="122"/>
      <c r="AN47" s="122"/>
      <c r="AO47" s="122"/>
      <c r="AP47" s="122"/>
      <c r="AQ47" s="122"/>
      <c r="AR47" s="122"/>
      <c r="AS47" s="122"/>
      <c r="AT47" s="122"/>
      <c r="AU47" s="122"/>
      <c r="AV47" s="122"/>
      <c r="AW47" s="122"/>
      <c r="AX47" s="122"/>
      <c r="AY47" s="122"/>
      <c r="AZ47" s="122"/>
      <c r="BA47" s="122"/>
      <c r="BB47" s="122"/>
      <c r="BC47" s="122"/>
      <c r="BD47" s="122"/>
      <c r="BE47" s="122"/>
      <c r="BF47" s="122"/>
      <c r="BG47" s="122"/>
      <c r="BH47" s="122"/>
      <c r="BI47" s="122"/>
      <c r="BJ47" s="122"/>
      <c r="BK47" s="122"/>
      <c r="BL47" s="122"/>
      <c r="BM47" s="122"/>
      <c r="BN47" s="122"/>
      <c r="BO47" s="122"/>
      <c r="BP47" s="122"/>
      <c r="BQ47" s="122"/>
      <c r="BR47" s="122"/>
      <c r="BS47" s="122"/>
      <c r="BT47" s="122"/>
      <c r="BU47" s="122"/>
      <c r="BV47" s="122"/>
      <c r="BW47" s="122"/>
      <c r="BX47" s="122"/>
      <c r="BY47" s="122"/>
      <c r="BZ47" s="122"/>
      <c r="CA47" s="122"/>
      <c r="CB47" s="122"/>
      <c r="CC47" s="122"/>
      <c r="CD47" s="122"/>
      <c r="CE47" s="122"/>
      <c r="CF47" s="122"/>
      <c r="CG47" s="122"/>
      <c r="CH47" s="122"/>
      <c r="CI47" s="122"/>
      <c r="CJ47" s="122"/>
      <c r="CK47" s="122"/>
      <c r="CL47" s="122"/>
      <c r="CM47" s="122"/>
      <c r="CN47" s="122"/>
      <c r="CO47" s="122"/>
      <c r="CP47" s="122"/>
      <c r="CQ47" s="122"/>
      <c r="CR47" s="122"/>
      <c r="CS47" s="122"/>
      <c r="CT47" s="122"/>
      <c r="CU47" s="122"/>
      <c r="CV47" s="122"/>
      <c r="CW47" s="122"/>
      <c r="CX47" s="122"/>
      <c r="CY47" s="122"/>
      <c r="CZ47" s="122"/>
      <c r="DA47" s="122"/>
      <c r="DB47" s="122"/>
      <c r="DC47" s="122"/>
      <c r="DD47" s="122"/>
      <c r="DE47" s="122"/>
      <c r="DF47" s="122"/>
      <c r="DG47" s="122"/>
      <c r="DH47" s="122"/>
      <c r="DI47" s="122"/>
      <c r="DJ47" s="122"/>
      <c r="DK47" s="122"/>
      <c r="DL47" s="122"/>
      <c r="DM47" s="122"/>
      <c r="DN47" s="122"/>
      <c r="DO47" s="122"/>
      <c r="DP47" s="122"/>
      <c r="DQ47" s="122"/>
      <c r="DR47" s="122"/>
      <c r="DS47" s="122"/>
      <c r="DT47" s="122"/>
      <c r="DU47" s="122"/>
      <c r="DV47" s="122"/>
      <c r="DW47" s="122"/>
      <c r="DX47" s="122"/>
    </row>
    <row r="48" spans="1:128" s="67" customFormat="1" ht="28.5" hidden="1" customHeight="1">
      <c r="A48" s="896"/>
      <c r="B48" s="848"/>
      <c r="C48" s="147"/>
      <c r="D48" s="147"/>
      <c r="E48" s="138" t="s">
        <v>214</v>
      </c>
      <c r="F48" s="831" t="s">
        <v>215</v>
      </c>
      <c r="G48" s="832"/>
      <c r="H48" s="832"/>
      <c r="I48" s="832"/>
      <c r="J48" s="832"/>
      <c r="K48" s="832"/>
      <c r="L48" s="832"/>
      <c r="M48" s="833"/>
      <c r="N48" s="190"/>
      <c r="O48" s="190"/>
      <c r="P48" s="198"/>
      <c r="Q48" s="404"/>
      <c r="R48" s="196"/>
      <c r="S48" s="197"/>
      <c r="T48" s="198"/>
      <c r="U48" s="198"/>
      <c r="V48" s="196"/>
      <c r="W48" s="197"/>
      <c r="X48" s="221"/>
      <c r="Y48" s="122"/>
      <c r="Z48" s="122"/>
      <c r="AA48" s="122"/>
      <c r="AB48" s="122"/>
      <c r="AC48" s="122"/>
      <c r="AD48" s="122"/>
      <c r="AE48" s="122"/>
      <c r="AF48" s="122"/>
      <c r="AG48" s="122"/>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2"/>
      <c r="BG48" s="122"/>
      <c r="BH48" s="122"/>
      <c r="BI48" s="122"/>
      <c r="BJ48" s="122"/>
      <c r="BK48" s="122"/>
      <c r="BL48" s="122"/>
      <c r="BM48" s="122"/>
      <c r="BN48" s="122"/>
      <c r="BO48" s="122"/>
      <c r="BP48" s="122"/>
      <c r="BQ48" s="122"/>
      <c r="BR48" s="122"/>
      <c r="BS48" s="122"/>
      <c r="BT48" s="122"/>
      <c r="BU48" s="122"/>
      <c r="BV48" s="122"/>
      <c r="BW48" s="122"/>
      <c r="BX48" s="122"/>
      <c r="BY48" s="122"/>
      <c r="BZ48" s="122"/>
      <c r="CA48" s="122"/>
      <c r="CB48" s="122"/>
      <c r="CC48" s="122"/>
      <c r="CD48" s="122"/>
      <c r="CE48" s="122"/>
      <c r="CF48" s="12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122"/>
      <c r="DD48" s="122"/>
      <c r="DE48" s="122"/>
      <c r="DF48" s="122"/>
      <c r="DG48" s="122"/>
      <c r="DH48" s="122"/>
      <c r="DI48" s="122"/>
      <c r="DJ48" s="122"/>
      <c r="DK48" s="122"/>
      <c r="DL48" s="122"/>
      <c r="DM48" s="122"/>
      <c r="DN48" s="122"/>
      <c r="DO48" s="122"/>
      <c r="DP48" s="122"/>
      <c r="DQ48" s="122"/>
      <c r="DR48" s="122"/>
      <c r="DS48" s="122"/>
      <c r="DT48" s="122"/>
      <c r="DU48" s="122"/>
      <c r="DV48" s="122"/>
      <c r="DW48" s="122"/>
      <c r="DX48" s="122"/>
    </row>
    <row r="49" spans="1:128" s="67" customFormat="1" ht="82.5" hidden="1" customHeight="1">
      <c r="A49" s="896"/>
      <c r="B49" s="848"/>
      <c r="C49" s="200"/>
      <c r="D49" s="538"/>
      <c r="E49" s="81" t="s">
        <v>97</v>
      </c>
      <c r="F49" s="58" t="str">
        <f>+'Ma tran chuc năng P5'!D70</f>
        <v>Tổ chức phòng chống và khắc phục thiên tai</v>
      </c>
      <c r="G49" s="140" t="s">
        <v>216</v>
      </c>
      <c r="H49" s="132" t="str">
        <f>+'Ma tran chuc năng P5'!H70</f>
        <v>Thực hiện tham gia Ban chỉ huy phòng chống và khắc phục thiên tai</v>
      </c>
      <c r="I49" s="140" t="s">
        <v>217</v>
      </c>
      <c r="J49" s="132" t="s">
        <v>259</v>
      </c>
      <c r="K49" s="90" t="s">
        <v>105</v>
      </c>
      <c r="L49" s="179"/>
      <c r="M49" s="178"/>
      <c r="N49" s="139"/>
      <c r="O49" s="139"/>
      <c r="P49" s="178"/>
      <c r="Q49" s="302"/>
      <c r="R49" s="118"/>
      <c r="S49" s="135"/>
      <c r="T49" s="178"/>
      <c r="U49" s="134"/>
      <c r="V49" s="118"/>
      <c r="W49" s="135"/>
      <c r="X49" s="221"/>
      <c r="Y49" s="122"/>
      <c r="Z49" s="122"/>
      <c r="AA49" s="122"/>
      <c r="AB49" s="122"/>
      <c r="AC49" s="122"/>
      <c r="AD49" s="122"/>
      <c r="AE49" s="122"/>
      <c r="AF49" s="122"/>
      <c r="AG49" s="122"/>
      <c r="AH49" s="122"/>
      <c r="AI49" s="122"/>
      <c r="AJ49" s="122"/>
      <c r="AK49" s="122"/>
      <c r="AL49" s="122"/>
      <c r="AM49" s="122"/>
      <c r="AN49" s="122"/>
      <c r="AO49" s="122"/>
      <c r="AP49" s="122"/>
      <c r="AQ49" s="122"/>
      <c r="AR49" s="122"/>
      <c r="AS49" s="122"/>
      <c r="AT49" s="122"/>
      <c r="AU49" s="122"/>
      <c r="AV49" s="122"/>
      <c r="AW49" s="122"/>
      <c r="AX49" s="122"/>
      <c r="AY49" s="122"/>
      <c r="AZ49" s="122"/>
      <c r="BA49" s="122"/>
      <c r="BB49" s="122"/>
      <c r="BC49" s="122"/>
      <c r="BD49" s="122"/>
      <c r="BE49" s="122"/>
      <c r="BF49" s="122"/>
      <c r="BG49" s="122"/>
      <c r="BH49" s="122"/>
      <c r="BI49" s="122"/>
      <c r="BJ49" s="122"/>
      <c r="BK49" s="122"/>
      <c r="BL49" s="122"/>
      <c r="BM49" s="122"/>
      <c r="BN49" s="122"/>
      <c r="BO49" s="122"/>
      <c r="BP49" s="122"/>
      <c r="BQ49" s="122"/>
      <c r="BR49" s="122"/>
      <c r="BS49" s="122"/>
      <c r="BT49" s="122"/>
      <c r="BU49" s="122"/>
      <c r="BV49" s="122"/>
      <c r="BW49" s="122"/>
      <c r="BX49" s="122"/>
      <c r="BY49" s="122"/>
      <c r="BZ49" s="122"/>
      <c r="CA49" s="122"/>
      <c r="CB49" s="122"/>
      <c r="CC49" s="122"/>
      <c r="CD49" s="122"/>
      <c r="CE49" s="122"/>
      <c r="CF49" s="122"/>
      <c r="CG49" s="122"/>
      <c r="CH49" s="122"/>
      <c r="CI49" s="122"/>
      <c r="CJ49" s="122"/>
      <c r="CK49" s="122"/>
      <c r="CL49" s="122"/>
      <c r="CM49" s="122"/>
      <c r="CN49" s="122"/>
      <c r="CO49" s="122"/>
      <c r="CP49" s="122"/>
      <c r="CQ49" s="122"/>
      <c r="CR49" s="122"/>
      <c r="CS49" s="122"/>
      <c r="CT49" s="122"/>
      <c r="CU49" s="122"/>
      <c r="CV49" s="122"/>
      <c r="CW49" s="122"/>
      <c r="CX49" s="122"/>
      <c r="CY49" s="122"/>
      <c r="CZ49" s="122"/>
      <c r="DA49" s="122"/>
      <c r="DB49" s="122"/>
      <c r="DC49" s="122"/>
      <c r="DD49" s="122"/>
      <c r="DE49" s="122"/>
      <c r="DF49" s="122"/>
      <c r="DG49" s="122"/>
      <c r="DH49" s="122"/>
      <c r="DI49" s="122"/>
      <c r="DJ49" s="122"/>
      <c r="DK49" s="122"/>
      <c r="DL49" s="122"/>
      <c r="DM49" s="122"/>
      <c r="DN49" s="122"/>
      <c r="DO49" s="122"/>
      <c r="DP49" s="122"/>
      <c r="DQ49" s="122"/>
      <c r="DR49" s="122"/>
      <c r="DS49" s="122"/>
      <c r="DT49" s="122"/>
      <c r="DU49" s="122"/>
      <c r="DV49" s="122"/>
      <c r="DW49" s="122"/>
      <c r="DX49" s="122"/>
    </row>
    <row r="50" spans="1:128" s="67" customFormat="1" ht="28.5" hidden="1" customHeight="1">
      <c r="A50" s="896"/>
      <c r="B50" s="848"/>
      <c r="C50" s="147"/>
      <c r="D50" s="147"/>
      <c r="E50" s="138" t="s">
        <v>222</v>
      </c>
      <c r="F50" s="831" t="s">
        <v>223</v>
      </c>
      <c r="G50" s="832"/>
      <c r="H50" s="832"/>
      <c r="I50" s="832"/>
      <c r="J50" s="832"/>
      <c r="K50" s="832"/>
      <c r="L50" s="832"/>
      <c r="M50" s="833"/>
      <c r="N50" s="190"/>
      <c r="O50" s="190"/>
      <c r="P50" s="198"/>
      <c r="Q50" s="404"/>
      <c r="R50" s="196"/>
      <c r="S50" s="197"/>
      <c r="T50" s="198"/>
      <c r="U50" s="198"/>
      <c r="V50" s="196"/>
      <c r="W50" s="197"/>
      <c r="X50" s="221"/>
      <c r="Y50" s="122"/>
      <c r="Z50" s="122"/>
      <c r="AA50" s="122"/>
      <c r="AB50" s="122"/>
      <c r="AC50" s="122"/>
      <c r="AD50" s="122"/>
      <c r="AE50" s="122"/>
      <c r="AF50" s="122"/>
      <c r="AG50" s="122"/>
      <c r="AH50" s="122"/>
      <c r="AI50" s="122"/>
      <c r="AJ50" s="122"/>
      <c r="AK50" s="122"/>
      <c r="AL50" s="122"/>
      <c r="AM50" s="122"/>
      <c r="AN50" s="122"/>
      <c r="AO50" s="122"/>
      <c r="AP50" s="122"/>
      <c r="AQ50" s="122"/>
      <c r="AR50" s="122"/>
      <c r="AS50" s="122"/>
      <c r="AT50" s="122"/>
      <c r="AU50" s="122"/>
      <c r="AV50" s="122"/>
      <c r="AW50" s="122"/>
      <c r="AX50" s="122"/>
      <c r="AY50" s="122"/>
      <c r="AZ50" s="122"/>
      <c r="BA50" s="122"/>
      <c r="BB50" s="122"/>
      <c r="BC50" s="122"/>
      <c r="BD50" s="122"/>
      <c r="BE50" s="122"/>
      <c r="BF50" s="122"/>
      <c r="BG50" s="122"/>
      <c r="BH50" s="122"/>
      <c r="BI50" s="122"/>
      <c r="BJ50" s="122"/>
      <c r="BK50" s="122"/>
      <c r="BL50" s="122"/>
      <c r="BM50" s="122"/>
      <c r="BN50" s="122"/>
      <c r="BO50" s="122"/>
      <c r="BP50" s="122"/>
      <c r="BQ50" s="122"/>
      <c r="BR50" s="122"/>
      <c r="BS50" s="122"/>
      <c r="BT50" s="122"/>
      <c r="BU50" s="122"/>
      <c r="BV50" s="122"/>
      <c r="BW50" s="122"/>
      <c r="BX50" s="122"/>
      <c r="BY50" s="122"/>
      <c r="BZ50" s="122"/>
      <c r="CA50" s="122"/>
      <c r="CB50" s="122"/>
      <c r="CC50" s="122"/>
      <c r="CD50" s="122"/>
      <c r="CE50" s="122"/>
      <c r="CF50" s="122"/>
      <c r="CG50" s="122"/>
      <c r="CH50" s="122"/>
      <c r="CI50" s="122"/>
      <c r="CJ50" s="122"/>
      <c r="CK50" s="122"/>
      <c r="CL50" s="122"/>
      <c r="CM50" s="122"/>
      <c r="CN50" s="122"/>
      <c r="CO50" s="122"/>
      <c r="CP50" s="122"/>
      <c r="CQ50" s="122"/>
      <c r="CR50" s="122"/>
      <c r="CS50" s="122"/>
      <c r="CT50" s="122"/>
      <c r="CU50" s="122"/>
      <c r="CV50" s="122"/>
      <c r="CW50" s="122"/>
      <c r="CX50" s="122"/>
      <c r="CY50" s="122"/>
      <c r="CZ50" s="122"/>
      <c r="DA50" s="122"/>
      <c r="DB50" s="122"/>
      <c r="DC50" s="122"/>
      <c r="DD50" s="122"/>
      <c r="DE50" s="122"/>
      <c r="DF50" s="122"/>
      <c r="DG50" s="122"/>
      <c r="DH50" s="122"/>
      <c r="DI50" s="122"/>
      <c r="DJ50" s="122"/>
      <c r="DK50" s="122"/>
      <c r="DL50" s="122"/>
      <c r="DM50" s="122"/>
      <c r="DN50" s="122"/>
      <c r="DO50" s="122"/>
      <c r="DP50" s="122"/>
      <c r="DQ50" s="122"/>
      <c r="DR50" s="122"/>
      <c r="DS50" s="122"/>
      <c r="DT50" s="122"/>
      <c r="DU50" s="122"/>
      <c r="DV50" s="122"/>
      <c r="DW50" s="122"/>
      <c r="DX50" s="122"/>
    </row>
    <row r="51" spans="1:128" s="67" customFormat="1" ht="140.25" hidden="1" customHeight="1">
      <c r="A51" s="896"/>
      <c r="B51" s="848"/>
      <c r="C51" s="216">
        <v>0</v>
      </c>
      <c r="D51" s="538">
        <v>1</v>
      </c>
      <c r="E51" s="225" t="s">
        <v>67</v>
      </c>
      <c r="F51" s="318" t="s">
        <v>127</v>
      </c>
      <c r="G51" s="140" t="s">
        <v>588</v>
      </c>
      <c r="H51" s="55" t="str">
        <f>'Ma tran chuc năng P5'!F78</f>
        <v>Soạn thảo văn bản</v>
      </c>
      <c r="I51" s="92" t="s">
        <v>547</v>
      </c>
      <c r="J51" s="277" t="str">
        <f>'Ma tran chuc năng P5'!H78</f>
        <v>Soạn thảo và soát kỹ các văn bản, báo cáo, quy trình, quy định…của phòng trước khi trình ký đảm bảo đúng đủ về nội dung và thể thức trình bày.</v>
      </c>
      <c r="K51" s="86" t="s">
        <v>105</v>
      </c>
      <c r="L51" s="86">
        <v>0</v>
      </c>
      <c r="M51" s="178" t="s">
        <v>106</v>
      </c>
      <c r="N51" s="139">
        <v>1</v>
      </c>
      <c r="O51" s="312">
        <f>N51*$C$51*$B$33*$A$9</f>
        <v>0</v>
      </c>
      <c r="P51" s="86">
        <v>0</v>
      </c>
      <c r="Q51" s="302"/>
      <c r="R51" s="118">
        <f>IF((100-P51*10)&gt;30,100-P51*10,0)</f>
        <v>100</v>
      </c>
      <c r="S51" s="135">
        <f>R51*O51</f>
        <v>0</v>
      </c>
      <c r="T51" s="86">
        <v>0</v>
      </c>
      <c r="U51" s="134"/>
      <c r="V51" s="118">
        <f>IF((100-T51*10)&gt;30,100-T51*10,0)</f>
        <v>100</v>
      </c>
      <c r="W51" s="135">
        <f>V51*O51</f>
        <v>0</v>
      </c>
      <c r="X51" s="122"/>
      <c r="Y51" s="122"/>
      <c r="Z51" s="122"/>
      <c r="AA51" s="122"/>
      <c r="AB51" s="122"/>
      <c r="AC51" s="122"/>
      <c r="AD51" s="122"/>
      <c r="AE51" s="122"/>
      <c r="AF51" s="122"/>
      <c r="AG51" s="122"/>
      <c r="AH51" s="122"/>
      <c r="AI51" s="122"/>
      <c r="AJ51" s="122"/>
      <c r="AK51" s="122"/>
      <c r="AL51" s="122"/>
      <c r="AM51" s="122"/>
      <c r="AN51" s="122"/>
      <c r="AO51" s="122"/>
      <c r="AP51" s="122"/>
      <c r="AQ51" s="122"/>
      <c r="AR51" s="122"/>
      <c r="AS51" s="122"/>
      <c r="AT51" s="122"/>
      <c r="AU51" s="122"/>
      <c r="AV51" s="122"/>
      <c r="AW51" s="122"/>
      <c r="AX51" s="122"/>
      <c r="AY51" s="122"/>
      <c r="AZ51" s="122"/>
      <c r="BA51" s="122"/>
      <c r="BB51" s="122"/>
      <c r="BC51" s="122"/>
      <c r="BD51" s="122"/>
      <c r="BE51" s="122"/>
      <c r="BF51" s="122"/>
      <c r="BG51" s="122"/>
      <c r="BH51" s="122"/>
      <c r="BI51" s="122"/>
      <c r="BJ51" s="122"/>
      <c r="BK51" s="122"/>
      <c r="BL51" s="122"/>
      <c r="BM51" s="122"/>
      <c r="BN51" s="122"/>
      <c r="BO51" s="122"/>
      <c r="BP51" s="122"/>
      <c r="BQ51" s="122"/>
      <c r="BR51" s="122"/>
      <c r="BS51" s="122"/>
      <c r="BT51" s="122"/>
      <c r="BU51" s="122"/>
      <c r="BV51" s="122"/>
      <c r="BW51" s="122"/>
      <c r="BX51" s="122"/>
      <c r="BY51" s="122"/>
      <c r="BZ51" s="122"/>
      <c r="CA51" s="122"/>
      <c r="CB51" s="122"/>
      <c r="CC51" s="122"/>
      <c r="CD51" s="122"/>
      <c r="CE51" s="122"/>
      <c r="CF51" s="122"/>
      <c r="CG51" s="122"/>
      <c r="CH51" s="122"/>
      <c r="CI51" s="122"/>
      <c r="CJ51" s="122"/>
      <c r="CK51" s="122"/>
      <c r="CL51" s="122"/>
      <c r="CM51" s="122"/>
      <c r="CN51" s="122"/>
      <c r="CO51" s="122"/>
      <c r="CP51" s="122"/>
      <c r="CQ51" s="122"/>
      <c r="CR51" s="122"/>
      <c r="CS51" s="122"/>
      <c r="CT51" s="122"/>
      <c r="CU51" s="122"/>
      <c r="CV51" s="122"/>
      <c r="CW51" s="122"/>
      <c r="CX51" s="122"/>
      <c r="CY51" s="122"/>
      <c r="CZ51" s="122"/>
      <c r="DA51" s="122"/>
      <c r="DB51" s="122"/>
      <c r="DC51" s="122"/>
      <c r="DD51" s="122"/>
      <c r="DE51" s="122"/>
      <c r="DF51" s="122"/>
      <c r="DG51" s="122"/>
      <c r="DH51" s="122"/>
      <c r="DI51" s="122"/>
      <c r="DJ51" s="122"/>
      <c r="DK51" s="122"/>
      <c r="DL51" s="122"/>
      <c r="DM51" s="122"/>
      <c r="DN51" s="122"/>
      <c r="DO51" s="122"/>
      <c r="DP51" s="122"/>
      <c r="DQ51" s="122"/>
      <c r="DR51" s="122"/>
      <c r="DS51" s="122"/>
      <c r="DT51" s="122"/>
      <c r="DU51" s="122"/>
      <c r="DV51" s="122"/>
      <c r="DW51" s="122"/>
      <c r="DX51" s="122"/>
    </row>
    <row r="52" spans="1:128" s="67" customFormat="1" ht="25.5" hidden="1" customHeight="1">
      <c r="A52" s="896"/>
      <c r="B52" s="848"/>
      <c r="C52" s="147"/>
      <c r="D52" s="147"/>
      <c r="E52" s="138" t="s">
        <v>224</v>
      </c>
      <c r="F52" s="831" t="s">
        <v>225</v>
      </c>
      <c r="G52" s="832"/>
      <c r="H52" s="832"/>
      <c r="I52" s="832"/>
      <c r="J52" s="832"/>
      <c r="K52" s="832"/>
      <c r="L52" s="832"/>
      <c r="M52" s="833"/>
      <c r="N52" s="190"/>
      <c r="O52" s="190"/>
      <c r="P52" s="198"/>
      <c r="Q52" s="404"/>
      <c r="R52" s="196"/>
      <c r="S52" s="197"/>
      <c r="T52" s="198"/>
      <c r="U52" s="198"/>
      <c r="V52" s="196"/>
      <c r="W52" s="197"/>
      <c r="X52" s="221"/>
      <c r="Y52" s="122"/>
      <c r="Z52" s="122"/>
      <c r="AA52" s="122"/>
      <c r="AB52" s="122"/>
      <c r="AC52" s="122"/>
      <c r="AD52" s="122"/>
      <c r="AE52" s="122"/>
      <c r="AF52" s="122"/>
      <c r="AG52" s="122"/>
      <c r="AH52" s="122"/>
      <c r="AI52" s="122"/>
      <c r="AJ52" s="122"/>
      <c r="AK52" s="122"/>
      <c r="AL52" s="122"/>
      <c r="AM52" s="122"/>
      <c r="AN52" s="122"/>
      <c r="AO52" s="122"/>
      <c r="AP52" s="122"/>
      <c r="AQ52" s="122"/>
      <c r="AR52" s="122"/>
      <c r="AS52" s="122"/>
      <c r="AT52" s="122"/>
      <c r="AU52" s="122"/>
      <c r="AV52" s="122"/>
      <c r="AW52" s="122"/>
      <c r="AX52" s="122"/>
      <c r="AY52" s="122"/>
      <c r="AZ52" s="122"/>
      <c r="BA52" s="122"/>
      <c r="BB52" s="122"/>
      <c r="BC52" s="122"/>
      <c r="BD52" s="122"/>
      <c r="BE52" s="122"/>
      <c r="BF52" s="122"/>
      <c r="BG52" s="122"/>
      <c r="BH52" s="122"/>
      <c r="BI52" s="122"/>
      <c r="BJ52" s="122"/>
      <c r="BK52" s="122"/>
      <c r="BL52" s="122"/>
      <c r="BM52" s="122"/>
      <c r="BN52" s="122"/>
      <c r="BO52" s="122"/>
      <c r="BP52" s="122"/>
      <c r="BQ52" s="122"/>
      <c r="BR52" s="122"/>
      <c r="BS52" s="122"/>
      <c r="BT52" s="122"/>
      <c r="BU52" s="122"/>
      <c r="BV52" s="122"/>
      <c r="BW52" s="122"/>
      <c r="BX52" s="122"/>
      <c r="BY52" s="122"/>
      <c r="BZ52" s="122"/>
      <c r="CA52" s="122"/>
      <c r="CB52" s="122"/>
      <c r="CC52" s="122"/>
      <c r="CD52" s="122"/>
      <c r="CE52" s="122"/>
      <c r="CF52" s="122"/>
      <c r="CG52" s="122"/>
      <c r="CH52" s="122"/>
      <c r="CI52" s="122"/>
      <c r="CJ52" s="122"/>
      <c r="CK52" s="122"/>
      <c r="CL52" s="122"/>
      <c r="CM52" s="122"/>
      <c r="CN52" s="122"/>
      <c r="CO52" s="122"/>
      <c r="CP52" s="122"/>
      <c r="CQ52" s="122"/>
      <c r="CR52" s="122"/>
      <c r="CS52" s="122"/>
      <c r="CT52" s="122"/>
      <c r="CU52" s="122"/>
      <c r="CV52" s="122"/>
      <c r="CW52" s="122"/>
      <c r="CX52" s="122"/>
      <c r="CY52" s="122"/>
      <c r="CZ52" s="122"/>
      <c r="DA52" s="122"/>
      <c r="DB52" s="122"/>
      <c r="DC52" s="122"/>
      <c r="DD52" s="122"/>
      <c r="DE52" s="122"/>
      <c r="DF52" s="122"/>
      <c r="DG52" s="122"/>
      <c r="DH52" s="122"/>
      <c r="DI52" s="122"/>
      <c r="DJ52" s="122"/>
      <c r="DK52" s="122"/>
      <c r="DL52" s="122"/>
      <c r="DM52" s="122"/>
      <c r="DN52" s="122"/>
      <c r="DO52" s="122"/>
      <c r="DP52" s="122"/>
      <c r="DQ52" s="122"/>
      <c r="DR52" s="122"/>
      <c r="DS52" s="122"/>
      <c r="DT52" s="122"/>
      <c r="DU52" s="122"/>
      <c r="DV52" s="122"/>
      <c r="DW52" s="122"/>
      <c r="DX52" s="122"/>
    </row>
    <row r="53" spans="1:128" s="67" customFormat="1" ht="69" hidden="1" customHeight="1">
      <c r="A53" s="896"/>
      <c r="B53" s="848"/>
      <c r="C53" s="868">
        <v>0</v>
      </c>
      <c r="D53" s="538">
        <v>0.5</v>
      </c>
      <c r="E53" s="827" t="s">
        <v>70</v>
      </c>
      <c r="F53" s="702" t="str">
        <f>+'Ma tran chuc năng P5'!D81</f>
        <v>Khai thác hiệu quả các phần mềm được trang bị</v>
      </c>
      <c r="G53" s="827" t="s">
        <v>551</v>
      </c>
      <c r="H53" s="702" t="str">
        <f>'Ma tran chuc năng P5'!F81</f>
        <v>Khai thác hiệu quả các phần mềm được trang bị</v>
      </c>
      <c r="I53" s="144" t="s">
        <v>549</v>
      </c>
      <c r="J53" s="129" t="str">
        <f>'Ma tran chuc năng P5'!H81</f>
        <v>Khai thác hiệu quả các phần mềm dùng chung được trang bị như Eoffice; Microsoft Office; visio</v>
      </c>
      <c r="K53" s="86" t="s">
        <v>105</v>
      </c>
      <c r="L53" s="86">
        <v>0</v>
      </c>
      <c r="M53" s="178" t="s">
        <v>106</v>
      </c>
      <c r="N53" s="139">
        <v>0.5</v>
      </c>
      <c r="O53" s="312">
        <f>N53*$C$53*$B$33*$A$9</f>
        <v>0</v>
      </c>
      <c r="P53" s="86">
        <v>0</v>
      </c>
      <c r="Q53" s="302"/>
      <c r="R53" s="118">
        <f>IF((100-P53*10)&gt;30,100-P53*10,0)</f>
        <v>100</v>
      </c>
      <c r="S53" s="135">
        <f>R53*O53</f>
        <v>0</v>
      </c>
      <c r="T53" s="86">
        <v>0</v>
      </c>
      <c r="U53" s="134"/>
      <c r="V53" s="118">
        <f>IF((100-T53*10)&gt;30,100-T53*10,0)</f>
        <v>100</v>
      </c>
      <c r="W53" s="135">
        <f>O53*V53</f>
        <v>0</v>
      </c>
      <c r="X53" s="221"/>
      <c r="Y53" s="122"/>
      <c r="Z53" s="122"/>
      <c r="AA53" s="122"/>
      <c r="AB53" s="122"/>
      <c r="AC53" s="122"/>
      <c r="AD53" s="122"/>
      <c r="AE53" s="122"/>
      <c r="AF53" s="122"/>
      <c r="AG53" s="122"/>
      <c r="AH53" s="122"/>
      <c r="AI53" s="122"/>
      <c r="AJ53" s="122"/>
      <c r="AK53" s="122"/>
      <c r="AL53" s="122"/>
      <c r="AM53" s="122"/>
      <c r="AN53" s="122"/>
      <c r="AO53" s="122"/>
      <c r="AP53" s="122"/>
      <c r="AQ53" s="122"/>
      <c r="AR53" s="122"/>
      <c r="AS53" s="122"/>
      <c r="AT53" s="122"/>
      <c r="AU53" s="122"/>
      <c r="AV53" s="122"/>
      <c r="AW53" s="122"/>
      <c r="AX53" s="122"/>
      <c r="AY53" s="122"/>
      <c r="AZ53" s="122"/>
      <c r="BA53" s="122"/>
      <c r="BB53" s="122"/>
      <c r="BC53" s="122"/>
      <c r="BD53" s="122"/>
      <c r="BE53" s="122"/>
      <c r="BF53" s="122"/>
      <c r="BG53" s="122"/>
      <c r="BH53" s="122"/>
      <c r="BI53" s="122"/>
      <c r="BJ53" s="122"/>
      <c r="BK53" s="122"/>
      <c r="BL53" s="122"/>
      <c r="BM53" s="122"/>
      <c r="BN53" s="122"/>
      <c r="BO53" s="122"/>
      <c r="BP53" s="122"/>
      <c r="BQ53" s="122"/>
      <c r="BR53" s="122"/>
      <c r="BS53" s="122"/>
      <c r="BT53" s="122"/>
      <c r="BU53" s="122"/>
      <c r="BV53" s="122"/>
      <c r="BW53" s="122"/>
      <c r="BX53" s="122"/>
      <c r="BY53" s="122"/>
      <c r="BZ53" s="122"/>
      <c r="CA53" s="122"/>
      <c r="CB53" s="122"/>
      <c r="CC53" s="122"/>
      <c r="CD53" s="122"/>
      <c r="CE53" s="122"/>
      <c r="CF53" s="122"/>
      <c r="CG53" s="122"/>
      <c r="CH53" s="122"/>
      <c r="CI53" s="122"/>
      <c r="CJ53" s="122"/>
      <c r="CK53" s="122"/>
      <c r="CL53" s="122"/>
      <c r="CM53" s="122"/>
      <c r="CN53" s="122"/>
      <c r="CO53" s="122"/>
      <c r="CP53" s="122"/>
      <c r="CQ53" s="122"/>
      <c r="CR53" s="122"/>
      <c r="CS53" s="122"/>
      <c r="CT53" s="122"/>
      <c r="CU53" s="122"/>
      <c r="CV53" s="122"/>
      <c r="CW53" s="122"/>
      <c r="CX53" s="122"/>
      <c r="CY53" s="122"/>
      <c r="CZ53" s="122"/>
      <c r="DA53" s="122"/>
      <c r="DB53" s="122"/>
      <c r="DC53" s="122"/>
      <c r="DD53" s="122"/>
      <c r="DE53" s="122"/>
      <c r="DF53" s="122"/>
      <c r="DG53" s="122"/>
      <c r="DH53" s="122"/>
      <c r="DI53" s="122"/>
      <c r="DJ53" s="122"/>
      <c r="DK53" s="122"/>
      <c r="DL53" s="122"/>
      <c r="DM53" s="122"/>
      <c r="DN53" s="122"/>
      <c r="DO53" s="122"/>
      <c r="DP53" s="122"/>
      <c r="DQ53" s="122"/>
      <c r="DR53" s="122"/>
      <c r="DS53" s="122"/>
      <c r="DT53" s="122"/>
      <c r="DU53" s="122"/>
      <c r="DV53" s="122"/>
      <c r="DW53" s="122"/>
      <c r="DX53" s="122"/>
    </row>
    <row r="54" spans="1:128" s="67" customFormat="1" ht="69" hidden="1" customHeight="1">
      <c r="A54" s="896"/>
      <c r="B54" s="848"/>
      <c r="C54" s="870"/>
      <c r="D54" s="538">
        <v>0.5</v>
      </c>
      <c r="E54" s="828"/>
      <c r="F54" s="704"/>
      <c r="G54" s="828"/>
      <c r="H54" s="704"/>
      <c r="I54" s="144" t="s">
        <v>550</v>
      </c>
      <c r="J54" s="129" t="str">
        <f>'Ma tran chuc năng P5'!H82</f>
        <v>Khai thác hiệu quả các phần mềm chuyên môn được trang bị</v>
      </c>
      <c r="K54" s="86" t="s">
        <v>105</v>
      </c>
      <c r="L54" s="86">
        <v>0</v>
      </c>
      <c r="M54" s="178" t="s">
        <v>106</v>
      </c>
      <c r="N54" s="139">
        <v>0.5</v>
      </c>
      <c r="O54" s="312">
        <f>N54*$C$53*$B$33*$A$9</f>
        <v>0</v>
      </c>
      <c r="P54" s="86">
        <v>0</v>
      </c>
      <c r="Q54" s="302"/>
      <c r="R54" s="118">
        <f>IF((100-P54*10)&gt;30,100-P54*10,0)</f>
        <v>100</v>
      </c>
      <c r="S54" s="135">
        <f>R54*O54</f>
        <v>0</v>
      </c>
      <c r="T54" s="86">
        <v>0</v>
      </c>
      <c r="U54" s="134"/>
      <c r="V54" s="118">
        <f>IF((100-T54*10)&gt;30,100-T54*10,0)</f>
        <v>100</v>
      </c>
      <c r="W54" s="135">
        <f>O54*V54</f>
        <v>0</v>
      </c>
      <c r="X54" s="221"/>
      <c r="Y54" s="122"/>
      <c r="Z54" s="122"/>
      <c r="AA54" s="122"/>
      <c r="AB54" s="122"/>
      <c r="AC54" s="122"/>
      <c r="AD54" s="122"/>
      <c r="AE54" s="122"/>
      <c r="AF54" s="122"/>
      <c r="AG54" s="122"/>
      <c r="AH54" s="122"/>
      <c r="AI54" s="122"/>
      <c r="AJ54" s="122"/>
      <c r="AK54" s="122"/>
      <c r="AL54" s="122"/>
      <c r="AM54" s="122"/>
      <c r="AN54" s="122"/>
      <c r="AO54" s="122"/>
      <c r="AP54" s="122"/>
      <c r="AQ54" s="122"/>
      <c r="AR54" s="122"/>
      <c r="AS54" s="122"/>
      <c r="AT54" s="122"/>
      <c r="AU54" s="122"/>
      <c r="AV54" s="122"/>
      <c r="AW54" s="122"/>
      <c r="AX54" s="122"/>
      <c r="AY54" s="122"/>
      <c r="AZ54" s="122"/>
      <c r="BA54" s="122"/>
      <c r="BB54" s="122"/>
      <c r="BC54" s="122"/>
      <c r="BD54" s="122"/>
      <c r="BE54" s="122"/>
      <c r="BF54" s="122"/>
      <c r="BG54" s="122"/>
      <c r="BH54" s="122"/>
      <c r="BI54" s="122"/>
      <c r="BJ54" s="122"/>
      <c r="BK54" s="122"/>
      <c r="BL54" s="122"/>
      <c r="BM54" s="122"/>
      <c r="BN54" s="122"/>
      <c r="BO54" s="122"/>
      <c r="BP54" s="122"/>
      <c r="BQ54" s="122"/>
      <c r="BR54" s="122"/>
      <c r="BS54" s="122"/>
      <c r="BT54" s="122"/>
      <c r="BU54" s="122"/>
      <c r="BV54" s="122"/>
      <c r="BW54" s="122"/>
      <c r="BX54" s="122"/>
      <c r="BY54" s="122"/>
      <c r="BZ54" s="122"/>
      <c r="CA54" s="122"/>
      <c r="CB54" s="122"/>
      <c r="CC54" s="122"/>
      <c r="CD54" s="122"/>
      <c r="CE54" s="122"/>
      <c r="CF54" s="122"/>
      <c r="CG54" s="122"/>
      <c r="CH54" s="122"/>
      <c r="CI54" s="122"/>
      <c r="CJ54" s="122"/>
      <c r="CK54" s="122"/>
      <c r="CL54" s="122"/>
      <c r="CM54" s="122"/>
      <c r="CN54" s="122"/>
      <c r="CO54" s="122"/>
      <c r="CP54" s="122"/>
      <c r="CQ54" s="122"/>
      <c r="CR54" s="122"/>
      <c r="CS54" s="122"/>
      <c r="CT54" s="122"/>
      <c r="CU54" s="122"/>
      <c r="CV54" s="122"/>
      <c r="CW54" s="122"/>
      <c r="CX54" s="122"/>
      <c r="CY54" s="122"/>
      <c r="CZ54" s="122"/>
      <c r="DA54" s="122"/>
      <c r="DB54" s="122"/>
      <c r="DC54" s="122"/>
      <c r="DD54" s="122"/>
      <c r="DE54" s="122"/>
      <c r="DF54" s="122"/>
      <c r="DG54" s="122"/>
      <c r="DH54" s="122"/>
      <c r="DI54" s="122"/>
      <c r="DJ54" s="122"/>
      <c r="DK54" s="122"/>
      <c r="DL54" s="122"/>
      <c r="DM54" s="122"/>
      <c r="DN54" s="122"/>
      <c r="DO54" s="122"/>
      <c r="DP54" s="122"/>
      <c r="DQ54" s="122"/>
      <c r="DR54" s="122"/>
      <c r="DS54" s="122"/>
      <c r="DT54" s="122"/>
      <c r="DU54" s="122"/>
      <c r="DV54" s="122"/>
      <c r="DW54" s="122"/>
      <c r="DX54" s="122"/>
    </row>
    <row r="55" spans="1:128" s="67" customFormat="1" ht="33" customHeight="1">
      <c r="A55" s="896"/>
      <c r="B55" s="848"/>
      <c r="C55" s="147"/>
      <c r="D55" s="147"/>
      <c r="E55" s="138" t="s">
        <v>226</v>
      </c>
      <c r="F55" s="831" t="s">
        <v>227</v>
      </c>
      <c r="G55" s="832"/>
      <c r="H55" s="832"/>
      <c r="I55" s="832"/>
      <c r="J55" s="832"/>
      <c r="K55" s="832"/>
      <c r="L55" s="832"/>
      <c r="M55" s="833"/>
      <c r="N55" s="190"/>
      <c r="O55" s="190"/>
      <c r="P55" s="198"/>
      <c r="Q55" s="404"/>
      <c r="R55" s="196"/>
      <c r="S55" s="197"/>
      <c r="T55" s="198"/>
      <c r="U55" s="198"/>
      <c r="V55" s="196"/>
      <c r="W55" s="197"/>
      <c r="X55" s="221"/>
      <c r="Y55" s="122"/>
      <c r="Z55" s="122"/>
      <c r="AA55" s="122"/>
      <c r="AB55" s="122"/>
      <c r="AC55" s="122"/>
      <c r="AD55" s="122"/>
      <c r="AE55" s="122"/>
      <c r="AF55" s="122"/>
      <c r="AG55" s="122"/>
      <c r="AH55" s="122"/>
      <c r="AI55" s="122"/>
      <c r="AJ55" s="122"/>
      <c r="AK55" s="122"/>
      <c r="AL55" s="122"/>
      <c r="AM55" s="122"/>
      <c r="AN55" s="122"/>
      <c r="AO55" s="122"/>
      <c r="AP55" s="122"/>
      <c r="AQ55" s="122"/>
      <c r="AR55" s="122"/>
      <c r="AS55" s="122"/>
      <c r="AT55" s="122"/>
      <c r="AU55" s="122"/>
      <c r="AV55" s="122"/>
      <c r="AW55" s="122"/>
      <c r="AX55" s="122"/>
      <c r="AY55" s="122"/>
      <c r="AZ55" s="122"/>
      <c r="BA55" s="122"/>
      <c r="BB55" s="122"/>
      <c r="BC55" s="122"/>
      <c r="BD55" s="122"/>
      <c r="BE55" s="122"/>
      <c r="BF55" s="122"/>
      <c r="BG55" s="122"/>
      <c r="BH55" s="122"/>
      <c r="BI55" s="122"/>
      <c r="BJ55" s="122"/>
      <c r="BK55" s="122"/>
      <c r="BL55" s="122"/>
      <c r="BM55" s="122"/>
      <c r="BN55" s="122"/>
      <c r="BO55" s="122"/>
      <c r="BP55" s="122"/>
      <c r="BQ55" s="122"/>
      <c r="BR55" s="122"/>
      <c r="BS55" s="122"/>
      <c r="BT55" s="122"/>
      <c r="BU55" s="122"/>
      <c r="BV55" s="122"/>
      <c r="BW55" s="122"/>
      <c r="BX55" s="122"/>
      <c r="BY55" s="122"/>
      <c r="BZ55" s="122"/>
      <c r="CA55" s="122"/>
      <c r="CB55" s="122"/>
      <c r="CC55" s="122"/>
      <c r="CD55" s="122"/>
      <c r="CE55" s="122"/>
      <c r="CF55" s="122"/>
      <c r="CG55" s="122"/>
      <c r="CH55" s="122"/>
      <c r="CI55" s="122"/>
      <c r="CJ55" s="122"/>
      <c r="CK55" s="122"/>
      <c r="CL55" s="122"/>
      <c r="CM55" s="122"/>
      <c r="CN55" s="122"/>
      <c r="CO55" s="122"/>
      <c r="CP55" s="122"/>
      <c r="CQ55" s="122"/>
      <c r="CR55" s="122"/>
      <c r="CS55" s="122"/>
      <c r="CT55" s="122"/>
      <c r="CU55" s="122"/>
      <c r="CV55" s="122"/>
      <c r="CW55" s="122"/>
      <c r="CX55" s="122"/>
      <c r="CY55" s="122"/>
      <c r="CZ55" s="122"/>
      <c r="DA55" s="122"/>
      <c r="DB55" s="122"/>
      <c r="DC55" s="122"/>
      <c r="DD55" s="122"/>
      <c r="DE55" s="122"/>
      <c r="DF55" s="122"/>
      <c r="DG55" s="122"/>
      <c r="DH55" s="122"/>
      <c r="DI55" s="122"/>
      <c r="DJ55" s="122"/>
      <c r="DK55" s="122"/>
      <c r="DL55" s="122"/>
      <c r="DM55" s="122"/>
      <c r="DN55" s="122"/>
      <c r="DO55" s="122"/>
      <c r="DP55" s="122"/>
      <c r="DQ55" s="122"/>
      <c r="DR55" s="122"/>
      <c r="DS55" s="122"/>
      <c r="DT55" s="122"/>
      <c r="DU55" s="122"/>
      <c r="DV55" s="122"/>
      <c r="DW55" s="122"/>
      <c r="DX55" s="122"/>
    </row>
    <row r="56" spans="1:128" s="67" customFormat="1" ht="200.25" customHeight="1">
      <c r="A56" s="896"/>
      <c r="B56" s="848"/>
      <c r="C56" s="200">
        <v>0.1</v>
      </c>
      <c r="D56" s="538">
        <v>1</v>
      </c>
      <c r="E56" s="81" t="s">
        <v>73</v>
      </c>
      <c r="F56" s="58" t="str">
        <f>+'Ma tran chuc năng P5'!D83</f>
        <v>Xây dựng và tổ chức thực hiện kế hoạch thanh tra, kiểm tra định kỳ hoặc đột xuất trong toàn Công ty về việc thực hiện các chính sách, pháp luật của Nhà nước, quy chế phân cấp quản lý, quy định của Công ty và Tổng công ty</v>
      </c>
      <c r="G56" s="81" t="s">
        <v>552</v>
      </c>
      <c r="H56" s="129" t="s">
        <v>128</v>
      </c>
      <c r="I56" s="81" t="s">
        <v>553</v>
      </c>
      <c r="J56" s="64" t="s">
        <v>228</v>
      </c>
      <c r="K56" s="86" t="s">
        <v>105</v>
      </c>
      <c r="L56" s="86">
        <v>0</v>
      </c>
      <c r="M56" s="178" t="s">
        <v>125</v>
      </c>
      <c r="N56" s="139">
        <v>1</v>
      </c>
      <c r="O56" s="312">
        <f>N56*D56*$C$56*$B$33*$A$9</f>
        <v>7.4800000000000005E-2</v>
      </c>
      <c r="P56" s="173">
        <v>0</v>
      </c>
      <c r="Q56" s="302">
        <v>10</v>
      </c>
      <c r="R56" s="118">
        <f>100-(P56-L56)*Q56</f>
        <v>100</v>
      </c>
      <c r="S56" s="135">
        <f>R56*O56</f>
        <v>7.48</v>
      </c>
      <c r="T56" s="86">
        <v>0</v>
      </c>
      <c r="U56" s="302">
        <v>10</v>
      </c>
      <c r="V56" s="118">
        <f t="shared" ref="V56:V61" si="4">100-(T56-L56)*U56</f>
        <v>100</v>
      </c>
      <c r="W56" s="135">
        <f>O56*V56</f>
        <v>7.48</v>
      </c>
      <c r="X56" s="221"/>
      <c r="Y56" s="122"/>
      <c r="Z56" s="122"/>
      <c r="AA56" s="122"/>
      <c r="AB56" s="122"/>
      <c r="AC56" s="122"/>
      <c r="AD56" s="122"/>
      <c r="AE56" s="122"/>
      <c r="AF56" s="122"/>
      <c r="AG56" s="122"/>
      <c r="AH56" s="122"/>
      <c r="AI56" s="122"/>
      <c r="AJ56" s="122"/>
      <c r="AK56" s="122"/>
      <c r="AL56" s="122"/>
      <c r="AM56" s="122"/>
      <c r="AN56" s="122"/>
      <c r="AO56" s="122"/>
      <c r="AP56" s="122"/>
      <c r="AQ56" s="122"/>
      <c r="AR56" s="122"/>
      <c r="AS56" s="122"/>
      <c r="AT56" s="122"/>
      <c r="AU56" s="122"/>
      <c r="AV56" s="122"/>
      <c r="AW56" s="122"/>
      <c r="AX56" s="122"/>
      <c r="AY56" s="122"/>
      <c r="AZ56" s="122"/>
      <c r="BA56" s="122"/>
      <c r="BB56" s="122"/>
      <c r="BC56" s="122"/>
      <c r="BD56" s="122"/>
      <c r="BE56" s="122"/>
      <c r="BF56" s="122"/>
      <c r="BG56" s="122"/>
      <c r="BH56" s="122"/>
      <c r="BI56" s="122"/>
      <c r="BJ56" s="122"/>
      <c r="BK56" s="122"/>
      <c r="BL56" s="122"/>
      <c r="BM56" s="122"/>
      <c r="BN56" s="122"/>
      <c r="BO56" s="122"/>
      <c r="BP56" s="122"/>
      <c r="BQ56" s="122"/>
      <c r="BR56" s="122"/>
      <c r="BS56" s="122"/>
      <c r="BT56" s="122"/>
      <c r="BU56" s="122"/>
      <c r="BV56" s="122"/>
      <c r="BW56" s="122"/>
      <c r="BX56" s="122"/>
      <c r="BY56" s="122"/>
      <c r="BZ56" s="122"/>
      <c r="CA56" s="122"/>
      <c r="CB56" s="122"/>
      <c r="CC56" s="122"/>
      <c r="CD56" s="122"/>
      <c r="CE56" s="122"/>
      <c r="CF56" s="122"/>
      <c r="CG56" s="122"/>
      <c r="CH56" s="122"/>
      <c r="CI56" s="122"/>
      <c r="CJ56" s="122"/>
      <c r="CK56" s="122"/>
      <c r="CL56" s="122"/>
      <c r="CM56" s="122"/>
      <c r="CN56" s="122"/>
      <c r="CO56" s="122"/>
      <c r="CP56" s="122"/>
      <c r="CQ56" s="122"/>
      <c r="CR56" s="122"/>
      <c r="CS56" s="122"/>
      <c r="CT56" s="122"/>
      <c r="CU56" s="122"/>
      <c r="CV56" s="122"/>
      <c r="CW56" s="122"/>
      <c r="CX56" s="122"/>
      <c r="CY56" s="122"/>
      <c r="CZ56" s="122"/>
      <c r="DA56" s="122"/>
      <c r="DB56" s="122"/>
      <c r="DC56" s="122"/>
      <c r="DD56" s="122"/>
      <c r="DE56" s="122"/>
      <c r="DF56" s="122"/>
      <c r="DG56" s="122"/>
      <c r="DH56" s="122"/>
      <c r="DI56" s="122"/>
      <c r="DJ56" s="122"/>
      <c r="DK56" s="122"/>
      <c r="DL56" s="122"/>
      <c r="DM56" s="122"/>
      <c r="DN56" s="122"/>
      <c r="DO56" s="122"/>
      <c r="DP56" s="122"/>
      <c r="DQ56" s="122"/>
      <c r="DR56" s="122"/>
      <c r="DS56" s="122"/>
      <c r="DT56" s="122"/>
      <c r="DU56" s="122"/>
      <c r="DV56" s="122"/>
      <c r="DW56" s="122"/>
      <c r="DX56" s="122"/>
    </row>
    <row r="57" spans="1:128" s="67" customFormat="1" ht="30.75" hidden="1" customHeight="1">
      <c r="A57" s="896"/>
      <c r="B57" s="210"/>
      <c r="C57" s="147"/>
      <c r="D57" s="147"/>
      <c r="E57" s="138" t="s">
        <v>231</v>
      </c>
      <c r="F57" s="831" t="s">
        <v>232</v>
      </c>
      <c r="G57" s="832"/>
      <c r="H57" s="832"/>
      <c r="I57" s="832"/>
      <c r="J57" s="832"/>
      <c r="K57" s="832"/>
      <c r="L57" s="832"/>
      <c r="M57" s="833"/>
      <c r="N57" s="190"/>
      <c r="O57" s="190"/>
      <c r="P57" s="198"/>
      <c r="Q57" s="404"/>
      <c r="R57" s="196"/>
      <c r="S57" s="197"/>
      <c r="T57" s="198"/>
      <c r="U57" s="198"/>
      <c r="V57" s="118">
        <f t="shared" si="4"/>
        <v>100</v>
      </c>
      <c r="W57" s="197"/>
      <c r="X57" s="221"/>
      <c r="Y57" s="122"/>
      <c r="Z57" s="122"/>
      <c r="AA57" s="122"/>
      <c r="AB57" s="122"/>
      <c r="AC57" s="122"/>
      <c r="AD57" s="122"/>
      <c r="AE57" s="122"/>
      <c r="AF57" s="122"/>
      <c r="AG57" s="122"/>
      <c r="AH57" s="122"/>
      <c r="AI57" s="122"/>
      <c r="AJ57" s="122"/>
      <c r="AK57" s="122"/>
      <c r="AL57" s="122"/>
      <c r="AM57" s="122"/>
      <c r="AN57" s="122"/>
      <c r="AO57" s="122"/>
      <c r="AP57" s="122"/>
      <c r="AQ57" s="122"/>
      <c r="AR57" s="122"/>
      <c r="AS57" s="122"/>
      <c r="AT57" s="122"/>
      <c r="AU57" s="122"/>
      <c r="AV57" s="122"/>
      <c r="AW57" s="122"/>
      <c r="AX57" s="122"/>
      <c r="AY57" s="122"/>
      <c r="AZ57" s="122"/>
      <c r="BA57" s="122"/>
      <c r="BB57" s="122"/>
      <c r="BC57" s="122"/>
      <c r="BD57" s="122"/>
      <c r="BE57" s="122"/>
      <c r="BF57" s="122"/>
      <c r="BG57" s="122"/>
      <c r="BH57" s="122"/>
      <c r="BI57" s="122"/>
      <c r="BJ57" s="122"/>
      <c r="BK57" s="122"/>
      <c r="BL57" s="122"/>
      <c r="BM57" s="122"/>
      <c r="BN57" s="122"/>
      <c r="BO57" s="122"/>
      <c r="BP57" s="122"/>
      <c r="BQ57" s="122"/>
      <c r="BR57" s="122"/>
      <c r="BS57" s="122"/>
      <c r="BT57" s="122"/>
      <c r="BU57" s="122"/>
      <c r="BV57" s="122"/>
      <c r="BW57" s="122"/>
      <c r="BX57" s="122"/>
      <c r="BY57" s="122"/>
      <c r="BZ57" s="122"/>
      <c r="CA57" s="122"/>
      <c r="CB57" s="122"/>
      <c r="CC57" s="122"/>
      <c r="CD57" s="122"/>
      <c r="CE57" s="122"/>
      <c r="CF57" s="122"/>
      <c r="CG57" s="122"/>
      <c r="CH57" s="122"/>
      <c r="CI57" s="122"/>
      <c r="CJ57" s="122"/>
      <c r="CK57" s="122"/>
      <c r="CL57" s="122"/>
      <c r="CM57" s="122"/>
      <c r="CN57" s="122"/>
      <c r="CO57" s="122"/>
      <c r="CP57" s="122"/>
      <c r="CQ57" s="122"/>
      <c r="CR57" s="122"/>
      <c r="CS57" s="122"/>
      <c r="CT57" s="122"/>
      <c r="CU57" s="122"/>
      <c r="CV57" s="122"/>
      <c r="CW57" s="122"/>
      <c r="CX57" s="122"/>
      <c r="CY57" s="122"/>
      <c r="CZ57" s="122"/>
      <c r="DA57" s="122"/>
      <c r="DB57" s="122"/>
      <c r="DC57" s="122"/>
      <c r="DD57" s="122"/>
      <c r="DE57" s="122"/>
      <c r="DF57" s="122"/>
      <c r="DG57" s="122"/>
      <c r="DH57" s="122"/>
      <c r="DI57" s="122"/>
      <c r="DJ57" s="122"/>
      <c r="DK57" s="122"/>
      <c r="DL57" s="122"/>
      <c r="DM57" s="122"/>
      <c r="DN57" s="122"/>
      <c r="DO57" s="122"/>
      <c r="DP57" s="122"/>
      <c r="DQ57" s="122"/>
      <c r="DR57" s="122"/>
      <c r="DS57" s="122"/>
      <c r="DT57" s="122"/>
      <c r="DU57" s="122"/>
      <c r="DV57" s="122"/>
      <c r="DW57" s="122"/>
      <c r="DX57" s="122"/>
    </row>
    <row r="58" spans="1:128" s="67" customFormat="1" ht="110.25" hidden="1" customHeight="1">
      <c r="A58" s="896"/>
      <c r="B58" s="210"/>
      <c r="C58" s="868">
        <v>0</v>
      </c>
      <c r="D58" s="528"/>
      <c r="E58" s="98" t="s">
        <v>76</v>
      </c>
      <c r="F58" s="58" t="str">
        <f>+'Ma tran chuc năng P5'!D84</f>
        <v>Lập kế hoạch và tổ chức triển khai duy trì áp dụng và cải tiến hệ thống quản lý chất lượng ISO 9001:2015 trong toàn Công ty</v>
      </c>
      <c r="G58" s="81" t="s">
        <v>555</v>
      </c>
      <c r="H58" s="63" t="str">
        <f>'Ma tran chuc năng P5'!F84</f>
        <v>Chỉ đạo và triển khai kế hoạch duy trì áp dụng và cải tiến hệ thống quản lý chất lượng ISO 9001:2015 của Công ty  đến toàn thể CBCNV trong phòng</v>
      </c>
      <c r="I58" s="81" t="s">
        <v>554</v>
      </c>
      <c r="J58" s="64" t="str">
        <f>'Ma tran chuc năng P5'!H84</f>
        <v xml:space="preserve">Chỉ đạo, triển khai, tổ chức thực hiện duy trì áp dụng và cải tiến hệ thống  quản lý chất lượng ISO 9001:2015 trong phòng. </v>
      </c>
      <c r="K58" s="86" t="s">
        <v>105</v>
      </c>
      <c r="L58" s="86">
        <v>0</v>
      </c>
      <c r="M58" s="178" t="s">
        <v>106</v>
      </c>
      <c r="N58" s="139">
        <v>0.5</v>
      </c>
      <c r="O58" s="312">
        <f>N58*$C$58*$B$33*$A$9</f>
        <v>0</v>
      </c>
      <c r="P58" s="86">
        <v>0</v>
      </c>
      <c r="Q58" s="302"/>
      <c r="R58" s="118">
        <f>IF((100-P58*10)&gt;30,100-P58*10,0)</f>
        <v>100</v>
      </c>
      <c r="S58" s="135">
        <f>R58*O58</f>
        <v>0</v>
      </c>
      <c r="T58" s="86">
        <v>0</v>
      </c>
      <c r="U58" s="134"/>
      <c r="V58" s="118">
        <f t="shared" si="4"/>
        <v>100</v>
      </c>
      <c r="W58" s="135">
        <f>O58*V58</f>
        <v>0</v>
      </c>
      <c r="X58" s="221"/>
      <c r="Y58" s="122"/>
      <c r="Z58" s="122"/>
      <c r="AA58" s="122"/>
      <c r="AB58" s="122"/>
      <c r="AC58" s="122"/>
      <c r="AD58" s="122"/>
      <c r="AE58" s="122"/>
      <c r="AF58" s="122"/>
      <c r="AG58" s="122"/>
      <c r="AH58" s="122"/>
      <c r="AI58" s="122"/>
      <c r="AJ58" s="122"/>
      <c r="AK58" s="122"/>
      <c r="AL58" s="122"/>
      <c r="AM58" s="122"/>
      <c r="AN58" s="122"/>
      <c r="AO58" s="122"/>
      <c r="AP58" s="122"/>
      <c r="AQ58" s="122"/>
      <c r="AR58" s="122"/>
      <c r="AS58" s="122"/>
      <c r="AT58" s="122"/>
      <c r="AU58" s="122"/>
      <c r="AV58" s="122"/>
      <c r="AW58" s="122"/>
      <c r="AX58" s="122"/>
      <c r="AY58" s="122"/>
      <c r="AZ58" s="122"/>
      <c r="BA58" s="122"/>
      <c r="BB58" s="122"/>
      <c r="BC58" s="122"/>
      <c r="BD58" s="122"/>
      <c r="BE58" s="122"/>
      <c r="BF58" s="122"/>
      <c r="BG58" s="122"/>
      <c r="BH58" s="122"/>
      <c r="BI58" s="122"/>
      <c r="BJ58" s="122"/>
      <c r="BK58" s="122"/>
      <c r="BL58" s="122"/>
      <c r="BM58" s="122"/>
      <c r="BN58" s="122"/>
      <c r="BO58" s="122"/>
      <c r="BP58" s="122"/>
      <c r="BQ58" s="122"/>
      <c r="BR58" s="122"/>
      <c r="BS58" s="122"/>
      <c r="BT58" s="122"/>
      <c r="BU58" s="122"/>
      <c r="BV58" s="122"/>
      <c r="BW58" s="122"/>
      <c r="BX58" s="122"/>
      <c r="BY58" s="122"/>
      <c r="BZ58" s="122"/>
      <c r="CA58" s="122"/>
      <c r="CB58" s="122"/>
      <c r="CC58" s="122"/>
      <c r="CD58" s="122"/>
      <c r="CE58" s="122"/>
      <c r="CF58" s="122"/>
      <c r="CG58" s="122"/>
      <c r="CH58" s="122"/>
      <c r="CI58" s="122"/>
      <c r="CJ58" s="122"/>
      <c r="CK58" s="122"/>
      <c r="CL58" s="122"/>
      <c r="CM58" s="122"/>
      <c r="CN58" s="122"/>
      <c r="CO58" s="122"/>
      <c r="CP58" s="122"/>
      <c r="CQ58" s="122"/>
      <c r="CR58" s="122"/>
      <c r="CS58" s="122"/>
      <c r="CT58" s="122"/>
      <c r="CU58" s="122"/>
      <c r="CV58" s="122"/>
      <c r="CW58" s="122"/>
      <c r="CX58" s="122"/>
      <c r="CY58" s="122"/>
      <c r="CZ58" s="122"/>
      <c r="DA58" s="122"/>
      <c r="DB58" s="122"/>
      <c r="DC58" s="122"/>
      <c r="DD58" s="122"/>
      <c r="DE58" s="122"/>
      <c r="DF58" s="122"/>
      <c r="DG58" s="122"/>
      <c r="DH58" s="122"/>
      <c r="DI58" s="122"/>
      <c r="DJ58" s="122"/>
      <c r="DK58" s="122"/>
      <c r="DL58" s="122"/>
      <c r="DM58" s="122"/>
      <c r="DN58" s="122"/>
      <c r="DO58" s="122"/>
      <c r="DP58" s="122"/>
      <c r="DQ58" s="122"/>
      <c r="DR58" s="122"/>
      <c r="DS58" s="122"/>
      <c r="DT58" s="122"/>
      <c r="DU58" s="122"/>
      <c r="DV58" s="122"/>
      <c r="DW58" s="122"/>
      <c r="DX58" s="122"/>
    </row>
    <row r="59" spans="1:128" s="67" customFormat="1" ht="78.75" hidden="1" customHeight="1">
      <c r="A59" s="896"/>
      <c r="B59" s="210"/>
      <c r="C59" s="870"/>
      <c r="D59" s="529"/>
      <c r="E59" s="98" t="s">
        <v>78</v>
      </c>
      <c r="F59" s="58" t="str">
        <f>+'Ma tran chuc năng P5'!D86</f>
        <v>Lập kế hoạch triển khai duy trì áp dụng và cải tiến công cụ 5S trong toàn Công ty.</v>
      </c>
      <c r="G59" s="81" t="s">
        <v>557</v>
      </c>
      <c r="H59" s="63" t="str">
        <f>'Ma tran chuc năng P5'!F86</f>
        <v>Chỉ đạo và triển khai kế hoạch  duy trì áp dụng và cải tiến công cụ 5S của Công ty đến toàn thể CBCNV trong phòng.</v>
      </c>
      <c r="I59" s="81" t="s">
        <v>558</v>
      </c>
      <c r="J59" s="63" t="str">
        <f>'Ma tran chuc năng P5'!H86</f>
        <v xml:space="preserve">Triển khai, tổ chức thực hiện, duy trì áp dụng và cải tiến công cụ 5S  trong phòng. </v>
      </c>
      <c r="K59" s="86" t="s">
        <v>105</v>
      </c>
      <c r="L59" s="86">
        <v>0</v>
      </c>
      <c r="M59" s="178" t="s">
        <v>106</v>
      </c>
      <c r="N59" s="139">
        <v>0.5</v>
      </c>
      <c r="O59" s="312">
        <f>N59*$C$58*$B$33*$A$9</f>
        <v>0</v>
      </c>
      <c r="P59" s="86">
        <v>0</v>
      </c>
      <c r="Q59" s="302"/>
      <c r="R59" s="118">
        <f>IF((100-P59*10)&gt;30,100-P59*10,0)</f>
        <v>100</v>
      </c>
      <c r="S59" s="135">
        <f>R59*O59</f>
        <v>0</v>
      </c>
      <c r="T59" s="86">
        <v>0</v>
      </c>
      <c r="U59" s="134"/>
      <c r="V59" s="118">
        <f t="shared" si="4"/>
        <v>100</v>
      </c>
      <c r="W59" s="135">
        <f>O59*V59</f>
        <v>0</v>
      </c>
      <c r="X59" s="221"/>
      <c r="Y59" s="122"/>
      <c r="Z59" s="122"/>
      <c r="AA59" s="122"/>
      <c r="AB59" s="122"/>
      <c r="AC59" s="122"/>
      <c r="AD59" s="122"/>
      <c r="AE59" s="122"/>
      <c r="AF59" s="122"/>
      <c r="AG59" s="122"/>
      <c r="AH59" s="122"/>
      <c r="AI59" s="122"/>
      <c r="AJ59" s="122"/>
      <c r="AK59" s="122"/>
      <c r="AL59" s="122"/>
      <c r="AM59" s="122"/>
      <c r="AN59" s="122"/>
      <c r="AO59" s="122"/>
      <c r="AP59" s="122"/>
      <c r="AQ59" s="122"/>
      <c r="AR59" s="122"/>
      <c r="AS59" s="122"/>
      <c r="AT59" s="122"/>
      <c r="AU59" s="122"/>
      <c r="AV59" s="122"/>
      <c r="AW59" s="122"/>
      <c r="AX59" s="122"/>
      <c r="AY59" s="122"/>
      <c r="AZ59" s="122"/>
      <c r="BA59" s="122"/>
      <c r="BB59" s="122"/>
      <c r="BC59" s="122"/>
      <c r="BD59" s="122"/>
      <c r="BE59" s="122"/>
      <c r="BF59" s="122"/>
      <c r="BG59" s="122"/>
      <c r="BH59" s="122"/>
      <c r="BI59" s="122"/>
      <c r="BJ59" s="122"/>
      <c r="BK59" s="122"/>
      <c r="BL59" s="122"/>
      <c r="BM59" s="122"/>
      <c r="BN59" s="122"/>
      <c r="BO59" s="122"/>
      <c r="BP59" s="122"/>
      <c r="BQ59" s="122"/>
      <c r="BR59" s="122"/>
      <c r="BS59" s="122"/>
      <c r="BT59" s="122"/>
      <c r="BU59" s="122"/>
      <c r="BV59" s="122"/>
      <c r="BW59" s="122"/>
      <c r="BX59" s="122"/>
      <c r="BY59" s="122"/>
      <c r="BZ59" s="122"/>
      <c r="CA59" s="122"/>
      <c r="CB59" s="122"/>
      <c r="CC59" s="122"/>
      <c r="CD59" s="122"/>
      <c r="CE59" s="122"/>
      <c r="CF59" s="122"/>
      <c r="CG59" s="122"/>
      <c r="CH59" s="122"/>
      <c r="CI59" s="122"/>
      <c r="CJ59" s="122"/>
      <c r="CK59" s="122"/>
      <c r="CL59" s="122"/>
      <c r="CM59" s="122"/>
      <c r="CN59" s="122"/>
      <c r="CO59" s="122"/>
      <c r="CP59" s="122"/>
      <c r="CQ59" s="122"/>
      <c r="CR59" s="122"/>
      <c r="CS59" s="122"/>
      <c r="CT59" s="122"/>
      <c r="CU59" s="122"/>
      <c r="CV59" s="122"/>
      <c r="CW59" s="122"/>
      <c r="CX59" s="122"/>
      <c r="CY59" s="122"/>
      <c r="CZ59" s="122"/>
      <c r="DA59" s="122"/>
      <c r="DB59" s="122"/>
      <c r="DC59" s="122"/>
      <c r="DD59" s="122"/>
      <c r="DE59" s="122"/>
      <c r="DF59" s="122"/>
      <c r="DG59" s="122"/>
      <c r="DH59" s="122"/>
      <c r="DI59" s="122"/>
      <c r="DJ59" s="122"/>
      <c r="DK59" s="122"/>
      <c r="DL59" s="122"/>
      <c r="DM59" s="122"/>
      <c r="DN59" s="122"/>
      <c r="DO59" s="122"/>
      <c r="DP59" s="122"/>
      <c r="DQ59" s="122"/>
      <c r="DR59" s="122"/>
      <c r="DS59" s="122"/>
      <c r="DT59" s="122"/>
      <c r="DU59" s="122"/>
      <c r="DV59" s="122"/>
      <c r="DW59" s="122"/>
      <c r="DX59" s="122"/>
    </row>
    <row r="60" spans="1:128" s="67" customFormat="1" ht="30.75" hidden="1" customHeight="1">
      <c r="A60" s="896"/>
      <c r="B60" s="210"/>
      <c r="C60" s="147"/>
      <c r="D60" s="147"/>
      <c r="E60" s="138" t="s">
        <v>240</v>
      </c>
      <c r="F60" s="831" t="s">
        <v>239</v>
      </c>
      <c r="G60" s="832"/>
      <c r="H60" s="832"/>
      <c r="I60" s="832"/>
      <c r="J60" s="832"/>
      <c r="K60" s="832"/>
      <c r="L60" s="832"/>
      <c r="M60" s="833"/>
      <c r="N60" s="190"/>
      <c r="O60" s="190"/>
      <c r="P60" s="198"/>
      <c r="Q60" s="404"/>
      <c r="R60" s="196"/>
      <c r="S60" s="197"/>
      <c r="T60" s="198"/>
      <c r="U60" s="198"/>
      <c r="V60" s="118">
        <f t="shared" si="4"/>
        <v>100</v>
      </c>
      <c r="W60" s="197"/>
      <c r="X60" s="221"/>
      <c r="Y60" s="122"/>
      <c r="Z60" s="122"/>
      <c r="AA60" s="122"/>
      <c r="AB60" s="122"/>
      <c r="AC60" s="122"/>
      <c r="AD60" s="122"/>
      <c r="AE60" s="122"/>
      <c r="AF60" s="122"/>
      <c r="AG60" s="122"/>
      <c r="AH60" s="122"/>
      <c r="AI60" s="122"/>
      <c r="AJ60" s="122"/>
      <c r="AK60" s="122"/>
      <c r="AL60" s="122"/>
      <c r="AM60" s="122"/>
      <c r="AN60" s="122"/>
      <c r="AO60" s="122"/>
      <c r="AP60" s="122"/>
      <c r="AQ60" s="122"/>
      <c r="AR60" s="122"/>
      <c r="AS60" s="122"/>
      <c r="AT60" s="122"/>
      <c r="AU60" s="122"/>
      <c r="AV60" s="122"/>
      <c r="AW60" s="122"/>
      <c r="AX60" s="122"/>
      <c r="AY60" s="122"/>
      <c r="AZ60" s="122"/>
      <c r="BA60" s="122"/>
      <c r="BB60" s="122"/>
      <c r="BC60" s="122"/>
      <c r="BD60" s="122"/>
      <c r="BE60" s="122"/>
      <c r="BF60" s="122"/>
      <c r="BG60" s="122"/>
      <c r="BH60" s="122"/>
      <c r="BI60" s="122"/>
      <c r="BJ60" s="122"/>
      <c r="BK60" s="122"/>
      <c r="BL60" s="122"/>
      <c r="BM60" s="122"/>
      <c r="BN60" s="122"/>
      <c r="BO60" s="122"/>
      <c r="BP60" s="122"/>
      <c r="BQ60" s="122"/>
      <c r="BR60" s="122"/>
      <c r="BS60" s="122"/>
      <c r="BT60" s="122"/>
      <c r="BU60" s="122"/>
      <c r="BV60" s="122"/>
      <c r="BW60" s="122"/>
      <c r="BX60" s="122"/>
      <c r="BY60" s="122"/>
      <c r="BZ60" s="122"/>
      <c r="CA60" s="122"/>
      <c r="CB60" s="122"/>
      <c r="CC60" s="122"/>
      <c r="CD60" s="122"/>
      <c r="CE60" s="122"/>
      <c r="CF60" s="122"/>
      <c r="CG60" s="122"/>
      <c r="CH60" s="122"/>
      <c r="CI60" s="122"/>
      <c r="CJ60" s="122"/>
      <c r="CK60" s="122"/>
      <c r="CL60" s="122"/>
      <c r="CM60" s="122"/>
      <c r="CN60" s="122"/>
      <c r="CO60" s="122"/>
      <c r="CP60" s="122"/>
      <c r="CQ60" s="122"/>
      <c r="CR60" s="122"/>
      <c r="CS60" s="122"/>
      <c r="CT60" s="122"/>
      <c r="CU60" s="122"/>
      <c r="CV60" s="122"/>
      <c r="CW60" s="122"/>
      <c r="CX60" s="122"/>
      <c r="CY60" s="122"/>
      <c r="CZ60" s="122"/>
      <c r="DA60" s="122"/>
      <c r="DB60" s="122"/>
      <c r="DC60" s="122"/>
      <c r="DD60" s="122"/>
      <c r="DE60" s="122"/>
      <c r="DF60" s="122"/>
      <c r="DG60" s="122"/>
      <c r="DH60" s="122"/>
      <c r="DI60" s="122"/>
      <c r="DJ60" s="122"/>
      <c r="DK60" s="122"/>
      <c r="DL60" s="122"/>
      <c r="DM60" s="122"/>
      <c r="DN60" s="122"/>
      <c r="DO60" s="122"/>
      <c r="DP60" s="122"/>
      <c r="DQ60" s="122"/>
      <c r="DR60" s="122"/>
      <c r="DS60" s="122"/>
      <c r="DT60" s="122"/>
      <c r="DU60" s="122"/>
      <c r="DV60" s="122"/>
      <c r="DW60" s="122"/>
      <c r="DX60" s="122"/>
    </row>
    <row r="61" spans="1:128" s="67" customFormat="1" ht="78.75" hidden="1" customHeight="1">
      <c r="A61" s="896"/>
      <c r="B61" s="211"/>
      <c r="C61" s="200">
        <v>0</v>
      </c>
      <c r="D61" s="538"/>
      <c r="E61" s="81" t="s">
        <v>81</v>
      </c>
      <c r="F61" s="93" t="str">
        <f>'Ma tran chuc năng P5'!D88</f>
        <v>Công tác văn hóa doanh nghiệp</v>
      </c>
      <c r="G61" s="81" t="s">
        <v>563</v>
      </c>
      <c r="H61" s="58" t="str">
        <f>'Ma tran chuc năng P5'!F88</f>
        <v>Thực hiện công tác Văn hóa Doanh nghiệp trong đơn vị theo quy định của Công ty và Tổng Công ty Điện lực Miền Bắc</v>
      </c>
      <c r="I61" s="81">
        <f>'Ma tran chuc năng P5'!G89</f>
        <v>0</v>
      </c>
      <c r="J61" s="58">
        <f>'Ma tran chuc năng P5'!H89</f>
        <v>0</v>
      </c>
      <c r="K61" s="86" t="s">
        <v>105</v>
      </c>
      <c r="L61" s="86">
        <v>0</v>
      </c>
      <c r="M61" s="178" t="s">
        <v>106</v>
      </c>
      <c r="N61" s="139">
        <v>1</v>
      </c>
      <c r="O61" s="312">
        <f>N61*$C$61*$B$33*$A$9</f>
        <v>0</v>
      </c>
      <c r="P61" s="86">
        <v>0</v>
      </c>
      <c r="Q61" s="302"/>
      <c r="R61" s="118">
        <f>IF((100-P61*10)&gt;30,100-P61*10,0)</f>
        <v>100</v>
      </c>
      <c r="S61" s="135">
        <f>R61*O61</f>
        <v>0</v>
      </c>
      <c r="T61" s="86">
        <v>0</v>
      </c>
      <c r="U61" s="134"/>
      <c r="V61" s="118">
        <f t="shared" si="4"/>
        <v>100</v>
      </c>
      <c r="W61" s="135">
        <f>O61*V61</f>
        <v>0</v>
      </c>
      <c r="X61" s="221"/>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c r="BB61" s="122"/>
      <c r="BC61" s="122"/>
      <c r="BD61" s="122"/>
      <c r="BE61" s="122"/>
      <c r="BF61" s="122"/>
      <c r="BG61" s="122"/>
      <c r="BH61" s="122"/>
      <c r="BI61" s="122"/>
      <c r="BJ61" s="122"/>
      <c r="BK61" s="122"/>
      <c r="BL61" s="122"/>
      <c r="BM61" s="122"/>
      <c r="BN61" s="122"/>
      <c r="BO61" s="122"/>
      <c r="BP61" s="122"/>
      <c r="BQ61" s="122"/>
      <c r="BR61" s="122"/>
      <c r="BS61" s="122"/>
      <c r="BT61" s="122"/>
      <c r="BU61" s="122"/>
      <c r="BV61" s="122"/>
      <c r="BW61" s="122"/>
      <c r="BX61" s="122"/>
      <c r="BY61" s="122"/>
      <c r="BZ61" s="122"/>
      <c r="CA61" s="122"/>
      <c r="CB61" s="122"/>
      <c r="CC61" s="122"/>
      <c r="CD61" s="122"/>
      <c r="CE61" s="122"/>
      <c r="CF61" s="122"/>
      <c r="CG61" s="122"/>
      <c r="CH61" s="122"/>
      <c r="CI61" s="122"/>
      <c r="CJ61" s="122"/>
      <c r="CK61" s="122"/>
      <c r="CL61" s="122"/>
      <c r="CM61" s="122"/>
      <c r="CN61" s="122"/>
      <c r="CO61" s="122"/>
      <c r="CP61" s="122"/>
      <c r="CQ61" s="122"/>
      <c r="CR61" s="122"/>
      <c r="CS61" s="122"/>
      <c r="CT61" s="122"/>
      <c r="CU61" s="122"/>
      <c r="CV61" s="122"/>
      <c r="CW61" s="122"/>
      <c r="CX61" s="122"/>
      <c r="CY61" s="122"/>
      <c r="CZ61" s="122"/>
      <c r="DA61" s="122"/>
      <c r="DB61" s="122"/>
      <c r="DC61" s="122"/>
      <c r="DD61" s="122"/>
      <c r="DE61" s="122"/>
      <c r="DF61" s="122"/>
      <c r="DG61" s="122"/>
      <c r="DH61" s="122"/>
      <c r="DI61" s="122"/>
      <c r="DJ61" s="122"/>
      <c r="DK61" s="122"/>
      <c r="DL61" s="122"/>
      <c r="DM61" s="122"/>
      <c r="DN61" s="122"/>
      <c r="DO61" s="122"/>
      <c r="DP61" s="122"/>
      <c r="DQ61" s="122"/>
      <c r="DR61" s="122"/>
      <c r="DS61" s="122"/>
      <c r="DT61" s="122"/>
      <c r="DU61" s="122"/>
      <c r="DV61" s="122"/>
      <c r="DW61" s="122"/>
      <c r="DX61" s="122"/>
    </row>
    <row r="62" spans="1:128" s="67" customFormat="1">
      <c r="A62" s="896"/>
      <c r="B62" s="147"/>
      <c r="C62" s="162">
        <f>SUM(C23:C61)</f>
        <v>1</v>
      </c>
      <c r="D62" s="162"/>
      <c r="E62" s="81"/>
      <c r="F62" s="93"/>
      <c r="G62" s="81"/>
      <c r="H62" s="58"/>
      <c r="I62" s="81"/>
      <c r="J62" s="58"/>
      <c r="K62" s="90"/>
      <c r="L62" s="179"/>
      <c r="M62" s="178"/>
      <c r="N62" s="139"/>
      <c r="O62" s="139"/>
      <c r="P62" s="178"/>
      <c r="Q62" s="405"/>
      <c r="R62" s="176"/>
      <c r="S62" s="177"/>
      <c r="T62" s="178"/>
      <c r="U62" s="178"/>
      <c r="V62" s="118"/>
      <c r="W62" s="177"/>
      <c r="X62" s="221"/>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c r="BB62" s="122"/>
      <c r="BC62" s="122"/>
      <c r="BD62" s="122"/>
      <c r="BE62" s="122"/>
      <c r="BF62" s="122"/>
      <c r="BG62" s="122"/>
      <c r="BH62" s="122"/>
      <c r="BI62" s="122"/>
      <c r="BJ62" s="122"/>
      <c r="BK62" s="122"/>
      <c r="BL62" s="122"/>
      <c r="BM62" s="122"/>
      <c r="BN62" s="122"/>
      <c r="BO62" s="122"/>
      <c r="BP62" s="122"/>
      <c r="BQ62" s="122"/>
      <c r="BR62" s="122"/>
      <c r="BS62" s="122"/>
      <c r="BT62" s="122"/>
      <c r="BU62" s="122"/>
      <c r="BV62" s="122"/>
      <c r="BW62" s="122"/>
      <c r="BX62" s="122"/>
      <c r="BY62" s="122"/>
      <c r="BZ62" s="122"/>
      <c r="CA62" s="122"/>
      <c r="CB62" s="122"/>
      <c r="CC62" s="122"/>
      <c r="CD62" s="122"/>
      <c r="CE62" s="122"/>
      <c r="CF62" s="122"/>
      <c r="CG62" s="122"/>
      <c r="CH62" s="122"/>
      <c r="CI62" s="122"/>
      <c r="CJ62" s="122"/>
      <c r="CK62" s="122"/>
      <c r="CL62" s="122"/>
      <c r="CM62" s="122"/>
      <c r="CN62" s="122"/>
      <c r="CO62" s="122"/>
      <c r="CP62" s="122"/>
      <c r="CQ62" s="122"/>
      <c r="CR62" s="122"/>
      <c r="CS62" s="122"/>
      <c r="CT62" s="122"/>
      <c r="CU62" s="122"/>
      <c r="CV62" s="122"/>
      <c r="CW62" s="122"/>
      <c r="CX62" s="122"/>
      <c r="CY62" s="122"/>
      <c r="CZ62" s="122"/>
      <c r="DA62" s="122"/>
      <c r="DB62" s="122"/>
      <c r="DC62" s="122"/>
      <c r="DD62" s="122"/>
      <c r="DE62" s="122"/>
      <c r="DF62" s="122"/>
      <c r="DG62" s="122"/>
      <c r="DH62" s="122"/>
      <c r="DI62" s="122"/>
      <c r="DJ62" s="122"/>
      <c r="DK62" s="122"/>
      <c r="DL62" s="122"/>
      <c r="DM62" s="122"/>
      <c r="DN62" s="122"/>
      <c r="DO62" s="122"/>
      <c r="DP62" s="122"/>
      <c r="DQ62" s="122"/>
      <c r="DR62" s="122"/>
      <c r="DS62" s="122"/>
      <c r="DT62" s="122"/>
      <c r="DU62" s="122"/>
      <c r="DV62" s="122"/>
      <c r="DW62" s="122"/>
      <c r="DX62" s="122"/>
    </row>
    <row r="63" spans="1:128" s="335" customFormat="1" ht="15.75" customHeight="1">
      <c r="A63" s="896"/>
      <c r="B63" s="328"/>
      <c r="C63" s="329"/>
      <c r="D63" s="329"/>
      <c r="E63" s="330" t="s">
        <v>604</v>
      </c>
      <c r="F63" s="836" t="s">
        <v>605</v>
      </c>
      <c r="G63" s="837"/>
      <c r="H63" s="837"/>
      <c r="I63" s="837"/>
      <c r="J63" s="837"/>
      <c r="K63" s="837"/>
      <c r="L63" s="837"/>
      <c r="M63" s="838"/>
      <c r="N63" s="384"/>
      <c r="O63" s="384"/>
      <c r="P63" s="385"/>
      <c r="Q63" s="406"/>
      <c r="R63" s="386"/>
      <c r="S63" s="387"/>
      <c r="T63" s="385"/>
      <c r="U63" s="385"/>
      <c r="V63" s="389"/>
      <c r="W63" s="387"/>
    </row>
    <row r="64" spans="1:128" s="335" customFormat="1" ht="122.25" customHeight="1">
      <c r="A64" s="896"/>
      <c r="B64" s="839">
        <v>0.12</v>
      </c>
      <c r="C64" s="188">
        <v>0.09</v>
      </c>
      <c r="D64" s="558">
        <v>1</v>
      </c>
      <c r="E64" s="83" t="s">
        <v>8</v>
      </c>
      <c r="F64" s="84" t="s">
        <v>42</v>
      </c>
      <c r="G64" s="157" t="s">
        <v>583</v>
      </c>
      <c r="H64" s="84" t="s">
        <v>401</v>
      </c>
      <c r="I64" s="156" t="s">
        <v>584</v>
      </c>
      <c r="J64" s="84" t="s">
        <v>401</v>
      </c>
      <c r="K64" s="86" t="s">
        <v>105</v>
      </c>
      <c r="L64" s="86">
        <v>0</v>
      </c>
      <c r="M64" s="118" t="s">
        <v>106</v>
      </c>
      <c r="N64" s="168">
        <v>1</v>
      </c>
      <c r="O64" s="312">
        <f t="shared" ref="O64:O69" si="5">N64*D64*C64*$B$64*$A$9</f>
        <v>9.1799999999999989E-3</v>
      </c>
      <c r="P64" s="156">
        <v>0</v>
      </c>
      <c r="Q64" s="302">
        <v>10</v>
      </c>
      <c r="R64" s="118">
        <f t="shared" ref="R64:R73" si="6">100-(P64-L64)*Q64</f>
        <v>100</v>
      </c>
      <c r="S64" s="135">
        <f t="shared" ref="S64:S73" si="7">O64*R64</f>
        <v>0.91799999999999993</v>
      </c>
      <c r="T64" s="156">
        <v>0</v>
      </c>
      <c r="U64" s="302">
        <v>10</v>
      </c>
      <c r="V64" s="118">
        <f t="shared" ref="V64:V73" si="8">100-(T64-L64)*U64</f>
        <v>100</v>
      </c>
      <c r="W64" s="135">
        <f t="shared" ref="W64:W73" si="9">O64*V64</f>
        <v>0.91799999999999993</v>
      </c>
    </row>
    <row r="65" spans="1:128" s="335" customFormat="1" ht="78.75">
      <c r="A65" s="896"/>
      <c r="B65" s="840"/>
      <c r="C65" s="336">
        <v>0.06</v>
      </c>
      <c r="D65" s="559">
        <v>1</v>
      </c>
      <c r="E65" s="81" t="s">
        <v>56</v>
      </c>
      <c r="F65" s="58" t="s">
        <v>57</v>
      </c>
      <c r="G65" s="140" t="s">
        <v>472</v>
      </c>
      <c r="H65" s="53" t="s">
        <v>273</v>
      </c>
      <c r="I65" s="81" t="s">
        <v>477</v>
      </c>
      <c r="J65" s="298" t="s">
        <v>429</v>
      </c>
      <c r="K65" s="86" t="s">
        <v>105</v>
      </c>
      <c r="L65" s="86">
        <v>0</v>
      </c>
      <c r="M65" s="118" t="s">
        <v>106</v>
      </c>
      <c r="N65" s="139">
        <v>1</v>
      </c>
      <c r="O65" s="312">
        <f t="shared" si="5"/>
        <v>6.1199999999999996E-3</v>
      </c>
      <c r="P65" s="156">
        <v>0</v>
      </c>
      <c r="Q65" s="302">
        <v>10</v>
      </c>
      <c r="R65" s="118">
        <f t="shared" si="6"/>
        <v>100</v>
      </c>
      <c r="S65" s="135">
        <f t="shared" si="7"/>
        <v>0.61199999999999999</v>
      </c>
      <c r="T65" s="156">
        <v>0</v>
      </c>
      <c r="U65" s="302">
        <v>10</v>
      </c>
      <c r="V65" s="118">
        <f t="shared" si="8"/>
        <v>100</v>
      </c>
      <c r="W65" s="135">
        <f t="shared" si="9"/>
        <v>0.61199999999999999</v>
      </c>
    </row>
    <row r="66" spans="1:128" s="335" customFormat="1" ht="63">
      <c r="A66" s="896"/>
      <c r="B66" s="840"/>
      <c r="C66" s="336">
        <v>0.06</v>
      </c>
      <c r="D66" s="559">
        <v>1</v>
      </c>
      <c r="E66" s="81" t="s">
        <v>58</v>
      </c>
      <c r="F66" s="58" t="s">
        <v>59</v>
      </c>
      <c r="G66" s="140" t="s">
        <v>473</v>
      </c>
      <c r="H66" s="53" t="s">
        <v>290</v>
      </c>
      <c r="I66" s="81" t="s">
        <v>478</v>
      </c>
      <c r="J66" s="298" t="s">
        <v>430</v>
      </c>
      <c r="K66" s="86" t="s">
        <v>105</v>
      </c>
      <c r="L66" s="86">
        <v>0</v>
      </c>
      <c r="M66" s="118" t="s">
        <v>106</v>
      </c>
      <c r="N66" s="139">
        <v>1</v>
      </c>
      <c r="O66" s="312">
        <f t="shared" si="5"/>
        <v>6.1199999999999996E-3</v>
      </c>
      <c r="P66" s="156">
        <v>0</v>
      </c>
      <c r="Q66" s="302">
        <v>10</v>
      </c>
      <c r="R66" s="118">
        <f t="shared" si="6"/>
        <v>100</v>
      </c>
      <c r="S66" s="135">
        <f t="shared" si="7"/>
        <v>0.61199999999999999</v>
      </c>
      <c r="T66" s="156">
        <v>0</v>
      </c>
      <c r="U66" s="302">
        <v>10</v>
      </c>
      <c r="V66" s="118">
        <f t="shared" si="8"/>
        <v>100</v>
      </c>
      <c r="W66" s="135">
        <f t="shared" si="9"/>
        <v>0.61199999999999999</v>
      </c>
    </row>
    <row r="67" spans="1:128" s="335" customFormat="1" ht="141" customHeight="1">
      <c r="A67" s="896"/>
      <c r="B67" s="840"/>
      <c r="C67" s="336">
        <v>0.09</v>
      </c>
      <c r="D67" s="568">
        <v>1</v>
      </c>
      <c r="E67" s="225" t="s">
        <v>67</v>
      </c>
      <c r="F67" s="278" t="s">
        <v>127</v>
      </c>
      <c r="G67" s="140" t="s">
        <v>588</v>
      </c>
      <c r="H67" s="132" t="s">
        <v>394</v>
      </c>
      <c r="I67" s="140" t="s">
        <v>547</v>
      </c>
      <c r="J67" s="277" t="s">
        <v>400</v>
      </c>
      <c r="K67" s="86" t="s">
        <v>105</v>
      </c>
      <c r="L67" s="179">
        <v>0</v>
      </c>
      <c r="M67" s="178" t="s">
        <v>106</v>
      </c>
      <c r="N67" s="139">
        <v>1</v>
      </c>
      <c r="O67" s="312">
        <f t="shared" si="5"/>
        <v>9.1799999999999989E-3</v>
      </c>
      <c r="P67" s="156">
        <v>0</v>
      </c>
      <c r="Q67" s="302">
        <v>10</v>
      </c>
      <c r="R67" s="118">
        <f t="shared" si="6"/>
        <v>100</v>
      </c>
      <c r="S67" s="135">
        <f t="shared" si="7"/>
        <v>0.91799999999999993</v>
      </c>
      <c r="T67" s="156">
        <v>0</v>
      </c>
      <c r="U67" s="302">
        <v>10</v>
      </c>
      <c r="V67" s="118">
        <f t="shared" si="8"/>
        <v>100</v>
      </c>
      <c r="W67" s="135">
        <f t="shared" si="9"/>
        <v>0.91799999999999993</v>
      </c>
    </row>
    <row r="68" spans="1:128" s="527" customFormat="1" ht="47.25">
      <c r="A68" s="896"/>
      <c r="B68" s="840"/>
      <c r="C68" s="520">
        <v>0.08</v>
      </c>
      <c r="D68" s="560">
        <v>1</v>
      </c>
      <c r="E68" s="521" t="s">
        <v>102</v>
      </c>
      <c r="F68" s="521" t="s">
        <v>103</v>
      </c>
      <c r="G68" s="522" t="s">
        <v>636</v>
      </c>
      <c r="H68" s="431" t="s">
        <v>637</v>
      </c>
      <c r="I68" s="430" t="s">
        <v>638</v>
      </c>
      <c r="J68" s="431" t="s">
        <v>637</v>
      </c>
      <c r="K68" s="460" t="s">
        <v>650</v>
      </c>
      <c r="L68" s="460">
        <v>1</v>
      </c>
      <c r="M68" s="478" t="s">
        <v>106</v>
      </c>
      <c r="N68" s="442">
        <v>1</v>
      </c>
      <c r="O68" s="312">
        <f t="shared" si="5"/>
        <v>8.1599999999999989E-3</v>
      </c>
      <c r="P68" s="523">
        <v>0</v>
      </c>
      <c r="Q68" s="524">
        <v>10</v>
      </c>
      <c r="R68" s="525">
        <v>100</v>
      </c>
      <c r="S68" s="526">
        <f>O68*R68</f>
        <v>0.81599999999999984</v>
      </c>
      <c r="T68" s="523">
        <v>0</v>
      </c>
      <c r="U68" s="524">
        <v>10</v>
      </c>
      <c r="V68" s="525">
        <v>100</v>
      </c>
      <c r="W68" s="526">
        <f>O68*V68</f>
        <v>0.81599999999999984</v>
      </c>
    </row>
    <row r="69" spans="1:128" s="335" customFormat="1" ht="94.5">
      <c r="A69" s="896"/>
      <c r="B69" s="840"/>
      <c r="C69" s="798">
        <v>0.18</v>
      </c>
      <c r="D69" s="568">
        <v>0.5</v>
      </c>
      <c r="E69" s="827" t="s">
        <v>70</v>
      </c>
      <c r="F69" s="699" t="s">
        <v>71</v>
      </c>
      <c r="G69" s="827" t="s">
        <v>551</v>
      </c>
      <c r="H69" s="699" t="s">
        <v>71</v>
      </c>
      <c r="I69" s="144" t="s">
        <v>549</v>
      </c>
      <c r="J69" s="478" t="s">
        <v>651</v>
      </c>
      <c r="K69" s="460" t="s">
        <v>153</v>
      </c>
      <c r="L69" s="179">
        <v>0</v>
      </c>
      <c r="M69" s="178" t="s">
        <v>106</v>
      </c>
      <c r="N69" s="139">
        <v>1</v>
      </c>
      <c r="O69" s="312">
        <f t="shared" si="5"/>
        <v>9.1799999999999989E-3</v>
      </c>
      <c r="P69" s="156">
        <v>0</v>
      </c>
      <c r="Q69" s="302">
        <v>10</v>
      </c>
      <c r="R69" s="118">
        <f t="shared" si="6"/>
        <v>100</v>
      </c>
      <c r="S69" s="135">
        <f t="shared" si="7"/>
        <v>0.91799999999999993</v>
      </c>
      <c r="T69" s="156">
        <v>0</v>
      </c>
      <c r="U69" s="302">
        <v>10</v>
      </c>
      <c r="V69" s="118">
        <f t="shared" si="8"/>
        <v>100</v>
      </c>
      <c r="W69" s="135">
        <f t="shared" si="9"/>
        <v>0.91799999999999993</v>
      </c>
    </row>
    <row r="70" spans="1:128" s="335" customFormat="1" ht="70.5" customHeight="1">
      <c r="A70" s="896"/>
      <c r="B70" s="840"/>
      <c r="C70" s="799"/>
      <c r="D70" s="571">
        <v>0.5</v>
      </c>
      <c r="E70" s="828"/>
      <c r="F70" s="701"/>
      <c r="G70" s="828"/>
      <c r="H70" s="701"/>
      <c r="I70" s="144" t="s">
        <v>550</v>
      </c>
      <c r="J70" s="129" t="s">
        <v>409</v>
      </c>
      <c r="K70" s="86" t="s">
        <v>105</v>
      </c>
      <c r="L70" s="179">
        <v>0</v>
      </c>
      <c r="M70" s="178" t="s">
        <v>106</v>
      </c>
      <c r="N70" s="139">
        <v>1</v>
      </c>
      <c r="O70" s="312">
        <f>N70*D70*C69*$B$64*$A$9</f>
        <v>9.1799999999999989E-3</v>
      </c>
      <c r="P70" s="156">
        <v>0</v>
      </c>
      <c r="Q70" s="302">
        <v>10</v>
      </c>
      <c r="R70" s="118">
        <f t="shared" si="6"/>
        <v>100</v>
      </c>
      <c r="S70" s="135">
        <f t="shared" si="7"/>
        <v>0.91799999999999993</v>
      </c>
      <c r="T70" s="156">
        <v>0</v>
      </c>
      <c r="U70" s="302">
        <v>10</v>
      </c>
      <c r="V70" s="118">
        <f t="shared" si="8"/>
        <v>100</v>
      </c>
      <c r="W70" s="135">
        <f t="shared" si="9"/>
        <v>0.91799999999999993</v>
      </c>
    </row>
    <row r="71" spans="1:128" s="335" customFormat="1" ht="129" customHeight="1">
      <c r="A71" s="896"/>
      <c r="B71" s="840"/>
      <c r="C71" s="336">
        <v>0.18</v>
      </c>
      <c r="D71" s="559">
        <v>1</v>
      </c>
      <c r="E71" s="98" t="s">
        <v>76</v>
      </c>
      <c r="F71" s="58" t="s">
        <v>77</v>
      </c>
      <c r="G71" s="98" t="s">
        <v>555</v>
      </c>
      <c r="H71" s="63" t="s">
        <v>440</v>
      </c>
      <c r="I71" s="81" t="s">
        <v>554</v>
      </c>
      <c r="J71" s="64" t="s">
        <v>233</v>
      </c>
      <c r="K71" s="460" t="s">
        <v>652</v>
      </c>
      <c r="L71" s="179">
        <v>0</v>
      </c>
      <c r="M71" s="178" t="s">
        <v>106</v>
      </c>
      <c r="N71" s="139">
        <v>1</v>
      </c>
      <c r="O71" s="312">
        <f>N71*D71*C71*$B$64*$A$9</f>
        <v>1.8359999999999998E-2</v>
      </c>
      <c r="P71" s="156">
        <v>0</v>
      </c>
      <c r="Q71" s="302">
        <v>10</v>
      </c>
      <c r="R71" s="118">
        <f t="shared" si="6"/>
        <v>100</v>
      </c>
      <c r="S71" s="135">
        <f t="shared" si="7"/>
        <v>1.8359999999999999</v>
      </c>
      <c r="T71" s="178">
        <v>0</v>
      </c>
      <c r="U71" s="302">
        <v>10</v>
      </c>
      <c r="V71" s="118">
        <f t="shared" si="8"/>
        <v>100</v>
      </c>
      <c r="W71" s="135">
        <f t="shared" si="9"/>
        <v>1.8359999999999999</v>
      </c>
    </row>
    <row r="72" spans="1:128" s="335" customFormat="1" ht="93" customHeight="1">
      <c r="A72" s="896"/>
      <c r="B72" s="840"/>
      <c r="C72" s="336">
        <v>0.18</v>
      </c>
      <c r="D72" s="559">
        <v>1</v>
      </c>
      <c r="E72" s="98" t="s">
        <v>78</v>
      </c>
      <c r="F72" s="58" t="s">
        <v>79</v>
      </c>
      <c r="G72" s="81" t="s">
        <v>557</v>
      </c>
      <c r="H72" s="63" t="s">
        <v>443</v>
      </c>
      <c r="I72" s="81" t="s">
        <v>558</v>
      </c>
      <c r="J72" s="63" t="s">
        <v>234</v>
      </c>
      <c r="K72" s="460" t="s">
        <v>278</v>
      </c>
      <c r="L72" s="481" t="s">
        <v>654</v>
      </c>
      <c r="M72" s="178" t="s">
        <v>106</v>
      </c>
      <c r="N72" s="139">
        <v>1</v>
      </c>
      <c r="O72" s="312">
        <f>N72*D72*C72*$B$64*$A$9</f>
        <v>1.8359999999999998E-2</v>
      </c>
      <c r="P72" s="156">
        <v>0</v>
      </c>
      <c r="Q72" s="302">
        <v>10</v>
      </c>
      <c r="R72" s="118">
        <v>100</v>
      </c>
      <c r="S72" s="135">
        <f t="shared" si="7"/>
        <v>1.8359999999999999</v>
      </c>
      <c r="T72" s="178">
        <v>0</v>
      </c>
      <c r="U72" s="302">
        <v>10</v>
      </c>
      <c r="V72" s="118">
        <v>100</v>
      </c>
      <c r="W72" s="135">
        <f t="shared" si="9"/>
        <v>1.8359999999999999</v>
      </c>
    </row>
    <row r="73" spans="1:128" s="67" customFormat="1" ht="120" customHeight="1">
      <c r="A73" s="897"/>
      <c r="B73" s="840"/>
      <c r="C73" s="216">
        <v>0.08</v>
      </c>
      <c r="D73" s="557">
        <v>1</v>
      </c>
      <c r="E73" s="225" t="s">
        <v>81</v>
      </c>
      <c r="F73" s="323" t="s">
        <v>82</v>
      </c>
      <c r="G73" s="225" t="s">
        <v>563</v>
      </c>
      <c r="H73" s="318" t="s">
        <v>445</v>
      </c>
      <c r="I73" s="118" t="s">
        <v>562</v>
      </c>
      <c r="J73" s="298" t="s">
        <v>445</v>
      </c>
      <c r="K73" s="460" t="s">
        <v>278</v>
      </c>
      <c r="L73" s="480"/>
      <c r="M73" s="178" t="s">
        <v>106</v>
      </c>
      <c r="N73" s="139">
        <v>1</v>
      </c>
      <c r="O73" s="312">
        <f>N73*D73*C73*$B$64*$A$9</f>
        <v>8.1599999999999989E-3</v>
      </c>
      <c r="P73" s="156">
        <v>100</v>
      </c>
      <c r="Q73" s="302">
        <v>10</v>
      </c>
      <c r="R73" s="118">
        <f t="shared" si="6"/>
        <v>-900</v>
      </c>
      <c r="S73" s="135">
        <f t="shared" si="7"/>
        <v>-7.3439999999999985</v>
      </c>
      <c r="T73" s="156">
        <v>100</v>
      </c>
      <c r="U73" s="302">
        <v>10</v>
      </c>
      <c r="V73" s="118">
        <f t="shared" si="8"/>
        <v>-900</v>
      </c>
      <c r="W73" s="135">
        <f t="shared" si="9"/>
        <v>-7.3439999999999985</v>
      </c>
      <c r="X73" s="122"/>
      <c r="Y73" s="122"/>
      <c r="Z73" s="122"/>
      <c r="AA73" s="122"/>
      <c r="AB73" s="122"/>
      <c r="AC73" s="122"/>
      <c r="AD73" s="122"/>
      <c r="AE73" s="122"/>
      <c r="AF73" s="122"/>
      <c r="AG73" s="122"/>
      <c r="AH73" s="122"/>
      <c r="AI73" s="122"/>
      <c r="AJ73" s="122"/>
      <c r="AK73" s="122"/>
      <c r="AL73" s="122"/>
      <c r="AM73" s="122"/>
      <c r="AN73" s="122"/>
      <c r="AO73" s="122"/>
      <c r="AP73" s="122"/>
      <c r="AQ73" s="122"/>
      <c r="AR73" s="122"/>
      <c r="AS73" s="122"/>
      <c r="AT73" s="122"/>
      <c r="AU73" s="122"/>
      <c r="AV73" s="122"/>
      <c r="AW73" s="122"/>
      <c r="AX73" s="122"/>
      <c r="AY73" s="122"/>
      <c r="AZ73" s="122"/>
      <c r="BA73" s="122"/>
      <c r="BB73" s="122"/>
      <c r="BC73" s="122"/>
      <c r="BD73" s="122"/>
      <c r="BE73" s="122"/>
      <c r="BF73" s="122"/>
      <c r="BG73" s="122"/>
      <c r="BH73" s="122"/>
      <c r="BI73" s="122"/>
      <c r="BJ73" s="122"/>
      <c r="BK73" s="122"/>
      <c r="BL73" s="122"/>
      <c r="BM73" s="122"/>
      <c r="BN73" s="122"/>
      <c r="BO73" s="122"/>
      <c r="BP73" s="122"/>
      <c r="BQ73" s="122"/>
      <c r="BR73" s="122"/>
      <c r="BS73" s="122"/>
      <c r="BT73" s="122"/>
      <c r="BU73" s="122"/>
      <c r="BV73" s="122"/>
      <c r="BW73" s="122"/>
      <c r="BX73" s="122"/>
      <c r="BY73" s="122"/>
      <c r="BZ73" s="122"/>
      <c r="CA73" s="122"/>
      <c r="CB73" s="122"/>
      <c r="CC73" s="122"/>
      <c r="CD73" s="122"/>
      <c r="CE73" s="122"/>
      <c r="CF73" s="122"/>
      <c r="CG73" s="122"/>
      <c r="CH73" s="122"/>
      <c r="CI73" s="122"/>
      <c r="CJ73" s="122"/>
      <c r="CK73" s="122"/>
      <c r="CL73" s="122"/>
      <c r="CM73" s="122"/>
      <c r="CN73" s="122"/>
      <c r="CO73" s="122"/>
      <c r="CP73" s="122"/>
      <c r="CQ73" s="122"/>
      <c r="CR73" s="122"/>
      <c r="CS73" s="122"/>
      <c r="CT73" s="122"/>
      <c r="CU73" s="122"/>
      <c r="CV73" s="122"/>
      <c r="CW73" s="122"/>
      <c r="CX73" s="122"/>
      <c r="CY73" s="122"/>
      <c r="CZ73" s="122"/>
      <c r="DA73" s="122"/>
      <c r="DB73" s="122"/>
      <c r="DC73" s="122"/>
      <c r="DD73" s="122"/>
      <c r="DE73" s="122"/>
      <c r="DF73" s="122"/>
      <c r="DG73" s="122"/>
      <c r="DH73" s="122"/>
      <c r="DI73" s="122"/>
      <c r="DJ73" s="122"/>
      <c r="DK73" s="122"/>
      <c r="DL73" s="122"/>
      <c r="DM73" s="122"/>
      <c r="DN73" s="122"/>
      <c r="DO73" s="122"/>
      <c r="DP73" s="122"/>
      <c r="DQ73" s="122"/>
      <c r="DR73" s="122"/>
      <c r="DS73" s="122"/>
      <c r="DT73" s="122"/>
      <c r="DU73" s="122"/>
      <c r="DV73" s="122"/>
      <c r="DW73" s="122"/>
      <c r="DX73" s="122"/>
    </row>
    <row r="74" spans="1:128" s="335" customFormat="1">
      <c r="A74" s="337"/>
      <c r="B74" s="162">
        <f>B10+B33+B64</f>
        <v>1</v>
      </c>
      <c r="C74" s="162">
        <f>SUM(C64:C73)</f>
        <v>0.99999999999999989</v>
      </c>
      <c r="D74" s="162"/>
      <c r="E74" s="81"/>
      <c r="F74" s="338"/>
      <c r="G74" s="338"/>
      <c r="H74" s="339"/>
      <c r="I74" s="339"/>
      <c r="J74" s="339"/>
      <c r="K74" s="340"/>
      <c r="L74" s="340"/>
      <c r="M74" s="341"/>
      <c r="N74" s="331"/>
      <c r="O74" s="331"/>
      <c r="P74" s="93"/>
      <c r="Q74" s="407"/>
      <c r="R74" s="332"/>
      <c r="S74" s="333"/>
      <c r="T74" s="93"/>
      <c r="U74" s="93"/>
      <c r="V74" s="118"/>
      <c r="W74" s="333"/>
    </row>
    <row r="75" spans="1:128" s="67" customFormat="1" ht="21" customHeight="1">
      <c r="A75" s="889">
        <v>0.15</v>
      </c>
      <c r="B75" s="147"/>
      <c r="C75" s="147"/>
      <c r="D75" s="147"/>
      <c r="E75" s="371" t="s">
        <v>129</v>
      </c>
      <c r="F75" s="787" t="s">
        <v>130</v>
      </c>
      <c r="G75" s="788"/>
      <c r="H75" s="788"/>
      <c r="I75" s="788"/>
      <c r="J75" s="788"/>
      <c r="K75" s="788"/>
      <c r="L75" s="788"/>
      <c r="M75" s="789"/>
      <c r="N75" s="374">
        <v>0.15</v>
      </c>
      <c r="O75" s="374"/>
      <c r="P75" s="376"/>
      <c r="Q75" s="408"/>
      <c r="R75" s="376"/>
      <c r="S75" s="377"/>
      <c r="T75" s="376"/>
      <c r="U75" s="376"/>
      <c r="V75" s="376"/>
      <c r="W75" s="377"/>
      <c r="X75" s="221"/>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2"/>
      <c r="BP75" s="122"/>
      <c r="BQ75" s="122"/>
      <c r="BR75" s="122"/>
      <c r="BS75" s="122"/>
      <c r="BT75" s="122"/>
      <c r="BU75" s="122"/>
      <c r="BV75" s="122"/>
      <c r="BW75" s="122"/>
      <c r="BX75" s="122"/>
      <c r="BY75" s="122"/>
      <c r="BZ75" s="122"/>
      <c r="CA75" s="122"/>
      <c r="CB75" s="122"/>
      <c r="CC75" s="122"/>
      <c r="CD75" s="122"/>
      <c r="CE75" s="122"/>
      <c r="CF75" s="122"/>
      <c r="CG75" s="122"/>
      <c r="CH75" s="122"/>
      <c r="CI75" s="122"/>
      <c r="CJ75" s="122"/>
      <c r="CK75" s="122"/>
      <c r="CL75" s="122"/>
      <c r="CM75" s="122"/>
      <c r="CN75" s="122"/>
      <c r="CO75" s="122"/>
      <c r="CP75" s="122"/>
      <c r="CQ75" s="122"/>
      <c r="CR75" s="122"/>
      <c r="CS75" s="122"/>
      <c r="CT75" s="122"/>
      <c r="CU75" s="122"/>
      <c r="CV75" s="122"/>
      <c r="CW75" s="122"/>
      <c r="CX75" s="122"/>
      <c r="CY75" s="122"/>
      <c r="CZ75" s="122"/>
      <c r="DA75" s="122"/>
      <c r="DB75" s="122"/>
      <c r="DC75" s="122"/>
      <c r="DD75" s="122"/>
      <c r="DE75" s="122"/>
      <c r="DF75" s="122"/>
      <c r="DG75" s="122"/>
      <c r="DH75" s="122"/>
      <c r="DI75" s="122"/>
      <c r="DJ75" s="122"/>
      <c r="DK75" s="122"/>
      <c r="DL75" s="122"/>
      <c r="DM75" s="122"/>
      <c r="DN75" s="122"/>
      <c r="DO75" s="122"/>
      <c r="DP75" s="122"/>
      <c r="DQ75" s="122"/>
      <c r="DR75" s="122"/>
      <c r="DS75" s="122"/>
      <c r="DT75" s="122"/>
      <c r="DU75" s="122"/>
      <c r="DV75" s="122"/>
      <c r="DW75" s="122"/>
      <c r="DX75" s="122"/>
    </row>
    <row r="76" spans="1:128" s="67" customFormat="1" ht="49.9" customHeight="1">
      <c r="A76" s="890"/>
      <c r="B76" s="673">
        <v>0.7</v>
      </c>
      <c r="C76" s="163">
        <v>1</v>
      </c>
      <c r="D76" s="559">
        <v>1</v>
      </c>
      <c r="E76" s="81" t="s">
        <v>131</v>
      </c>
      <c r="F76" s="130" t="s">
        <v>151</v>
      </c>
      <c r="G76" s="128" t="s">
        <v>630</v>
      </c>
      <c r="H76" s="130" t="s">
        <v>151</v>
      </c>
      <c r="I76" s="129" t="s">
        <v>632</v>
      </c>
      <c r="J76" s="129" t="s">
        <v>132</v>
      </c>
      <c r="K76" s="86"/>
      <c r="L76" s="86"/>
      <c r="M76" s="178" t="s">
        <v>106</v>
      </c>
      <c r="N76" s="166">
        <v>1</v>
      </c>
      <c r="O76" s="312">
        <f>N76*D76*$C$76*$B$76*$A$75</f>
        <v>0.105</v>
      </c>
      <c r="P76" s="178">
        <v>0</v>
      </c>
      <c r="Q76" s="302">
        <v>10</v>
      </c>
      <c r="R76" s="118">
        <f>100-(P76-L76)*Q76</f>
        <v>100</v>
      </c>
      <c r="S76" s="135">
        <f>R76*O76</f>
        <v>10.5</v>
      </c>
      <c r="T76" s="178">
        <v>0</v>
      </c>
      <c r="U76" s="302">
        <v>10</v>
      </c>
      <c r="V76" s="118">
        <f>100-(T76-L76)*U76</f>
        <v>100</v>
      </c>
      <c r="W76" s="135">
        <f>O76*V76</f>
        <v>10.5</v>
      </c>
      <c r="X76" s="221"/>
      <c r="Y76" s="122"/>
      <c r="Z76" s="122"/>
      <c r="AA76" s="122"/>
      <c r="AB76" s="122"/>
      <c r="AC76" s="122"/>
      <c r="AD76" s="122"/>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22"/>
      <c r="BH76" s="122"/>
      <c r="BI76" s="122"/>
      <c r="BJ76" s="122"/>
      <c r="BK76" s="122"/>
      <c r="BL76" s="122"/>
      <c r="BM76" s="122"/>
      <c r="BN76" s="122"/>
      <c r="BO76" s="122"/>
      <c r="BP76" s="122"/>
      <c r="BQ76" s="122"/>
      <c r="BR76" s="122"/>
      <c r="BS76" s="122"/>
      <c r="BT76" s="122"/>
      <c r="BU76" s="122"/>
      <c r="BV76" s="122"/>
      <c r="BW76" s="122"/>
      <c r="BX76" s="122"/>
      <c r="BY76" s="122"/>
      <c r="BZ76" s="122"/>
      <c r="CA76" s="122"/>
      <c r="CB76" s="122"/>
      <c r="CC76" s="122"/>
      <c r="CD76" s="122"/>
      <c r="CE76" s="122"/>
      <c r="CF76" s="122"/>
      <c r="CG76" s="122"/>
      <c r="CH76" s="122"/>
      <c r="CI76" s="122"/>
      <c r="CJ76" s="122"/>
      <c r="CK76" s="122"/>
      <c r="CL76" s="122"/>
      <c r="CM76" s="122"/>
      <c r="CN76" s="122"/>
      <c r="CO76" s="122"/>
      <c r="CP76" s="122"/>
      <c r="CQ76" s="122"/>
      <c r="CR76" s="122"/>
      <c r="CS76" s="122"/>
      <c r="CT76" s="122"/>
      <c r="CU76" s="122"/>
      <c r="CV76" s="122"/>
      <c r="CW76" s="122"/>
      <c r="CX76" s="122"/>
      <c r="CY76" s="122"/>
      <c r="CZ76" s="122"/>
      <c r="DA76" s="122"/>
      <c r="DB76" s="122"/>
      <c r="DC76" s="122"/>
      <c r="DD76" s="122"/>
      <c r="DE76" s="122"/>
      <c r="DF76" s="122"/>
      <c r="DG76" s="122"/>
      <c r="DH76" s="122"/>
      <c r="DI76" s="122"/>
      <c r="DJ76" s="122"/>
      <c r="DK76" s="122"/>
      <c r="DL76" s="122"/>
      <c r="DM76" s="122"/>
      <c r="DN76" s="122"/>
      <c r="DO76" s="122"/>
      <c r="DP76" s="122"/>
      <c r="DQ76" s="122"/>
      <c r="DR76" s="122"/>
      <c r="DS76" s="122"/>
      <c r="DT76" s="122"/>
      <c r="DU76" s="122"/>
      <c r="DV76" s="122"/>
      <c r="DW76" s="122"/>
      <c r="DX76" s="122"/>
    </row>
    <row r="77" spans="1:128" s="67" customFormat="1" ht="57" customHeight="1">
      <c r="A77" s="891"/>
      <c r="B77" s="674">
        <v>0.3</v>
      </c>
      <c r="C77" s="163">
        <v>1</v>
      </c>
      <c r="D77" s="559">
        <v>1</v>
      </c>
      <c r="E77" s="81" t="s">
        <v>133</v>
      </c>
      <c r="F77" s="130" t="s">
        <v>152</v>
      </c>
      <c r="G77" s="128" t="s">
        <v>631</v>
      </c>
      <c r="H77" s="130" t="s">
        <v>152</v>
      </c>
      <c r="I77" s="129" t="s">
        <v>633</v>
      </c>
      <c r="J77" s="129" t="s">
        <v>134</v>
      </c>
      <c r="K77" s="86"/>
      <c r="L77" s="86"/>
      <c r="M77" s="178" t="s">
        <v>106</v>
      </c>
      <c r="N77" s="166">
        <v>1</v>
      </c>
      <c r="O77" s="312">
        <f>N77*D77*$C$77*$B$77*$A$75</f>
        <v>4.4999999999999998E-2</v>
      </c>
      <c r="P77" s="178">
        <v>0</v>
      </c>
      <c r="Q77" s="302">
        <v>10</v>
      </c>
      <c r="R77" s="118">
        <f>100-(P77-L77)*Q77</f>
        <v>100</v>
      </c>
      <c r="S77" s="135">
        <f>R77*O77</f>
        <v>4.5</v>
      </c>
      <c r="T77" s="178">
        <v>0</v>
      </c>
      <c r="U77" s="302">
        <v>10</v>
      </c>
      <c r="V77" s="118">
        <f>100-(T77-L77)*U77</f>
        <v>100</v>
      </c>
      <c r="W77" s="135">
        <f>O77*V77</f>
        <v>4.5</v>
      </c>
      <c r="X77" s="221"/>
      <c r="Y77" s="122"/>
      <c r="Z77" s="122"/>
      <c r="AA77" s="122"/>
      <c r="AB77" s="122"/>
      <c r="AC77" s="122"/>
      <c r="AD77" s="122"/>
      <c r="AE77" s="122"/>
      <c r="AF77" s="122"/>
      <c r="AG77" s="122"/>
      <c r="AH77" s="122"/>
      <c r="AI77" s="122"/>
      <c r="AJ77" s="122"/>
      <c r="AK77" s="122"/>
      <c r="AL77" s="122"/>
      <c r="AM77" s="122"/>
      <c r="AN77" s="122"/>
      <c r="AO77" s="122"/>
      <c r="AP77" s="122"/>
      <c r="AQ77" s="122"/>
      <c r="AR77" s="122"/>
      <c r="AS77" s="122"/>
      <c r="AT77" s="122"/>
      <c r="AU77" s="122"/>
      <c r="AV77" s="122"/>
      <c r="AW77" s="122"/>
      <c r="AX77" s="122"/>
      <c r="AY77" s="122"/>
      <c r="AZ77" s="122"/>
      <c r="BA77" s="122"/>
      <c r="BB77" s="122"/>
      <c r="BC77" s="122"/>
      <c r="BD77" s="122"/>
      <c r="BE77" s="122"/>
      <c r="BF77" s="122"/>
      <c r="BG77" s="122"/>
      <c r="BH77" s="122"/>
      <c r="BI77" s="122"/>
      <c r="BJ77" s="122"/>
      <c r="BK77" s="122"/>
      <c r="BL77" s="122"/>
      <c r="BM77" s="122"/>
      <c r="BN77" s="122"/>
      <c r="BO77" s="122"/>
      <c r="BP77" s="122"/>
      <c r="BQ77" s="122"/>
      <c r="BR77" s="122"/>
      <c r="BS77" s="122"/>
      <c r="BT77" s="122"/>
      <c r="BU77" s="122"/>
      <c r="BV77" s="122"/>
      <c r="BW77" s="122"/>
      <c r="BX77" s="122"/>
      <c r="BY77" s="122"/>
      <c r="BZ77" s="122"/>
      <c r="CA77" s="122"/>
      <c r="CB77" s="122"/>
      <c r="CC77" s="122"/>
      <c r="CD77" s="122"/>
      <c r="CE77" s="122"/>
      <c r="CF77" s="122"/>
      <c r="CG77" s="122"/>
      <c r="CH77" s="122"/>
      <c r="CI77" s="122"/>
      <c r="CJ77" s="122"/>
      <c r="CK77" s="122"/>
      <c r="CL77" s="122"/>
      <c r="CM77" s="122"/>
      <c r="CN77" s="122"/>
      <c r="CO77" s="122"/>
      <c r="CP77" s="122"/>
      <c r="CQ77" s="122"/>
      <c r="CR77" s="122"/>
      <c r="CS77" s="122"/>
      <c r="CT77" s="122"/>
      <c r="CU77" s="122"/>
      <c r="CV77" s="122"/>
      <c r="CW77" s="122"/>
      <c r="CX77" s="122"/>
      <c r="CY77" s="122"/>
      <c r="CZ77" s="122"/>
      <c r="DA77" s="122"/>
      <c r="DB77" s="122"/>
      <c r="DC77" s="122"/>
      <c r="DD77" s="122"/>
      <c r="DE77" s="122"/>
      <c r="DF77" s="122"/>
      <c r="DG77" s="122"/>
      <c r="DH77" s="122"/>
      <c r="DI77" s="122"/>
      <c r="DJ77" s="122"/>
      <c r="DK77" s="122"/>
      <c r="DL77" s="122"/>
      <c r="DM77" s="122"/>
      <c r="DN77" s="122"/>
      <c r="DO77" s="122"/>
      <c r="DP77" s="122"/>
      <c r="DQ77" s="122"/>
      <c r="DR77" s="122"/>
      <c r="DS77" s="122"/>
      <c r="DT77" s="122"/>
      <c r="DU77" s="122"/>
      <c r="DV77" s="122"/>
      <c r="DW77" s="122"/>
      <c r="DX77" s="122"/>
    </row>
    <row r="78" spans="1:128" s="67" customFormat="1" ht="29.45" customHeight="1">
      <c r="A78" s="910"/>
      <c r="B78" s="911"/>
      <c r="C78" s="911"/>
      <c r="D78" s="912"/>
      <c r="E78" s="379" t="s">
        <v>53</v>
      </c>
      <c r="F78" s="900" t="s">
        <v>135</v>
      </c>
      <c r="G78" s="901"/>
      <c r="H78" s="901"/>
      <c r="I78" s="901"/>
      <c r="J78" s="901"/>
      <c r="K78" s="901"/>
      <c r="L78" s="901"/>
      <c r="M78" s="902"/>
      <c r="N78" s="380"/>
      <c r="O78" s="380"/>
      <c r="P78" s="376"/>
      <c r="Q78" s="408"/>
      <c r="R78" s="381"/>
      <c r="S78" s="382"/>
      <c r="T78" s="376"/>
      <c r="U78" s="376"/>
      <c r="V78" s="381"/>
      <c r="W78" s="382"/>
      <c r="X78" s="221"/>
      <c r="Y78" s="122"/>
      <c r="Z78" s="122"/>
      <c r="AA78" s="122"/>
      <c r="AB78" s="122"/>
      <c r="AC78" s="122"/>
      <c r="AD78" s="122"/>
      <c r="AE78" s="122"/>
      <c r="AF78" s="122"/>
      <c r="AG78" s="122"/>
      <c r="AH78" s="122"/>
      <c r="AI78" s="122"/>
      <c r="AJ78" s="122"/>
      <c r="AK78" s="122"/>
      <c r="AL78" s="122"/>
      <c r="AM78" s="122"/>
      <c r="AN78" s="122"/>
      <c r="AO78" s="122"/>
      <c r="AP78" s="122"/>
      <c r="AQ78" s="122"/>
      <c r="AR78" s="122"/>
      <c r="AS78" s="122"/>
      <c r="AT78" s="122"/>
      <c r="AU78" s="122"/>
      <c r="AV78" s="122"/>
      <c r="AW78" s="122"/>
      <c r="AX78" s="122"/>
      <c r="AY78" s="122"/>
      <c r="AZ78" s="122"/>
      <c r="BA78" s="122"/>
      <c r="BB78" s="122"/>
      <c r="BC78" s="122"/>
      <c r="BD78" s="122"/>
      <c r="BE78" s="122"/>
      <c r="BF78" s="122"/>
      <c r="BG78" s="122"/>
      <c r="BH78" s="122"/>
      <c r="BI78" s="122"/>
      <c r="BJ78" s="122"/>
      <c r="BK78" s="122"/>
      <c r="BL78" s="122"/>
      <c r="BM78" s="122"/>
      <c r="BN78" s="122"/>
      <c r="BO78" s="122"/>
      <c r="BP78" s="122"/>
      <c r="BQ78" s="122"/>
      <c r="BR78" s="122"/>
      <c r="BS78" s="122"/>
      <c r="BT78" s="122"/>
      <c r="BU78" s="122"/>
      <c r="BV78" s="122"/>
      <c r="BW78" s="122"/>
      <c r="BX78" s="122"/>
      <c r="BY78" s="122"/>
      <c r="BZ78" s="122"/>
      <c r="CA78" s="122"/>
      <c r="CB78" s="122"/>
      <c r="CC78" s="122"/>
      <c r="CD78" s="122"/>
      <c r="CE78" s="122"/>
      <c r="CF78" s="122"/>
      <c r="CG78" s="122"/>
      <c r="CH78" s="122"/>
      <c r="CI78" s="122"/>
      <c r="CJ78" s="122"/>
      <c r="CK78" s="122"/>
      <c r="CL78" s="122"/>
      <c r="CM78" s="122"/>
      <c r="CN78" s="122"/>
      <c r="CO78" s="122"/>
      <c r="CP78" s="122"/>
      <c r="CQ78" s="122"/>
      <c r="CR78" s="122"/>
      <c r="CS78" s="122"/>
      <c r="CT78" s="122"/>
      <c r="CU78" s="122"/>
      <c r="CV78" s="122"/>
      <c r="CW78" s="122"/>
      <c r="CX78" s="122"/>
      <c r="CY78" s="122"/>
      <c r="CZ78" s="122"/>
      <c r="DA78" s="122"/>
      <c r="DB78" s="122"/>
      <c r="DC78" s="122"/>
      <c r="DD78" s="122"/>
      <c r="DE78" s="122"/>
      <c r="DF78" s="122"/>
      <c r="DG78" s="122"/>
      <c r="DH78" s="122"/>
      <c r="DI78" s="122"/>
      <c r="DJ78" s="122"/>
      <c r="DK78" s="122"/>
      <c r="DL78" s="122"/>
      <c r="DM78" s="122"/>
      <c r="DN78" s="122"/>
      <c r="DO78" s="122"/>
      <c r="DP78" s="122"/>
      <c r="DQ78" s="122"/>
      <c r="DR78" s="122"/>
      <c r="DS78" s="122"/>
      <c r="DT78" s="122"/>
      <c r="DU78" s="122"/>
      <c r="DV78" s="122"/>
      <c r="DW78" s="122"/>
      <c r="DX78" s="122"/>
    </row>
    <row r="79" spans="1:128" s="67" customFormat="1" ht="62.45" customHeight="1">
      <c r="A79" s="567"/>
      <c r="B79" s="567"/>
      <c r="C79" s="567"/>
      <c r="D79" s="545"/>
      <c r="E79" s="841" t="s">
        <v>136</v>
      </c>
      <c r="F79" s="898" t="s">
        <v>137</v>
      </c>
      <c r="G79" s="96" t="s">
        <v>583</v>
      </c>
      <c r="H79" s="96" t="s">
        <v>404</v>
      </c>
      <c r="I79" s="96" t="s">
        <v>584</v>
      </c>
      <c r="J79" s="96" t="s">
        <v>402</v>
      </c>
      <c r="K79" s="90" t="s">
        <v>627</v>
      </c>
      <c r="L79" s="179"/>
      <c r="M79" s="178" t="s">
        <v>106</v>
      </c>
      <c r="N79" s="166"/>
      <c r="O79" s="166"/>
      <c r="P79" s="178"/>
      <c r="Q79" s="396"/>
      <c r="R79" s="118"/>
      <c r="S79" s="135">
        <f>R79*O79</f>
        <v>0</v>
      </c>
      <c r="T79" s="178"/>
      <c r="U79" s="166"/>
      <c r="V79" s="118"/>
      <c r="W79" s="135">
        <f>O79*V79</f>
        <v>0</v>
      </c>
      <c r="X79" s="122"/>
      <c r="Y79" s="122"/>
      <c r="Z79" s="122"/>
      <c r="AA79" s="122"/>
      <c r="AB79" s="122"/>
      <c r="AC79" s="122"/>
      <c r="AD79" s="122"/>
      <c r="AE79" s="122"/>
      <c r="AF79" s="122"/>
      <c r="AG79" s="122"/>
      <c r="AH79" s="122"/>
      <c r="AI79" s="122"/>
      <c r="AJ79" s="122"/>
      <c r="AK79" s="122"/>
      <c r="AL79" s="122"/>
      <c r="AM79" s="122"/>
      <c r="AN79" s="122"/>
      <c r="AO79" s="122"/>
      <c r="AP79" s="122"/>
      <c r="AQ79" s="122"/>
      <c r="AR79" s="122"/>
      <c r="AS79" s="122"/>
      <c r="AT79" s="122"/>
      <c r="AU79" s="122"/>
      <c r="AV79" s="122"/>
      <c r="AW79" s="122"/>
      <c r="AX79" s="122"/>
      <c r="AY79" s="122"/>
      <c r="AZ79" s="122"/>
      <c r="BA79" s="122"/>
      <c r="BB79" s="122"/>
      <c r="BC79" s="122"/>
      <c r="BD79" s="122"/>
      <c r="BE79" s="122"/>
      <c r="BF79" s="122"/>
      <c r="BG79" s="122"/>
      <c r="BH79" s="122"/>
      <c r="BI79" s="122"/>
      <c r="BJ79" s="122"/>
      <c r="BK79" s="122"/>
      <c r="BL79" s="122"/>
      <c r="BM79" s="122"/>
      <c r="BN79" s="122"/>
      <c r="BO79" s="122"/>
      <c r="BP79" s="122"/>
      <c r="BQ79" s="122"/>
      <c r="BR79" s="122"/>
      <c r="BS79" s="122"/>
      <c r="BT79" s="122"/>
      <c r="BU79" s="122"/>
      <c r="BV79" s="122"/>
      <c r="BW79" s="122"/>
      <c r="BX79" s="122"/>
      <c r="BY79" s="122"/>
      <c r="BZ79" s="122"/>
      <c r="CA79" s="122"/>
      <c r="CB79" s="122"/>
      <c r="CC79" s="122"/>
      <c r="CD79" s="122"/>
      <c r="CE79" s="122"/>
      <c r="CF79" s="122"/>
      <c r="CG79" s="122"/>
      <c r="CH79" s="122"/>
      <c r="CI79" s="122"/>
      <c r="CJ79" s="122"/>
      <c r="CK79" s="122"/>
      <c r="CL79" s="122"/>
      <c r="CM79" s="122"/>
      <c r="CN79" s="122"/>
      <c r="CO79" s="122"/>
      <c r="CP79" s="122"/>
      <c r="CQ79" s="122"/>
      <c r="CR79" s="122"/>
      <c r="CS79" s="122"/>
      <c r="CT79" s="122"/>
      <c r="CU79" s="122"/>
      <c r="CV79" s="122"/>
      <c r="CW79" s="122"/>
      <c r="CX79" s="122"/>
      <c r="CY79" s="122"/>
      <c r="CZ79" s="122"/>
      <c r="DA79" s="122"/>
      <c r="DB79" s="122"/>
      <c r="DC79" s="122"/>
      <c r="DD79" s="122"/>
      <c r="DE79" s="122"/>
      <c r="DF79" s="122"/>
      <c r="DG79" s="122"/>
      <c r="DH79" s="122"/>
      <c r="DI79" s="122"/>
      <c r="DJ79" s="122"/>
      <c r="DK79" s="122"/>
      <c r="DL79" s="122"/>
      <c r="DM79" s="122"/>
      <c r="DN79" s="122"/>
      <c r="DO79" s="122"/>
      <c r="DP79" s="122"/>
      <c r="DQ79" s="122"/>
      <c r="DR79" s="122"/>
      <c r="DS79" s="122"/>
      <c r="DT79" s="122"/>
      <c r="DU79" s="122"/>
      <c r="DV79" s="122"/>
      <c r="DW79" s="122"/>
      <c r="DX79" s="122"/>
    </row>
    <row r="80" spans="1:128" s="67" customFormat="1" ht="62.45" customHeight="1">
      <c r="A80" s="567"/>
      <c r="B80" s="567"/>
      <c r="C80" s="567"/>
      <c r="D80" s="545"/>
      <c r="E80" s="842"/>
      <c r="F80" s="899"/>
      <c r="G80" s="96" t="s">
        <v>634</v>
      </c>
      <c r="H80" s="96" t="s">
        <v>405</v>
      </c>
      <c r="I80" s="96" t="s">
        <v>628</v>
      </c>
      <c r="J80" s="96" t="s">
        <v>403</v>
      </c>
      <c r="K80" s="90" t="s">
        <v>627</v>
      </c>
      <c r="L80" s="179"/>
      <c r="M80" s="178" t="s">
        <v>106</v>
      </c>
      <c r="N80" s="166"/>
      <c r="O80" s="166"/>
      <c r="P80" s="178"/>
      <c r="Q80" s="396"/>
      <c r="R80" s="118"/>
      <c r="S80" s="135">
        <f>R80*O80</f>
        <v>0</v>
      </c>
      <c r="T80" s="178"/>
      <c r="U80" s="166"/>
      <c r="V80" s="118"/>
      <c r="W80" s="135">
        <f>O80*V80</f>
        <v>0</v>
      </c>
      <c r="X80" s="122"/>
      <c r="Y80" s="122"/>
      <c r="Z80" s="122"/>
      <c r="AA80" s="122"/>
      <c r="AB80" s="122"/>
      <c r="AC80" s="122"/>
      <c r="AD80" s="122"/>
      <c r="AE80" s="122"/>
      <c r="AF80" s="122"/>
      <c r="AG80" s="122"/>
      <c r="AH80" s="122"/>
      <c r="AI80" s="122"/>
      <c r="AJ80" s="122"/>
      <c r="AK80" s="122"/>
      <c r="AL80" s="122"/>
      <c r="AM80" s="122"/>
      <c r="AN80" s="122"/>
      <c r="AO80" s="122"/>
      <c r="AP80" s="122"/>
      <c r="AQ80" s="122"/>
      <c r="AR80" s="122"/>
      <c r="AS80" s="122"/>
      <c r="AT80" s="122"/>
      <c r="AU80" s="122"/>
      <c r="AV80" s="122"/>
      <c r="AW80" s="122"/>
      <c r="AX80" s="122"/>
      <c r="AY80" s="122"/>
      <c r="AZ80" s="122"/>
      <c r="BA80" s="122"/>
      <c r="BB80" s="122"/>
      <c r="BC80" s="122"/>
      <c r="BD80" s="122"/>
      <c r="BE80" s="122"/>
      <c r="BF80" s="122"/>
      <c r="BG80" s="122"/>
      <c r="BH80" s="122"/>
      <c r="BI80" s="122"/>
      <c r="BJ80" s="122"/>
      <c r="BK80" s="122"/>
      <c r="BL80" s="122"/>
      <c r="BM80" s="122"/>
      <c r="BN80" s="122"/>
      <c r="BO80" s="122"/>
      <c r="BP80" s="122"/>
      <c r="BQ80" s="122"/>
      <c r="BR80" s="122"/>
      <c r="BS80" s="122"/>
      <c r="BT80" s="122"/>
      <c r="BU80" s="122"/>
      <c r="BV80" s="122"/>
      <c r="BW80" s="122"/>
      <c r="BX80" s="122"/>
      <c r="BY80" s="122"/>
      <c r="BZ80" s="122"/>
      <c r="CA80" s="122"/>
      <c r="CB80" s="122"/>
      <c r="CC80" s="122"/>
      <c r="CD80" s="122"/>
      <c r="CE80" s="122"/>
      <c r="CF80" s="122"/>
      <c r="CG80" s="122"/>
      <c r="CH80" s="122"/>
      <c r="CI80" s="122"/>
      <c r="CJ80" s="122"/>
      <c r="CK80" s="122"/>
      <c r="CL80" s="122"/>
      <c r="CM80" s="122"/>
      <c r="CN80" s="122"/>
      <c r="CO80" s="122"/>
      <c r="CP80" s="122"/>
      <c r="CQ80" s="122"/>
      <c r="CR80" s="122"/>
      <c r="CS80" s="122"/>
      <c r="CT80" s="122"/>
      <c r="CU80" s="122"/>
      <c r="CV80" s="122"/>
      <c r="CW80" s="122"/>
      <c r="CX80" s="122"/>
      <c r="CY80" s="122"/>
      <c r="CZ80" s="122"/>
      <c r="DA80" s="122"/>
      <c r="DB80" s="122"/>
      <c r="DC80" s="122"/>
      <c r="DD80" s="122"/>
      <c r="DE80" s="122"/>
      <c r="DF80" s="122"/>
      <c r="DG80" s="122"/>
      <c r="DH80" s="122"/>
      <c r="DI80" s="122"/>
      <c r="DJ80" s="122"/>
      <c r="DK80" s="122"/>
      <c r="DL80" s="122"/>
      <c r="DM80" s="122"/>
      <c r="DN80" s="122"/>
      <c r="DO80" s="122"/>
      <c r="DP80" s="122"/>
      <c r="DQ80" s="122"/>
      <c r="DR80" s="122"/>
      <c r="DS80" s="122"/>
      <c r="DT80" s="122"/>
      <c r="DU80" s="122"/>
      <c r="DV80" s="122"/>
      <c r="DW80" s="122"/>
      <c r="DX80" s="122"/>
    </row>
    <row r="81" spans="1:128" ht="91.5" customHeight="1">
      <c r="A81" s="567"/>
      <c r="B81" s="567"/>
      <c r="C81" s="567"/>
      <c r="D81" s="545"/>
      <c r="E81" s="81" t="s">
        <v>138</v>
      </c>
      <c r="F81" s="141" t="s">
        <v>139</v>
      </c>
      <c r="G81" s="141" t="s">
        <v>629</v>
      </c>
      <c r="H81" s="141" t="s">
        <v>139</v>
      </c>
      <c r="I81" s="141" t="s">
        <v>635</v>
      </c>
      <c r="J81" s="141" t="s">
        <v>139</v>
      </c>
      <c r="K81" s="88" t="s">
        <v>153</v>
      </c>
      <c r="L81" s="180"/>
      <c r="M81" s="181" t="s">
        <v>106</v>
      </c>
      <c r="N81" s="166"/>
      <c r="O81" s="166"/>
      <c r="P81" s="178"/>
      <c r="Q81" s="302"/>
      <c r="R81" s="118"/>
      <c r="S81" s="135">
        <f>R81*O81</f>
        <v>0</v>
      </c>
      <c r="T81" s="178"/>
      <c r="U81" s="134"/>
      <c r="V81" s="118"/>
      <c r="W81" s="135">
        <f>O81*V81</f>
        <v>0</v>
      </c>
    </row>
    <row r="82" spans="1:128" s="99" customFormat="1" ht="37.15" customHeight="1">
      <c r="A82" s="567"/>
      <c r="B82" s="567"/>
      <c r="C82" s="567"/>
      <c r="D82" s="545"/>
      <c r="E82" s="81"/>
      <c r="F82" s="892" t="s">
        <v>140</v>
      </c>
      <c r="G82" s="893"/>
      <c r="H82" s="893"/>
      <c r="I82" s="893"/>
      <c r="J82" s="894"/>
      <c r="K82" s="201"/>
      <c r="L82" s="201"/>
      <c r="M82" s="202"/>
      <c r="N82" s="203"/>
      <c r="O82" s="548">
        <f>SUM(O12:O81)</f>
        <v>1</v>
      </c>
      <c r="P82" s="204"/>
      <c r="Q82" s="409"/>
      <c r="R82" s="204"/>
      <c r="S82" s="205">
        <f>SUM(S12:S81)</f>
        <v>91.840000000000032</v>
      </c>
      <c r="T82" s="204"/>
      <c r="U82" s="204"/>
      <c r="V82" s="204"/>
      <c r="W82" s="205">
        <f>SUM(W12:W81)</f>
        <v>91.840000000000032</v>
      </c>
      <c r="X82" s="221"/>
      <c r="Y82" s="125"/>
      <c r="Z82" s="125"/>
      <c r="AA82" s="125"/>
      <c r="AB82" s="125"/>
      <c r="AC82" s="125"/>
      <c r="AD82" s="125"/>
      <c r="AE82" s="125"/>
      <c r="AF82" s="125"/>
      <c r="AG82" s="125"/>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c r="BG82" s="125"/>
      <c r="BH82" s="125"/>
      <c r="BI82" s="125"/>
      <c r="BJ82" s="125"/>
      <c r="BK82" s="125"/>
      <c r="BL82" s="125"/>
      <c r="BM82" s="125"/>
      <c r="BN82" s="125"/>
      <c r="BO82" s="125"/>
      <c r="BP82" s="125"/>
      <c r="BQ82" s="125"/>
      <c r="BR82" s="125"/>
      <c r="BS82" s="125"/>
      <c r="BT82" s="125"/>
      <c r="BU82" s="125"/>
      <c r="BV82" s="125"/>
      <c r="BW82" s="125"/>
      <c r="BX82" s="125"/>
      <c r="BY82" s="125"/>
      <c r="BZ82" s="125"/>
      <c r="CA82" s="125"/>
      <c r="CB82" s="125"/>
      <c r="CC82" s="125"/>
      <c r="CD82" s="125"/>
      <c r="CE82" s="125"/>
      <c r="CF82" s="125"/>
      <c r="CG82" s="125"/>
      <c r="CH82" s="125"/>
      <c r="CI82" s="125"/>
      <c r="CJ82" s="125"/>
      <c r="CK82" s="125"/>
      <c r="CL82" s="125"/>
      <c r="CM82" s="125"/>
      <c r="CN82" s="125"/>
      <c r="CO82" s="125"/>
      <c r="CP82" s="125"/>
      <c r="CQ82" s="125"/>
      <c r="CR82" s="125"/>
      <c r="CS82" s="125"/>
      <c r="CT82" s="125"/>
      <c r="CU82" s="125"/>
      <c r="CV82" s="125"/>
      <c r="CW82" s="125"/>
      <c r="CX82" s="125"/>
      <c r="CY82" s="125"/>
      <c r="CZ82" s="125"/>
      <c r="DA82" s="125"/>
      <c r="DB82" s="125"/>
      <c r="DC82" s="125"/>
      <c r="DD82" s="125"/>
      <c r="DE82" s="125"/>
      <c r="DF82" s="125"/>
      <c r="DG82" s="125"/>
      <c r="DH82" s="125"/>
      <c r="DI82" s="125"/>
      <c r="DJ82" s="125"/>
      <c r="DK82" s="125"/>
      <c r="DL82" s="125"/>
      <c r="DM82" s="125"/>
      <c r="DN82" s="125"/>
      <c r="DO82" s="125"/>
      <c r="DP82" s="125"/>
      <c r="DQ82" s="125"/>
      <c r="DR82" s="125"/>
      <c r="DS82" s="125"/>
      <c r="DT82" s="125"/>
      <c r="DU82" s="125"/>
      <c r="DV82" s="125"/>
      <c r="DW82" s="125"/>
      <c r="DX82" s="125"/>
    </row>
    <row r="83" spans="1:128">
      <c r="E83" s="100"/>
      <c r="F83" s="101"/>
      <c r="G83" s="101"/>
      <c r="H83" s="102"/>
      <c r="I83" s="101"/>
      <c r="J83" s="103"/>
      <c r="K83" s="104"/>
      <c r="L83" s="182"/>
      <c r="M83" s="183"/>
      <c r="N83" s="105"/>
      <c r="O83" s="105"/>
      <c r="P83" s="184"/>
      <c r="Q83" s="410"/>
      <c r="R83" s="184"/>
    </row>
    <row r="85" spans="1:128" s="111" customFormat="1">
      <c r="E85" s="106"/>
      <c r="F85" s="790" t="s">
        <v>141</v>
      </c>
      <c r="G85" s="790"/>
      <c r="H85" s="790"/>
      <c r="I85" s="110"/>
      <c r="J85" s="110"/>
      <c r="M85" s="791" t="s">
        <v>142</v>
      </c>
      <c r="N85" s="791"/>
      <c r="O85" s="791"/>
      <c r="P85" s="791"/>
      <c r="Q85" s="791"/>
      <c r="R85" s="791"/>
      <c r="S85" s="791"/>
      <c r="T85" s="109"/>
      <c r="U85" s="109"/>
      <c r="V85" s="109"/>
      <c r="W85" s="109"/>
      <c r="X85" s="126"/>
      <c r="Y85" s="126"/>
      <c r="Z85" s="126"/>
      <c r="AA85" s="126"/>
      <c r="AB85" s="126"/>
      <c r="AC85" s="126"/>
      <c r="AD85" s="126"/>
      <c r="AE85" s="126"/>
      <c r="AF85" s="126"/>
      <c r="AG85" s="126"/>
      <c r="AH85" s="126"/>
      <c r="AI85" s="126"/>
      <c r="AJ85" s="126"/>
      <c r="AK85" s="126"/>
      <c r="AL85" s="126"/>
      <c r="AM85" s="126"/>
      <c r="AN85" s="126"/>
      <c r="AO85" s="126"/>
      <c r="AP85" s="126"/>
      <c r="AQ85" s="126"/>
      <c r="AR85" s="126"/>
      <c r="AS85" s="126"/>
      <c r="AT85" s="126"/>
      <c r="AU85" s="126"/>
      <c r="AV85" s="126"/>
      <c r="AW85" s="126"/>
      <c r="AX85" s="126"/>
      <c r="AY85" s="126"/>
      <c r="AZ85" s="126"/>
      <c r="BA85" s="126"/>
      <c r="BB85" s="126"/>
      <c r="BC85" s="126"/>
      <c r="BD85" s="126"/>
      <c r="BE85" s="126"/>
      <c r="BF85" s="126"/>
      <c r="BG85" s="126"/>
      <c r="BH85" s="126"/>
      <c r="BI85" s="126"/>
      <c r="BJ85" s="126"/>
      <c r="BK85" s="126"/>
      <c r="BL85" s="126"/>
      <c r="BM85" s="126"/>
      <c r="BN85" s="126"/>
      <c r="BO85" s="126"/>
      <c r="BP85" s="126"/>
      <c r="BQ85" s="126"/>
      <c r="BR85" s="126"/>
      <c r="BS85" s="126"/>
      <c r="BT85" s="126"/>
      <c r="BU85" s="126"/>
      <c r="BV85" s="126"/>
      <c r="BW85" s="126"/>
      <c r="BX85" s="126"/>
      <c r="BY85" s="126"/>
      <c r="BZ85" s="126"/>
      <c r="CA85" s="126"/>
      <c r="CB85" s="126"/>
      <c r="CC85" s="126"/>
      <c r="CD85" s="126"/>
      <c r="CE85" s="126"/>
      <c r="CF85" s="126"/>
      <c r="CG85" s="126"/>
      <c r="CH85" s="126"/>
      <c r="CI85" s="126"/>
      <c r="CJ85" s="126"/>
      <c r="CK85" s="126"/>
      <c r="CL85" s="126"/>
      <c r="CM85" s="126"/>
      <c r="CN85" s="126"/>
      <c r="CO85" s="126"/>
      <c r="CP85" s="126"/>
      <c r="CQ85" s="126"/>
      <c r="CR85" s="126"/>
      <c r="CS85" s="126"/>
      <c r="CT85" s="126"/>
      <c r="CU85" s="126"/>
      <c r="CV85" s="126"/>
      <c r="CW85" s="126"/>
      <c r="CX85" s="126"/>
      <c r="CY85" s="126"/>
      <c r="CZ85" s="126"/>
      <c r="DA85" s="126"/>
      <c r="DB85" s="126"/>
      <c r="DC85" s="126"/>
      <c r="DD85" s="126"/>
      <c r="DE85" s="126"/>
      <c r="DF85" s="126"/>
      <c r="DG85" s="126"/>
      <c r="DH85" s="126"/>
      <c r="DI85" s="126"/>
      <c r="DJ85" s="126"/>
      <c r="DK85" s="126"/>
      <c r="DL85" s="126"/>
      <c r="DM85" s="126"/>
      <c r="DN85" s="126"/>
      <c r="DO85" s="126"/>
      <c r="DP85" s="126"/>
      <c r="DQ85" s="126"/>
      <c r="DR85" s="126"/>
      <c r="DS85" s="126"/>
      <c r="DT85" s="126"/>
      <c r="DU85" s="126"/>
      <c r="DV85" s="126"/>
      <c r="DW85" s="126"/>
      <c r="DX85" s="126"/>
    </row>
  </sheetData>
  <mergeCells count="95">
    <mergeCell ref="A75:A77"/>
    <mergeCell ref="F75:M75"/>
    <mergeCell ref="F46:F47"/>
    <mergeCell ref="F38:F42"/>
    <mergeCell ref="D3:D6"/>
    <mergeCell ref="D38:D40"/>
    <mergeCell ref="D41:D42"/>
    <mergeCell ref="D43:D44"/>
    <mergeCell ref="D46:D47"/>
    <mergeCell ref="C30:C32"/>
    <mergeCell ref="E30:E31"/>
    <mergeCell ref="C23:C24"/>
    <mergeCell ref="E23:E24"/>
    <mergeCell ref="F23:F24"/>
    <mergeCell ref="G23:G24"/>
    <mergeCell ref="H23:H24"/>
    <mergeCell ref="F85:H85"/>
    <mergeCell ref="E79:E80"/>
    <mergeCell ref="F57:M57"/>
    <mergeCell ref="C58:C59"/>
    <mergeCell ref="M85:S85"/>
    <mergeCell ref="F60:M60"/>
    <mergeCell ref="F79:F80"/>
    <mergeCell ref="F78:M78"/>
    <mergeCell ref="F82:J82"/>
    <mergeCell ref="A78:D78"/>
    <mergeCell ref="F63:M63"/>
    <mergeCell ref="B64:B73"/>
    <mergeCell ref="C69:C70"/>
    <mergeCell ref="E69:E70"/>
    <mergeCell ref="F69:F70"/>
    <mergeCell ref="G69:G70"/>
    <mergeCell ref="S2:W2"/>
    <mergeCell ref="F17:M17"/>
    <mergeCell ref="L4:L6"/>
    <mergeCell ref="F19:M19"/>
    <mergeCell ref="M3:M6"/>
    <mergeCell ref="O3:O6"/>
    <mergeCell ref="A1:F2"/>
    <mergeCell ref="I1:R1"/>
    <mergeCell ref="S1:W1"/>
    <mergeCell ref="I2:L2"/>
    <mergeCell ref="M2:R2"/>
    <mergeCell ref="P3:W4"/>
    <mergeCell ref="F4:F6"/>
    <mergeCell ref="T5:W5"/>
    <mergeCell ref="I3:J3"/>
    <mergeCell ref="J4:J6"/>
    <mergeCell ref="K4:K6"/>
    <mergeCell ref="I4:I6"/>
    <mergeCell ref="B33:B56"/>
    <mergeCell ref="F21:M21"/>
    <mergeCell ref="G4:G6"/>
    <mergeCell ref="N3:N6"/>
    <mergeCell ref="P5:S5"/>
    <mergeCell ref="H30:H31"/>
    <mergeCell ref="F30:F31"/>
    <mergeCell ref="G30:G31"/>
    <mergeCell ref="C37:C47"/>
    <mergeCell ref="F55:M55"/>
    <mergeCell ref="F48:M48"/>
    <mergeCell ref="E38:E42"/>
    <mergeCell ref="F52:M52"/>
    <mergeCell ref="H38:H40"/>
    <mergeCell ref="G38:G40"/>
    <mergeCell ref="E46:E47"/>
    <mergeCell ref="F33:M33"/>
    <mergeCell ref="F25:M25"/>
    <mergeCell ref="F22:M22"/>
    <mergeCell ref="A3:A6"/>
    <mergeCell ref="B3:B6"/>
    <mergeCell ref="C3:C6"/>
    <mergeCell ref="E4:E6"/>
    <mergeCell ref="H4:H6"/>
    <mergeCell ref="E3:F3"/>
    <mergeCell ref="A9:A73"/>
    <mergeCell ref="B10:B18"/>
    <mergeCell ref="F9:M9"/>
    <mergeCell ref="K3:L3"/>
    <mergeCell ref="C12:C14"/>
    <mergeCell ref="F15:M15"/>
    <mergeCell ref="F29:M29"/>
    <mergeCell ref="C34:C35"/>
    <mergeCell ref="G41:G42"/>
    <mergeCell ref="H41:H42"/>
    <mergeCell ref="H69:H70"/>
    <mergeCell ref="F36:M36"/>
    <mergeCell ref="H53:H54"/>
    <mergeCell ref="F50:M50"/>
    <mergeCell ref="E53:E54"/>
    <mergeCell ref="C53:C54"/>
    <mergeCell ref="F53:F54"/>
    <mergeCell ref="G53:G54"/>
    <mergeCell ref="E43:E44"/>
    <mergeCell ref="F43:F4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X85"/>
  <sheetViews>
    <sheetView topLeftCell="A68" zoomScale="75" zoomScaleNormal="75" workbookViewId="0">
      <selection activeCell="K76" sqref="K76:L77"/>
    </sheetView>
  </sheetViews>
  <sheetFormatPr defaultRowHeight="15.75"/>
  <cols>
    <col min="1" max="4" width="8" style="66" customWidth="1"/>
    <col min="5" max="5" width="6" style="106" customWidth="1"/>
    <col min="6" max="6" width="17.375" style="107" customWidth="1"/>
    <col min="7" max="7" width="8.75" style="107" bestFit="1" customWidth="1"/>
    <col min="8" max="8" width="21.25" style="107" customWidth="1"/>
    <col min="9" max="9" width="8.875" style="107" customWidth="1"/>
    <col min="10" max="10" width="19.125" style="107" customWidth="1"/>
    <col min="11" max="11" width="8.375" style="66" customWidth="1"/>
    <col min="12" max="12" width="8.375" style="186" customWidth="1"/>
    <col min="13" max="13" width="7.375" style="186" customWidth="1"/>
    <col min="14" max="14" width="6.25" style="108" customWidth="1"/>
    <col min="15" max="15" width="7.125" style="108" customWidth="1"/>
    <col min="16" max="17" width="7.75" style="108" customWidth="1"/>
    <col min="18" max="18" width="8.25" style="108" customWidth="1"/>
    <col min="19" max="19" width="7.5" style="108" customWidth="1"/>
    <col min="20" max="20" width="7.5" style="185" customWidth="1"/>
    <col min="21" max="21" width="10.125" style="185" bestFit="1" customWidth="1"/>
    <col min="22" max="22" width="8" style="185" customWidth="1"/>
    <col min="23" max="23" width="9.375" style="185" customWidth="1"/>
    <col min="24" max="128" width="8" style="122" customWidth="1"/>
    <col min="129" max="16384" width="9" style="66"/>
  </cols>
  <sheetData>
    <row r="1" spans="1:128" ht="44.45" customHeight="1">
      <c r="A1" s="859" t="s">
        <v>158</v>
      </c>
      <c r="B1" s="860"/>
      <c r="C1" s="860"/>
      <c r="D1" s="860"/>
      <c r="E1" s="860"/>
      <c r="F1" s="861"/>
      <c r="G1" s="150"/>
      <c r="H1" s="65" t="s">
        <v>144</v>
      </c>
      <c r="I1" s="865" t="s">
        <v>109</v>
      </c>
      <c r="J1" s="866"/>
      <c r="K1" s="866"/>
      <c r="L1" s="866"/>
      <c r="M1" s="866"/>
      <c r="N1" s="866"/>
      <c r="O1" s="866"/>
      <c r="P1" s="866"/>
      <c r="Q1" s="866"/>
      <c r="R1" s="867"/>
      <c r="S1" s="876" t="s">
        <v>110</v>
      </c>
      <c r="T1" s="877"/>
      <c r="U1" s="877"/>
      <c r="V1" s="877"/>
      <c r="W1" s="878"/>
    </row>
    <row r="2" spans="1:128" ht="36" customHeight="1">
      <c r="A2" s="862"/>
      <c r="B2" s="863"/>
      <c r="C2" s="863"/>
      <c r="D2" s="863"/>
      <c r="E2" s="863"/>
      <c r="F2" s="864"/>
      <c r="G2" s="151"/>
      <c r="H2" s="65" t="s">
        <v>111</v>
      </c>
      <c r="I2" s="865" t="s">
        <v>302</v>
      </c>
      <c r="J2" s="866"/>
      <c r="K2" s="866"/>
      <c r="L2" s="866"/>
      <c r="M2" s="879" t="s">
        <v>107</v>
      </c>
      <c r="N2" s="880"/>
      <c r="O2" s="880"/>
      <c r="P2" s="880"/>
      <c r="Q2" s="880"/>
      <c r="R2" s="881"/>
      <c r="S2" s="876" t="s">
        <v>267</v>
      </c>
      <c r="T2" s="877"/>
      <c r="U2" s="877"/>
      <c r="V2" s="877"/>
      <c r="W2" s="878"/>
    </row>
    <row r="3" spans="1:128" s="67" customFormat="1" ht="34.5" customHeight="1">
      <c r="A3" s="844" t="s">
        <v>639</v>
      </c>
      <c r="B3" s="844" t="s">
        <v>640</v>
      </c>
      <c r="C3" s="844" t="s">
        <v>641</v>
      </c>
      <c r="D3" s="844" t="s">
        <v>656</v>
      </c>
      <c r="E3" s="852" t="s">
        <v>112</v>
      </c>
      <c r="F3" s="853"/>
      <c r="H3" s="145" t="s">
        <v>113</v>
      </c>
      <c r="I3" s="818" t="s">
        <v>114</v>
      </c>
      <c r="J3" s="818"/>
      <c r="K3" s="852" t="s">
        <v>115</v>
      </c>
      <c r="L3" s="853"/>
      <c r="M3" s="882" t="s">
        <v>116</v>
      </c>
      <c r="N3" s="824" t="s">
        <v>643</v>
      </c>
      <c r="O3" s="824" t="s">
        <v>591</v>
      </c>
      <c r="P3" s="885" t="s">
        <v>117</v>
      </c>
      <c r="Q3" s="886"/>
      <c r="R3" s="886"/>
      <c r="S3" s="886"/>
      <c r="T3" s="886"/>
      <c r="U3" s="886"/>
      <c r="V3" s="886"/>
      <c r="W3" s="88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row>
    <row r="4" spans="1:128" s="68" customFormat="1" ht="27.6" customHeight="1">
      <c r="A4" s="845"/>
      <c r="B4" s="845"/>
      <c r="C4" s="845"/>
      <c r="D4" s="845"/>
      <c r="E4" s="844" t="s">
        <v>159</v>
      </c>
      <c r="F4" s="824" t="s">
        <v>161</v>
      </c>
      <c r="G4" s="844" t="s">
        <v>160</v>
      </c>
      <c r="H4" s="818" t="s">
        <v>161</v>
      </c>
      <c r="I4" s="844" t="s">
        <v>162</v>
      </c>
      <c r="J4" s="818" t="s">
        <v>161</v>
      </c>
      <c r="K4" s="824" t="s">
        <v>104</v>
      </c>
      <c r="L4" s="824" t="s">
        <v>118</v>
      </c>
      <c r="M4" s="883"/>
      <c r="N4" s="825"/>
      <c r="O4" s="825"/>
      <c r="P4" s="887"/>
      <c r="Q4" s="888"/>
      <c r="R4" s="888"/>
      <c r="S4" s="888"/>
      <c r="T4" s="888"/>
      <c r="U4" s="888"/>
      <c r="V4" s="888"/>
      <c r="W4" s="884"/>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c r="DH4" s="123"/>
      <c r="DI4" s="123"/>
      <c r="DJ4" s="123"/>
      <c r="DK4" s="123"/>
      <c r="DL4" s="123"/>
      <c r="DM4" s="123"/>
      <c r="DN4" s="123"/>
      <c r="DO4" s="123"/>
      <c r="DP4" s="123"/>
      <c r="DQ4" s="123"/>
      <c r="DR4" s="123"/>
      <c r="DS4" s="123"/>
      <c r="DT4" s="123"/>
      <c r="DU4" s="123"/>
      <c r="DV4" s="123"/>
      <c r="DW4" s="123"/>
      <c r="DX4" s="123"/>
    </row>
    <row r="5" spans="1:128" s="67" customFormat="1" ht="27.6" customHeight="1">
      <c r="A5" s="845"/>
      <c r="B5" s="845"/>
      <c r="C5" s="845"/>
      <c r="D5" s="845"/>
      <c r="E5" s="845"/>
      <c r="F5" s="825"/>
      <c r="G5" s="845"/>
      <c r="H5" s="818"/>
      <c r="I5" s="845"/>
      <c r="J5" s="818"/>
      <c r="K5" s="825"/>
      <c r="L5" s="825"/>
      <c r="M5" s="883"/>
      <c r="N5" s="825"/>
      <c r="O5" s="825"/>
      <c r="P5" s="818" t="s">
        <v>119</v>
      </c>
      <c r="Q5" s="818"/>
      <c r="R5" s="818"/>
      <c r="S5" s="818"/>
      <c r="T5" s="852" t="s">
        <v>621</v>
      </c>
      <c r="U5" s="875"/>
      <c r="V5" s="875"/>
      <c r="W5" s="853"/>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2"/>
      <c r="BE5" s="122"/>
      <c r="BF5" s="122"/>
      <c r="BG5" s="122"/>
      <c r="BH5" s="122"/>
      <c r="BI5" s="122"/>
      <c r="BJ5" s="122"/>
      <c r="BK5" s="122"/>
      <c r="BL5" s="122"/>
      <c r="BM5" s="122"/>
      <c r="BN5" s="122"/>
      <c r="BO5" s="122"/>
      <c r="BP5" s="122"/>
      <c r="BQ5" s="122"/>
      <c r="BR5" s="122"/>
      <c r="BS5" s="122"/>
      <c r="BT5" s="122"/>
      <c r="BU5" s="122"/>
      <c r="BV5" s="122"/>
      <c r="BW5" s="122"/>
      <c r="BX5" s="122"/>
      <c r="BY5" s="122"/>
      <c r="BZ5" s="122"/>
      <c r="CA5" s="122"/>
      <c r="CB5" s="122"/>
      <c r="CC5" s="122"/>
      <c r="CD5" s="122"/>
      <c r="CE5" s="122"/>
      <c r="CF5" s="122"/>
      <c r="CG5" s="122"/>
      <c r="CH5" s="122"/>
      <c r="CI5" s="122"/>
      <c r="CJ5" s="122"/>
      <c r="CK5" s="122"/>
      <c r="CL5" s="122"/>
      <c r="CM5" s="122"/>
      <c r="CN5" s="122"/>
      <c r="CO5" s="122"/>
      <c r="CP5" s="122"/>
      <c r="CQ5" s="122"/>
      <c r="CR5" s="122"/>
      <c r="CS5" s="122"/>
      <c r="CT5" s="122"/>
      <c r="CU5" s="122"/>
      <c r="CV5" s="122"/>
      <c r="CW5" s="122"/>
      <c r="CX5" s="122"/>
      <c r="CY5" s="122"/>
      <c r="CZ5" s="122"/>
      <c r="DA5" s="122"/>
      <c r="DB5" s="122"/>
      <c r="DC5" s="122"/>
      <c r="DD5" s="122"/>
      <c r="DE5" s="122"/>
      <c r="DF5" s="122"/>
      <c r="DG5" s="122"/>
      <c r="DH5" s="122"/>
      <c r="DI5" s="122"/>
      <c r="DJ5" s="122"/>
      <c r="DK5" s="122"/>
      <c r="DL5" s="122"/>
      <c r="DM5" s="122"/>
      <c r="DN5" s="122"/>
      <c r="DO5" s="122"/>
      <c r="DP5" s="122"/>
      <c r="DQ5" s="122"/>
      <c r="DR5" s="122"/>
      <c r="DS5" s="122"/>
      <c r="DT5" s="122"/>
      <c r="DU5" s="122"/>
      <c r="DV5" s="122"/>
      <c r="DW5" s="122"/>
      <c r="DX5" s="122"/>
    </row>
    <row r="6" spans="1:128" s="67" customFormat="1" ht="47.25">
      <c r="A6" s="846"/>
      <c r="B6" s="846"/>
      <c r="C6" s="846"/>
      <c r="D6" s="846"/>
      <c r="E6" s="846"/>
      <c r="F6" s="826"/>
      <c r="G6" s="846"/>
      <c r="H6" s="818"/>
      <c r="I6" s="846"/>
      <c r="J6" s="818"/>
      <c r="K6" s="826"/>
      <c r="L6" s="826"/>
      <c r="M6" s="884"/>
      <c r="N6" s="826"/>
      <c r="O6" s="826"/>
      <c r="P6" s="69" t="s">
        <v>120</v>
      </c>
      <c r="Q6" s="69" t="s">
        <v>428</v>
      </c>
      <c r="R6" s="69" t="s">
        <v>121</v>
      </c>
      <c r="S6" s="69" t="s">
        <v>122</v>
      </c>
      <c r="T6" s="69" t="s">
        <v>120</v>
      </c>
      <c r="U6" s="69" t="s">
        <v>428</v>
      </c>
      <c r="V6" s="69" t="s">
        <v>121</v>
      </c>
      <c r="W6" s="69" t="s">
        <v>122</v>
      </c>
      <c r="X6" s="122"/>
      <c r="Y6" s="122"/>
      <c r="Z6" s="122"/>
      <c r="AA6" s="122"/>
      <c r="AB6" s="122"/>
      <c r="AC6" s="122"/>
      <c r="AD6" s="122"/>
      <c r="AE6" s="122"/>
      <c r="AF6" s="122"/>
      <c r="AG6" s="122"/>
      <c r="AH6" s="122"/>
      <c r="AI6" s="122"/>
      <c r="AJ6" s="122"/>
      <c r="AK6" s="122"/>
      <c r="AL6" s="122"/>
      <c r="AM6" s="122"/>
      <c r="AN6" s="122"/>
      <c r="AO6" s="122"/>
      <c r="AP6" s="122"/>
      <c r="AQ6" s="122"/>
      <c r="AR6" s="122"/>
      <c r="AS6" s="122"/>
      <c r="AT6" s="122"/>
      <c r="AU6" s="122"/>
      <c r="AV6" s="122"/>
      <c r="AW6" s="122"/>
      <c r="AX6" s="122"/>
      <c r="AY6" s="122"/>
      <c r="AZ6" s="122"/>
      <c r="BA6" s="122"/>
      <c r="BB6" s="122"/>
      <c r="BC6" s="122"/>
      <c r="BD6" s="122"/>
      <c r="BE6" s="122"/>
      <c r="BF6" s="122"/>
      <c r="BG6" s="122"/>
      <c r="BH6" s="122"/>
      <c r="BI6" s="122"/>
      <c r="BJ6" s="122"/>
      <c r="BK6" s="122"/>
      <c r="BL6" s="122"/>
      <c r="BM6" s="122"/>
      <c r="BN6" s="122"/>
      <c r="BO6" s="122"/>
      <c r="BP6" s="122"/>
      <c r="BQ6" s="122"/>
      <c r="BR6" s="122"/>
      <c r="BS6" s="122"/>
      <c r="BT6" s="122"/>
      <c r="BU6" s="122"/>
      <c r="BV6" s="122"/>
      <c r="BW6" s="122"/>
      <c r="BX6" s="122"/>
      <c r="BY6" s="122"/>
      <c r="BZ6" s="122"/>
      <c r="CA6" s="122"/>
      <c r="CB6" s="122"/>
      <c r="CC6" s="122"/>
      <c r="CD6" s="122"/>
      <c r="CE6" s="122"/>
      <c r="CF6" s="122"/>
      <c r="CG6" s="122"/>
      <c r="CH6" s="122"/>
      <c r="CI6" s="122"/>
      <c r="CJ6" s="122"/>
      <c r="CK6" s="122"/>
      <c r="CL6" s="122"/>
      <c r="CM6" s="122"/>
      <c r="CN6" s="122"/>
      <c r="CO6" s="122"/>
      <c r="CP6" s="122"/>
      <c r="CQ6" s="122"/>
      <c r="CR6" s="122"/>
      <c r="CS6" s="122"/>
      <c r="CT6" s="122"/>
      <c r="CU6" s="122"/>
      <c r="CV6" s="122"/>
      <c r="CW6" s="122"/>
      <c r="CX6" s="122"/>
      <c r="CY6" s="122"/>
      <c r="CZ6" s="122"/>
      <c r="DA6" s="122"/>
      <c r="DB6" s="122"/>
      <c r="DC6" s="122"/>
      <c r="DD6" s="122"/>
      <c r="DE6" s="122"/>
      <c r="DF6" s="122"/>
      <c r="DG6" s="122"/>
      <c r="DH6" s="122"/>
      <c r="DI6" s="122"/>
      <c r="DJ6" s="122"/>
      <c r="DK6" s="122"/>
      <c r="DL6" s="122"/>
      <c r="DM6" s="122"/>
      <c r="DN6" s="122"/>
      <c r="DO6" s="122"/>
      <c r="DP6" s="122"/>
      <c r="DQ6" s="122"/>
      <c r="DR6" s="122"/>
      <c r="DS6" s="122"/>
      <c r="DT6" s="122"/>
      <c r="DU6" s="122"/>
      <c r="DV6" s="122"/>
      <c r="DW6" s="122"/>
      <c r="DX6" s="122"/>
    </row>
    <row r="7" spans="1:128" s="70" customFormat="1">
      <c r="A7" s="153">
        <v>1</v>
      </c>
      <c r="B7" s="153">
        <v>2</v>
      </c>
      <c r="C7" s="154">
        <v>3</v>
      </c>
      <c r="D7" s="153">
        <v>4</v>
      </c>
      <c r="E7" s="154">
        <v>5</v>
      </c>
      <c r="F7" s="153">
        <v>6</v>
      </c>
      <c r="G7" s="154">
        <v>7</v>
      </c>
      <c r="H7" s="153">
        <v>8</v>
      </c>
      <c r="I7" s="154">
        <v>9</v>
      </c>
      <c r="J7" s="153">
        <v>10</v>
      </c>
      <c r="K7" s="154">
        <v>11</v>
      </c>
      <c r="L7" s="153">
        <v>12</v>
      </c>
      <c r="M7" s="154">
        <v>13</v>
      </c>
      <c r="N7" s="153">
        <v>14</v>
      </c>
      <c r="O7" s="154">
        <v>15</v>
      </c>
      <c r="P7" s="153">
        <v>16</v>
      </c>
      <c r="Q7" s="154">
        <v>17</v>
      </c>
      <c r="R7" s="153">
        <v>18</v>
      </c>
      <c r="S7" s="154">
        <v>19</v>
      </c>
      <c r="T7" s="153">
        <v>20</v>
      </c>
      <c r="U7" s="154">
        <v>21</v>
      </c>
      <c r="V7" s="153">
        <v>22</v>
      </c>
      <c r="W7" s="154">
        <v>23</v>
      </c>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3"/>
      <c r="CB7" s="123"/>
      <c r="CC7" s="123"/>
      <c r="CD7" s="123"/>
      <c r="CE7" s="123"/>
      <c r="CF7" s="123"/>
      <c r="CG7" s="123"/>
      <c r="CH7" s="123"/>
      <c r="CI7" s="123"/>
      <c r="CJ7" s="123"/>
      <c r="CK7" s="123"/>
      <c r="CL7" s="123"/>
      <c r="CM7" s="123"/>
      <c r="CN7" s="123"/>
      <c r="CO7" s="123"/>
      <c r="CP7" s="123"/>
      <c r="CQ7" s="123"/>
      <c r="CR7" s="123"/>
      <c r="CS7" s="123"/>
      <c r="CT7" s="123"/>
      <c r="CU7" s="123"/>
      <c r="CV7" s="123"/>
      <c r="CW7" s="123"/>
      <c r="CX7" s="123"/>
      <c r="CY7" s="123"/>
      <c r="CZ7" s="123"/>
      <c r="DA7" s="123"/>
      <c r="DB7" s="123"/>
      <c r="DC7" s="123"/>
      <c r="DD7" s="123"/>
      <c r="DE7" s="123"/>
      <c r="DF7" s="123"/>
      <c r="DG7" s="123"/>
      <c r="DH7" s="123"/>
      <c r="DI7" s="123"/>
      <c r="DJ7" s="123"/>
      <c r="DK7" s="123"/>
      <c r="DL7" s="123"/>
      <c r="DM7" s="123"/>
      <c r="DN7" s="123"/>
      <c r="DO7" s="123"/>
      <c r="DP7" s="123"/>
      <c r="DQ7" s="123"/>
      <c r="DR7" s="123"/>
      <c r="DS7" s="123"/>
      <c r="DT7" s="123"/>
      <c r="DU7" s="123"/>
      <c r="DV7" s="123"/>
      <c r="DW7" s="123"/>
      <c r="DX7" s="123"/>
    </row>
    <row r="8" spans="1:128" s="311" customFormat="1" ht="87" customHeight="1">
      <c r="A8" s="54" t="s">
        <v>596</v>
      </c>
      <c r="B8" s="54" t="s">
        <v>597</v>
      </c>
      <c r="C8" s="54" t="s">
        <v>598</v>
      </c>
      <c r="D8" s="54" t="s">
        <v>600</v>
      </c>
      <c r="E8" s="54"/>
      <c r="F8" s="308"/>
      <c r="G8" s="309"/>
      <c r="H8" s="308"/>
      <c r="I8" s="535"/>
      <c r="J8" s="308"/>
      <c r="K8" s="310" t="s">
        <v>21</v>
      </c>
      <c r="L8" s="535" t="s">
        <v>187</v>
      </c>
      <c r="M8" s="310" t="s">
        <v>599</v>
      </c>
      <c r="N8" s="535" t="s">
        <v>644</v>
      </c>
      <c r="O8" s="535" t="s">
        <v>645</v>
      </c>
      <c r="P8" s="535" t="s">
        <v>601</v>
      </c>
      <c r="Q8" s="535" t="s">
        <v>602</v>
      </c>
      <c r="R8" s="535" t="s">
        <v>592</v>
      </c>
      <c r="S8" s="535" t="s">
        <v>603</v>
      </c>
      <c r="T8" s="535" t="s">
        <v>601</v>
      </c>
      <c r="U8" s="535" t="s">
        <v>602</v>
      </c>
      <c r="V8" s="535" t="s">
        <v>592</v>
      </c>
      <c r="W8" s="535" t="s">
        <v>603</v>
      </c>
    </row>
    <row r="9" spans="1:128" ht="23.45" customHeight="1">
      <c r="A9" s="895">
        <v>0.85</v>
      </c>
      <c r="B9" s="368"/>
      <c r="C9" s="368"/>
      <c r="D9" s="368"/>
      <c r="E9" s="369" t="s">
        <v>123</v>
      </c>
      <c r="F9" s="829" t="s">
        <v>157</v>
      </c>
      <c r="G9" s="829"/>
      <c r="H9" s="829"/>
      <c r="I9" s="829"/>
      <c r="J9" s="829"/>
      <c r="K9" s="829"/>
      <c r="L9" s="829"/>
      <c r="M9" s="830"/>
      <c r="N9" s="370"/>
      <c r="O9" s="370"/>
      <c r="P9" s="371"/>
      <c r="Q9" s="371"/>
      <c r="R9" s="371"/>
      <c r="S9" s="371"/>
      <c r="T9" s="391"/>
      <c r="U9" s="391"/>
      <c r="V9" s="391"/>
      <c r="W9" s="391"/>
    </row>
    <row r="10" spans="1:128" s="78" customFormat="1" ht="24.6" customHeight="1">
      <c r="A10" s="896"/>
      <c r="B10" s="849">
        <v>0</v>
      </c>
      <c r="C10" s="152"/>
      <c r="D10" s="152"/>
      <c r="E10" s="71" t="s">
        <v>124</v>
      </c>
      <c r="F10" s="72" t="s">
        <v>172</v>
      </c>
      <c r="G10" s="73"/>
      <c r="H10" s="73"/>
      <c r="I10" s="73"/>
      <c r="J10" s="73"/>
      <c r="K10" s="73"/>
      <c r="L10" s="73"/>
      <c r="M10" s="74"/>
      <c r="N10" s="75"/>
      <c r="O10" s="75"/>
      <c r="P10" s="76"/>
      <c r="Q10" s="76"/>
      <c r="R10" s="76"/>
      <c r="S10" s="76"/>
      <c r="T10" s="76"/>
      <c r="U10" s="76"/>
      <c r="V10" s="77"/>
      <c r="W10" s="77"/>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c r="BN10" s="122"/>
      <c r="BO10" s="122"/>
      <c r="BP10" s="122"/>
      <c r="BQ10" s="122"/>
      <c r="BR10" s="122"/>
      <c r="BS10" s="122"/>
      <c r="BT10" s="122"/>
      <c r="BU10" s="122"/>
      <c r="BV10" s="122"/>
      <c r="BW10" s="122"/>
      <c r="BX10" s="122"/>
      <c r="BY10" s="122"/>
      <c r="BZ10" s="122"/>
      <c r="CA10" s="122"/>
      <c r="CB10" s="122"/>
      <c r="CC10" s="122"/>
      <c r="CD10" s="122"/>
      <c r="CE10" s="122"/>
      <c r="CF10" s="122"/>
      <c r="CG10" s="122"/>
      <c r="CH10" s="122"/>
      <c r="CI10" s="122"/>
      <c r="CJ10" s="122"/>
      <c r="CK10" s="122"/>
      <c r="CL10" s="122"/>
      <c r="CM10" s="122"/>
      <c r="CN10" s="122"/>
      <c r="CO10" s="122"/>
      <c r="CP10" s="122"/>
      <c r="CQ10" s="122"/>
      <c r="CR10" s="122"/>
      <c r="CS10" s="122"/>
      <c r="CT10" s="122"/>
      <c r="CU10" s="122"/>
      <c r="CV10" s="122"/>
      <c r="CW10" s="122"/>
      <c r="CX10" s="122"/>
      <c r="CY10" s="122"/>
      <c r="CZ10" s="122"/>
      <c r="DA10" s="122"/>
      <c r="DB10" s="122"/>
      <c r="DC10" s="122"/>
      <c r="DD10" s="122"/>
      <c r="DE10" s="122"/>
      <c r="DF10" s="122"/>
      <c r="DG10" s="122"/>
      <c r="DH10" s="122"/>
      <c r="DI10" s="122"/>
      <c r="DJ10" s="122"/>
      <c r="DK10" s="122"/>
      <c r="DL10" s="122"/>
      <c r="DM10" s="122"/>
      <c r="DN10" s="122"/>
      <c r="DO10" s="122"/>
      <c r="DP10" s="122"/>
      <c r="DQ10" s="122"/>
      <c r="DR10" s="122"/>
      <c r="DS10" s="122"/>
      <c r="DT10" s="122"/>
      <c r="DU10" s="122"/>
      <c r="DV10" s="122"/>
      <c r="DW10" s="122"/>
      <c r="DX10" s="122"/>
    </row>
    <row r="11" spans="1:128" s="80" customFormat="1" ht="21" hidden="1" customHeight="1">
      <c r="A11" s="896"/>
      <c r="B11" s="850"/>
      <c r="C11" s="199"/>
      <c r="D11" s="199"/>
      <c r="E11" s="138" t="s">
        <v>174</v>
      </c>
      <c r="F11" s="137" t="s">
        <v>173</v>
      </c>
      <c r="G11" s="137"/>
      <c r="H11" s="137"/>
      <c r="I11" s="137"/>
      <c r="J11" s="137"/>
      <c r="K11" s="137"/>
      <c r="L11" s="137"/>
      <c r="M11" s="137"/>
      <c r="N11" s="190"/>
      <c r="O11" s="190"/>
      <c r="P11" s="79"/>
      <c r="Q11" s="79"/>
      <c r="R11" s="79"/>
      <c r="S11" s="79"/>
      <c r="T11" s="79"/>
      <c r="U11" s="79"/>
      <c r="V11" s="155"/>
      <c r="W11" s="155"/>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c r="BG11" s="122"/>
      <c r="BH11" s="122"/>
      <c r="BI11" s="122"/>
      <c r="BJ11" s="122"/>
      <c r="BK11" s="122"/>
      <c r="BL11" s="122"/>
      <c r="BM11" s="122"/>
      <c r="BN11" s="122"/>
      <c r="BO11" s="122"/>
      <c r="BP11" s="122"/>
      <c r="BQ11" s="122"/>
      <c r="BR11" s="122"/>
      <c r="BS11" s="122"/>
      <c r="BT11" s="122"/>
      <c r="BU11" s="122"/>
      <c r="BV11" s="122"/>
      <c r="BW11" s="122"/>
      <c r="BX11" s="122"/>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122"/>
      <c r="DD11" s="122"/>
      <c r="DE11" s="122"/>
      <c r="DF11" s="122"/>
      <c r="DG11" s="122"/>
      <c r="DH11" s="122"/>
      <c r="DI11" s="122"/>
      <c r="DJ11" s="122"/>
      <c r="DK11" s="122"/>
      <c r="DL11" s="122"/>
      <c r="DM11" s="122"/>
      <c r="DN11" s="122"/>
      <c r="DO11" s="122"/>
      <c r="DP11" s="122"/>
      <c r="DQ11" s="122"/>
      <c r="DR11" s="122"/>
      <c r="DS11" s="122"/>
      <c r="DT11" s="122"/>
      <c r="DU11" s="122"/>
      <c r="DV11" s="122"/>
      <c r="DW11" s="122"/>
      <c r="DX11" s="122"/>
    </row>
    <row r="12" spans="1:128" s="119" customFormat="1" ht="69.75" hidden="1" customHeight="1">
      <c r="A12" s="896"/>
      <c r="B12" s="850"/>
      <c r="C12" s="904"/>
      <c r="D12" s="540"/>
      <c r="E12" s="83" t="s">
        <v>4</v>
      </c>
      <c r="F12" s="85" t="s">
        <v>0</v>
      </c>
      <c r="G12" s="156" t="s">
        <v>5</v>
      </c>
      <c r="H12" s="85" t="s">
        <v>41</v>
      </c>
      <c r="I12" s="156" t="s">
        <v>169</v>
      </c>
      <c r="J12" s="136" t="s">
        <v>145</v>
      </c>
      <c r="K12" s="159" t="str">
        <f>'BSC P5'!L6</f>
        <v>%</v>
      </c>
      <c r="L12" s="169"/>
      <c r="M12" s="156"/>
      <c r="N12" s="168"/>
      <c r="O12" s="168"/>
      <c r="P12" s="133"/>
      <c r="Q12" s="134"/>
      <c r="R12" s="118"/>
      <c r="S12" s="135"/>
      <c r="T12" s="133"/>
      <c r="U12" s="134"/>
      <c r="V12" s="118"/>
      <c r="W12" s="135"/>
    </row>
    <row r="13" spans="1:128" s="119" customFormat="1" ht="80.25" hidden="1" customHeight="1">
      <c r="A13" s="896"/>
      <c r="B13" s="850"/>
      <c r="C13" s="905"/>
      <c r="D13" s="541"/>
      <c r="E13" s="83" t="s">
        <v>6</v>
      </c>
      <c r="F13" s="85" t="s">
        <v>1</v>
      </c>
      <c r="G13" s="156" t="s">
        <v>9</v>
      </c>
      <c r="H13" s="85" t="s">
        <v>36</v>
      </c>
      <c r="I13" s="156" t="s">
        <v>170</v>
      </c>
      <c r="J13" s="136" t="s">
        <v>244</v>
      </c>
      <c r="K13" s="159" t="str">
        <f>'BSC P5'!L7</f>
        <v>đ/ kWh</v>
      </c>
      <c r="L13" s="156"/>
      <c r="M13" s="156"/>
      <c r="N13" s="168"/>
      <c r="O13" s="168"/>
      <c r="P13" s="118"/>
      <c r="Q13" s="134"/>
      <c r="R13" s="118"/>
      <c r="S13" s="135"/>
      <c r="T13" s="118"/>
      <c r="U13" s="134"/>
      <c r="V13" s="118"/>
      <c r="W13" s="135"/>
    </row>
    <row r="14" spans="1:128" s="119" customFormat="1" ht="50.25" hidden="1" customHeight="1">
      <c r="A14" s="896"/>
      <c r="B14" s="850"/>
      <c r="C14" s="905"/>
      <c r="D14" s="541"/>
      <c r="E14" s="83" t="s">
        <v>7</v>
      </c>
      <c r="F14" s="85" t="s">
        <v>37</v>
      </c>
      <c r="G14" s="156" t="s">
        <v>10</v>
      </c>
      <c r="H14" s="85" t="str">
        <f>'BSC P5'!G8</f>
        <v>Giá trị hàng tồn kho hàng quý không vượt kế hoạch TCT giao</v>
      </c>
      <c r="I14" s="156" t="s">
        <v>171</v>
      </c>
      <c r="J14" s="136" t="s">
        <v>147</v>
      </c>
      <c r="K14" s="33" t="str">
        <f>'BSC P5'!L8</f>
        <v>%</v>
      </c>
      <c r="L14" s="169"/>
      <c r="M14" s="156"/>
      <c r="N14" s="168"/>
      <c r="O14" s="168"/>
      <c r="P14" s="133"/>
      <c r="Q14" s="134"/>
      <c r="R14" s="118"/>
      <c r="S14" s="135"/>
      <c r="T14" s="133"/>
      <c r="U14" s="134"/>
      <c r="V14" s="118"/>
      <c r="W14" s="135"/>
    </row>
    <row r="15" spans="1:128" ht="15.75" hidden="1" customHeight="1">
      <c r="A15" s="896"/>
      <c r="B15" s="850"/>
      <c r="C15" s="146"/>
      <c r="D15" s="146"/>
      <c r="E15" s="138" t="s">
        <v>53</v>
      </c>
      <c r="F15" s="815" t="s">
        <v>175</v>
      </c>
      <c r="G15" s="815"/>
      <c r="H15" s="815"/>
      <c r="I15" s="815"/>
      <c r="J15" s="815"/>
      <c r="K15" s="815"/>
      <c r="L15" s="815"/>
      <c r="M15" s="815"/>
      <c r="N15" s="137"/>
      <c r="O15" s="137"/>
      <c r="P15" s="79"/>
      <c r="Q15" s="79"/>
      <c r="R15" s="79"/>
      <c r="S15" s="189"/>
      <c r="T15" s="79"/>
      <c r="U15" s="79"/>
      <c r="V15" s="79"/>
      <c r="W15" s="189"/>
    </row>
    <row r="16" spans="1:128" s="87" customFormat="1" ht="124.5" hidden="1" customHeight="1">
      <c r="A16" s="896"/>
      <c r="B16" s="850"/>
      <c r="C16" s="188">
        <v>0</v>
      </c>
      <c r="D16" s="540"/>
      <c r="E16" s="83" t="s">
        <v>8</v>
      </c>
      <c r="F16" s="84" t="s">
        <v>42</v>
      </c>
      <c r="G16" s="157" t="s">
        <v>583</v>
      </c>
      <c r="H16" s="84" t="str">
        <f>+'BSC P5'!G9</f>
        <v>Thực hiện tốt công tác dịch vụ khách hàng, không vi phạm về quy định giao tiếp khách hàng</v>
      </c>
      <c r="I16" s="156" t="s">
        <v>584</v>
      </c>
      <c r="J16" s="84" t="str">
        <f>+H16</f>
        <v>Thực hiện tốt công tác dịch vụ khách hàng, không vi phạm về quy định giao tiếp khách hàng</v>
      </c>
      <c r="K16" s="118" t="s">
        <v>105</v>
      </c>
      <c r="L16" s="86">
        <v>0</v>
      </c>
      <c r="M16" s="118" t="s">
        <v>106</v>
      </c>
      <c r="N16" s="168">
        <v>1</v>
      </c>
      <c r="O16" s="312">
        <f>N16*$C$16*$B$10*$A$9</f>
        <v>0</v>
      </c>
      <c r="P16" s="156">
        <f>+L16</f>
        <v>0</v>
      </c>
      <c r="Q16" s="134"/>
      <c r="R16" s="118">
        <f>IF((100-P16*10)&gt;30,100-P16*10,0)</f>
        <v>100</v>
      </c>
      <c r="S16" s="135">
        <f>R16*O16</f>
        <v>0</v>
      </c>
      <c r="T16" s="86">
        <v>0</v>
      </c>
      <c r="U16" s="134"/>
      <c r="V16" s="118">
        <f>IF((100-T16*10)&gt;30,100-T16*10,0)</f>
        <v>100</v>
      </c>
      <c r="W16" s="135">
        <f>O16*V16</f>
        <v>0</v>
      </c>
    </row>
    <row r="17" spans="1:128">
      <c r="A17" s="896"/>
      <c r="B17" s="850"/>
      <c r="C17" s="146"/>
      <c r="D17" s="146"/>
      <c r="E17" s="138" t="s">
        <v>177</v>
      </c>
      <c r="F17" s="815" t="s">
        <v>176</v>
      </c>
      <c r="G17" s="815"/>
      <c r="H17" s="815"/>
      <c r="I17" s="815"/>
      <c r="J17" s="815"/>
      <c r="K17" s="815"/>
      <c r="L17" s="815"/>
      <c r="M17" s="815"/>
      <c r="N17" s="190"/>
      <c r="O17" s="190"/>
      <c r="P17" s="79"/>
      <c r="Q17" s="79"/>
      <c r="R17" s="191"/>
      <c r="S17" s="192"/>
      <c r="T17" s="79"/>
      <c r="U17" s="79"/>
      <c r="V17" s="191"/>
      <c r="W17" s="192"/>
    </row>
    <row r="18" spans="1:128" s="89" customFormat="1" ht="47.25">
      <c r="A18" s="896"/>
      <c r="B18" s="850"/>
      <c r="C18" s="200">
        <v>0</v>
      </c>
      <c r="D18" s="556"/>
      <c r="E18" s="83" t="s">
        <v>2</v>
      </c>
      <c r="F18" s="84" t="s">
        <v>3</v>
      </c>
      <c r="G18" s="157" t="s">
        <v>585</v>
      </c>
      <c r="H18" s="84" t="s">
        <v>149</v>
      </c>
      <c r="I18" s="157" t="s">
        <v>586</v>
      </c>
      <c r="J18" s="84" t="str">
        <f>+H18</f>
        <v>Nghiên cứu áp dụng công nghệ mới vào SXKD</v>
      </c>
      <c r="K18" s="118" t="s">
        <v>105</v>
      </c>
      <c r="L18" s="86">
        <v>0</v>
      </c>
      <c r="M18" s="118" t="s">
        <v>106</v>
      </c>
      <c r="N18" s="139">
        <v>1</v>
      </c>
      <c r="O18" s="312">
        <f>N18*D18*$C$18*$B$10*$A$9</f>
        <v>0</v>
      </c>
      <c r="P18" s="156">
        <f>+L18</f>
        <v>0</v>
      </c>
      <c r="Q18" s="83">
        <v>10</v>
      </c>
      <c r="R18" s="118">
        <f>100-(P18-L18)*Q18</f>
        <v>100</v>
      </c>
      <c r="S18" s="135">
        <f>R18*O18</f>
        <v>0</v>
      </c>
      <c r="T18" s="86">
        <v>0</v>
      </c>
      <c r="U18" s="83">
        <v>10</v>
      </c>
      <c r="V18" s="118">
        <f>100-(T18-L18)*U18</f>
        <v>100</v>
      </c>
      <c r="W18" s="135">
        <f>O18*V18</f>
        <v>0</v>
      </c>
    </row>
    <row r="19" spans="1:128" ht="15.75" hidden="1" customHeight="1">
      <c r="A19" s="896"/>
      <c r="B19" s="212"/>
      <c r="C19" s="167"/>
      <c r="D19" s="167"/>
      <c r="E19" s="138" t="s">
        <v>179</v>
      </c>
      <c r="F19" s="815" t="s">
        <v>178</v>
      </c>
      <c r="G19" s="858"/>
      <c r="H19" s="858"/>
      <c r="I19" s="858"/>
      <c r="J19" s="858"/>
      <c r="K19" s="858"/>
      <c r="L19" s="858"/>
      <c r="M19" s="858"/>
      <c r="N19" s="190"/>
      <c r="O19" s="190"/>
      <c r="P19" s="79"/>
      <c r="Q19" s="79"/>
      <c r="R19" s="191"/>
      <c r="S19" s="192"/>
      <c r="T19" s="79"/>
      <c r="U19" s="79"/>
      <c r="V19" s="191"/>
      <c r="W19" s="192"/>
    </row>
    <row r="20" spans="1:128" s="91" customFormat="1" ht="21" hidden="1" customHeight="1">
      <c r="A20" s="896"/>
      <c r="B20" s="213"/>
      <c r="C20" s="160"/>
      <c r="D20" s="160"/>
      <c r="E20" s="83"/>
      <c r="F20" s="84"/>
      <c r="G20" s="84"/>
      <c r="H20" s="82"/>
      <c r="I20" s="82"/>
      <c r="J20" s="82"/>
      <c r="K20" s="120"/>
      <c r="L20" s="172"/>
      <c r="M20" s="172"/>
      <c r="N20" s="139"/>
      <c r="O20" s="139"/>
      <c r="P20" s="173"/>
      <c r="Q20" s="173"/>
      <c r="R20" s="170"/>
      <c r="S20" s="171"/>
      <c r="T20" s="173"/>
      <c r="U20" s="173"/>
      <c r="V20" s="170"/>
      <c r="W20" s="171"/>
      <c r="X20" s="124"/>
      <c r="Y20" s="124"/>
      <c r="Z20" s="124"/>
      <c r="AA20" s="124"/>
      <c r="AB20" s="124"/>
      <c r="AC20" s="124"/>
      <c r="AD20" s="124"/>
      <c r="AE20" s="124"/>
      <c r="AF20" s="124"/>
      <c r="AG20" s="124"/>
      <c r="AH20" s="124"/>
      <c r="AI20" s="124"/>
      <c r="AJ20" s="124"/>
      <c r="AK20" s="124"/>
      <c r="AL20" s="124"/>
      <c r="AM20" s="124"/>
      <c r="AN20" s="124"/>
      <c r="AO20" s="124"/>
      <c r="AP20" s="124"/>
      <c r="AQ20" s="124"/>
      <c r="AR20" s="124"/>
      <c r="AS20" s="124"/>
      <c r="AT20" s="124"/>
      <c r="AU20" s="124"/>
      <c r="AV20" s="124"/>
      <c r="AW20" s="124"/>
      <c r="AX20" s="124"/>
      <c r="AY20" s="124"/>
      <c r="AZ20" s="124"/>
      <c r="BA20" s="124"/>
      <c r="BB20" s="124"/>
      <c r="BC20" s="124"/>
      <c r="BD20" s="124"/>
      <c r="BE20" s="124"/>
      <c r="BF20" s="124"/>
      <c r="BG20" s="124"/>
      <c r="BH20" s="124"/>
      <c r="BI20" s="124"/>
      <c r="BJ20" s="124"/>
      <c r="BK20" s="124"/>
      <c r="BL20" s="124"/>
      <c r="BM20" s="124"/>
      <c r="BN20" s="124"/>
      <c r="BO20" s="124"/>
      <c r="BP20" s="124"/>
      <c r="BQ20" s="124"/>
      <c r="BR20" s="124"/>
      <c r="BS20" s="124"/>
      <c r="BT20" s="124"/>
      <c r="BU20" s="124"/>
      <c r="BV20" s="124"/>
      <c r="BW20" s="124"/>
      <c r="BX20" s="124"/>
      <c r="BY20" s="124"/>
      <c r="BZ20" s="124"/>
      <c r="CA20" s="124"/>
      <c r="CB20" s="124"/>
      <c r="CC20" s="124"/>
      <c r="CD20" s="124"/>
      <c r="CE20" s="124"/>
      <c r="CF20" s="124"/>
      <c r="CG20" s="124"/>
      <c r="CH20" s="124"/>
      <c r="CI20" s="124"/>
      <c r="CJ20" s="124"/>
      <c r="CK20" s="124"/>
      <c r="CL20" s="124"/>
      <c r="CM20" s="124"/>
      <c r="CN20" s="124"/>
      <c r="CO20" s="124"/>
      <c r="CP20" s="124"/>
      <c r="CQ20" s="124"/>
      <c r="CR20" s="124"/>
      <c r="CS20" s="124"/>
      <c r="CT20" s="124"/>
      <c r="CU20" s="124"/>
      <c r="CV20" s="124"/>
      <c r="CW20" s="124"/>
      <c r="CX20" s="124"/>
      <c r="CY20" s="124"/>
      <c r="CZ20" s="124"/>
      <c r="DA20" s="124"/>
      <c r="DB20" s="124"/>
      <c r="DC20" s="124"/>
      <c r="DD20" s="124"/>
      <c r="DE20" s="124"/>
      <c r="DF20" s="124"/>
      <c r="DG20" s="124"/>
      <c r="DH20" s="124"/>
      <c r="DI20" s="124"/>
      <c r="DJ20" s="124"/>
      <c r="DK20" s="124"/>
      <c r="DL20" s="124"/>
      <c r="DM20" s="124"/>
      <c r="DN20" s="124"/>
      <c r="DO20" s="124"/>
      <c r="DP20" s="124"/>
      <c r="DQ20" s="124"/>
      <c r="DR20" s="124"/>
      <c r="DS20" s="124"/>
      <c r="DT20" s="124"/>
      <c r="DU20" s="124"/>
      <c r="DV20" s="124"/>
      <c r="DW20" s="124"/>
      <c r="DX20" s="124"/>
    </row>
    <row r="21" spans="1:128" ht="20.25" customHeight="1">
      <c r="A21" s="896"/>
      <c r="C21" s="146"/>
      <c r="D21" s="146"/>
      <c r="E21" s="76" t="s">
        <v>126</v>
      </c>
      <c r="F21" s="816" t="s">
        <v>180</v>
      </c>
      <c r="G21" s="816"/>
      <c r="H21" s="816"/>
      <c r="I21" s="816"/>
      <c r="J21" s="816"/>
      <c r="K21" s="816"/>
      <c r="L21" s="816"/>
      <c r="M21" s="816"/>
      <c r="N21" s="165"/>
      <c r="O21" s="165"/>
      <c r="P21" s="174"/>
      <c r="Q21" s="413"/>
      <c r="R21" s="174"/>
      <c r="S21" s="175"/>
      <c r="T21" s="174"/>
      <c r="U21" s="174"/>
      <c r="V21" s="174"/>
      <c r="W21" s="175"/>
    </row>
    <row r="22" spans="1:128" s="68" customFormat="1" ht="23.25" customHeight="1">
      <c r="A22" s="896"/>
      <c r="B22" s="848">
        <v>0.88</v>
      </c>
      <c r="C22" s="148"/>
      <c r="D22" s="537"/>
      <c r="E22" s="138" t="s">
        <v>187</v>
      </c>
      <c r="F22" s="908" t="s">
        <v>186</v>
      </c>
      <c r="G22" s="908"/>
      <c r="H22" s="908"/>
      <c r="I22" s="908"/>
      <c r="J22" s="908"/>
      <c r="K22" s="908"/>
      <c r="L22" s="908"/>
      <c r="M22" s="908"/>
      <c r="N22" s="190"/>
      <c r="O22" s="190"/>
      <c r="P22" s="195"/>
      <c r="Q22" s="195"/>
      <c r="R22" s="196"/>
      <c r="S22" s="197"/>
      <c r="T22" s="195"/>
      <c r="U22" s="195"/>
      <c r="V22" s="196"/>
      <c r="W22" s="197"/>
      <c r="X22" s="123"/>
      <c r="Y22" s="123"/>
      <c r="Z22" s="123"/>
      <c r="AA22" s="123"/>
      <c r="AB22" s="123"/>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3"/>
      <c r="BB22" s="123"/>
      <c r="BC22" s="123"/>
      <c r="BD22" s="123"/>
      <c r="BE22" s="123"/>
      <c r="BF22" s="123"/>
      <c r="BG22" s="123"/>
      <c r="BH22" s="123"/>
      <c r="BI22" s="123"/>
      <c r="BJ22" s="123"/>
      <c r="BK22" s="123"/>
      <c r="BL22" s="123"/>
      <c r="BM22" s="123"/>
      <c r="BN22" s="123"/>
      <c r="BO22" s="123"/>
      <c r="BP22" s="123"/>
      <c r="BQ22" s="123"/>
      <c r="BR22" s="123"/>
      <c r="BS22" s="123"/>
      <c r="BT22" s="123"/>
      <c r="BU22" s="123"/>
      <c r="BV22" s="123"/>
      <c r="BW22" s="123"/>
      <c r="BX22" s="123"/>
      <c r="BY22" s="123"/>
      <c r="BZ22" s="123"/>
      <c r="CA22" s="123"/>
      <c r="CB22" s="123"/>
      <c r="CC22" s="123"/>
      <c r="CD22" s="123"/>
      <c r="CE22" s="123"/>
      <c r="CF22" s="123"/>
      <c r="CG22" s="123"/>
      <c r="CH22" s="123"/>
      <c r="CI22" s="123"/>
      <c r="CJ22" s="123"/>
      <c r="CK22" s="123"/>
      <c r="CL22" s="123"/>
      <c r="CM22" s="123"/>
      <c r="CN22" s="123"/>
      <c r="CO22" s="123"/>
      <c r="CP22" s="123"/>
      <c r="CQ22" s="123"/>
      <c r="CR22" s="123"/>
      <c r="CS22" s="123"/>
      <c r="CT22" s="123"/>
      <c r="CU22" s="123"/>
      <c r="CV22" s="123"/>
      <c r="CW22" s="123"/>
      <c r="CX22" s="123"/>
      <c r="CY22" s="123"/>
      <c r="CZ22" s="123"/>
      <c r="DA22" s="123"/>
      <c r="DB22" s="123"/>
      <c r="DC22" s="123"/>
      <c r="DD22" s="123"/>
      <c r="DE22" s="123"/>
      <c r="DF22" s="123"/>
      <c r="DG22" s="123"/>
      <c r="DH22" s="123"/>
      <c r="DI22" s="123"/>
      <c r="DJ22" s="123"/>
      <c r="DK22" s="123"/>
      <c r="DL22" s="123"/>
      <c r="DM22" s="123"/>
      <c r="DN22" s="123"/>
      <c r="DO22" s="123"/>
      <c r="DP22" s="123"/>
      <c r="DQ22" s="123"/>
      <c r="DR22" s="123"/>
      <c r="DS22" s="123"/>
      <c r="DT22" s="123"/>
      <c r="DU22" s="123"/>
      <c r="DV22" s="123"/>
      <c r="DW22" s="123"/>
      <c r="DX22" s="123"/>
    </row>
    <row r="23" spans="1:128" s="67" customFormat="1" ht="69.75" hidden="1" customHeight="1">
      <c r="A23" s="896"/>
      <c r="B23" s="848"/>
      <c r="C23" s="215">
        <v>0</v>
      </c>
      <c r="D23" s="530"/>
      <c r="E23" s="81" t="s">
        <v>56</v>
      </c>
      <c r="F23" s="58" t="str">
        <f>'Ma tran chuc năng P5'!D6</f>
        <v xml:space="preserve">Lập, triển khai kế hoạch CCHC của Công ty </v>
      </c>
      <c r="G23" s="140" t="str">
        <f>'Ma tran chuc năng P5'!E6</f>
        <v>KH5.1</v>
      </c>
      <c r="H23" s="53" t="str">
        <f>'Ma tran chuc năng P5'!F6</f>
        <v xml:space="preserve">Tham gia triển khai thực hiện kế hoạch CCHC của Công ty </v>
      </c>
      <c r="I23" s="81" t="s">
        <v>477</v>
      </c>
      <c r="J23" s="298" t="s">
        <v>431</v>
      </c>
      <c r="K23" s="118" t="s">
        <v>105</v>
      </c>
      <c r="L23" s="86">
        <v>0</v>
      </c>
      <c r="M23" s="118" t="s">
        <v>106</v>
      </c>
      <c r="N23" s="139">
        <v>0.5</v>
      </c>
      <c r="O23" s="312">
        <f>N23*$C$23*$B$22*$A$9</f>
        <v>0</v>
      </c>
      <c r="P23" s="86">
        <v>0</v>
      </c>
      <c r="Q23" s="134"/>
      <c r="R23" s="118">
        <f>IF((100-P23*10)&gt;30,100-P23*10,0)</f>
        <v>100</v>
      </c>
      <c r="S23" s="135">
        <f>R23*O23</f>
        <v>0</v>
      </c>
      <c r="T23" s="86">
        <v>0</v>
      </c>
      <c r="U23" s="134"/>
      <c r="V23" s="118">
        <f>IF((100-T23*10)&gt;30,100-T23*10,0)</f>
        <v>100</v>
      </c>
      <c r="W23" s="135">
        <f>O23*V23</f>
        <v>0</v>
      </c>
      <c r="X23" s="122"/>
      <c r="Y23" s="122"/>
      <c r="Z23" s="122"/>
      <c r="AA23" s="122"/>
      <c r="AB23" s="122"/>
      <c r="AC23" s="122"/>
      <c r="AD23" s="122"/>
      <c r="AE23" s="122"/>
      <c r="AF23" s="122"/>
      <c r="AG23" s="122"/>
      <c r="AH23" s="122"/>
      <c r="AI23" s="122"/>
      <c r="AJ23" s="122"/>
      <c r="AK23" s="122"/>
      <c r="AL23" s="122"/>
      <c r="AM23" s="122"/>
      <c r="AN23" s="122"/>
      <c r="AO23" s="122"/>
      <c r="AP23" s="122"/>
      <c r="AQ23" s="122"/>
      <c r="AR23" s="122"/>
      <c r="AS23" s="122"/>
      <c r="AT23" s="122"/>
      <c r="AU23" s="122"/>
      <c r="AV23" s="122"/>
      <c r="AW23" s="122"/>
      <c r="AX23" s="122"/>
      <c r="AY23" s="122"/>
      <c r="AZ23" s="122"/>
      <c r="BA23" s="122"/>
      <c r="BB23" s="122"/>
      <c r="BC23" s="122"/>
      <c r="BD23" s="122"/>
      <c r="BE23" s="122"/>
      <c r="BF23" s="122"/>
      <c r="BG23" s="122"/>
      <c r="BH23" s="122"/>
      <c r="BI23" s="122"/>
      <c r="BJ23" s="122"/>
      <c r="BK23" s="122"/>
      <c r="BL23" s="122"/>
      <c r="BM23" s="122"/>
      <c r="BN23" s="122"/>
      <c r="BO23" s="122"/>
      <c r="BP23" s="122"/>
      <c r="BQ23" s="122"/>
      <c r="BR23" s="122"/>
      <c r="BS23" s="122"/>
      <c r="BT23" s="122"/>
      <c r="BU23" s="122"/>
      <c r="BV23" s="122"/>
      <c r="BW23" s="122"/>
      <c r="BX23" s="122"/>
      <c r="BY23" s="122"/>
      <c r="BZ23" s="122"/>
      <c r="CA23" s="122"/>
      <c r="CB23" s="122"/>
      <c r="CC23" s="122"/>
      <c r="CD23" s="122"/>
      <c r="CE23" s="122"/>
      <c r="CF23" s="122"/>
      <c r="CG23" s="122"/>
      <c r="CH23" s="122"/>
      <c r="CI23" s="122"/>
      <c r="CJ23" s="122"/>
      <c r="CK23" s="122"/>
      <c r="CL23" s="122"/>
      <c r="CM23" s="122"/>
      <c r="CN23" s="122"/>
      <c r="CO23" s="122"/>
      <c r="CP23" s="122"/>
      <c r="CQ23" s="122"/>
      <c r="CR23" s="122"/>
      <c r="CS23" s="122"/>
      <c r="CT23" s="122"/>
      <c r="CU23" s="122"/>
      <c r="CV23" s="122"/>
      <c r="CW23" s="122"/>
      <c r="CX23" s="122"/>
      <c r="CY23" s="122"/>
      <c r="CZ23" s="122"/>
      <c r="DA23" s="122"/>
      <c r="DB23" s="122"/>
      <c r="DC23" s="122"/>
      <c r="DD23" s="122"/>
      <c r="DE23" s="122"/>
      <c r="DF23" s="122"/>
      <c r="DG23" s="122"/>
      <c r="DH23" s="122"/>
      <c r="DI23" s="122"/>
      <c r="DJ23" s="122"/>
      <c r="DK23" s="122"/>
      <c r="DL23" s="122"/>
      <c r="DM23" s="122"/>
      <c r="DN23" s="122"/>
      <c r="DO23" s="122"/>
      <c r="DP23" s="122"/>
      <c r="DQ23" s="122"/>
      <c r="DR23" s="122"/>
      <c r="DS23" s="122"/>
      <c r="DT23" s="122"/>
      <c r="DU23" s="122"/>
      <c r="DV23" s="122"/>
      <c r="DW23" s="122"/>
      <c r="DX23" s="122"/>
    </row>
    <row r="24" spans="1:128" s="67" customFormat="1" ht="67.5" hidden="1" customHeight="1">
      <c r="A24" s="896"/>
      <c r="B24" s="848"/>
      <c r="C24" s="208"/>
      <c r="D24" s="208"/>
      <c r="E24" s="81" t="s">
        <v>58</v>
      </c>
      <c r="F24" s="58" t="str">
        <f>'Ma tran chuc năng P5'!D7</f>
        <v xml:space="preserve">Lập, triển khai kế hoạch thực hiện Quy chế dân chủ của Công ty </v>
      </c>
      <c r="G24" s="140" t="str">
        <f>'Ma tran chuc năng P5'!E7</f>
        <v>KH6.1</v>
      </c>
      <c r="H24" s="62" t="str">
        <f>'Ma tran chuc năng P5'!F7</f>
        <v xml:space="preserve">Tham gia triển khai thực hiện kế hoạch thực hiện Quy chế dân chủ của Công ty </v>
      </c>
      <c r="I24" s="81" t="s">
        <v>478</v>
      </c>
      <c r="J24" s="298" t="s">
        <v>432</v>
      </c>
      <c r="K24" s="118" t="s">
        <v>105</v>
      </c>
      <c r="L24" s="86">
        <v>0</v>
      </c>
      <c r="M24" s="118" t="s">
        <v>106</v>
      </c>
      <c r="N24" s="139">
        <v>0.5</v>
      </c>
      <c r="O24" s="312">
        <f>N24*$C$23*$B$22*$A$9</f>
        <v>0</v>
      </c>
      <c r="P24" s="86">
        <v>0</v>
      </c>
      <c r="Q24" s="134"/>
      <c r="R24" s="118">
        <f>IF((100-P24*10)&gt;30,100-P24*10,0)</f>
        <v>100</v>
      </c>
      <c r="S24" s="135">
        <f>R24*O24</f>
        <v>0</v>
      </c>
      <c r="T24" s="86">
        <v>0</v>
      </c>
      <c r="U24" s="134"/>
      <c r="V24" s="118">
        <f>IF((100-T24*10)&gt;30,100-T24*10,0)</f>
        <v>100</v>
      </c>
      <c r="W24" s="135">
        <f>O24*V24</f>
        <v>0</v>
      </c>
      <c r="X24" s="122"/>
      <c r="Y24" s="122"/>
      <c r="Z24" s="122"/>
      <c r="AA24" s="122"/>
      <c r="AB24" s="122"/>
      <c r="AC24" s="122"/>
      <c r="AD24" s="122"/>
      <c r="AE24" s="122"/>
      <c r="AF24" s="122"/>
      <c r="AG24" s="122"/>
      <c r="AH24" s="122"/>
      <c r="AI24" s="122"/>
      <c r="AJ24" s="122"/>
      <c r="AK24" s="122"/>
      <c r="AL24" s="122"/>
      <c r="AM24" s="122"/>
      <c r="AN24" s="122"/>
      <c r="AO24" s="122"/>
      <c r="AP24" s="122"/>
      <c r="AQ24" s="122"/>
      <c r="AR24" s="122"/>
      <c r="AS24" s="122"/>
      <c r="AT24" s="122"/>
      <c r="AU24" s="122"/>
      <c r="AV24" s="122"/>
      <c r="AW24" s="122"/>
      <c r="AX24" s="122"/>
      <c r="AY24" s="122"/>
      <c r="AZ24" s="122"/>
      <c r="BA24" s="122"/>
      <c r="BB24" s="122"/>
      <c r="BC24" s="122"/>
      <c r="BD24" s="122"/>
      <c r="BE24" s="122"/>
      <c r="BF24" s="122"/>
      <c r="BG24" s="122"/>
      <c r="BH24" s="122"/>
      <c r="BI24" s="122"/>
      <c r="BJ24" s="122"/>
      <c r="BK24" s="122"/>
      <c r="BL24" s="122"/>
      <c r="BM24" s="122"/>
      <c r="BN24" s="122"/>
      <c r="BO24" s="122"/>
      <c r="BP24" s="122"/>
      <c r="BQ24" s="122"/>
      <c r="BR24" s="122"/>
      <c r="BS24" s="122"/>
      <c r="BT24" s="122"/>
      <c r="BU24" s="122"/>
      <c r="BV24" s="122"/>
      <c r="BW24" s="122"/>
      <c r="BX24" s="122"/>
      <c r="BY24" s="122"/>
      <c r="BZ24" s="122"/>
      <c r="CA24" s="122"/>
      <c r="CB24" s="122"/>
      <c r="CC24" s="122"/>
      <c r="CD24" s="122"/>
      <c r="CE24" s="122"/>
      <c r="CF24" s="122"/>
      <c r="CG24" s="122"/>
      <c r="CH24" s="122"/>
      <c r="CI24" s="122"/>
      <c r="CJ24" s="122"/>
      <c r="CK24" s="122"/>
      <c r="CL24" s="122"/>
      <c r="CM24" s="122"/>
      <c r="CN24" s="122"/>
      <c r="CO24" s="122"/>
      <c r="CP24" s="122"/>
      <c r="CQ24" s="122"/>
      <c r="CR24" s="122"/>
      <c r="CS24" s="122"/>
      <c r="CT24" s="122"/>
      <c r="CU24" s="122"/>
      <c r="CV24" s="122"/>
      <c r="CW24" s="122"/>
      <c r="CX24" s="122"/>
      <c r="CY24" s="122"/>
      <c r="CZ24" s="122"/>
      <c r="DA24" s="122"/>
      <c r="DB24" s="122"/>
      <c r="DC24" s="122"/>
      <c r="DD24" s="122"/>
      <c r="DE24" s="122"/>
      <c r="DF24" s="122"/>
      <c r="DG24" s="122"/>
      <c r="DH24" s="122"/>
      <c r="DI24" s="122"/>
      <c r="DJ24" s="122"/>
      <c r="DK24" s="122"/>
      <c r="DL24" s="122"/>
      <c r="DM24" s="122"/>
      <c r="DN24" s="122"/>
      <c r="DO24" s="122"/>
      <c r="DP24" s="122"/>
      <c r="DQ24" s="122"/>
      <c r="DR24" s="122"/>
      <c r="DS24" s="122"/>
      <c r="DT24" s="122"/>
      <c r="DU24" s="122"/>
      <c r="DV24" s="122"/>
      <c r="DW24" s="122"/>
      <c r="DX24" s="122"/>
    </row>
    <row r="25" spans="1:128" s="68" customFormat="1" ht="26.25" hidden="1" customHeight="1">
      <c r="A25" s="896"/>
      <c r="B25" s="848"/>
      <c r="C25" s="148"/>
      <c r="D25" s="537"/>
      <c r="E25" s="138" t="s">
        <v>187</v>
      </c>
      <c r="F25" s="921" t="s">
        <v>186</v>
      </c>
      <c r="G25" s="922"/>
      <c r="H25" s="922"/>
      <c r="I25" s="922"/>
      <c r="J25" s="922"/>
      <c r="K25" s="922"/>
      <c r="L25" s="922"/>
      <c r="M25" s="923"/>
      <c r="N25" s="190"/>
      <c r="O25" s="190"/>
      <c r="P25" s="195"/>
      <c r="Q25" s="195"/>
      <c r="R25" s="196"/>
      <c r="S25" s="197"/>
      <c r="T25" s="195"/>
      <c r="U25" s="195"/>
      <c r="V25" s="196"/>
      <c r="W25" s="197"/>
      <c r="X25" s="123"/>
      <c r="Y25" s="123"/>
      <c r="Z25" s="123"/>
      <c r="AA25" s="123"/>
      <c r="AB25" s="123"/>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c r="BP25" s="123"/>
      <c r="BQ25" s="123"/>
      <c r="BR25" s="123"/>
      <c r="BS25" s="123"/>
      <c r="BT25" s="123"/>
      <c r="BU25" s="123"/>
      <c r="BV25" s="123"/>
      <c r="BW25" s="123"/>
      <c r="BX25" s="123"/>
      <c r="BY25" s="123"/>
      <c r="BZ25" s="123"/>
      <c r="CA25" s="123"/>
      <c r="CB25" s="123"/>
      <c r="CC25" s="123"/>
      <c r="CD25" s="123"/>
      <c r="CE25" s="123"/>
      <c r="CF25" s="123"/>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123"/>
      <c r="DD25" s="123"/>
      <c r="DE25" s="123"/>
      <c r="DF25" s="123"/>
      <c r="DG25" s="123"/>
      <c r="DH25" s="123"/>
      <c r="DI25" s="123"/>
      <c r="DJ25" s="123"/>
      <c r="DK25" s="123"/>
      <c r="DL25" s="123"/>
      <c r="DM25" s="123"/>
      <c r="DN25" s="123"/>
      <c r="DO25" s="123"/>
      <c r="DP25" s="123"/>
      <c r="DQ25" s="123"/>
      <c r="DR25" s="123"/>
      <c r="DS25" s="123"/>
      <c r="DT25" s="123"/>
      <c r="DU25" s="123"/>
      <c r="DV25" s="123"/>
      <c r="DW25" s="123"/>
      <c r="DX25" s="123"/>
    </row>
    <row r="26" spans="1:128" s="67" customFormat="1" ht="80.25" hidden="1" customHeight="1">
      <c r="A26" s="896"/>
      <c r="B26" s="848"/>
      <c r="E26" s="81" t="s">
        <v>83</v>
      </c>
      <c r="F26" s="58" t="s">
        <v>188</v>
      </c>
      <c r="G26" s="140" t="s">
        <v>189</v>
      </c>
      <c r="H26" s="53" t="e">
        <f>+'Ma tran chuc năng P5'!#REF!</f>
        <v>#REF!</v>
      </c>
      <c r="I26" s="81" t="s">
        <v>190</v>
      </c>
      <c r="J26" s="53" t="s">
        <v>191</v>
      </c>
      <c r="K26" s="90" t="s">
        <v>105</v>
      </c>
      <c r="L26" s="173"/>
      <c r="M26" s="95"/>
      <c r="N26" s="139"/>
      <c r="O26" s="139"/>
      <c r="P26" s="95"/>
      <c r="Q26" s="134"/>
      <c r="R26" s="118"/>
      <c r="S26" s="135"/>
      <c r="T26" s="95"/>
      <c r="U26" s="134"/>
      <c r="V26" s="118"/>
      <c r="W26" s="135"/>
      <c r="X26" s="122"/>
      <c r="Y26" s="122"/>
      <c r="Z26" s="122"/>
      <c r="AA26" s="122"/>
      <c r="AB26" s="122"/>
      <c r="AC26" s="122"/>
      <c r="AD26" s="122"/>
      <c r="AE26" s="122"/>
      <c r="AF26" s="122"/>
      <c r="AG26" s="122"/>
      <c r="AH26" s="122"/>
      <c r="AI26" s="122"/>
      <c r="AJ26" s="122"/>
      <c r="AK26" s="122"/>
      <c r="AL26" s="122"/>
      <c r="AM26" s="122"/>
      <c r="AN26" s="122"/>
      <c r="AO26" s="122"/>
      <c r="AP26" s="122"/>
      <c r="AQ26" s="122"/>
      <c r="AR26" s="122"/>
      <c r="AS26" s="122"/>
      <c r="AT26" s="122"/>
      <c r="AU26" s="122"/>
      <c r="AV26" s="122"/>
      <c r="AW26" s="122"/>
      <c r="AX26" s="122"/>
      <c r="AY26" s="122"/>
      <c r="AZ26" s="122"/>
      <c r="BA26" s="122"/>
      <c r="BB26" s="122"/>
      <c r="BC26" s="122"/>
      <c r="BD26" s="122"/>
      <c r="BE26" s="122"/>
      <c r="BF26" s="122"/>
      <c r="BG26" s="122"/>
      <c r="BH26" s="122"/>
      <c r="BI26" s="122"/>
      <c r="BJ26" s="122"/>
      <c r="BK26" s="122"/>
      <c r="BL26" s="122"/>
      <c r="BM26" s="122"/>
      <c r="BN26" s="122"/>
      <c r="BO26" s="122"/>
      <c r="BP26" s="122"/>
      <c r="BQ26" s="122"/>
      <c r="BR26" s="122"/>
      <c r="BS26" s="122"/>
      <c r="BT26" s="122"/>
      <c r="BU26" s="122"/>
      <c r="BV26" s="122"/>
      <c r="BW26" s="122"/>
      <c r="BX26" s="122"/>
      <c r="BY26" s="122"/>
      <c r="BZ26" s="122"/>
      <c r="CA26" s="122"/>
      <c r="CB26" s="122"/>
      <c r="CC26" s="122"/>
      <c r="CD26" s="122"/>
      <c r="CE26" s="122"/>
      <c r="CF26" s="122"/>
      <c r="CG26" s="122"/>
      <c r="CH26" s="122"/>
      <c r="CI26" s="122"/>
      <c r="CJ26" s="122"/>
      <c r="CK26" s="122"/>
      <c r="CL26" s="122"/>
      <c r="CM26" s="122"/>
      <c r="CN26" s="122"/>
      <c r="CO26" s="122"/>
      <c r="CP26" s="122"/>
      <c r="CQ26" s="122"/>
      <c r="CR26" s="122"/>
      <c r="CS26" s="122"/>
      <c r="CT26" s="122"/>
      <c r="CU26" s="122"/>
      <c r="CV26" s="122"/>
      <c r="CW26" s="122"/>
      <c r="CX26" s="122"/>
      <c r="CY26" s="122"/>
      <c r="CZ26" s="122"/>
      <c r="DA26" s="122"/>
      <c r="DB26" s="122"/>
      <c r="DC26" s="122"/>
      <c r="DD26" s="122"/>
      <c r="DE26" s="122"/>
      <c r="DF26" s="122"/>
      <c r="DG26" s="122"/>
      <c r="DH26" s="122"/>
      <c r="DI26" s="122"/>
      <c r="DJ26" s="122"/>
      <c r="DK26" s="122"/>
      <c r="DL26" s="122"/>
      <c r="DM26" s="122"/>
      <c r="DN26" s="122"/>
      <c r="DO26" s="122"/>
      <c r="DP26" s="122"/>
      <c r="DQ26" s="122"/>
      <c r="DR26" s="122"/>
      <c r="DS26" s="122"/>
      <c r="DT26" s="122"/>
      <c r="DU26" s="122"/>
      <c r="DV26" s="122"/>
      <c r="DW26" s="122"/>
      <c r="DX26" s="122"/>
    </row>
    <row r="27" spans="1:128" s="67" customFormat="1" ht="57" hidden="1" customHeight="1">
      <c r="A27" s="896"/>
      <c r="B27" s="848"/>
      <c r="C27" s="207"/>
      <c r="D27" s="207"/>
      <c r="E27" s="81" t="s">
        <v>56</v>
      </c>
      <c r="F27" s="58" t="str">
        <f>+'Ma tran chuc năng P5'!D6</f>
        <v xml:space="preserve">Lập, triển khai kế hoạch CCHC của Công ty </v>
      </c>
      <c r="G27" s="140" t="s">
        <v>192</v>
      </c>
      <c r="H27" s="53" t="str">
        <f>'Ma tran chuc năng P5'!H6</f>
        <v xml:space="preserve">Thực hiện triển khai kế hoạch CCHC của Công ty </v>
      </c>
      <c r="I27" s="81" t="s">
        <v>193</v>
      </c>
      <c r="J27" s="53" t="s">
        <v>196</v>
      </c>
      <c r="K27" s="90" t="s">
        <v>105</v>
      </c>
      <c r="L27" s="173"/>
      <c r="M27" s="178"/>
      <c r="N27" s="139"/>
      <c r="O27" s="139"/>
      <c r="P27" s="95"/>
      <c r="Q27" s="134"/>
      <c r="R27" s="118"/>
      <c r="S27" s="135"/>
      <c r="T27" s="95"/>
      <c r="U27" s="134"/>
      <c r="V27" s="118"/>
      <c r="W27" s="135"/>
      <c r="X27" s="122"/>
      <c r="Y27" s="122"/>
      <c r="Z27" s="122"/>
      <c r="AA27" s="122"/>
      <c r="AB27" s="122"/>
      <c r="AC27" s="122"/>
      <c r="AD27" s="122"/>
      <c r="AE27" s="122"/>
      <c r="AF27" s="122"/>
      <c r="AG27" s="122"/>
      <c r="AH27" s="122"/>
      <c r="AI27" s="122"/>
      <c r="AJ27" s="122"/>
      <c r="AK27" s="122"/>
      <c r="AL27" s="122"/>
      <c r="AM27" s="122"/>
      <c r="AN27" s="122"/>
      <c r="AO27" s="122"/>
      <c r="AP27" s="122"/>
      <c r="AQ27" s="122"/>
      <c r="AR27" s="122"/>
      <c r="AS27" s="122"/>
      <c r="AT27" s="122"/>
      <c r="AU27" s="122"/>
      <c r="AV27" s="122"/>
      <c r="AW27" s="122"/>
      <c r="AX27" s="122"/>
      <c r="AY27" s="122"/>
      <c r="AZ27" s="122"/>
      <c r="BA27" s="122"/>
      <c r="BB27" s="122"/>
      <c r="BC27" s="122"/>
      <c r="BD27" s="122"/>
      <c r="BE27" s="122"/>
      <c r="BF27" s="122"/>
      <c r="BG27" s="122"/>
      <c r="BH27" s="122"/>
      <c r="BI27" s="122"/>
      <c r="BJ27" s="122"/>
      <c r="BK27" s="122"/>
      <c r="BL27" s="122"/>
      <c r="BM27" s="122"/>
      <c r="BN27" s="122"/>
      <c r="BO27" s="122"/>
      <c r="BP27" s="122"/>
      <c r="BQ27" s="122"/>
      <c r="BR27" s="122"/>
      <c r="BS27" s="122"/>
      <c r="BT27" s="122"/>
      <c r="BU27" s="122"/>
      <c r="BV27" s="122"/>
      <c r="BW27" s="122"/>
      <c r="BX27" s="122"/>
      <c r="BY27" s="122"/>
      <c r="BZ27" s="122"/>
      <c r="CA27" s="122"/>
      <c r="CB27" s="122"/>
      <c r="CC27" s="122"/>
      <c r="CD27" s="122"/>
      <c r="CE27" s="122"/>
      <c r="CF27" s="122"/>
      <c r="CG27" s="122"/>
      <c r="CH27" s="122"/>
      <c r="CI27" s="122"/>
      <c r="CJ27" s="122"/>
      <c r="CK27" s="122"/>
      <c r="CL27" s="122"/>
      <c r="CM27" s="122"/>
      <c r="CN27" s="122"/>
      <c r="CO27" s="122"/>
      <c r="CP27" s="122"/>
      <c r="CQ27" s="122"/>
      <c r="CR27" s="122"/>
      <c r="CS27" s="122"/>
      <c r="CT27" s="122"/>
      <c r="CU27" s="122"/>
      <c r="CV27" s="122"/>
      <c r="CW27" s="122"/>
      <c r="CX27" s="122"/>
      <c r="CY27" s="122"/>
      <c r="CZ27" s="122"/>
      <c r="DA27" s="122"/>
      <c r="DB27" s="122"/>
      <c r="DC27" s="122"/>
      <c r="DD27" s="122"/>
      <c r="DE27" s="122"/>
      <c r="DF27" s="122"/>
      <c r="DG27" s="122"/>
      <c r="DH27" s="122"/>
      <c r="DI27" s="122"/>
      <c r="DJ27" s="122"/>
      <c r="DK27" s="122"/>
      <c r="DL27" s="122"/>
      <c r="DM27" s="122"/>
      <c r="DN27" s="122"/>
      <c r="DO27" s="122"/>
      <c r="DP27" s="122"/>
      <c r="DQ27" s="122"/>
      <c r="DR27" s="122"/>
      <c r="DS27" s="122"/>
      <c r="DT27" s="122"/>
      <c r="DU27" s="122"/>
      <c r="DV27" s="122"/>
      <c r="DW27" s="122"/>
      <c r="DX27" s="122"/>
    </row>
    <row r="28" spans="1:128" s="67" customFormat="1" ht="67.5" hidden="1" customHeight="1">
      <c r="A28" s="896"/>
      <c r="B28" s="848"/>
      <c r="C28" s="208"/>
      <c r="D28" s="208"/>
      <c r="E28" s="81" t="s">
        <v>58</v>
      </c>
      <c r="F28" s="58" t="str">
        <f>+'Ma tran chuc năng P5'!D7</f>
        <v xml:space="preserve">Lập, triển khai kế hoạch thực hiện Quy chế dân chủ của Công ty </v>
      </c>
      <c r="G28" s="140" t="s">
        <v>194</v>
      </c>
      <c r="H28" s="62" t="str">
        <f>'Ma tran chuc năng P5'!H7</f>
        <v xml:space="preserve">Triển khai thực hiện kế hoạch thực hiện Quy chế dân chủ của Công ty </v>
      </c>
      <c r="I28" s="81" t="s">
        <v>195</v>
      </c>
      <c r="J28" s="62" t="str">
        <f>+H28</f>
        <v xml:space="preserve">Triển khai thực hiện kế hoạch thực hiện Quy chế dân chủ của Công ty </v>
      </c>
      <c r="K28" s="90" t="s">
        <v>105</v>
      </c>
      <c r="L28" s="179"/>
      <c r="M28" s="178"/>
      <c r="N28" s="139"/>
      <c r="O28" s="139"/>
      <c r="P28" s="178"/>
      <c r="Q28" s="134"/>
      <c r="R28" s="118"/>
      <c r="S28" s="135"/>
      <c r="T28" s="178"/>
      <c r="U28" s="134"/>
      <c r="V28" s="118"/>
      <c r="W28" s="135"/>
      <c r="X28" s="122"/>
      <c r="Y28" s="122"/>
      <c r="Z28" s="122"/>
      <c r="AA28" s="122"/>
      <c r="AB28" s="122"/>
      <c r="AC28" s="122"/>
      <c r="AD28" s="122"/>
      <c r="AE28" s="122"/>
      <c r="AF28" s="122"/>
      <c r="AG28" s="122"/>
      <c r="AH28" s="122"/>
      <c r="AI28" s="122"/>
      <c r="AJ28" s="122"/>
      <c r="AK28" s="122"/>
      <c r="AL28" s="122"/>
      <c r="AM28" s="122"/>
      <c r="AN28" s="122"/>
      <c r="AO28" s="122"/>
      <c r="AP28" s="122"/>
      <c r="AQ28" s="122"/>
      <c r="AR28" s="122"/>
      <c r="AS28" s="122"/>
      <c r="AT28" s="122"/>
      <c r="AU28" s="122"/>
      <c r="AV28" s="122"/>
      <c r="AW28" s="122"/>
      <c r="AX28" s="122"/>
      <c r="AY28" s="122"/>
      <c r="AZ28" s="122"/>
      <c r="BA28" s="122"/>
      <c r="BB28" s="122"/>
      <c r="BC28" s="122"/>
      <c r="BD28" s="122"/>
      <c r="BE28" s="122"/>
      <c r="BF28" s="122"/>
      <c r="BG28" s="122"/>
      <c r="BH28" s="122"/>
      <c r="BI28" s="122"/>
      <c r="BJ28" s="122"/>
      <c r="BK28" s="122"/>
      <c r="BL28" s="122"/>
      <c r="BM28" s="122"/>
      <c r="BN28" s="122"/>
      <c r="BO28" s="122"/>
      <c r="BP28" s="122"/>
      <c r="BQ28" s="122"/>
      <c r="BR28" s="122"/>
      <c r="BS28" s="122"/>
      <c r="BT28" s="122"/>
      <c r="BU28" s="122"/>
      <c r="BV28" s="122"/>
      <c r="BW28" s="122"/>
      <c r="BX28" s="122"/>
      <c r="BY28" s="122"/>
      <c r="BZ28" s="122"/>
      <c r="CA28" s="122"/>
      <c r="CB28" s="122"/>
      <c r="CC28" s="122"/>
      <c r="CD28" s="122"/>
      <c r="CE28" s="122"/>
      <c r="CF28" s="122"/>
      <c r="CG28" s="122"/>
      <c r="CH28" s="122"/>
      <c r="CI28" s="122"/>
      <c r="CJ28" s="122"/>
      <c r="CK28" s="122"/>
      <c r="CL28" s="122"/>
      <c r="CM28" s="122"/>
      <c r="CN28" s="122"/>
      <c r="CO28" s="122"/>
      <c r="CP28" s="122"/>
      <c r="CQ28" s="122"/>
      <c r="CR28" s="122"/>
      <c r="CS28" s="122"/>
      <c r="CT28" s="122"/>
      <c r="CU28" s="122"/>
      <c r="CV28" s="122"/>
      <c r="CW28" s="122"/>
      <c r="CX28" s="122"/>
      <c r="CY28" s="122"/>
      <c r="CZ28" s="122"/>
      <c r="DA28" s="122"/>
      <c r="DB28" s="122"/>
      <c r="DC28" s="122"/>
      <c r="DD28" s="122"/>
      <c r="DE28" s="122"/>
      <c r="DF28" s="122"/>
      <c r="DG28" s="122"/>
      <c r="DH28" s="122"/>
      <c r="DI28" s="122"/>
      <c r="DJ28" s="122"/>
      <c r="DK28" s="122"/>
      <c r="DL28" s="122"/>
      <c r="DM28" s="122"/>
      <c r="DN28" s="122"/>
      <c r="DO28" s="122"/>
      <c r="DP28" s="122"/>
      <c r="DQ28" s="122"/>
      <c r="DR28" s="122"/>
      <c r="DS28" s="122"/>
      <c r="DT28" s="122"/>
      <c r="DU28" s="122"/>
      <c r="DV28" s="122"/>
      <c r="DW28" s="122"/>
      <c r="DX28" s="122"/>
    </row>
    <row r="29" spans="1:128" s="67" customFormat="1" ht="30.75" hidden="1" customHeight="1">
      <c r="A29" s="896"/>
      <c r="B29" s="848"/>
      <c r="C29" s="147"/>
      <c r="D29" s="147"/>
      <c r="E29" s="138" t="s">
        <v>197</v>
      </c>
      <c r="F29" s="831" t="s">
        <v>198</v>
      </c>
      <c r="G29" s="832"/>
      <c r="H29" s="832"/>
      <c r="I29" s="832"/>
      <c r="J29" s="832"/>
      <c r="K29" s="832"/>
      <c r="L29" s="832"/>
      <c r="M29" s="833"/>
      <c r="N29" s="190"/>
      <c r="O29" s="190"/>
      <c r="P29" s="198"/>
      <c r="Q29" s="198"/>
      <c r="R29" s="196"/>
      <c r="S29" s="197"/>
      <c r="T29" s="198"/>
      <c r="U29" s="198"/>
      <c r="V29" s="196"/>
      <c r="W29" s="197"/>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122"/>
      <c r="BB29" s="122"/>
      <c r="BC29" s="122"/>
      <c r="BD29" s="122"/>
      <c r="BE29" s="122"/>
      <c r="BF29" s="122"/>
      <c r="BG29" s="122"/>
      <c r="BH29" s="122"/>
      <c r="BI29" s="122"/>
      <c r="BJ29" s="122"/>
      <c r="BK29" s="122"/>
      <c r="BL29" s="122"/>
      <c r="BM29" s="122"/>
      <c r="BN29" s="122"/>
      <c r="BO29" s="122"/>
      <c r="BP29" s="122"/>
      <c r="BQ29" s="122"/>
      <c r="BR29" s="122"/>
      <c r="BS29" s="122"/>
      <c r="BT29" s="122"/>
      <c r="BU29" s="122"/>
      <c r="BV29" s="122"/>
      <c r="BW29" s="122"/>
      <c r="BX29" s="122"/>
      <c r="BY29" s="122"/>
      <c r="BZ29" s="122"/>
      <c r="CA29" s="122"/>
      <c r="CB29" s="122"/>
      <c r="CC29" s="122"/>
      <c r="CD29" s="122"/>
      <c r="CE29" s="122"/>
      <c r="CF29" s="122"/>
      <c r="CG29" s="122"/>
      <c r="CH29" s="122"/>
      <c r="CI29" s="122"/>
      <c r="CJ29" s="122"/>
      <c r="CK29" s="122"/>
      <c r="CL29" s="122"/>
      <c r="CM29" s="122"/>
      <c r="CN29" s="122"/>
      <c r="CO29" s="122"/>
      <c r="CP29" s="122"/>
      <c r="CQ29" s="122"/>
      <c r="CR29" s="122"/>
      <c r="CS29" s="122"/>
      <c r="CT29" s="122"/>
      <c r="CU29" s="122"/>
      <c r="CV29" s="122"/>
      <c r="CW29" s="122"/>
      <c r="CX29" s="122"/>
      <c r="CY29" s="122"/>
      <c r="CZ29" s="122"/>
      <c r="DA29" s="122"/>
      <c r="DB29" s="122"/>
      <c r="DC29" s="122"/>
      <c r="DD29" s="122"/>
      <c r="DE29" s="122"/>
      <c r="DF29" s="122"/>
      <c r="DG29" s="122"/>
      <c r="DH29" s="122"/>
      <c r="DI29" s="122"/>
      <c r="DJ29" s="122"/>
      <c r="DK29" s="122"/>
      <c r="DL29" s="122"/>
      <c r="DM29" s="122"/>
      <c r="DN29" s="122"/>
      <c r="DO29" s="122"/>
      <c r="DP29" s="122"/>
      <c r="DQ29" s="122"/>
      <c r="DR29" s="122"/>
      <c r="DS29" s="122"/>
      <c r="DT29" s="122"/>
      <c r="DU29" s="122"/>
      <c r="DV29" s="122"/>
      <c r="DW29" s="122"/>
      <c r="DX29" s="122"/>
    </row>
    <row r="30" spans="1:128" s="67" customFormat="1" ht="81.75" hidden="1" customHeight="1">
      <c r="A30" s="896"/>
      <c r="B30" s="848"/>
      <c r="C30" s="868"/>
      <c r="D30" s="528"/>
      <c r="E30" s="841" t="s">
        <v>84</v>
      </c>
      <c r="F30" s="693" t="e">
        <f>+'Ma tran chuc năng P5'!#REF!</f>
        <v>#REF!</v>
      </c>
      <c r="G30" s="844" t="s">
        <v>248</v>
      </c>
      <c r="H30" s="719" t="s">
        <v>249</v>
      </c>
      <c r="I30" s="140" t="s">
        <v>250</v>
      </c>
      <c r="J30" s="58" t="e">
        <f>+'Ma tran chuc năng P5'!#REF!</f>
        <v>#REF!</v>
      </c>
      <c r="K30" s="90" t="s">
        <v>105</v>
      </c>
      <c r="L30" s="179"/>
      <c r="M30" s="178"/>
      <c r="N30" s="139"/>
      <c r="O30" s="139"/>
      <c r="P30" s="178"/>
      <c r="Q30" s="134"/>
      <c r="R30" s="118"/>
      <c r="S30" s="135"/>
      <c r="T30" s="178"/>
      <c r="U30" s="134"/>
      <c r="V30" s="118"/>
      <c r="W30" s="135"/>
      <c r="X30" s="122"/>
      <c r="Y30" s="122"/>
      <c r="Z30" s="122"/>
      <c r="AA30" s="122"/>
      <c r="AB30" s="122"/>
      <c r="AC30" s="122"/>
      <c r="AD30" s="122"/>
      <c r="AE30" s="122"/>
      <c r="AF30" s="122"/>
      <c r="AG30" s="122"/>
      <c r="AH30" s="122"/>
      <c r="AI30" s="122"/>
      <c r="AJ30" s="122"/>
      <c r="AK30" s="122"/>
      <c r="AL30" s="122"/>
      <c r="AM30" s="122"/>
      <c r="AN30" s="122"/>
      <c r="AO30" s="122"/>
      <c r="AP30" s="122"/>
      <c r="AQ30" s="122"/>
      <c r="AR30" s="122"/>
      <c r="AS30" s="122"/>
      <c r="AT30" s="122"/>
      <c r="AU30" s="122"/>
      <c r="AV30" s="122"/>
      <c r="AW30" s="122"/>
      <c r="AX30" s="122"/>
      <c r="AY30" s="122"/>
      <c r="AZ30" s="122"/>
      <c r="BA30" s="122"/>
      <c r="BB30" s="122"/>
      <c r="BC30" s="122"/>
      <c r="BD30" s="122"/>
      <c r="BE30" s="122"/>
      <c r="BF30" s="122"/>
      <c r="BG30" s="122"/>
      <c r="BH30" s="122"/>
      <c r="BI30" s="122"/>
      <c r="BJ30" s="122"/>
      <c r="BK30" s="122"/>
      <c r="BL30" s="122"/>
      <c r="BM30" s="122"/>
      <c r="BN30" s="122"/>
      <c r="BO30" s="122"/>
      <c r="BP30" s="122"/>
      <c r="BQ30" s="122"/>
      <c r="BR30" s="122"/>
      <c r="BS30" s="122"/>
      <c r="BT30" s="122"/>
      <c r="BU30" s="122"/>
      <c r="BV30" s="122"/>
      <c r="BW30" s="122"/>
      <c r="BX30" s="122"/>
      <c r="BY30" s="122"/>
      <c r="BZ30" s="122"/>
      <c r="CA30" s="122"/>
      <c r="CB30" s="122"/>
      <c r="CC30" s="122"/>
      <c r="CD30" s="122"/>
      <c r="CE30" s="122"/>
      <c r="CF30" s="122"/>
      <c r="CG30" s="122"/>
      <c r="CH30" s="122"/>
      <c r="CI30" s="122"/>
      <c r="CJ30" s="122"/>
      <c r="CK30" s="122"/>
      <c r="CL30" s="122"/>
      <c r="CM30" s="122"/>
      <c r="CN30" s="122"/>
      <c r="CO30" s="122"/>
      <c r="CP30" s="122"/>
      <c r="CQ30" s="122"/>
      <c r="CR30" s="122"/>
      <c r="CS30" s="122"/>
      <c r="CT30" s="122"/>
      <c r="CU30" s="122"/>
      <c r="CV30" s="122"/>
      <c r="CW30" s="122"/>
      <c r="CX30" s="122"/>
      <c r="CY30" s="122"/>
      <c r="CZ30" s="122"/>
      <c r="DA30" s="122"/>
      <c r="DB30" s="122"/>
      <c r="DC30" s="122"/>
      <c r="DD30" s="122"/>
      <c r="DE30" s="122"/>
      <c r="DF30" s="122"/>
      <c r="DG30" s="122"/>
      <c r="DH30" s="122"/>
      <c r="DI30" s="122"/>
      <c r="DJ30" s="122"/>
      <c r="DK30" s="122"/>
      <c r="DL30" s="122"/>
      <c r="DM30" s="122"/>
      <c r="DN30" s="122"/>
      <c r="DO30" s="122"/>
      <c r="DP30" s="122"/>
      <c r="DQ30" s="122"/>
      <c r="DR30" s="122"/>
      <c r="DS30" s="122"/>
      <c r="DT30" s="122"/>
      <c r="DU30" s="122"/>
      <c r="DV30" s="122"/>
      <c r="DW30" s="122"/>
      <c r="DX30" s="122"/>
    </row>
    <row r="31" spans="1:128" s="67" customFormat="1" ht="81.75" hidden="1" customHeight="1">
      <c r="A31" s="896"/>
      <c r="B31" s="848"/>
      <c r="C31" s="869"/>
      <c r="D31" s="530"/>
      <c r="E31" s="842"/>
      <c r="F31" s="695"/>
      <c r="G31" s="846"/>
      <c r="H31" s="720"/>
      <c r="I31" s="140" t="s">
        <v>251</v>
      </c>
      <c r="J31" s="58" t="str">
        <f>+'Ma tran chuc năng P5'!H8</f>
        <v>Lập danh mục VTTB, tài sản thu hồi</v>
      </c>
      <c r="K31" s="90" t="s">
        <v>105</v>
      </c>
      <c r="L31" s="179"/>
      <c r="M31" s="178"/>
      <c r="N31" s="139"/>
      <c r="O31" s="139"/>
      <c r="P31" s="178"/>
      <c r="Q31" s="134"/>
      <c r="R31" s="118"/>
      <c r="S31" s="135"/>
      <c r="T31" s="178"/>
      <c r="U31" s="134"/>
      <c r="V31" s="118"/>
      <c r="W31" s="135"/>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2"/>
      <c r="BD31" s="122"/>
      <c r="BE31" s="122"/>
      <c r="BF31" s="122"/>
      <c r="BG31" s="122"/>
      <c r="BH31" s="122"/>
      <c r="BI31" s="122"/>
      <c r="BJ31" s="122"/>
      <c r="BK31" s="122"/>
      <c r="BL31" s="122"/>
      <c r="BM31" s="122"/>
      <c r="BN31" s="122"/>
      <c r="BO31" s="122"/>
      <c r="BP31" s="122"/>
      <c r="BQ31" s="122"/>
      <c r="BR31" s="122"/>
      <c r="BS31" s="122"/>
      <c r="BT31" s="122"/>
      <c r="BU31" s="122"/>
      <c r="BV31" s="122"/>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122"/>
      <c r="DD31" s="122"/>
      <c r="DE31" s="122"/>
      <c r="DF31" s="122"/>
      <c r="DG31" s="122"/>
      <c r="DH31" s="122"/>
      <c r="DI31" s="122"/>
      <c r="DJ31" s="122"/>
      <c r="DK31" s="122"/>
      <c r="DL31" s="122"/>
      <c r="DM31" s="122"/>
      <c r="DN31" s="122"/>
      <c r="DO31" s="122"/>
      <c r="DP31" s="122"/>
      <c r="DQ31" s="122"/>
      <c r="DR31" s="122"/>
      <c r="DS31" s="122"/>
      <c r="DT31" s="122"/>
      <c r="DU31" s="122"/>
      <c r="DV31" s="122"/>
      <c r="DW31" s="122"/>
      <c r="DX31" s="122"/>
    </row>
    <row r="32" spans="1:128" s="67" customFormat="1" ht="83.25" hidden="1" customHeight="1">
      <c r="A32" s="896"/>
      <c r="B32" s="848"/>
      <c r="C32" s="870"/>
      <c r="D32" s="529"/>
      <c r="E32" s="98" t="s">
        <v>86</v>
      </c>
      <c r="F32" s="58" t="str">
        <f>+'Ma tran chuc năng P5'!D12</f>
        <v>Thực hiện tiếp nhận tài sản các công trình điện khách hàng bàn giao.</v>
      </c>
      <c r="G32" s="140" t="s">
        <v>202</v>
      </c>
      <c r="H32" s="58" t="s">
        <v>253</v>
      </c>
      <c r="I32" s="140" t="s">
        <v>203</v>
      </c>
      <c r="J32" s="58" t="s">
        <v>252</v>
      </c>
      <c r="K32" s="90" t="s">
        <v>105</v>
      </c>
      <c r="L32" s="179"/>
      <c r="M32" s="178"/>
      <c r="N32" s="139"/>
      <c r="O32" s="139"/>
      <c r="P32" s="178"/>
      <c r="Q32" s="134"/>
      <c r="R32" s="118"/>
      <c r="S32" s="135"/>
      <c r="T32" s="178"/>
      <c r="U32" s="134"/>
      <c r="V32" s="118"/>
      <c r="W32" s="135"/>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2"/>
      <c r="BF32" s="122"/>
      <c r="BG32" s="122"/>
      <c r="BH32" s="122"/>
      <c r="BI32" s="122"/>
      <c r="BJ32" s="122"/>
      <c r="BK32" s="122"/>
      <c r="BL32" s="122"/>
      <c r="BM32" s="122"/>
      <c r="BN32" s="122"/>
      <c r="BO32" s="122"/>
      <c r="BP32" s="122"/>
      <c r="BQ32" s="122"/>
      <c r="BR32" s="122"/>
      <c r="BS32" s="122"/>
      <c r="BT32" s="122"/>
      <c r="BU32" s="122"/>
      <c r="BV32" s="122"/>
      <c r="BW32" s="122"/>
      <c r="BX32" s="122"/>
      <c r="BY32" s="122"/>
      <c r="BZ32" s="122"/>
      <c r="CA32" s="122"/>
      <c r="CB32" s="122"/>
      <c r="CC32" s="122"/>
      <c r="CD32" s="122"/>
      <c r="CE32" s="122"/>
      <c r="CF32" s="122"/>
      <c r="CG32" s="122"/>
      <c r="CH32" s="122"/>
      <c r="CI32" s="122"/>
      <c r="CJ32" s="122"/>
      <c r="CK32" s="122"/>
      <c r="CL32" s="122"/>
      <c r="CM32" s="122"/>
      <c r="CN32" s="122"/>
      <c r="CO32" s="122"/>
      <c r="CP32" s="122"/>
      <c r="CQ32" s="122"/>
      <c r="CR32" s="122"/>
      <c r="CS32" s="122"/>
      <c r="CT32" s="122"/>
      <c r="CU32" s="122"/>
      <c r="CV32" s="122"/>
      <c r="CW32" s="122"/>
      <c r="CX32" s="122"/>
      <c r="CY32" s="122"/>
      <c r="CZ32" s="122"/>
      <c r="DA32" s="122"/>
      <c r="DB32" s="122"/>
      <c r="DC32" s="122"/>
      <c r="DD32" s="122"/>
      <c r="DE32" s="122"/>
      <c r="DF32" s="122"/>
      <c r="DG32" s="122"/>
      <c r="DH32" s="122"/>
      <c r="DI32" s="122"/>
      <c r="DJ32" s="122"/>
      <c r="DK32" s="122"/>
      <c r="DL32" s="122"/>
      <c r="DM32" s="122"/>
      <c r="DN32" s="122"/>
      <c r="DO32" s="122"/>
      <c r="DP32" s="122"/>
      <c r="DQ32" s="122"/>
      <c r="DR32" s="122"/>
      <c r="DS32" s="122"/>
      <c r="DT32" s="122"/>
      <c r="DU32" s="122"/>
      <c r="DV32" s="122"/>
      <c r="DW32" s="122"/>
      <c r="DX32" s="122"/>
    </row>
    <row r="33" spans="1:128" s="67" customFormat="1" ht="35.25" customHeight="1">
      <c r="A33" s="896"/>
      <c r="B33" s="848"/>
      <c r="C33" s="147"/>
      <c r="D33" s="147"/>
      <c r="E33" s="138" t="s">
        <v>205</v>
      </c>
      <c r="F33" s="801" t="s">
        <v>204</v>
      </c>
      <c r="G33" s="801"/>
      <c r="H33" s="801"/>
      <c r="I33" s="801"/>
      <c r="J33" s="801"/>
      <c r="K33" s="801"/>
      <c r="L33" s="801"/>
      <c r="M33" s="801"/>
      <c r="N33" s="190"/>
      <c r="O33" s="190"/>
      <c r="P33" s="198"/>
      <c r="Q33" s="198"/>
      <c r="R33" s="196"/>
      <c r="S33" s="197"/>
      <c r="T33" s="198"/>
      <c r="U33" s="198"/>
      <c r="V33" s="196"/>
      <c r="W33" s="197"/>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2"/>
      <c r="BB33" s="122"/>
      <c r="BC33" s="122"/>
      <c r="BD33" s="122"/>
      <c r="BE33" s="122"/>
      <c r="BF33" s="122"/>
      <c r="BG33" s="122"/>
      <c r="BH33" s="122"/>
      <c r="BI33" s="122"/>
      <c r="BJ33" s="122"/>
      <c r="BK33" s="122"/>
      <c r="BL33" s="122"/>
      <c r="BM33" s="122"/>
      <c r="BN33" s="122"/>
      <c r="BO33" s="122"/>
      <c r="BP33" s="122"/>
      <c r="BQ33" s="122"/>
      <c r="BR33" s="122"/>
      <c r="BS33" s="122"/>
      <c r="BT33" s="122"/>
      <c r="BU33" s="122"/>
      <c r="BV33" s="122"/>
      <c r="BW33" s="122"/>
      <c r="BX33" s="122"/>
      <c r="BY33" s="122"/>
      <c r="BZ33" s="122"/>
      <c r="CA33" s="122"/>
      <c r="CB33" s="122"/>
      <c r="CC33" s="122"/>
      <c r="CD33" s="122"/>
      <c r="CE33" s="122"/>
      <c r="CF33" s="122"/>
      <c r="CG33" s="122"/>
      <c r="CH33" s="122"/>
      <c r="CI33" s="122"/>
      <c r="CJ33" s="122"/>
      <c r="CK33" s="122"/>
      <c r="CL33" s="122"/>
      <c r="CM33" s="122"/>
      <c r="CN33" s="122"/>
      <c r="CO33" s="122"/>
      <c r="CP33" s="122"/>
      <c r="CQ33" s="122"/>
      <c r="CR33" s="122"/>
      <c r="CS33" s="122"/>
      <c r="CT33" s="122"/>
      <c r="CU33" s="122"/>
      <c r="CV33" s="122"/>
      <c r="CW33" s="122"/>
      <c r="CX33" s="122"/>
      <c r="CY33" s="122"/>
      <c r="CZ33" s="122"/>
      <c r="DA33" s="122"/>
      <c r="DB33" s="122"/>
      <c r="DC33" s="122"/>
      <c r="DD33" s="122"/>
      <c r="DE33" s="122"/>
      <c r="DF33" s="122"/>
      <c r="DG33" s="122"/>
      <c r="DH33" s="122"/>
      <c r="DI33" s="122"/>
      <c r="DJ33" s="122"/>
      <c r="DK33" s="122"/>
      <c r="DL33" s="122"/>
      <c r="DM33" s="122"/>
      <c r="DN33" s="122"/>
      <c r="DO33" s="122"/>
      <c r="DP33" s="122"/>
      <c r="DQ33" s="122"/>
      <c r="DR33" s="122"/>
      <c r="DS33" s="122"/>
      <c r="DT33" s="122"/>
      <c r="DU33" s="122"/>
      <c r="DV33" s="122"/>
      <c r="DW33" s="122"/>
      <c r="DX33" s="122"/>
    </row>
    <row r="34" spans="1:128" s="67" customFormat="1" ht="115.5" hidden="1" customHeight="1">
      <c r="A34" s="896"/>
      <c r="B34" s="848"/>
      <c r="E34" s="98" t="s">
        <v>88</v>
      </c>
      <c r="F34" s="127" t="s">
        <v>89</v>
      </c>
      <c r="G34" s="140" t="s">
        <v>206</v>
      </c>
      <c r="H34" s="58" t="str">
        <f>+'Ma tran chuc năng P5'!D13</f>
        <v>Thực hiện công tác quản lý tài chính. Quản lý sử dụng vốn, kiểm soát dòng tiền, theo dõi tài sản, phân tích hiệu quả tài chính.</v>
      </c>
      <c r="I34" s="140" t="s">
        <v>207</v>
      </c>
      <c r="J34" s="58" t="str">
        <f>+'Ma tran chuc năng P5'!H15</f>
        <v>Thực hiện theo dõi giá trị tình hình biến động tài sản của Công ty. (quản lý theo dõi Tổng nguyên giá tài sản, khấu hao TSCĐ, giá trị còn lại của TSCĐ). Phản ánh chính xác tình hình tăng giảm các tài sản theo các nguồn vốn.</v>
      </c>
      <c r="K34" s="90" t="s">
        <v>105</v>
      </c>
      <c r="L34" s="173"/>
      <c r="M34" s="178"/>
      <c r="N34" s="139"/>
      <c r="O34" s="139"/>
      <c r="P34" s="178"/>
      <c r="Q34" s="134"/>
      <c r="R34" s="118"/>
      <c r="S34" s="135"/>
      <c r="T34" s="178"/>
      <c r="U34" s="134"/>
      <c r="V34" s="118"/>
      <c r="W34" s="135"/>
      <c r="X34" s="122"/>
      <c r="Y34" s="122"/>
      <c r="Z34" s="122"/>
      <c r="AA34" s="122"/>
      <c r="AB34" s="122"/>
      <c r="AC34" s="122"/>
      <c r="AD34" s="122"/>
      <c r="AE34" s="122"/>
      <c r="AF34" s="122"/>
      <c r="AG34" s="122"/>
      <c r="AH34" s="122"/>
      <c r="AI34" s="122"/>
      <c r="AJ34" s="122"/>
      <c r="AK34" s="122"/>
      <c r="AL34" s="122"/>
      <c r="AM34" s="122"/>
      <c r="AN34" s="122"/>
      <c r="AO34" s="122"/>
      <c r="AP34" s="122"/>
      <c r="AQ34" s="122"/>
      <c r="AR34" s="122"/>
      <c r="AS34" s="122"/>
      <c r="AT34" s="122"/>
      <c r="AU34" s="122"/>
      <c r="AV34" s="122"/>
      <c r="AW34" s="122"/>
      <c r="AX34" s="122"/>
      <c r="AY34" s="122"/>
      <c r="AZ34" s="122"/>
      <c r="BA34" s="122"/>
      <c r="BB34" s="122"/>
      <c r="BC34" s="122"/>
      <c r="BD34" s="122"/>
      <c r="BE34" s="122"/>
      <c r="BF34" s="122"/>
      <c r="BG34" s="122"/>
      <c r="BH34" s="122"/>
      <c r="BI34" s="122"/>
      <c r="BJ34" s="122"/>
      <c r="BK34" s="122"/>
      <c r="BL34" s="122"/>
      <c r="BM34" s="122"/>
      <c r="BN34" s="122"/>
      <c r="BO34" s="122"/>
      <c r="BP34" s="122"/>
      <c r="BQ34" s="122"/>
      <c r="BR34" s="122"/>
      <c r="BS34" s="122"/>
      <c r="BT34" s="122"/>
      <c r="BU34" s="122"/>
      <c r="BV34" s="122"/>
      <c r="BW34" s="122"/>
      <c r="BX34" s="122"/>
      <c r="BY34" s="122"/>
      <c r="BZ34" s="122"/>
      <c r="CA34" s="122"/>
      <c r="CB34" s="122"/>
      <c r="CC34" s="122"/>
      <c r="CD34" s="122"/>
      <c r="CE34" s="122"/>
      <c r="CF34" s="122"/>
      <c r="CG34" s="122"/>
      <c r="CH34" s="122"/>
      <c r="CI34" s="122"/>
      <c r="CJ34" s="122"/>
      <c r="CK34" s="122"/>
      <c r="CL34" s="122"/>
      <c r="CM34" s="122"/>
      <c r="CN34" s="122"/>
      <c r="CO34" s="122"/>
      <c r="CP34" s="122"/>
      <c r="CQ34" s="122"/>
      <c r="CR34" s="122"/>
      <c r="CS34" s="122"/>
      <c r="CT34" s="122"/>
      <c r="CU34" s="122"/>
      <c r="CV34" s="122"/>
      <c r="CW34" s="122"/>
      <c r="CX34" s="122"/>
      <c r="CY34" s="122"/>
      <c r="CZ34" s="122"/>
      <c r="DA34" s="122"/>
      <c r="DB34" s="122"/>
      <c r="DC34" s="122"/>
      <c r="DD34" s="122"/>
      <c r="DE34" s="122"/>
      <c r="DF34" s="122"/>
      <c r="DG34" s="122"/>
      <c r="DH34" s="122"/>
      <c r="DI34" s="122"/>
      <c r="DJ34" s="122"/>
      <c r="DK34" s="122"/>
      <c r="DL34" s="122"/>
      <c r="DM34" s="122"/>
      <c r="DN34" s="122"/>
      <c r="DO34" s="122"/>
      <c r="DP34" s="122"/>
      <c r="DQ34" s="122"/>
      <c r="DR34" s="122"/>
      <c r="DS34" s="122"/>
      <c r="DT34" s="122"/>
      <c r="DU34" s="122"/>
      <c r="DV34" s="122"/>
      <c r="DW34" s="122"/>
      <c r="DX34" s="122"/>
    </row>
    <row r="35" spans="1:128" s="67" customFormat="1" ht="162" customHeight="1">
      <c r="A35" s="896"/>
      <c r="B35" s="848"/>
      <c r="C35" s="868">
        <v>1</v>
      </c>
      <c r="D35" s="871">
        <v>0.3</v>
      </c>
      <c r="E35" s="841" t="s">
        <v>90</v>
      </c>
      <c r="F35" s="693" t="str">
        <f>+'Ma tran chuc năng P5'!D22</f>
        <v>Thực hiện hạch toán kế toán (tài khoản, sổ sách chứng từ, quy trình), vận hành và kiểm soát nghiệp vụ thu chi, chứng từ kế toán.</v>
      </c>
      <c r="G35" s="808" t="s">
        <v>507</v>
      </c>
      <c r="H35" s="693" t="str">
        <f>'Ma tran chuc năng P5'!F22</f>
        <v>Thực hiện hạch toán kế toán (tài khoản, sổ sách chứng từ, quy trình)</v>
      </c>
      <c r="I35" s="140" t="str">
        <f>'Ma tran chuc năng P5'!G22</f>
        <v>TC2.1.1</v>
      </c>
      <c r="J35" s="58" t="s">
        <v>344</v>
      </c>
      <c r="K35" s="86" t="s">
        <v>105</v>
      </c>
      <c r="L35" s="86">
        <v>0</v>
      </c>
      <c r="M35" s="178" t="s">
        <v>106</v>
      </c>
      <c r="N35" s="139">
        <v>0.6</v>
      </c>
      <c r="O35" s="312">
        <f>N35*D35*$C$35*$B$22*$A$9</f>
        <v>0.13463999999999998</v>
      </c>
      <c r="P35" s="86">
        <v>0</v>
      </c>
      <c r="Q35" s="83">
        <v>10</v>
      </c>
      <c r="R35" s="118">
        <f t="shared" ref="R35:R46" si="0">100-(P35-L35)*Q35</f>
        <v>100</v>
      </c>
      <c r="S35" s="135">
        <f t="shared" ref="S35:S46" si="1">R35*O35</f>
        <v>13.463999999999999</v>
      </c>
      <c r="T35" s="86">
        <v>0</v>
      </c>
      <c r="U35" s="83">
        <v>10</v>
      </c>
      <c r="V35" s="118">
        <f>100-(T35-L35)*U35</f>
        <v>100</v>
      </c>
      <c r="W35" s="135">
        <f t="shared" ref="W35:W46" si="2">O35*V35</f>
        <v>13.463999999999999</v>
      </c>
      <c r="X35" s="122"/>
      <c r="Y35" s="122"/>
      <c r="Z35" s="122"/>
      <c r="AA35" s="122"/>
      <c r="AB35" s="122"/>
      <c r="AC35" s="122"/>
      <c r="AD35" s="122"/>
      <c r="AE35" s="122"/>
      <c r="AF35" s="122"/>
      <c r="AG35" s="122"/>
      <c r="AH35" s="122"/>
      <c r="AI35" s="122"/>
      <c r="AJ35" s="122"/>
      <c r="AK35" s="122"/>
      <c r="AL35" s="122"/>
      <c r="AM35" s="122"/>
      <c r="AN35" s="122"/>
      <c r="AO35" s="122"/>
      <c r="AP35" s="122"/>
      <c r="AQ35" s="122"/>
      <c r="AR35" s="122"/>
      <c r="AS35" s="122"/>
      <c r="AT35" s="122"/>
      <c r="AU35" s="122"/>
      <c r="AV35" s="122"/>
      <c r="AW35" s="122"/>
      <c r="AX35" s="122"/>
      <c r="AY35" s="122"/>
      <c r="AZ35" s="122"/>
      <c r="BA35" s="122"/>
      <c r="BB35" s="122"/>
      <c r="BC35" s="122"/>
      <c r="BD35" s="122"/>
      <c r="BE35" s="122"/>
      <c r="BF35" s="122"/>
      <c r="BG35" s="122"/>
      <c r="BH35" s="122"/>
      <c r="BI35" s="122"/>
      <c r="BJ35" s="122"/>
      <c r="BK35" s="122"/>
      <c r="BL35" s="122"/>
      <c r="BM35" s="122"/>
      <c r="BN35" s="122"/>
      <c r="BO35" s="122"/>
      <c r="BP35" s="122"/>
      <c r="BQ35" s="122"/>
      <c r="BR35" s="122"/>
      <c r="BS35" s="122"/>
      <c r="BT35" s="122"/>
      <c r="BU35" s="122"/>
      <c r="BV35" s="122"/>
      <c r="BW35" s="122"/>
      <c r="BX35" s="122"/>
      <c r="BY35" s="122"/>
      <c r="BZ35" s="122"/>
      <c r="CA35" s="122"/>
      <c r="CB35" s="122"/>
      <c r="CC35" s="122"/>
      <c r="CD35" s="122"/>
      <c r="CE35" s="122"/>
      <c r="CF35" s="122"/>
      <c r="CG35" s="122"/>
      <c r="CH35" s="122"/>
      <c r="CI35" s="122"/>
      <c r="CJ35" s="122"/>
      <c r="CK35" s="122"/>
      <c r="CL35" s="122"/>
      <c r="CM35" s="122"/>
      <c r="CN35" s="122"/>
      <c r="CO35" s="122"/>
      <c r="CP35" s="122"/>
      <c r="CQ35" s="122"/>
      <c r="CR35" s="122"/>
      <c r="CS35" s="122"/>
      <c r="CT35" s="122"/>
      <c r="CU35" s="122"/>
      <c r="CV35" s="122"/>
      <c r="CW35" s="122"/>
      <c r="CX35" s="122"/>
      <c r="CY35" s="122"/>
      <c r="CZ35" s="122"/>
      <c r="DA35" s="122"/>
      <c r="DB35" s="122"/>
      <c r="DC35" s="122"/>
      <c r="DD35" s="122"/>
      <c r="DE35" s="122"/>
      <c r="DF35" s="122"/>
      <c r="DG35" s="122"/>
      <c r="DH35" s="122"/>
      <c r="DI35" s="122"/>
      <c r="DJ35" s="122"/>
      <c r="DK35" s="122"/>
      <c r="DL35" s="122"/>
      <c r="DM35" s="122"/>
      <c r="DN35" s="122"/>
      <c r="DO35" s="122"/>
      <c r="DP35" s="122"/>
      <c r="DQ35" s="122"/>
      <c r="DR35" s="122"/>
      <c r="DS35" s="122"/>
      <c r="DT35" s="122"/>
      <c r="DU35" s="122"/>
      <c r="DV35" s="122"/>
      <c r="DW35" s="122"/>
      <c r="DX35" s="122"/>
    </row>
    <row r="36" spans="1:128" s="67" customFormat="1" ht="129.75" customHeight="1">
      <c r="A36" s="896"/>
      <c r="B36" s="848"/>
      <c r="C36" s="869"/>
      <c r="D36" s="872"/>
      <c r="E36" s="843"/>
      <c r="F36" s="694"/>
      <c r="G36" s="808"/>
      <c r="H36" s="694"/>
      <c r="I36" s="140" t="str">
        <f>'Ma tran chuc năng P5'!G23</f>
        <v>TC2.1.2</v>
      </c>
      <c r="J36" s="58" t="str">
        <f>'Ma tran chuc năng P5'!H23</f>
        <v>Phân bổ giá trị tài sản, lập biên bản tạm tăng TS; điều chỉnh Tài sản khi có quyết định phê duyệt quyết toán công trình hoàn thành.</v>
      </c>
      <c r="K36" s="86" t="s">
        <v>105</v>
      </c>
      <c r="L36" s="86">
        <v>0</v>
      </c>
      <c r="M36" s="178" t="s">
        <v>106</v>
      </c>
      <c r="N36" s="139">
        <v>0.2</v>
      </c>
      <c r="O36" s="312">
        <f>N36*D35*$C$35*$B$22*$A$9</f>
        <v>4.4879999999999996E-2</v>
      </c>
      <c r="P36" s="86">
        <v>0</v>
      </c>
      <c r="Q36" s="83">
        <v>10</v>
      </c>
      <c r="R36" s="118">
        <f t="shared" si="0"/>
        <v>100</v>
      </c>
      <c r="S36" s="135">
        <f t="shared" si="1"/>
        <v>4.4879999999999995</v>
      </c>
      <c r="T36" s="86">
        <v>0</v>
      </c>
      <c r="U36" s="83">
        <v>10</v>
      </c>
      <c r="V36" s="118">
        <f t="shared" ref="V36:V46" si="3">100-(T36-L36)*U36</f>
        <v>100</v>
      </c>
      <c r="W36" s="135">
        <f t="shared" si="2"/>
        <v>4.4879999999999995</v>
      </c>
      <c r="X36" s="122"/>
      <c r="Y36" s="122"/>
      <c r="Z36" s="122"/>
      <c r="AA36" s="122"/>
      <c r="AB36" s="122"/>
      <c r="AC36" s="122"/>
      <c r="AD36" s="122"/>
      <c r="AE36" s="122"/>
      <c r="AF36" s="122"/>
      <c r="AG36" s="122"/>
      <c r="AH36" s="122"/>
      <c r="AI36" s="122"/>
      <c r="AJ36" s="122"/>
      <c r="AK36" s="122"/>
      <c r="AL36" s="122"/>
      <c r="AM36" s="122"/>
      <c r="AN36" s="122"/>
      <c r="AO36" s="122"/>
      <c r="AP36" s="122"/>
      <c r="AQ36" s="122"/>
      <c r="AR36" s="122"/>
      <c r="AS36" s="122"/>
      <c r="AT36" s="122"/>
      <c r="AU36" s="122"/>
      <c r="AV36" s="122"/>
      <c r="AW36" s="122"/>
      <c r="AX36" s="122"/>
      <c r="AY36" s="122"/>
      <c r="AZ36" s="122"/>
      <c r="BA36" s="122"/>
      <c r="BB36" s="122"/>
      <c r="BC36" s="122"/>
      <c r="BD36" s="122"/>
      <c r="BE36" s="122"/>
      <c r="BF36" s="122"/>
      <c r="BG36" s="122"/>
      <c r="BH36" s="122"/>
      <c r="BI36" s="122"/>
      <c r="BJ36" s="122"/>
      <c r="BK36" s="122"/>
      <c r="BL36" s="122"/>
      <c r="BM36" s="122"/>
      <c r="BN36" s="122"/>
      <c r="BO36" s="122"/>
      <c r="BP36" s="122"/>
      <c r="BQ36" s="122"/>
      <c r="BR36" s="122"/>
      <c r="BS36" s="122"/>
      <c r="BT36" s="122"/>
      <c r="BU36" s="122"/>
      <c r="BV36" s="12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122"/>
      <c r="DD36" s="122"/>
      <c r="DE36" s="122"/>
      <c r="DF36" s="122"/>
      <c r="DG36" s="122"/>
      <c r="DH36" s="122"/>
      <c r="DI36" s="122"/>
      <c r="DJ36" s="122"/>
      <c r="DK36" s="122"/>
      <c r="DL36" s="122"/>
      <c r="DM36" s="122"/>
      <c r="DN36" s="122"/>
      <c r="DO36" s="122"/>
      <c r="DP36" s="122"/>
      <c r="DQ36" s="122"/>
      <c r="DR36" s="122"/>
      <c r="DS36" s="122"/>
      <c r="DT36" s="122"/>
      <c r="DU36" s="122"/>
      <c r="DV36" s="122"/>
      <c r="DW36" s="122"/>
      <c r="DX36" s="122"/>
    </row>
    <row r="37" spans="1:128" s="67" customFormat="1" ht="91.5" customHeight="1">
      <c r="A37" s="896"/>
      <c r="B37" s="848"/>
      <c r="C37" s="869"/>
      <c r="D37" s="872"/>
      <c r="E37" s="842"/>
      <c r="F37" s="695"/>
      <c r="G37" s="808"/>
      <c r="H37" s="695"/>
      <c r="I37" s="140" t="str">
        <f>'Ma tran chuc năng P5'!G30</f>
        <v>TC2.1.9</v>
      </c>
      <c r="J37" s="58" t="str">
        <f>'Ma tran chuc năng P5'!H30</f>
        <v>Thực hiện in sổ sách kế toán theo từng Phân hệ kế toán</v>
      </c>
      <c r="K37" s="86" t="s">
        <v>105</v>
      </c>
      <c r="L37" s="86">
        <v>0</v>
      </c>
      <c r="M37" s="178" t="s">
        <v>106</v>
      </c>
      <c r="N37" s="139">
        <v>0.2</v>
      </c>
      <c r="O37" s="312">
        <f>N37*D35*$C$35*$B$22*$A$9</f>
        <v>4.4879999999999996E-2</v>
      </c>
      <c r="P37" s="86">
        <v>0</v>
      </c>
      <c r="Q37" s="83">
        <v>10</v>
      </c>
      <c r="R37" s="118">
        <f t="shared" si="0"/>
        <v>100</v>
      </c>
      <c r="S37" s="135">
        <f t="shared" si="1"/>
        <v>4.4879999999999995</v>
      </c>
      <c r="T37" s="86">
        <v>0</v>
      </c>
      <c r="U37" s="83">
        <v>10</v>
      </c>
      <c r="V37" s="118">
        <f t="shared" si="3"/>
        <v>100</v>
      </c>
      <c r="W37" s="135">
        <f t="shared" si="2"/>
        <v>4.4879999999999995</v>
      </c>
      <c r="X37" s="122"/>
      <c r="Y37" s="122"/>
      <c r="Z37" s="122"/>
      <c r="AA37" s="122"/>
      <c r="AB37" s="122"/>
      <c r="AC37" s="122"/>
      <c r="AD37" s="122"/>
      <c r="AE37" s="122"/>
      <c r="AF37" s="122"/>
      <c r="AG37" s="122"/>
      <c r="AH37" s="122"/>
      <c r="AI37" s="122"/>
      <c r="AJ37" s="122"/>
      <c r="AK37" s="122"/>
      <c r="AL37" s="122"/>
      <c r="AM37" s="122"/>
      <c r="AN37" s="122"/>
      <c r="AO37" s="122"/>
      <c r="AP37" s="122"/>
      <c r="AQ37" s="122"/>
      <c r="AR37" s="122"/>
      <c r="AS37" s="122"/>
      <c r="AT37" s="122"/>
      <c r="AU37" s="122"/>
      <c r="AV37" s="122"/>
      <c r="AW37" s="122"/>
      <c r="AX37" s="122"/>
      <c r="AY37" s="122"/>
      <c r="AZ37" s="122"/>
      <c r="BA37" s="122"/>
      <c r="BB37" s="122"/>
      <c r="BC37" s="122"/>
      <c r="BD37" s="122"/>
      <c r="BE37" s="122"/>
      <c r="BF37" s="122"/>
      <c r="BG37" s="122"/>
      <c r="BH37" s="122"/>
      <c r="BI37" s="122"/>
      <c r="BJ37" s="122"/>
      <c r="BK37" s="122"/>
      <c r="BL37" s="122"/>
      <c r="BM37" s="122"/>
      <c r="BN37" s="122"/>
      <c r="BO37" s="122"/>
      <c r="BP37" s="122"/>
      <c r="BQ37" s="122"/>
      <c r="BR37" s="122"/>
      <c r="BS37" s="122"/>
      <c r="BT37" s="122"/>
      <c r="BU37" s="122"/>
      <c r="BV37" s="12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122"/>
      <c r="DD37" s="122"/>
      <c r="DE37" s="122"/>
      <c r="DF37" s="122"/>
      <c r="DG37" s="122"/>
      <c r="DH37" s="122"/>
      <c r="DI37" s="122"/>
      <c r="DJ37" s="122"/>
      <c r="DK37" s="122"/>
      <c r="DL37" s="122"/>
      <c r="DM37" s="122"/>
      <c r="DN37" s="122"/>
      <c r="DO37" s="122"/>
      <c r="DP37" s="122"/>
      <c r="DQ37" s="122"/>
      <c r="DR37" s="122"/>
      <c r="DS37" s="122"/>
      <c r="DT37" s="122"/>
      <c r="DU37" s="122"/>
      <c r="DV37" s="122"/>
      <c r="DW37" s="122"/>
      <c r="DX37" s="122"/>
    </row>
    <row r="38" spans="1:128" s="67" customFormat="1" ht="130.5" customHeight="1">
      <c r="A38" s="896"/>
      <c r="B38" s="848"/>
      <c r="C38" s="869"/>
      <c r="D38" s="871">
        <v>0.2</v>
      </c>
      <c r="E38" s="841" t="s">
        <v>92</v>
      </c>
      <c r="F38" s="693" t="str">
        <f>+'Ma tran chuc năng P5'!D36</f>
        <v>Lập  các báo cáo kế toán tài chính.</v>
      </c>
      <c r="G38" s="932" t="s">
        <v>511</v>
      </c>
      <c r="H38" s="800" t="s">
        <v>255</v>
      </c>
      <c r="I38" s="140" t="s">
        <v>512</v>
      </c>
      <c r="J38" s="58" t="s">
        <v>314</v>
      </c>
      <c r="K38" s="86" t="s">
        <v>105</v>
      </c>
      <c r="L38" s="86">
        <v>0</v>
      </c>
      <c r="M38" s="178" t="s">
        <v>106</v>
      </c>
      <c r="N38" s="139">
        <v>0.75</v>
      </c>
      <c r="O38" s="312">
        <f>N38*D38*$C$35*$B$22*$A$9</f>
        <v>0.11220000000000002</v>
      </c>
      <c r="P38" s="86">
        <v>0</v>
      </c>
      <c r="Q38" s="83">
        <v>10</v>
      </c>
      <c r="R38" s="118">
        <f t="shared" si="0"/>
        <v>100</v>
      </c>
      <c r="S38" s="135">
        <f t="shared" si="1"/>
        <v>11.220000000000002</v>
      </c>
      <c r="T38" s="86">
        <v>0</v>
      </c>
      <c r="U38" s="83">
        <v>10</v>
      </c>
      <c r="V38" s="118">
        <f t="shared" si="3"/>
        <v>100</v>
      </c>
      <c r="W38" s="135">
        <f t="shared" si="2"/>
        <v>11.220000000000002</v>
      </c>
      <c r="X38" s="122"/>
      <c r="Y38" s="122"/>
      <c r="Z38" s="122"/>
      <c r="AA38" s="122"/>
      <c r="AB38" s="122"/>
      <c r="AC38" s="122"/>
      <c r="AD38" s="122"/>
      <c r="AE38" s="122"/>
      <c r="AF38" s="122"/>
      <c r="AG38" s="122"/>
      <c r="AH38" s="122"/>
      <c r="AI38" s="122"/>
      <c r="AJ38" s="122"/>
      <c r="AK38" s="122"/>
      <c r="AL38" s="122"/>
      <c r="AM38" s="122"/>
      <c r="AN38" s="122"/>
      <c r="AO38" s="122"/>
      <c r="AP38" s="122"/>
      <c r="AQ38" s="122"/>
      <c r="AR38" s="122"/>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c r="CZ38" s="122"/>
      <c r="DA38" s="122"/>
      <c r="DB38" s="122"/>
      <c r="DC38" s="122"/>
      <c r="DD38" s="122"/>
      <c r="DE38" s="122"/>
      <c r="DF38" s="122"/>
      <c r="DG38" s="122"/>
      <c r="DH38" s="122"/>
      <c r="DI38" s="122"/>
      <c r="DJ38" s="122"/>
      <c r="DK38" s="122"/>
      <c r="DL38" s="122"/>
      <c r="DM38" s="122"/>
      <c r="DN38" s="122"/>
      <c r="DO38" s="122"/>
      <c r="DP38" s="122"/>
      <c r="DQ38" s="122"/>
      <c r="DR38" s="122"/>
      <c r="DS38" s="122"/>
      <c r="DT38" s="122"/>
      <c r="DU38" s="122"/>
      <c r="DV38" s="122"/>
      <c r="DW38" s="122"/>
      <c r="DX38" s="122"/>
    </row>
    <row r="39" spans="1:128" s="67" customFormat="1" ht="90.75" customHeight="1">
      <c r="A39" s="896"/>
      <c r="B39" s="848"/>
      <c r="C39" s="869"/>
      <c r="D39" s="873"/>
      <c r="E39" s="843"/>
      <c r="F39" s="694"/>
      <c r="G39" s="933"/>
      <c r="H39" s="800"/>
      <c r="I39" s="140" t="str">
        <f>'Ma tran chuc năng P5'!G38</f>
        <v>TC3.1.3</v>
      </c>
      <c r="J39" s="58" t="str">
        <f>'Ma tran chuc năng P5'!H38</f>
        <v>Thực hiện phân bổ giá trị lãi vay, gốc vay các công trình ĐTXD khi có thông báo của EVNNPC.</v>
      </c>
      <c r="K39" s="86" t="s">
        <v>105</v>
      </c>
      <c r="L39" s="86">
        <v>0</v>
      </c>
      <c r="M39" s="178" t="s">
        <v>106</v>
      </c>
      <c r="N39" s="139">
        <v>0.25</v>
      </c>
      <c r="O39" s="312">
        <f>N39*D38*$C$35*$B$22*$A$9</f>
        <v>3.7400000000000003E-2</v>
      </c>
      <c r="P39" s="86">
        <v>0</v>
      </c>
      <c r="Q39" s="83">
        <v>10</v>
      </c>
      <c r="R39" s="118">
        <f t="shared" si="0"/>
        <v>100</v>
      </c>
      <c r="S39" s="135">
        <f t="shared" si="1"/>
        <v>3.74</v>
      </c>
      <c r="T39" s="86">
        <v>0</v>
      </c>
      <c r="U39" s="83">
        <v>10</v>
      </c>
      <c r="V39" s="118">
        <f t="shared" si="3"/>
        <v>100</v>
      </c>
      <c r="W39" s="135">
        <f t="shared" si="2"/>
        <v>3.74</v>
      </c>
      <c r="X39" s="122"/>
      <c r="Y39" s="122"/>
      <c r="Z39" s="122"/>
      <c r="AA39" s="122"/>
      <c r="AB39" s="122"/>
      <c r="AC39" s="122"/>
      <c r="AD39" s="122"/>
      <c r="AE39" s="122"/>
      <c r="AF39" s="122"/>
      <c r="AG39" s="122"/>
      <c r="AH39" s="122"/>
      <c r="AI39" s="122"/>
      <c r="AJ39" s="122"/>
      <c r="AK39" s="122"/>
      <c r="AL39" s="122"/>
      <c r="AM39" s="122"/>
      <c r="AN39" s="122"/>
      <c r="AO39" s="122"/>
      <c r="AP39" s="122"/>
      <c r="AQ39" s="122"/>
      <c r="AR39" s="122"/>
      <c r="AS39" s="122"/>
      <c r="AT39" s="122"/>
      <c r="AU39" s="122"/>
      <c r="AV39" s="122"/>
      <c r="AW39" s="122"/>
      <c r="AX39" s="122"/>
      <c r="AY39" s="122"/>
      <c r="AZ39" s="122"/>
      <c r="BA39" s="122"/>
      <c r="BB39" s="122"/>
      <c r="BC39" s="122"/>
      <c r="BD39" s="122"/>
      <c r="BE39" s="122"/>
      <c r="BF39" s="122"/>
      <c r="BG39" s="122"/>
      <c r="BH39" s="122"/>
      <c r="BI39" s="122"/>
      <c r="BJ39" s="122"/>
      <c r="BK39" s="122"/>
      <c r="BL39" s="122"/>
      <c r="BM39" s="122"/>
      <c r="BN39" s="122"/>
      <c r="BO39" s="122"/>
      <c r="BP39" s="122"/>
      <c r="BQ39" s="122"/>
      <c r="BR39" s="122"/>
      <c r="BS39" s="122"/>
      <c r="BT39" s="122"/>
      <c r="BU39" s="122"/>
      <c r="BV39" s="122"/>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c r="CZ39" s="122"/>
      <c r="DA39" s="122"/>
      <c r="DB39" s="122"/>
      <c r="DC39" s="122"/>
      <c r="DD39" s="122"/>
      <c r="DE39" s="122"/>
      <c r="DF39" s="122"/>
      <c r="DG39" s="122"/>
      <c r="DH39" s="122"/>
      <c r="DI39" s="122"/>
      <c r="DJ39" s="122"/>
      <c r="DK39" s="122"/>
      <c r="DL39" s="122"/>
      <c r="DM39" s="122"/>
      <c r="DN39" s="122"/>
      <c r="DO39" s="122"/>
      <c r="DP39" s="122"/>
      <c r="DQ39" s="122"/>
      <c r="DR39" s="122"/>
      <c r="DS39" s="122"/>
      <c r="DT39" s="122"/>
      <c r="DU39" s="122"/>
      <c r="DV39" s="122"/>
      <c r="DW39" s="122"/>
      <c r="DX39" s="122"/>
    </row>
    <row r="40" spans="1:128" s="67" customFormat="1" ht="84" customHeight="1">
      <c r="A40" s="896"/>
      <c r="B40" s="848"/>
      <c r="C40" s="869"/>
      <c r="D40" s="871">
        <v>0.25</v>
      </c>
      <c r="E40" s="843"/>
      <c r="F40" s="694"/>
      <c r="G40" s="841" t="s">
        <v>359</v>
      </c>
      <c r="H40" s="693" t="str">
        <f>+'Ma tran chuc năng P5'!F41</f>
        <v>Lập các báo cáo kế toán khác</v>
      </c>
      <c r="I40" s="97" t="str">
        <f>+'Ma tran chuc năng P5'!G44</f>
        <v>TC3.2.4</v>
      </c>
      <c r="J40" s="58" t="str">
        <f>'Ma tran chuc năng P5'!H44</f>
        <v>Lập báo cáo kiểm kê công nợ hàng năm.</v>
      </c>
      <c r="K40" s="86" t="s">
        <v>105</v>
      </c>
      <c r="L40" s="86">
        <v>0</v>
      </c>
      <c r="M40" s="178" t="s">
        <v>24</v>
      </c>
      <c r="N40" s="139">
        <v>0.2</v>
      </c>
      <c r="O40" s="312">
        <f>N40*D40*$C$35*$B$22*$A$9</f>
        <v>3.7400000000000003E-2</v>
      </c>
      <c r="P40" s="86">
        <v>0</v>
      </c>
      <c r="Q40" s="83">
        <v>10</v>
      </c>
      <c r="R40" s="118">
        <f t="shared" si="0"/>
        <v>100</v>
      </c>
      <c r="S40" s="135">
        <f t="shared" si="1"/>
        <v>3.74</v>
      </c>
      <c r="T40" s="86">
        <v>0</v>
      </c>
      <c r="U40" s="83">
        <v>10</v>
      </c>
      <c r="V40" s="118">
        <f t="shared" si="3"/>
        <v>100</v>
      </c>
      <c r="W40" s="135">
        <f t="shared" si="2"/>
        <v>3.74</v>
      </c>
      <c r="X40" s="122"/>
      <c r="Y40" s="122"/>
      <c r="Z40" s="122"/>
      <c r="AA40" s="122"/>
      <c r="AB40" s="122"/>
      <c r="AC40" s="122"/>
      <c r="AD40" s="122"/>
      <c r="AE40" s="122"/>
      <c r="AF40" s="122"/>
      <c r="AG40" s="122"/>
      <c r="AH40" s="122"/>
      <c r="AI40" s="122"/>
      <c r="AJ40" s="122"/>
      <c r="AK40" s="122"/>
      <c r="AL40" s="122"/>
      <c r="AM40" s="122"/>
      <c r="AN40" s="122"/>
      <c r="AO40" s="122"/>
      <c r="AP40" s="122"/>
      <c r="AQ40" s="122"/>
      <c r="AR40" s="122"/>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122"/>
      <c r="DD40" s="122"/>
      <c r="DE40" s="122"/>
      <c r="DF40" s="122"/>
      <c r="DG40" s="122"/>
      <c r="DH40" s="122"/>
      <c r="DI40" s="122"/>
      <c r="DJ40" s="122"/>
      <c r="DK40" s="122"/>
      <c r="DL40" s="122"/>
      <c r="DM40" s="122"/>
      <c r="DN40" s="122"/>
      <c r="DO40" s="122"/>
      <c r="DP40" s="122"/>
      <c r="DQ40" s="122"/>
      <c r="DR40" s="122"/>
      <c r="DS40" s="122"/>
      <c r="DT40" s="122"/>
      <c r="DU40" s="122"/>
      <c r="DV40" s="122"/>
      <c r="DW40" s="122"/>
      <c r="DX40" s="122"/>
    </row>
    <row r="41" spans="1:128" s="67" customFormat="1" ht="94.5">
      <c r="A41" s="896"/>
      <c r="B41" s="848"/>
      <c r="C41" s="869"/>
      <c r="D41" s="872"/>
      <c r="E41" s="843"/>
      <c r="F41" s="694"/>
      <c r="G41" s="843"/>
      <c r="H41" s="694"/>
      <c r="I41" s="97" t="str">
        <f>'Ma tran chuc năng P5'!G46</f>
        <v>TC3.2.6</v>
      </c>
      <c r="J41" s="58" t="str">
        <f>'Ma tran chuc năng P5'!H46</f>
        <v>Thực hiện  theo dõi Báo cáo chi tiết các tài khoản công nợ được phân công đồng thời tổng hợp và báo cáo công nợ toàn Công ty.</v>
      </c>
      <c r="K41" s="86" t="s">
        <v>105</v>
      </c>
      <c r="L41" s="86">
        <v>0</v>
      </c>
      <c r="M41" s="178" t="s">
        <v>106</v>
      </c>
      <c r="N41" s="139">
        <v>0.4</v>
      </c>
      <c r="O41" s="312">
        <f>N41*D40*$C$35*$B$22*$A$9</f>
        <v>7.4800000000000005E-2</v>
      </c>
      <c r="P41" s="86">
        <v>0</v>
      </c>
      <c r="Q41" s="83">
        <v>10</v>
      </c>
      <c r="R41" s="118">
        <f t="shared" si="0"/>
        <v>100</v>
      </c>
      <c r="S41" s="135">
        <f t="shared" si="1"/>
        <v>7.48</v>
      </c>
      <c r="T41" s="86">
        <v>0</v>
      </c>
      <c r="U41" s="83">
        <v>10</v>
      </c>
      <c r="V41" s="118">
        <f t="shared" si="3"/>
        <v>100</v>
      </c>
      <c r="W41" s="135">
        <f t="shared" si="2"/>
        <v>7.48</v>
      </c>
      <c r="X41" s="122"/>
      <c r="Y41" s="122"/>
      <c r="Z41" s="122"/>
      <c r="AA41" s="122"/>
      <c r="AB41" s="122"/>
      <c r="AC41" s="122"/>
      <c r="AD41" s="122"/>
      <c r="AE41" s="122"/>
      <c r="AF41" s="122"/>
      <c r="AG41" s="122"/>
      <c r="AH41" s="122"/>
      <c r="AI41" s="122"/>
      <c r="AJ41" s="122"/>
      <c r="AK41" s="122"/>
      <c r="AL41" s="122"/>
      <c r="AM41" s="122"/>
      <c r="AN41" s="122"/>
      <c r="AO41" s="122"/>
      <c r="AP41" s="122"/>
      <c r="AQ41" s="122"/>
      <c r="AR41" s="122"/>
      <c r="AS41" s="122"/>
      <c r="AT41" s="122"/>
      <c r="AU41" s="122"/>
      <c r="AV41" s="122"/>
      <c r="AW41" s="122"/>
      <c r="AX41" s="122"/>
      <c r="AY41" s="122"/>
      <c r="AZ41" s="122"/>
      <c r="BA41" s="122"/>
      <c r="BB41" s="122"/>
      <c r="BC41" s="122"/>
      <c r="BD41" s="122"/>
      <c r="BE41" s="122"/>
      <c r="BF41" s="122"/>
      <c r="BG41" s="122"/>
      <c r="BH41" s="122"/>
      <c r="BI41" s="122"/>
      <c r="BJ41" s="122"/>
      <c r="BK41" s="122"/>
      <c r="BL41" s="122"/>
      <c r="BM41" s="122"/>
      <c r="BN41" s="122"/>
      <c r="BO41" s="122"/>
      <c r="BP41" s="122"/>
      <c r="BQ41" s="122"/>
      <c r="BR41" s="122"/>
      <c r="BS41" s="122"/>
      <c r="BT41" s="122"/>
      <c r="BU41" s="122"/>
      <c r="BV41" s="122"/>
      <c r="BW41" s="122"/>
      <c r="BX41" s="122"/>
      <c r="BY41" s="122"/>
      <c r="BZ41" s="122"/>
      <c r="CA41" s="122"/>
      <c r="CB41" s="122"/>
      <c r="CC41" s="122"/>
      <c r="CD41" s="122"/>
      <c r="CE41" s="122"/>
      <c r="CF41" s="122"/>
      <c r="CG41" s="122"/>
      <c r="CH41" s="122"/>
      <c r="CI41" s="122"/>
      <c r="CJ41" s="122"/>
      <c r="CK41" s="122"/>
      <c r="CL41" s="122"/>
      <c r="CM41" s="122"/>
      <c r="CN41" s="122"/>
      <c r="CO41" s="122"/>
      <c r="CP41" s="122"/>
      <c r="CQ41" s="122"/>
      <c r="CR41" s="122"/>
      <c r="CS41" s="122"/>
      <c r="CT41" s="122"/>
      <c r="CU41" s="122"/>
      <c r="CV41" s="122"/>
      <c r="CW41" s="122"/>
      <c r="CX41" s="122"/>
      <c r="CY41" s="122"/>
      <c r="CZ41" s="122"/>
      <c r="DA41" s="122"/>
      <c r="DB41" s="122"/>
      <c r="DC41" s="122"/>
      <c r="DD41" s="122"/>
      <c r="DE41" s="122"/>
      <c r="DF41" s="122"/>
      <c r="DG41" s="122"/>
      <c r="DH41" s="122"/>
      <c r="DI41" s="122"/>
      <c r="DJ41" s="122"/>
      <c r="DK41" s="122"/>
      <c r="DL41" s="122"/>
      <c r="DM41" s="122"/>
      <c r="DN41" s="122"/>
      <c r="DO41" s="122"/>
      <c r="DP41" s="122"/>
      <c r="DQ41" s="122"/>
      <c r="DR41" s="122"/>
      <c r="DS41" s="122"/>
      <c r="DT41" s="122"/>
      <c r="DU41" s="122"/>
      <c r="DV41" s="122"/>
      <c r="DW41" s="122"/>
      <c r="DX41" s="122"/>
    </row>
    <row r="42" spans="1:128" s="67" customFormat="1" ht="63.75" customHeight="1">
      <c r="A42" s="896"/>
      <c r="B42" s="848"/>
      <c r="C42" s="869"/>
      <c r="D42" s="872"/>
      <c r="E42" s="843"/>
      <c r="F42" s="694"/>
      <c r="G42" s="843"/>
      <c r="H42" s="694"/>
      <c r="I42" s="97" t="str">
        <f>'Ma tran chuc năng P5'!G47</f>
        <v>TC3.2.7</v>
      </c>
      <c r="J42" s="58" t="str">
        <f>'Ma tran chuc năng P5'!H47</f>
        <v>Lập báo cáo quyết toán giải ngân vốn KHCB các công trình ĐTXD theo thực tế phát sinh Tổng công ty cấp vốn.</v>
      </c>
      <c r="K42" s="86" t="s">
        <v>105</v>
      </c>
      <c r="L42" s="86">
        <v>0</v>
      </c>
      <c r="M42" s="178" t="s">
        <v>106</v>
      </c>
      <c r="N42" s="139">
        <v>0.2</v>
      </c>
      <c r="O42" s="312">
        <f>N42*D40*$C$35*$B$22*$A$9</f>
        <v>3.7400000000000003E-2</v>
      </c>
      <c r="P42" s="86">
        <v>0</v>
      </c>
      <c r="Q42" s="83">
        <v>10</v>
      </c>
      <c r="R42" s="118">
        <f t="shared" si="0"/>
        <v>100</v>
      </c>
      <c r="S42" s="135">
        <f t="shared" si="1"/>
        <v>3.74</v>
      </c>
      <c r="T42" s="86">
        <v>0</v>
      </c>
      <c r="U42" s="83">
        <v>10</v>
      </c>
      <c r="V42" s="118">
        <f t="shared" si="3"/>
        <v>100</v>
      </c>
      <c r="W42" s="135">
        <f t="shared" si="2"/>
        <v>3.74</v>
      </c>
      <c r="X42" s="122"/>
      <c r="Y42" s="122"/>
      <c r="Z42" s="122"/>
      <c r="AA42" s="122"/>
      <c r="AB42" s="122"/>
      <c r="AC42" s="122"/>
      <c r="AD42" s="122"/>
      <c r="AE42" s="122"/>
      <c r="AF42" s="122"/>
      <c r="AG42" s="122"/>
      <c r="AH42" s="122"/>
      <c r="AI42" s="122"/>
      <c r="AJ42" s="122"/>
      <c r="AK42" s="122"/>
      <c r="AL42" s="122"/>
      <c r="AM42" s="122"/>
      <c r="AN42" s="122"/>
      <c r="AO42" s="122"/>
      <c r="AP42" s="122"/>
      <c r="AQ42" s="122"/>
      <c r="AR42" s="122"/>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122"/>
      <c r="DD42" s="122"/>
      <c r="DE42" s="122"/>
      <c r="DF42" s="122"/>
      <c r="DG42" s="122"/>
      <c r="DH42" s="122"/>
      <c r="DI42" s="122"/>
      <c r="DJ42" s="122"/>
      <c r="DK42" s="122"/>
      <c r="DL42" s="122"/>
      <c r="DM42" s="122"/>
      <c r="DN42" s="122"/>
      <c r="DO42" s="122"/>
      <c r="DP42" s="122"/>
      <c r="DQ42" s="122"/>
      <c r="DR42" s="122"/>
      <c r="DS42" s="122"/>
      <c r="DT42" s="122"/>
      <c r="DU42" s="122"/>
      <c r="DV42" s="122"/>
      <c r="DW42" s="122"/>
      <c r="DX42" s="122"/>
    </row>
    <row r="43" spans="1:128" s="67" customFormat="1" ht="63.75" customHeight="1">
      <c r="A43" s="896"/>
      <c r="B43" s="848"/>
      <c r="C43" s="869"/>
      <c r="D43" s="872"/>
      <c r="E43" s="842"/>
      <c r="F43" s="695"/>
      <c r="G43" s="842"/>
      <c r="H43" s="695"/>
      <c r="I43" s="97" t="str">
        <f>'Ma tran chuc năng P5'!G54</f>
        <v>TC3.2.14</v>
      </c>
      <c r="J43" s="58" t="str">
        <f>'Ma tran chuc năng P5'!H54</f>
        <v>Lập Báo cáo  kế hoạch thanh xử lý tài sản, VTTB và thu hồi công nợ hàng năm.</v>
      </c>
      <c r="K43" s="86" t="s">
        <v>105</v>
      </c>
      <c r="L43" s="86">
        <v>0</v>
      </c>
      <c r="M43" s="178" t="s">
        <v>24</v>
      </c>
      <c r="N43" s="139">
        <v>0.2</v>
      </c>
      <c r="O43" s="312">
        <f>N43*D40*$C$35*$B$22*$A$9</f>
        <v>3.7400000000000003E-2</v>
      </c>
      <c r="P43" s="86">
        <v>0</v>
      </c>
      <c r="Q43" s="83">
        <v>10</v>
      </c>
      <c r="R43" s="118">
        <f t="shared" si="0"/>
        <v>100</v>
      </c>
      <c r="S43" s="135">
        <f>R43*O43</f>
        <v>3.74</v>
      </c>
      <c r="T43" s="86">
        <v>0</v>
      </c>
      <c r="U43" s="83">
        <v>10</v>
      </c>
      <c r="V43" s="118">
        <f t="shared" si="3"/>
        <v>100</v>
      </c>
      <c r="W43" s="135">
        <f>O43*V43</f>
        <v>3.74</v>
      </c>
      <c r="X43" s="122"/>
      <c r="Y43" s="122"/>
      <c r="Z43" s="122"/>
      <c r="AA43" s="122"/>
      <c r="AB43" s="122"/>
      <c r="AC43" s="122"/>
      <c r="AD43" s="122"/>
      <c r="AE43" s="122"/>
      <c r="AF43" s="122"/>
      <c r="AG43" s="122"/>
      <c r="AH43" s="122"/>
      <c r="AI43" s="122"/>
      <c r="AJ43" s="122"/>
      <c r="AK43" s="122"/>
      <c r="AL43" s="122"/>
      <c r="AM43" s="122"/>
      <c r="AN43" s="122"/>
      <c r="AO43" s="122"/>
      <c r="AP43" s="122"/>
      <c r="AQ43" s="122"/>
      <c r="AR43" s="122"/>
      <c r="AS43" s="122"/>
      <c r="AT43" s="122"/>
      <c r="AU43" s="122"/>
      <c r="AV43" s="122"/>
      <c r="AW43" s="122"/>
      <c r="AX43" s="122"/>
      <c r="AY43" s="122"/>
      <c r="AZ43" s="122"/>
      <c r="BA43" s="122"/>
      <c r="BB43" s="122"/>
      <c r="BC43" s="122"/>
      <c r="BD43" s="122"/>
      <c r="BE43" s="122"/>
      <c r="BF43" s="122"/>
      <c r="BG43" s="122"/>
      <c r="BH43" s="122"/>
      <c r="BI43" s="122"/>
      <c r="BJ43" s="122"/>
      <c r="BK43" s="122"/>
      <c r="BL43" s="122"/>
      <c r="BM43" s="122"/>
      <c r="BN43" s="122"/>
      <c r="BO43" s="122"/>
      <c r="BP43" s="122"/>
      <c r="BQ43" s="122"/>
      <c r="BR43" s="122"/>
      <c r="BS43" s="122"/>
      <c r="BT43" s="122"/>
      <c r="BU43" s="122"/>
      <c r="BV43" s="122"/>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122"/>
      <c r="DD43" s="122"/>
      <c r="DE43" s="122"/>
      <c r="DF43" s="122"/>
      <c r="DG43" s="122"/>
      <c r="DH43" s="122"/>
      <c r="DI43" s="122"/>
      <c r="DJ43" s="122"/>
      <c r="DK43" s="122"/>
      <c r="DL43" s="122"/>
      <c r="DM43" s="122"/>
      <c r="DN43" s="122"/>
      <c r="DO43" s="122"/>
      <c r="DP43" s="122"/>
      <c r="DQ43" s="122"/>
      <c r="DR43" s="122"/>
      <c r="DS43" s="122"/>
      <c r="DT43" s="122"/>
      <c r="DU43" s="122"/>
      <c r="DV43" s="122"/>
      <c r="DW43" s="122"/>
      <c r="DX43" s="122"/>
    </row>
    <row r="44" spans="1:128" s="67" customFormat="1" ht="74.25" customHeight="1">
      <c r="A44" s="896"/>
      <c r="B44" s="848"/>
      <c r="C44" s="869"/>
      <c r="D44" s="874">
        <v>0.25</v>
      </c>
      <c r="E44" s="841" t="s">
        <v>95</v>
      </c>
      <c r="F44" s="693" t="str">
        <f>+'Ma tran chuc năng P5'!D58</f>
        <v>Thẩm tra quyết toán, xin vốn và giải ngân công trình XDCB, SCL, khắc phục thiên tai</v>
      </c>
      <c r="G44" s="844" t="s">
        <v>590</v>
      </c>
      <c r="H44" s="693" t="s">
        <v>303</v>
      </c>
      <c r="I44" s="140" t="str">
        <f>'Ma tran chuc năng P5'!G58</f>
        <v>TC5.1.1</v>
      </c>
      <c r="J44" s="58" t="str">
        <f>'Ma tran chuc năng P5'!H58</f>
        <v>Kiểm tra tính hợp lý, hợp lệ của hồ sơ quyết toán.</v>
      </c>
      <c r="K44" s="86" t="s">
        <v>105</v>
      </c>
      <c r="L44" s="86">
        <v>0</v>
      </c>
      <c r="M44" s="178" t="s">
        <v>106</v>
      </c>
      <c r="N44" s="139">
        <v>0.6</v>
      </c>
      <c r="O44" s="312">
        <f>N44*D44*$C$35*$B$22*$A$9</f>
        <v>0.11220000000000001</v>
      </c>
      <c r="P44" s="86">
        <v>0</v>
      </c>
      <c r="Q44" s="83">
        <v>10</v>
      </c>
      <c r="R44" s="118">
        <f t="shared" si="0"/>
        <v>100</v>
      </c>
      <c r="S44" s="135">
        <f t="shared" si="1"/>
        <v>11.22</v>
      </c>
      <c r="T44" s="86">
        <v>0</v>
      </c>
      <c r="U44" s="83">
        <v>10</v>
      </c>
      <c r="V44" s="118">
        <f t="shared" si="3"/>
        <v>100</v>
      </c>
      <c r="W44" s="135">
        <f t="shared" si="2"/>
        <v>11.22</v>
      </c>
      <c r="X44" s="122"/>
      <c r="Y44" s="122"/>
      <c r="Z44" s="122"/>
      <c r="AA44" s="122"/>
      <c r="AB44" s="122"/>
      <c r="AC44" s="122"/>
      <c r="AD44" s="122"/>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22"/>
      <c r="DD44" s="122"/>
      <c r="DE44" s="122"/>
      <c r="DF44" s="122"/>
      <c r="DG44" s="122"/>
      <c r="DH44" s="122"/>
      <c r="DI44" s="122"/>
      <c r="DJ44" s="122"/>
      <c r="DK44" s="122"/>
      <c r="DL44" s="122"/>
      <c r="DM44" s="122"/>
      <c r="DN44" s="122"/>
      <c r="DO44" s="122"/>
      <c r="DP44" s="122"/>
      <c r="DQ44" s="122"/>
      <c r="DR44" s="122"/>
      <c r="DS44" s="122"/>
      <c r="DT44" s="122"/>
      <c r="DU44" s="122"/>
      <c r="DV44" s="122"/>
      <c r="DW44" s="122"/>
      <c r="DX44" s="122"/>
    </row>
    <row r="45" spans="1:128" s="67" customFormat="1" ht="141.75">
      <c r="A45" s="896"/>
      <c r="B45" s="848"/>
      <c r="C45" s="869"/>
      <c r="D45" s="874"/>
      <c r="E45" s="843"/>
      <c r="F45" s="694"/>
      <c r="G45" s="845"/>
      <c r="H45" s="694"/>
      <c r="I45" s="140" t="str">
        <f>+'Ma tran chuc năng P5'!G59</f>
        <v>TC5.1.2</v>
      </c>
      <c r="J45" s="58" t="str">
        <f>+'Ma tran chuc năng P5'!H59</f>
        <v>Lập báo cáo quyết toán công trình hoàn thành, tập hợp hồ sơ và hoàn thành công tác thẩm tra. Thực hiện trình lãnh đạo phê duyệt quyết định quyết toán công trình ĐTXD hoàn thành.</v>
      </c>
      <c r="K45" s="86" t="s">
        <v>105</v>
      </c>
      <c r="L45" s="86">
        <v>0</v>
      </c>
      <c r="M45" s="178" t="s">
        <v>106</v>
      </c>
      <c r="N45" s="139">
        <v>0.2</v>
      </c>
      <c r="O45" s="312">
        <f>N45*D44*$C$35*$B$22*$A$9</f>
        <v>3.7400000000000003E-2</v>
      </c>
      <c r="P45" s="86">
        <v>0</v>
      </c>
      <c r="Q45" s="83">
        <v>10</v>
      </c>
      <c r="R45" s="118">
        <f t="shared" si="0"/>
        <v>100</v>
      </c>
      <c r="S45" s="135">
        <f t="shared" si="1"/>
        <v>3.74</v>
      </c>
      <c r="T45" s="86">
        <v>0</v>
      </c>
      <c r="U45" s="83">
        <v>10</v>
      </c>
      <c r="V45" s="118">
        <f t="shared" si="3"/>
        <v>100</v>
      </c>
      <c r="W45" s="135">
        <f t="shared" si="2"/>
        <v>3.74</v>
      </c>
      <c r="X45" s="122"/>
      <c r="Y45" s="122"/>
      <c r="Z45" s="122"/>
      <c r="AA45" s="122"/>
      <c r="AB45" s="122"/>
      <c r="AC45" s="122"/>
      <c r="AD45" s="122"/>
      <c r="AE45" s="122"/>
      <c r="AF45" s="122"/>
      <c r="AG45" s="122"/>
      <c r="AH45" s="122"/>
      <c r="AI45" s="122"/>
      <c r="AJ45" s="122"/>
      <c r="AK45" s="122"/>
      <c r="AL45" s="122"/>
      <c r="AM45" s="122"/>
      <c r="AN45" s="122"/>
      <c r="AO45" s="122"/>
      <c r="AP45" s="122"/>
      <c r="AQ45" s="122"/>
      <c r="AR45" s="122"/>
      <c r="AS45" s="122"/>
      <c r="AT45" s="122"/>
      <c r="AU45" s="122"/>
      <c r="AV45" s="122"/>
      <c r="AW45" s="122"/>
      <c r="AX45" s="122"/>
      <c r="AY45" s="122"/>
      <c r="AZ45" s="122"/>
      <c r="BA45" s="122"/>
      <c r="BB45" s="122"/>
      <c r="BC45" s="122"/>
      <c r="BD45" s="122"/>
      <c r="BE45" s="122"/>
      <c r="BF45" s="122"/>
      <c r="BG45" s="122"/>
      <c r="BH45" s="122"/>
      <c r="BI45" s="122"/>
      <c r="BJ45" s="122"/>
      <c r="BK45" s="122"/>
      <c r="BL45" s="122"/>
      <c r="BM45" s="122"/>
      <c r="BN45" s="122"/>
      <c r="BO45" s="122"/>
      <c r="BP45" s="122"/>
      <c r="BQ45" s="122"/>
      <c r="BR45" s="122"/>
      <c r="BS45" s="122"/>
      <c r="BT45" s="122"/>
      <c r="BU45" s="122"/>
      <c r="BV45" s="122"/>
      <c r="BW45" s="122"/>
      <c r="BX45" s="122"/>
      <c r="BY45" s="122"/>
      <c r="BZ45" s="122"/>
      <c r="CA45" s="122"/>
      <c r="CB45" s="122"/>
      <c r="CC45" s="122"/>
      <c r="CD45" s="122"/>
      <c r="CE45" s="122"/>
      <c r="CF45" s="122"/>
      <c r="CG45" s="122"/>
      <c r="CH45" s="122"/>
      <c r="CI45" s="122"/>
      <c r="CJ45" s="122"/>
      <c r="CK45" s="122"/>
      <c r="CL45" s="122"/>
      <c r="CM45" s="122"/>
      <c r="CN45" s="122"/>
      <c r="CO45" s="122"/>
      <c r="CP45" s="122"/>
      <c r="CQ45" s="122"/>
      <c r="CR45" s="122"/>
      <c r="CS45" s="122"/>
      <c r="CT45" s="122"/>
      <c r="CU45" s="122"/>
      <c r="CV45" s="122"/>
      <c r="CW45" s="122"/>
      <c r="CX45" s="122"/>
      <c r="CY45" s="122"/>
      <c r="CZ45" s="122"/>
      <c r="DA45" s="122"/>
      <c r="DB45" s="122"/>
      <c r="DC45" s="122"/>
      <c r="DD45" s="122"/>
      <c r="DE45" s="122"/>
      <c r="DF45" s="122"/>
      <c r="DG45" s="122"/>
      <c r="DH45" s="122"/>
      <c r="DI45" s="122"/>
      <c r="DJ45" s="122"/>
      <c r="DK45" s="122"/>
      <c r="DL45" s="122"/>
      <c r="DM45" s="122"/>
      <c r="DN45" s="122"/>
      <c r="DO45" s="122"/>
      <c r="DP45" s="122"/>
      <c r="DQ45" s="122"/>
      <c r="DR45" s="122"/>
      <c r="DS45" s="122"/>
      <c r="DT45" s="122"/>
      <c r="DU45" s="122"/>
      <c r="DV45" s="122"/>
      <c r="DW45" s="122"/>
      <c r="DX45" s="122"/>
    </row>
    <row r="46" spans="1:128" s="67" customFormat="1" ht="65.25" customHeight="1">
      <c r="A46" s="896"/>
      <c r="B46" s="848"/>
      <c r="C46" s="870"/>
      <c r="D46" s="874"/>
      <c r="E46" s="842"/>
      <c r="F46" s="695"/>
      <c r="G46" s="846"/>
      <c r="H46" s="695"/>
      <c r="I46" s="140" t="str">
        <f>'Ma tran chuc năng P5'!G61</f>
        <v>TC5.1.4</v>
      </c>
      <c r="J46" s="132" t="str">
        <f>'Ma tran chuc năng P5'!H61</f>
        <v>Thực hiện công tác giải ngân vốn các dự án ĐTXD hàng tháng.</v>
      </c>
      <c r="K46" s="86" t="s">
        <v>105</v>
      </c>
      <c r="L46" s="86">
        <v>0</v>
      </c>
      <c r="M46" s="178" t="s">
        <v>106</v>
      </c>
      <c r="N46" s="139">
        <v>0.2</v>
      </c>
      <c r="O46" s="312">
        <f>N46*D44*$C$35*$B$22*$A$9</f>
        <v>3.7400000000000003E-2</v>
      </c>
      <c r="P46" s="86">
        <v>0</v>
      </c>
      <c r="Q46" s="83">
        <v>10</v>
      </c>
      <c r="R46" s="118">
        <f t="shared" si="0"/>
        <v>100</v>
      </c>
      <c r="S46" s="135">
        <f t="shared" si="1"/>
        <v>3.74</v>
      </c>
      <c r="T46" s="86">
        <v>0</v>
      </c>
      <c r="U46" s="83">
        <v>10</v>
      </c>
      <c r="V46" s="118">
        <f t="shared" si="3"/>
        <v>100</v>
      </c>
      <c r="W46" s="135">
        <f t="shared" si="2"/>
        <v>3.74</v>
      </c>
      <c r="X46" s="122"/>
      <c r="Y46" s="122"/>
      <c r="Z46" s="122"/>
      <c r="AA46" s="122"/>
      <c r="AB46" s="122"/>
      <c r="AC46" s="122"/>
      <c r="AD46" s="122"/>
      <c r="AE46" s="122"/>
      <c r="AF46" s="122"/>
      <c r="AG46" s="122"/>
      <c r="AH46" s="122"/>
      <c r="AI46" s="122"/>
      <c r="AJ46" s="122"/>
      <c r="AK46" s="122"/>
      <c r="AL46" s="122"/>
      <c r="AM46" s="122"/>
      <c r="AN46" s="122"/>
      <c r="AO46" s="122"/>
      <c r="AP46" s="122"/>
      <c r="AQ46" s="122"/>
      <c r="AR46" s="122"/>
      <c r="AS46" s="122"/>
      <c r="AT46" s="122"/>
      <c r="AU46" s="122"/>
      <c r="AV46" s="122"/>
      <c r="AW46" s="122"/>
      <c r="AX46" s="122"/>
      <c r="AY46" s="122"/>
      <c r="AZ46" s="122"/>
      <c r="BA46" s="122"/>
      <c r="BB46" s="122"/>
      <c r="BC46" s="122"/>
      <c r="BD46" s="122"/>
      <c r="BE46" s="122"/>
      <c r="BF46" s="122"/>
      <c r="BG46" s="122"/>
      <c r="BH46" s="122"/>
      <c r="BI46" s="122"/>
      <c r="BJ46" s="122"/>
      <c r="BK46" s="122"/>
      <c r="BL46" s="122"/>
      <c r="BM46" s="122"/>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22"/>
      <c r="DD46" s="122"/>
      <c r="DE46" s="122"/>
      <c r="DF46" s="122"/>
      <c r="DG46" s="122"/>
      <c r="DH46" s="122"/>
      <c r="DI46" s="122"/>
      <c r="DJ46" s="122"/>
      <c r="DK46" s="122"/>
      <c r="DL46" s="122"/>
      <c r="DM46" s="122"/>
      <c r="DN46" s="122"/>
      <c r="DO46" s="122"/>
      <c r="DP46" s="122"/>
      <c r="DQ46" s="122"/>
      <c r="DR46" s="122"/>
      <c r="DS46" s="122"/>
      <c r="DT46" s="122"/>
      <c r="DU46" s="122"/>
      <c r="DV46" s="122"/>
      <c r="DW46" s="122"/>
      <c r="DX46" s="122"/>
    </row>
    <row r="47" spans="1:128" s="67" customFormat="1" ht="28.5" hidden="1" customHeight="1">
      <c r="A47" s="896"/>
      <c r="B47" s="210"/>
      <c r="C47" s="214"/>
      <c r="D47" s="214"/>
      <c r="E47" s="138" t="s">
        <v>214</v>
      </c>
      <c r="F47" s="801" t="s">
        <v>215</v>
      </c>
      <c r="G47" s="801"/>
      <c r="H47" s="801"/>
      <c r="I47" s="801"/>
      <c r="J47" s="801"/>
      <c r="K47" s="801"/>
      <c r="L47" s="801"/>
      <c r="M47" s="801"/>
      <c r="N47" s="190"/>
      <c r="O47" s="190"/>
      <c r="P47" s="173"/>
      <c r="Q47" s="198"/>
      <c r="R47" s="118">
        <f>IF((100-P47*10)&gt;30,100-P47*10,0)</f>
        <v>100</v>
      </c>
      <c r="S47" s="135"/>
      <c r="T47" s="173"/>
      <c r="U47" s="198"/>
      <c r="V47" s="196"/>
      <c r="W47" s="197"/>
      <c r="X47" s="122"/>
      <c r="Y47" s="122"/>
      <c r="Z47" s="122"/>
      <c r="AA47" s="122"/>
      <c r="AB47" s="122"/>
      <c r="AC47" s="122"/>
      <c r="AD47" s="122"/>
      <c r="AE47" s="122"/>
      <c r="AF47" s="122"/>
      <c r="AG47" s="122"/>
      <c r="AH47" s="122"/>
      <c r="AI47" s="122"/>
      <c r="AJ47" s="122"/>
      <c r="AK47" s="122"/>
      <c r="AL47" s="122"/>
      <c r="AM47" s="122"/>
      <c r="AN47" s="122"/>
      <c r="AO47" s="122"/>
      <c r="AP47" s="122"/>
      <c r="AQ47" s="122"/>
      <c r="AR47" s="122"/>
      <c r="AS47" s="122"/>
      <c r="AT47" s="122"/>
      <c r="AU47" s="122"/>
      <c r="AV47" s="122"/>
      <c r="AW47" s="122"/>
      <c r="AX47" s="122"/>
      <c r="AY47" s="122"/>
      <c r="AZ47" s="122"/>
      <c r="BA47" s="122"/>
      <c r="BB47" s="122"/>
      <c r="BC47" s="122"/>
      <c r="BD47" s="122"/>
      <c r="BE47" s="122"/>
      <c r="BF47" s="122"/>
      <c r="BG47" s="122"/>
      <c r="BH47" s="122"/>
      <c r="BI47" s="122"/>
      <c r="BJ47" s="122"/>
      <c r="BK47" s="122"/>
      <c r="BL47" s="122"/>
      <c r="BM47" s="122"/>
      <c r="BN47" s="122"/>
      <c r="BO47" s="122"/>
      <c r="BP47" s="122"/>
      <c r="BQ47" s="122"/>
      <c r="BR47" s="122"/>
      <c r="BS47" s="122"/>
      <c r="BT47" s="122"/>
      <c r="BU47" s="122"/>
      <c r="BV47" s="122"/>
      <c r="BW47" s="122"/>
      <c r="BX47" s="122"/>
      <c r="BY47" s="122"/>
      <c r="BZ47" s="122"/>
      <c r="CA47" s="122"/>
      <c r="CB47" s="122"/>
      <c r="CC47" s="122"/>
      <c r="CD47" s="122"/>
      <c r="CE47" s="122"/>
      <c r="CF47" s="122"/>
      <c r="CG47" s="122"/>
      <c r="CH47" s="122"/>
      <c r="CI47" s="122"/>
      <c r="CJ47" s="122"/>
      <c r="CK47" s="122"/>
      <c r="CL47" s="122"/>
      <c r="CM47" s="122"/>
      <c r="CN47" s="122"/>
      <c r="CO47" s="122"/>
      <c r="CP47" s="122"/>
      <c r="CQ47" s="122"/>
      <c r="CR47" s="122"/>
      <c r="CS47" s="122"/>
      <c r="CT47" s="122"/>
      <c r="CU47" s="122"/>
      <c r="CV47" s="122"/>
      <c r="CW47" s="122"/>
      <c r="CX47" s="122"/>
      <c r="CY47" s="122"/>
      <c r="CZ47" s="122"/>
      <c r="DA47" s="122"/>
      <c r="DB47" s="122"/>
      <c r="DC47" s="122"/>
      <c r="DD47" s="122"/>
      <c r="DE47" s="122"/>
      <c r="DF47" s="122"/>
      <c r="DG47" s="122"/>
      <c r="DH47" s="122"/>
      <c r="DI47" s="122"/>
      <c r="DJ47" s="122"/>
      <c r="DK47" s="122"/>
      <c r="DL47" s="122"/>
      <c r="DM47" s="122"/>
      <c r="DN47" s="122"/>
      <c r="DO47" s="122"/>
      <c r="DP47" s="122"/>
      <c r="DQ47" s="122"/>
      <c r="DR47" s="122"/>
      <c r="DS47" s="122"/>
      <c r="DT47" s="122"/>
      <c r="DU47" s="122"/>
      <c r="DV47" s="122"/>
      <c r="DW47" s="122"/>
      <c r="DX47" s="122"/>
    </row>
    <row r="48" spans="1:128" s="67" customFormat="1" ht="82.5" hidden="1" customHeight="1">
      <c r="A48" s="896"/>
      <c r="B48" s="210"/>
      <c r="C48" s="214"/>
      <c r="D48" s="214"/>
      <c r="E48" s="81" t="s">
        <v>97</v>
      </c>
      <c r="F48" s="58" t="str">
        <f>+'Ma tran chuc năng P5'!D70</f>
        <v>Tổ chức phòng chống và khắc phục thiên tai</v>
      </c>
      <c r="G48" s="140" t="s">
        <v>216</v>
      </c>
      <c r="H48" s="132" t="str">
        <f>+'Ma tran chuc năng P5'!H70</f>
        <v>Thực hiện tham gia Ban chỉ huy phòng chống và khắc phục thiên tai</v>
      </c>
      <c r="I48" s="140" t="s">
        <v>217</v>
      </c>
      <c r="J48" s="132" t="s">
        <v>259</v>
      </c>
      <c r="K48" s="90" t="s">
        <v>105</v>
      </c>
      <c r="L48" s="179"/>
      <c r="M48" s="178"/>
      <c r="N48" s="139"/>
      <c r="O48" s="139"/>
      <c r="P48" s="173"/>
      <c r="Q48" s="134"/>
      <c r="R48" s="118">
        <f>IF((100-P48*10)&gt;30,100-P48*10,0)</f>
        <v>100</v>
      </c>
      <c r="S48" s="135"/>
      <c r="T48" s="173"/>
      <c r="U48" s="134"/>
      <c r="V48" s="118"/>
      <c r="W48" s="135"/>
      <c r="X48" s="122"/>
      <c r="Y48" s="122"/>
      <c r="Z48" s="122"/>
      <c r="AA48" s="122"/>
      <c r="AB48" s="122"/>
      <c r="AC48" s="122"/>
      <c r="AD48" s="122"/>
      <c r="AE48" s="122"/>
      <c r="AF48" s="122"/>
      <c r="AG48" s="122"/>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2"/>
      <c r="BG48" s="122"/>
      <c r="BH48" s="122"/>
      <c r="BI48" s="122"/>
      <c r="BJ48" s="122"/>
      <c r="BK48" s="122"/>
      <c r="BL48" s="122"/>
      <c r="BM48" s="122"/>
      <c r="BN48" s="122"/>
      <c r="BO48" s="122"/>
      <c r="BP48" s="122"/>
      <c r="BQ48" s="122"/>
      <c r="BR48" s="122"/>
      <c r="BS48" s="122"/>
      <c r="BT48" s="122"/>
      <c r="BU48" s="122"/>
      <c r="BV48" s="122"/>
      <c r="BW48" s="122"/>
      <c r="BX48" s="122"/>
      <c r="BY48" s="122"/>
      <c r="BZ48" s="122"/>
      <c r="CA48" s="122"/>
      <c r="CB48" s="122"/>
      <c r="CC48" s="122"/>
      <c r="CD48" s="122"/>
      <c r="CE48" s="122"/>
      <c r="CF48" s="12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122"/>
      <c r="DD48" s="122"/>
      <c r="DE48" s="122"/>
      <c r="DF48" s="122"/>
      <c r="DG48" s="122"/>
      <c r="DH48" s="122"/>
      <c r="DI48" s="122"/>
      <c r="DJ48" s="122"/>
      <c r="DK48" s="122"/>
      <c r="DL48" s="122"/>
      <c r="DM48" s="122"/>
      <c r="DN48" s="122"/>
      <c r="DO48" s="122"/>
      <c r="DP48" s="122"/>
      <c r="DQ48" s="122"/>
      <c r="DR48" s="122"/>
      <c r="DS48" s="122"/>
      <c r="DT48" s="122"/>
      <c r="DU48" s="122"/>
      <c r="DV48" s="122"/>
      <c r="DW48" s="122"/>
      <c r="DX48" s="122"/>
    </row>
    <row r="49" spans="1:128" s="67" customFormat="1" ht="65.25" hidden="1" customHeight="1">
      <c r="A49" s="896"/>
      <c r="B49" s="210"/>
      <c r="C49" s="217"/>
      <c r="D49" s="217"/>
      <c r="E49" s="81"/>
      <c r="F49" s="58"/>
      <c r="G49" s="140"/>
      <c r="H49" s="132"/>
      <c r="I49" s="140" t="s">
        <v>258</v>
      </c>
      <c r="J49" s="132" t="s">
        <v>315</v>
      </c>
      <c r="K49" s="90" t="s">
        <v>105</v>
      </c>
      <c r="L49" s="173"/>
      <c r="M49" s="178"/>
      <c r="N49" s="139"/>
      <c r="O49" s="139"/>
      <c r="P49" s="173"/>
      <c r="Q49" s="134"/>
      <c r="R49" s="118"/>
      <c r="S49" s="135"/>
      <c r="T49" s="173"/>
      <c r="U49" s="134"/>
      <c r="V49" s="118"/>
      <c r="W49" s="135"/>
      <c r="X49" s="122"/>
      <c r="Y49" s="122"/>
      <c r="Z49" s="122"/>
      <c r="AA49" s="122"/>
      <c r="AB49" s="122"/>
      <c r="AC49" s="122"/>
      <c r="AD49" s="122"/>
      <c r="AE49" s="122"/>
      <c r="AF49" s="122"/>
      <c r="AG49" s="122"/>
      <c r="AH49" s="122"/>
      <c r="AI49" s="122"/>
      <c r="AJ49" s="122"/>
      <c r="AK49" s="122"/>
      <c r="AL49" s="122"/>
      <c r="AM49" s="122"/>
      <c r="AN49" s="122"/>
      <c r="AO49" s="122"/>
      <c r="AP49" s="122"/>
      <c r="AQ49" s="122"/>
      <c r="AR49" s="122"/>
      <c r="AS49" s="122"/>
      <c r="AT49" s="122"/>
      <c r="AU49" s="122"/>
      <c r="AV49" s="122"/>
      <c r="AW49" s="122"/>
      <c r="AX49" s="122"/>
      <c r="AY49" s="122"/>
      <c r="AZ49" s="122"/>
      <c r="BA49" s="122"/>
      <c r="BB49" s="122"/>
      <c r="BC49" s="122"/>
      <c r="BD49" s="122"/>
      <c r="BE49" s="122"/>
      <c r="BF49" s="122"/>
      <c r="BG49" s="122"/>
      <c r="BH49" s="122"/>
      <c r="BI49" s="122"/>
      <c r="BJ49" s="122"/>
      <c r="BK49" s="122"/>
      <c r="BL49" s="122"/>
      <c r="BM49" s="122"/>
      <c r="BN49" s="122"/>
      <c r="BO49" s="122"/>
      <c r="BP49" s="122"/>
      <c r="BQ49" s="122"/>
      <c r="BR49" s="122"/>
      <c r="BS49" s="122"/>
      <c r="BT49" s="122"/>
      <c r="BU49" s="122"/>
      <c r="BV49" s="122"/>
      <c r="BW49" s="122"/>
      <c r="BX49" s="122"/>
      <c r="BY49" s="122"/>
      <c r="BZ49" s="122"/>
      <c r="CA49" s="122"/>
      <c r="CB49" s="122"/>
      <c r="CC49" s="122"/>
      <c r="CD49" s="122"/>
      <c r="CE49" s="122"/>
      <c r="CF49" s="122"/>
      <c r="CG49" s="122"/>
      <c r="CH49" s="122"/>
      <c r="CI49" s="122"/>
      <c r="CJ49" s="122"/>
      <c r="CK49" s="122"/>
      <c r="CL49" s="122"/>
      <c r="CM49" s="122"/>
      <c r="CN49" s="122"/>
      <c r="CO49" s="122"/>
      <c r="CP49" s="122"/>
      <c r="CQ49" s="122"/>
      <c r="CR49" s="122"/>
      <c r="CS49" s="122"/>
      <c r="CT49" s="122"/>
      <c r="CU49" s="122"/>
      <c r="CV49" s="122"/>
      <c r="CW49" s="122"/>
      <c r="CX49" s="122"/>
      <c r="CY49" s="122"/>
      <c r="CZ49" s="122"/>
      <c r="DA49" s="122"/>
      <c r="DB49" s="122"/>
      <c r="DC49" s="122"/>
      <c r="DD49" s="122"/>
      <c r="DE49" s="122"/>
      <c r="DF49" s="122"/>
      <c r="DG49" s="122"/>
      <c r="DH49" s="122"/>
      <c r="DI49" s="122"/>
      <c r="DJ49" s="122"/>
      <c r="DK49" s="122"/>
      <c r="DL49" s="122"/>
      <c r="DM49" s="122"/>
      <c r="DN49" s="122"/>
      <c r="DO49" s="122"/>
      <c r="DP49" s="122"/>
      <c r="DQ49" s="122"/>
      <c r="DR49" s="122"/>
      <c r="DS49" s="122"/>
      <c r="DT49" s="122"/>
      <c r="DU49" s="122"/>
      <c r="DV49" s="122"/>
      <c r="DW49" s="122"/>
      <c r="DX49" s="122"/>
    </row>
    <row r="50" spans="1:128" s="67" customFormat="1" ht="28.5" hidden="1" customHeight="1">
      <c r="A50" s="896"/>
      <c r="B50" s="210"/>
      <c r="C50" s="147"/>
      <c r="D50" s="147"/>
      <c r="E50" s="138" t="s">
        <v>222</v>
      </c>
      <c r="F50" s="801" t="s">
        <v>223</v>
      </c>
      <c r="G50" s="801"/>
      <c r="H50" s="801"/>
      <c r="I50" s="801"/>
      <c r="J50" s="801"/>
      <c r="K50" s="801"/>
      <c r="L50" s="801"/>
      <c r="M50" s="801"/>
      <c r="N50" s="190"/>
      <c r="O50" s="190"/>
      <c r="P50" s="198"/>
      <c r="Q50" s="198"/>
      <c r="R50" s="196"/>
      <c r="S50" s="197"/>
      <c r="T50" s="198"/>
      <c r="U50" s="198"/>
      <c r="V50" s="196"/>
      <c r="W50" s="197"/>
      <c r="X50" s="122"/>
      <c r="Y50" s="122"/>
      <c r="Z50" s="122"/>
      <c r="AA50" s="122"/>
      <c r="AB50" s="122"/>
      <c r="AC50" s="122"/>
      <c r="AD50" s="122"/>
      <c r="AE50" s="122"/>
      <c r="AF50" s="122"/>
      <c r="AG50" s="122"/>
      <c r="AH50" s="122"/>
      <c r="AI50" s="122"/>
      <c r="AJ50" s="122"/>
      <c r="AK50" s="122"/>
      <c r="AL50" s="122"/>
      <c r="AM50" s="122"/>
      <c r="AN50" s="122"/>
      <c r="AO50" s="122"/>
      <c r="AP50" s="122"/>
      <c r="AQ50" s="122"/>
      <c r="AR50" s="122"/>
      <c r="AS50" s="122"/>
      <c r="AT50" s="122"/>
      <c r="AU50" s="122"/>
      <c r="AV50" s="122"/>
      <c r="AW50" s="122"/>
      <c r="AX50" s="122"/>
      <c r="AY50" s="122"/>
      <c r="AZ50" s="122"/>
      <c r="BA50" s="122"/>
      <c r="BB50" s="122"/>
      <c r="BC50" s="122"/>
      <c r="BD50" s="122"/>
      <c r="BE50" s="122"/>
      <c r="BF50" s="122"/>
      <c r="BG50" s="122"/>
      <c r="BH50" s="122"/>
      <c r="BI50" s="122"/>
      <c r="BJ50" s="122"/>
      <c r="BK50" s="122"/>
      <c r="BL50" s="122"/>
      <c r="BM50" s="122"/>
      <c r="BN50" s="122"/>
      <c r="BO50" s="122"/>
      <c r="BP50" s="122"/>
      <c r="BQ50" s="122"/>
      <c r="BR50" s="122"/>
      <c r="BS50" s="122"/>
      <c r="BT50" s="122"/>
      <c r="BU50" s="122"/>
      <c r="BV50" s="122"/>
      <c r="BW50" s="122"/>
      <c r="BX50" s="122"/>
      <c r="BY50" s="122"/>
      <c r="BZ50" s="122"/>
      <c r="CA50" s="122"/>
      <c r="CB50" s="122"/>
      <c r="CC50" s="122"/>
      <c r="CD50" s="122"/>
      <c r="CE50" s="122"/>
      <c r="CF50" s="122"/>
      <c r="CG50" s="122"/>
      <c r="CH50" s="122"/>
      <c r="CI50" s="122"/>
      <c r="CJ50" s="122"/>
      <c r="CK50" s="122"/>
      <c r="CL50" s="122"/>
      <c r="CM50" s="122"/>
      <c r="CN50" s="122"/>
      <c r="CO50" s="122"/>
      <c r="CP50" s="122"/>
      <c r="CQ50" s="122"/>
      <c r="CR50" s="122"/>
      <c r="CS50" s="122"/>
      <c r="CT50" s="122"/>
      <c r="CU50" s="122"/>
      <c r="CV50" s="122"/>
      <c r="CW50" s="122"/>
      <c r="CX50" s="122"/>
      <c r="CY50" s="122"/>
      <c r="CZ50" s="122"/>
      <c r="DA50" s="122"/>
      <c r="DB50" s="122"/>
      <c r="DC50" s="122"/>
      <c r="DD50" s="122"/>
      <c r="DE50" s="122"/>
      <c r="DF50" s="122"/>
      <c r="DG50" s="122"/>
      <c r="DH50" s="122"/>
      <c r="DI50" s="122"/>
      <c r="DJ50" s="122"/>
      <c r="DK50" s="122"/>
      <c r="DL50" s="122"/>
      <c r="DM50" s="122"/>
      <c r="DN50" s="122"/>
      <c r="DO50" s="122"/>
      <c r="DP50" s="122"/>
      <c r="DQ50" s="122"/>
      <c r="DR50" s="122"/>
      <c r="DS50" s="122"/>
      <c r="DT50" s="122"/>
      <c r="DU50" s="122"/>
      <c r="DV50" s="122"/>
      <c r="DW50" s="122"/>
      <c r="DX50" s="122"/>
    </row>
    <row r="51" spans="1:128" s="67" customFormat="1" ht="138" hidden="1" customHeight="1">
      <c r="A51" s="896"/>
      <c r="B51" s="210"/>
      <c r="C51" s="216">
        <v>0</v>
      </c>
      <c r="D51" s="528">
        <v>0</v>
      </c>
      <c r="E51" s="225" t="s">
        <v>67</v>
      </c>
      <c r="F51" s="232" t="s">
        <v>127</v>
      </c>
      <c r="G51" s="140" t="s">
        <v>588</v>
      </c>
      <c r="H51" s="132" t="str">
        <f>'Ma tran chuc năng P5'!F78</f>
        <v>Soạn thảo văn bản</v>
      </c>
      <c r="I51" s="92" t="s">
        <v>547</v>
      </c>
      <c r="J51" s="161" t="str">
        <f>'Ma tran chuc năng P5'!H78</f>
        <v>Soạn thảo và soát kỹ các văn bản, báo cáo, quy trình, quy định…của phòng trước khi trình ký đảm bảo đúng đủ về nội dung và thể thức trình bày.</v>
      </c>
      <c r="K51" s="118" t="s">
        <v>105</v>
      </c>
      <c r="L51" s="86">
        <v>0</v>
      </c>
      <c r="M51" s="178" t="s">
        <v>106</v>
      </c>
      <c r="N51" s="139">
        <v>1</v>
      </c>
      <c r="O51" s="312">
        <f>N51*$C$51*$B$22*$A$9</f>
        <v>0</v>
      </c>
      <c r="P51" s="86">
        <v>0</v>
      </c>
      <c r="Q51" s="134"/>
      <c r="R51" s="118">
        <f>IF((100-P51*10)&gt;30,100-P51*10,0)</f>
        <v>100</v>
      </c>
      <c r="S51" s="135">
        <f>R51*O51</f>
        <v>0</v>
      </c>
      <c r="T51" s="86">
        <v>0</v>
      </c>
      <c r="U51" s="134"/>
      <c r="V51" s="118">
        <f>IF((100-T51*10)&gt;30,100-T51*10,0)</f>
        <v>100</v>
      </c>
      <c r="W51" s="135">
        <f>O51*V51</f>
        <v>0</v>
      </c>
      <c r="X51" s="122"/>
      <c r="Y51" s="122"/>
      <c r="Z51" s="122"/>
      <c r="AA51" s="122"/>
      <c r="AB51" s="122"/>
      <c r="AC51" s="122"/>
      <c r="AD51" s="122"/>
      <c r="AE51" s="122"/>
      <c r="AF51" s="122"/>
      <c r="AG51" s="122"/>
      <c r="AH51" s="122"/>
      <c r="AI51" s="122"/>
      <c r="AJ51" s="122"/>
      <c r="AK51" s="122"/>
      <c r="AL51" s="122"/>
      <c r="AM51" s="122"/>
      <c r="AN51" s="122"/>
      <c r="AO51" s="122"/>
      <c r="AP51" s="122"/>
      <c r="AQ51" s="122"/>
      <c r="AR51" s="122"/>
      <c r="AS51" s="122"/>
      <c r="AT51" s="122"/>
      <c r="AU51" s="122"/>
      <c r="AV51" s="122"/>
      <c r="AW51" s="122"/>
      <c r="AX51" s="122"/>
      <c r="AY51" s="122"/>
      <c r="AZ51" s="122"/>
      <c r="BA51" s="122"/>
      <c r="BB51" s="122"/>
      <c r="BC51" s="122"/>
      <c r="BD51" s="122"/>
      <c r="BE51" s="122"/>
      <c r="BF51" s="122"/>
      <c r="BG51" s="122"/>
      <c r="BH51" s="122"/>
      <c r="BI51" s="122"/>
      <c r="BJ51" s="122"/>
      <c r="BK51" s="122"/>
      <c r="BL51" s="122"/>
      <c r="BM51" s="122"/>
      <c r="BN51" s="122"/>
      <c r="BO51" s="122"/>
      <c r="BP51" s="122"/>
      <c r="BQ51" s="122"/>
      <c r="BR51" s="122"/>
      <c r="BS51" s="122"/>
      <c r="BT51" s="122"/>
      <c r="BU51" s="122"/>
      <c r="BV51" s="122"/>
      <c r="BW51" s="122"/>
      <c r="BX51" s="122"/>
      <c r="BY51" s="122"/>
      <c r="BZ51" s="122"/>
      <c r="CA51" s="122"/>
      <c r="CB51" s="122"/>
      <c r="CC51" s="122"/>
      <c r="CD51" s="122"/>
      <c r="CE51" s="122"/>
      <c r="CF51" s="122"/>
      <c r="CG51" s="122"/>
      <c r="CH51" s="122"/>
      <c r="CI51" s="122"/>
      <c r="CJ51" s="122"/>
      <c r="CK51" s="122"/>
      <c r="CL51" s="122"/>
      <c r="CM51" s="122"/>
      <c r="CN51" s="122"/>
      <c r="CO51" s="122"/>
      <c r="CP51" s="122"/>
      <c r="CQ51" s="122"/>
      <c r="CR51" s="122"/>
      <c r="CS51" s="122"/>
      <c r="CT51" s="122"/>
      <c r="CU51" s="122"/>
      <c r="CV51" s="122"/>
      <c r="CW51" s="122"/>
      <c r="CX51" s="122"/>
      <c r="CY51" s="122"/>
      <c r="CZ51" s="122"/>
      <c r="DA51" s="122"/>
      <c r="DB51" s="122"/>
      <c r="DC51" s="122"/>
      <c r="DD51" s="122"/>
      <c r="DE51" s="122"/>
      <c r="DF51" s="122"/>
      <c r="DG51" s="122"/>
      <c r="DH51" s="122"/>
      <c r="DI51" s="122"/>
      <c r="DJ51" s="122"/>
      <c r="DK51" s="122"/>
      <c r="DL51" s="122"/>
      <c r="DM51" s="122"/>
      <c r="DN51" s="122"/>
      <c r="DO51" s="122"/>
      <c r="DP51" s="122"/>
      <c r="DQ51" s="122"/>
      <c r="DR51" s="122"/>
      <c r="DS51" s="122"/>
      <c r="DT51" s="122"/>
      <c r="DU51" s="122"/>
      <c r="DV51" s="122"/>
      <c r="DW51" s="122"/>
      <c r="DX51" s="122"/>
    </row>
    <row r="52" spans="1:128" s="67" customFormat="1" ht="25.5" hidden="1" customHeight="1">
      <c r="A52" s="896"/>
      <c r="B52" s="210"/>
      <c r="C52" s="147"/>
      <c r="D52" s="147"/>
      <c r="E52" s="138" t="s">
        <v>224</v>
      </c>
      <c r="F52" s="801" t="s">
        <v>225</v>
      </c>
      <c r="G52" s="801"/>
      <c r="H52" s="801"/>
      <c r="I52" s="801"/>
      <c r="J52" s="801"/>
      <c r="K52" s="801"/>
      <c r="L52" s="801"/>
      <c r="M52" s="801"/>
      <c r="N52" s="190"/>
      <c r="O52" s="190"/>
      <c r="P52" s="198"/>
      <c r="Q52" s="198"/>
      <c r="R52" s="196"/>
      <c r="S52" s="197"/>
      <c r="T52" s="198"/>
      <c r="U52" s="198"/>
      <c r="V52" s="196"/>
      <c r="W52" s="197"/>
      <c r="X52" s="122"/>
      <c r="Y52" s="122"/>
      <c r="Z52" s="122"/>
      <c r="AA52" s="122"/>
      <c r="AB52" s="122"/>
      <c r="AC52" s="122"/>
      <c r="AD52" s="122"/>
      <c r="AE52" s="122"/>
      <c r="AF52" s="122"/>
      <c r="AG52" s="122"/>
      <c r="AH52" s="122"/>
      <c r="AI52" s="122"/>
      <c r="AJ52" s="122"/>
      <c r="AK52" s="122"/>
      <c r="AL52" s="122"/>
      <c r="AM52" s="122"/>
      <c r="AN52" s="122"/>
      <c r="AO52" s="122"/>
      <c r="AP52" s="122"/>
      <c r="AQ52" s="122"/>
      <c r="AR52" s="122"/>
      <c r="AS52" s="122"/>
      <c r="AT52" s="122"/>
      <c r="AU52" s="122"/>
      <c r="AV52" s="122"/>
      <c r="AW52" s="122"/>
      <c r="AX52" s="122"/>
      <c r="AY52" s="122"/>
      <c r="AZ52" s="122"/>
      <c r="BA52" s="122"/>
      <c r="BB52" s="122"/>
      <c r="BC52" s="122"/>
      <c r="BD52" s="122"/>
      <c r="BE52" s="122"/>
      <c r="BF52" s="122"/>
      <c r="BG52" s="122"/>
      <c r="BH52" s="122"/>
      <c r="BI52" s="122"/>
      <c r="BJ52" s="122"/>
      <c r="BK52" s="122"/>
      <c r="BL52" s="122"/>
      <c r="BM52" s="122"/>
      <c r="BN52" s="122"/>
      <c r="BO52" s="122"/>
      <c r="BP52" s="122"/>
      <c r="BQ52" s="122"/>
      <c r="BR52" s="122"/>
      <c r="BS52" s="122"/>
      <c r="BT52" s="122"/>
      <c r="BU52" s="122"/>
      <c r="BV52" s="122"/>
      <c r="BW52" s="122"/>
      <c r="BX52" s="122"/>
      <c r="BY52" s="122"/>
      <c r="BZ52" s="122"/>
      <c r="CA52" s="122"/>
      <c r="CB52" s="122"/>
      <c r="CC52" s="122"/>
      <c r="CD52" s="122"/>
      <c r="CE52" s="122"/>
      <c r="CF52" s="122"/>
      <c r="CG52" s="122"/>
      <c r="CH52" s="122"/>
      <c r="CI52" s="122"/>
      <c r="CJ52" s="122"/>
      <c r="CK52" s="122"/>
      <c r="CL52" s="122"/>
      <c r="CM52" s="122"/>
      <c r="CN52" s="122"/>
      <c r="CO52" s="122"/>
      <c r="CP52" s="122"/>
      <c r="CQ52" s="122"/>
      <c r="CR52" s="122"/>
      <c r="CS52" s="122"/>
      <c r="CT52" s="122"/>
      <c r="CU52" s="122"/>
      <c r="CV52" s="122"/>
      <c r="CW52" s="122"/>
      <c r="CX52" s="122"/>
      <c r="CY52" s="122"/>
      <c r="CZ52" s="122"/>
      <c r="DA52" s="122"/>
      <c r="DB52" s="122"/>
      <c r="DC52" s="122"/>
      <c r="DD52" s="122"/>
      <c r="DE52" s="122"/>
      <c r="DF52" s="122"/>
      <c r="DG52" s="122"/>
      <c r="DH52" s="122"/>
      <c r="DI52" s="122"/>
      <c r="DJ52" s="122"/>
      <c r="DK52" s="122"/>
      <c r="DL52" s="122"/>
      <c r="DM52" s="122"/>
      <c r="DN52" s="122"/>
      <c r="DO52" s="122"/>
      <c r="DP52" s="122"/>
      <c r="DQ52" s="122"/>
      <c r="DR52" s="122"/>
      <c r="DS52" s="122"/>
      <c r="DT52" s="122"/>
      <c r="DU52" s="122"/>
      <c r="DV52" s="122"/>
      <c r="DW52" s="122"/>
      <c r="DX52" s="122"/>
    </row>
    <row r="53" spans="1:128" s="67" customFormat="1" ht="92.25" hidden="1" customHeight="1">
      <c r="A53" s="896"/>
      <c r="B53" s="210"/>
      <c r="C53" s="868">
        <v>0</v>
      </c>
      <c r="D53" s="528">
        <v>0</v>
      </c>
      <c r="E53" s="827" t="s">
        <v>70</v>
      </c>
      <c r="F53" s="702" t="str">
        <f>+'Ma tran chuc năng P5'!D81</f>
        <v>Khai thác hiệu quả các phần mềm được trang bị</v>
      </c>
      <c r="G53" s="827" t="s">
        <v>551</v>
      </c>
      <c r="H53" s="702" t="str">
        <f>'Ma tran chuc năng P5'!F81</f>
        <v>Khai thác hiệu quả các phần mềm được trang bị</v>
      </c>
      <c r="I53" s="144" t="s">
        <v>549</v>
      </c>
      <c r="J53" s="129" t="str">
        <f>'Ma tran chuc năng P5'!H81</f>
        <v>Khai thác hiệu quả các phần mềm dùng chung được trang bị như Eoffice; Microsoft Office; visio</v>
      </c>
      <c r="K53" s="118" t="s">
        <v>105</v>
      </c>
      <c r="L53" s="86">
        <v>0</v>
      </c>
      <c r="M53" s="178" t="s">
        <v>106</v>
      </c>
      <c r="N53" s="139">
        <v>0.5</v>
      </c>
      <c r="O53" s="312">
        <f>N53*$C$53*$B$22*$A$9</f>
        <v>0</v>
      </c>
      <c r="P53" s="86">
        <v>0</v>
      </c>
      <c r="Q53" s="134"/>
      <c r="R53" s="118">
        <f>IF((100-P53*10)&gt;30,100-P53*10,0)</f>
        <v>100</v>
      </c>
      <c r="S53" s="135">
        <f>R53*O53</f>
        <v>0</v>
      </c>
      <c r="T53" s="86">
        <v>0</v>
      </c>
      <c r="U53" s="134"/>
      <c r="V53" s="118">
        <f>IF((100-T53*10)&gt;30,100-T53*10,0)</f>
        <v>100</v>
      </c>
      <c r="W53" s="135">
        <f>O53*V53</f>
        <v>0</v>
      </c>
      <c r="X53" s="122"/>
      <c r="Y53" s="122"/>
      <c r="Z53" s="122"/>
      <c r="AA53" s="122"/>
      <c r="AB53" s="122"/>
      <c r="AC53" s="122"/>
      <c r="AD53" s="122"/>
      <c r="AE53" s="122"/>
      <c r="AF53" s="122"/>
      <c r="AG53" s="122"/>
      <c r="AH53" s="122"/>
      <c r="AI53" s="122"/>
      <c r="AJ53" s="122"/>
      <c r="AK53" s="122"/>
      <c r="AL53" s="122"/>
      <c r="AM53" s="122"/>
      <c r="AN53" s="122"/>
      <c r="AO53" s="122"/>
      <c r="AP53" s="122"/>
      <c r="AQ53" s="122"/>
      <c r="AR53" s="122"/>
      <c r="AS53" s="122"/>
      <c r="AT53" s="122"/>
      <c r="AU53" s="122"/>
      <c r="AV53" s="122"/>
      <c r="AW53" s="122"/>
      <c r="AX53" s="122"/>
      <c r="AY53" s="122"/>
      <c r="AZ53" s="122"/>
      <c r="BA53" s="122"/>
      <c r="BB53" s="122"/>
      <c r="BC53" s="122"/>
      <c r="BD53" s="122"/>
      <c r="BE53" s="122"/>
      <c r="BF53" s="122"/>
      <c r="BG53" s="122"/>
      <c r="BH53" s="122"/>
      <c r="BI53" s="122"/>
      <c r="BJ53" s="122"/>
      <c r="BK53" s="122"/>
      <c r="BL53" s="122"/>
      <c r="BM53" s="122"/>
      <c r="BN53" s="122"/>
      <c r="BO53" s="122"/>
      <c r="BP53" s="122"/>
      <c r="BQ53" s="122"/>
      <c r="BR53" s="122"/>
      <c r="BS53" s="122"/>
      <c r="BT53" s="122"/>
      <c r="BU53" s="122"/>
      <c r="BV53" s="122"/>
      <c r="BW53" s="122"/>
      <c r="BX53" s="122"/>
      <c r="BY53" s="122"/>
      <c r="BZ53" s="122"/>
      <c r="CA53" s="122"/>
      <c r="CB53" s="122"/>
      <c r="CC53" s="122"/>
      <c r="CD53" s="122"/>
      <c r="CE53" s="122"/>
      <c r="CF53" s="122"/>
      <c r="CG53" s="122"/>
      <c r="CH53" s="122"/>
      <c r="CI53" s="122"/>
      <c r="CJ53" s="122"/>
      <c r="CK53" s="122"/>
      <c r="CL53" s="122"/>
      <c r="CM53" s="122"/>
      <c r="CN53" s="122"/>
      <c r="CO53" s="122"/>
      <c r="CP53" s="122"/>
      <c r="CQ53" s="122"/>
      <c r="CR53" s="122"/>
      <c r="CS53" s="122"/>
      <c r="CT53" s="122"/>
      <c r="CU53" s="122"/>
      <c r="CV53" s="122"/>
      <c r="CW53" s="122"/>
      <c r="CX53" s="122"/>
      <c r="CY53" s="122"/>
      <c r="CZ53" s="122"/>
      <c r="DA53" s="122"/>
      <c r="DB53" s="122"/>
      <c r="DC53" s="122"/>
      <c r="DD53" s="122"/>
      <c r="DE53" s="122"/>
      <c r="DF53" s="122"/>
      <c r="DG53" s="122"/>
      <c r="DH53" s="122"/>
      <c r="DI53" s="122"/>
      <c r="DJ53" s="122"/>
      <c r="DK53" s="122"/>
      <c r="DL53" s="122"/>
      <c r="DM53" s="122"/>
      <c r="DN53" s="122"/>
      <c r="DO53" s="122"/>
      <c r="DP53" s="122"/>
      <c r="DQ53" s="122"/>
      <c r="DR53" s="122"/>
      <c r="DS53" s="122"/>
      <c r="DT53" s="122"/>
      <c r="DU53" s="122"/>
      <c r="DV53" s="122"/>
      <c r="DW53" s="122"/>
      <c r="DX53" s="122"/>
    </row>
    <row r="54" spans="1:128" s="67" customFormat="1" ht="47.25" hidden="1" customHeight="1">
      <c r="A54" s="896"/>
      <c r="B54" s="210"/>
      <c r="C54" s="870"/>
      <c r="D54" s="529">
        <v>0</v>
      </c>
      <c r="E54" s="828"/>
      <c r="F54" s="704"/>
      <c r="G54" s="828"/>
      <c r="H54" s="704"/>
      <c r="I54" s="144" t="s">
        <v>550</v>
      </c>
      <c r="J54" s="64" t="str">
        <f>'Ma tran chuc năng P5'!H82</f>
        <v>Khai thác hiệu quả các phần mềm chuyên môn được trang bị</v>
      </c>
      <c r="K54" s="118" t="s">
        <v>105</v>
      </c>
      <c r="L54" s="86">
        <v>0</v>
      </c>
      <c r="M54" s="178" t="s">
        <v>106</v>
      </c>
      <c r="N54" s="139">
        <v>0.5</v>
      </c>
      <c r="O54" s="312">
        <f>N54*$C$53*$B$22*$A$9</f>
        <v>0</v>
      </c>
      <c r="P54" s="86">
        <v>0</v>
      </c>
      <c r="Q54" s="134"/>
      <c r="R54" s="118">
        <f>IF((100-P54*10)&gt;30,100-P54*10,0)</f>
        <v>100</v>
      </c>
      <c r="S54" s="135">
        <f>R54*O54</f>
        <v>0</v>
      </c>
      <c r="T54" s="86">
        <v>0</v>
      </c>
      <c r="U54" s="134"/>
      <c r="V54" s="118">
        <f>IF((100-T54*10)&gt;30,100-T54*10,0)</f>
        <v>100</v>
      </c>
      <c r="W54" s="135">
        <f>O54*V54</f>
        <v>0</v>
      </c>
      <c r="X54" s="122"/>
      <c r="Y54" s="122"/>
      <c r="Z54" s="122"/>
      <c r="AA54" s="122"/>
      <c r="AB54" s="122"/>
      <c r="AC54" s="122"/>
      <c r="AD54" s="122"/>
      <c r="AE54" s="122"/>
      <c r="AF54" s="122"/>
      <c r="AG54" s="122"/>
      <c r="AH54" s="122"/>
      <c r="AI54" s="122"/>
      <c r="AJ54" s="122"/>
      <c r="AK54" s="122"/>
      <c r="AL54" s="122"/>
      <c r="AM54" s="122"/>
      <c r="AN54" s="122"/>
      <c r="AO54" s="122"/>
      <c r="AP54" s="122"/>
      <c r="AQ54" s="122"/>
      <c r="AR54" s="122"/>
      <c r="AS54" s="122"/>
      <c r="AT54" s="122"/>
      <c r="AU54" s="122"/>
      <c r="AV54" s="122"/>
      <c r="AW54" s="122"/>
      <c r="AX54" s="122"/>
      <c r="AY54" s="122"/>
      <c r="AZ54" s="122"/>
      <c r="BA54" s="122"/>
      <c r="BB54" s="122"/>
      <c r="BC54" s="122"/>
      <c r="BD54" s="122"/>
      <c r="BE54" s="122"/>
      <c r="BF54" s="122"/>
      <c r="BG54" s="122"/>
      <c r="BH54" s="122"/>
      <c r="BI54" s="122"/>
      <c r="BJ54" s="122"/>
      <c r="BK54" s="122"/>
      <c r="BL54" s="122"/>
      <c r="BM54" s="122"/>
      <c r="BN54" s="122"/>
      <c r="BO54" s="122"/>
      <c r="BP54" s="122"/>
      <c r="BQ54" s="122"/>
      <c r="BR54" s="122"/>
      <c r="BS54" s="122"/>
      <c r="BT54" s="122"/>
      <c r="BU54" s="122"/>
      <c r="BV54" s="122"/>
      <c r="BW54" s="122"/>
      <c r="BX54" s="122"/>
      <c r="BY54" s="122"/>
      <c r="BZ54" s="122"/>
      <c r="CA54" s="122"/>
      <c r="CB54" s="122"/>
      <c r="CC54" s="122"/>
      <c r="CD54" s="122"/>
      <c r="CE54" s="122"/>
      <c r="CF54" s="122"/>
      <c r="CG54" s="122"/>
      <c r="CH54" s="122"/>
      <c r="CI54" s="122"/>
      <c r="CJ54" s="122"/>
      <c r="CK54" s="122"/>
      <c r="CL54" s="122"/>
      <c r="CM54" s="122"/>
      <c r="CN54" s="122"/>
      <c r="CO54" s="122"/>
      <c r="CP54" s="122"/>
      <c r="CQ54" s="122"/>
      <c r="CR54" s="122"/>
      <c r="CS54" s="122"/>
      <c r="CT54" s="122"/>
      <c r="CU54" s="122"/>
      <c r="CV54" s="122"/>
      <c r="CW54" s="122"/>
      <c r="CX54" s="122"/>
      <c r="CY54" s="122"/>
      <c r="CZ54" s="122"/>
      <c r="DA54" s="122"/>
      <c r="DB54" s="122"/>
      <c r="DC54" s="122"/>
      <c r="DD54" s="122"/>
      <c r="DE54" s="122"/>
      <c r="DF54" s="122"/>
      <c r="DG54" s="122"/>
      <c r="DH54" s="122"/>
      <c r="DI54" s="122"/>
      <c r="DJ54" s="122"/>
      <c r="DK54" s="122"/>
      <c r="DL54" s="122"/>
      <c r="DM54" s="122"/>
      <c r="DN54" s="122"/>
      <c r="DO54" s="122"/>
      <c r="DP54" s="122"/>
      <c r="DQ54" s="122"/>
      <c r="DR54" s="122"/>
      <c r="DS54" s="122"/>
      <c r="DT54" s="122"/>
      <c r="DU54" s="122"/>
      <c r="DV54" s="122"/>
      <c r="DW54" s="122"/>
      <c r="DX54" s="122"/>
    </row>
    <row r="55" spans="1:128" s="67" customFormat="1" ht="15.75" hidden="1" customHeight="1">
      <c r="A55" s="896"/>
      <c r="B55" s="210"/>
      <c r="C55" s="147"/>
      <c r="D55" s="147"/>
      <c r="E55" s="138" t="s">
        <v>231</v>
      </c>
      <c r="F55" s="801" t="s">
        <v>232</v>
      </c>
      <c r="G55" s="801"/>
      <c r="H55" s="801"/>
      <c r="I55" s="801"/>
      <c r="J55" s="801"/>
      <c r="K55" s="801"/>
      <c r="L55" s="801"/>
      <c r="M55" s="801"/>
      <c r="N55" s="190"/>
      <c r="O55" s="190"/>
      <c r="P55" s="198"/>
      <c r="Q55" s="198"/>
      <c r="R55" s="196"/>
      <c r="S55" s="197"/>
      <c r="T55" s="198"/>
      <c r="U55" s="198"/>
      <c r="V55" s="196"/>
      <c r="W55" s="197"/>
      <c r="X55" s="122"/>
      <c r="Y55" s="122"/>
      <c r="Z55" s="122"/>
      <c r="AA55" s="122"/>
      <c r="AB55" s="122"/>
      <c r="AC55" s="122"/>
      <c r="AD55" s="122"/>
      <c r="AE55" s="122"/>
      <c r="AF55" s="122"/>
      <c r="AG55" s="122"/>
      <c r="AH55" s="122"/>
      <c r="AI55" s="122"/>
      <c r="AJ55" s="122"/>
      <c r="AK55" s="122"/>
      <c r="AL55" s="122"/>
      <c r="AM55" s="122"/>
      <c r="AN55" s="122"/>
      <c r="AO55" s="122"/>
      <c r="AP55" s="122"/>
      <c r="AQ55" s="122"/>
      <c r="AR55" s="122"/>
      <c r="AS55" s="122"/>
      <c r="AT55" s="122"/>
      <c r="AU55" s="122"/>
      <c r="AV55" s="122"/>
      <c r="AW55" s="122"/>
      <c r="AX55" s="122"/>
      <c r="AY55" s="122"/>
      <c r="AZ55" s="122"/>
      <c r="BA55" s="122"/>
      <c r="BB55" s="122"/>
      <c r="BC55" s="122"/>
      <c r="BD55" s="122"/>
      <c r="BE55" s="122"/>
      <c r="BF55" s="122"/>
      <c r="BG55" s="122"/>
      <c r="BH55" s="122"/>
      <c r="BI55" s="122"/>
      <c r="BJ55" s="122"/>
      <c r="BK55" s="122"/>
      <c r="BL55" s="122"/>
      <c r="BM55" s="122"/>
      <c r="BN55" s="122"/>
      <c r="BO55" s="122"/>
      <c r="BP55" s="122"/>
      <c r="BQ55" s="122"/>
      <c r="BR55" s="122"/>
      <c r="BS55" s="122"/>
      <c r="BT55" s="122"/>
      <c r="BU55" s="122"/>
      <c r="BV55" s="122"/>
      <c r="BW55" s="122"/>
      <c r="BX55" s="122"/>
      <c r="BY55" s="122"/>
      <c r="BZ55" s="122"/>
      <c r="CA55" s="122"/>
      <c r="CB55" s="122"/>
      <c r="CC55" s="122"/>
      <c r="CD55" s="122"/>
      <c r="CE55" s="122"/>
      <c r="CF55" s="122"/>
      <c r="CG55" s="122"/>
      <c r="CH55" s="122"/>
      <c r="CI55" s="122"/>
      <c r="CJ55" s="122"/>
      <c r="CK55" s="122"/>
      <c r="CL55" s="122"/>
      <c r="CM55" s="122"/>
      <c r="CN55" s="122"/>
      <c r="CO55" s="122"/>
      <c r="CP55" s="122"/>
      <c r="CQ55" s="122"/>
      <c r="CR55" s="122"/>
      <c r="CS55" s="122"/>
      <c r="CT55" s="122"/>
      <c r="CU55" s="122"/>
      <c r="CV55" s="122"/>
      <c r="CW55" s="122"/>
      <c r="CX55" s="122"/>
      <c r="CY55" s="122"/>
      <c r="CZ55" s="122"/>
      <c r="DA55" s="122"/>
      <c r="DB55" s="122"/>
      <c r="DC55" s="122"/>
      <c r="DD55" s="122"/>
      <c r="DE55" s="122"/>
      <c r="DF55" s="122"/>
      <c r="DG55" s="122"/>
      <c r="DH55" s="122"/>
      <c r="DI55" s="122"/>
      <c r="DJ55" s="122"/>
      <c r="DK55" s="122"/>
      <c r="DL55" s="122"/>
      <c r="DM55" s="122"/>
      <c r="DN55" s="122"/>
      <c r="DO55" s="122"/>
      <c r="DP55" s="122"/>
      <c r="DQ55" s="122"/>
      <c r="DR55" s="122"/>
      <c r="DS55" s="122"/>
      <c r="DT55" s="122"/>
      <c r="DU55" s="122"/>
      <c r="DV55" s="122"/>
      <c r="DW55" s="122"/>
      <c r="DX55" s="122"/>
    </row>
    <row r="56" spans="1:128" s="67" customFormat="1" ht="110.25" hidden="1" customHeight="1">
      <c r="A56" s="896"/>
      <c r="B56" s="210"/>
      <c r="C56" s="823">
        <v>0</v>
      </c>
      <c r="D56" s="538">
        <v>0</v>
      </c>
      <c r="E56" s="98" t="s">
        <v>76</v>
      </c>
      <c r="F56" s="58" t="str">
        <f>+'Ma tran chuc năng P5'!D84</f>
        <v>Lập kế hoạch và tổ chức triển khai duy trì áp dụng và cải tiến hệ thống quản lý chất lượng ISO 9001:2015 trong toàn Công ty</v>
      </c>
      <c r="G56" s="98" t="s">
        <v>555</v>
      </c>
      <c r="H56" s="63" t="str">
        <f>'Ma tran chuc năng P5'!F84</f>
        <v>Chỉ đạo và triển khai kế hoạch duy trì áp dụng và cải tiến hệ thống quản lý chất lượng ISO 9001:2015 của Công ty  đến toàn thể CBCNV trong phòng</v>
      </c>
      <c r="I56" s="81" t="s">
        <v>554</v>
      </c>
      <c r="J56" s="64" t="str">
        <f>'Ma tran chuc năng P5'!H84</f>
        <v xml:space="preserve">Chỉ đạo, triển khai, tổ chức thực hiện duy trì áp dụng và cải tiến hệ thống  quản lý chất lượng ISO 9001:2015 trong phòng. </v>
      </c>
      <c r="K56" s="118" t="s">
        <v>105</v>
      </c>
      <c r="L56" s="86">
        <v>0</v>
      </c>
      <c r="M56" s="178" t="s">
        <v>106</v>
      </c>
      <c r="N56" s="139">
        <v>0.5</v>
      </c>
      <c r="O56" s="312">
        <f>N56*$C$56*$B$22*$A$9</f>
        <v>0</v>
      </c>
      <c r="P56" s="86">
        <v>0</v>
      </c>
      <c r="Q56" s="134"/>
      <c r="R56" s="118">
        <f>IF((100-P56*10)&gt;30,100-P56*10,0)</f>
        <v>100</v>
      </c>
      <c r="S56" s="135">
        <f>R56*O56</f>
        <v>0</v>
      </c>
      <c r="T56" s="86">
        <v>0</v>
      </c>
      <c r="U56" s="134"/>
      <c r="V56" s="118">
        <f>IF((100-T56*10)&gt;30,100-T56*10,0)</f>
        <v>100</v>
      </c>
      <c r="W56" s="135">
        <f>O56*V56</f>
        <v>0</v>
      </c>
      <c r="X56" s="122"/>
      <c r="Y56" s="122"/>
      <c r="Z56" s="122"/>
      <c r="AA56" s="122"/>
      <c r="AB56" s="122"/>
      <c r="AC56" s="122"/>
      <c r="AD56" s="122"/>
      <c r="AE56" s="122"/>
      <c r="AF56" s="122"/>
      <c r="AG56" s="122"/>
      <c r="AH56" s="122"/>
      <c r="AI56" s="122"/>
      <c r="AJ56" s="122"/>
      <c r="AK56" s="122"/>
      <c r="AL56" s="122"/>
      <c r="AM56" s="122"/>
      <c r="AN56" s="122"/>
      <c r="AO56" s="122"/>
      <c r="AP56" s="122"/>
      <c r="AQ56" s="122"/>
      <c r="AR56" s="122"/>
      <c r="AS56" s="122"/>
      <c r="AT56" s="122"/>
      <c r="AU56" s="122"/>
      <c r="AV56" s="122"/>
      <c r="AW56" s="122"/>
      <c r="AX56" s="122"/>
      <c r="AY56" s="122"/>
      <c r="AZ56" s="122"/>
      <c r="BA56" s="122"/>
      <c r="BB56" s="122"/>
      <c r="BC56" s="122"/>
      <c r="BD56" s="122"/>
      <c r="BE56" s="122"/>
      <c r="BF56" s="122"/>
      <c r="BG56" s="122"/>
      <c r="BH56" s="122"/>
      <c r="BI56" s="122"/>
      <c r="BJ56" s="122"/>
      <c r="BK56" s="122"/>
      <c r="BL56" s="122"/>
      <c r="BM56" s="122"/>
      <c r="BN56" s="122"/>
      <c r="BO56" s="122"/>
      <c r="BP56" s="122"/>
      <c r="BQ56" s="122"/>
      <c r="BR56" s="122"/>
      <c r="BS56" s="122"/>
      <c r="BT56" s="122"/>
      <c r="BU56" s="122"/>
      <c r="BV56" s="122"/>
      <c r="BW56" s="122"/>
      <c r="BX56" s="122"/>
      <c r="BY56" s="122"/>
      <c r="BZ56" s="122"/>
      <c r="CA56" s="122"/>
      <c r="CB56" s="122"/>
      <c r="CC56" s="122"/>
      <c r="CD56" s="122"/>
      <c r="CE56" s="122"/>
      <c r="CF56" s="122"/>
      <c r="CG56" s="122"/>
      <c r="CH56" s="122"/>
      <c r="CI56" s="122"/>
      <c r="CJ56" s="122"/>
      <c r="CK56" s="122"/>
      <c r="CL56" s="122"/>
      <c r="CM56" s="122"/>
      <c r="CN56" s="122"/>
      <c r="CO56" s="122"/>
      <c r="CP56" s="122"/>
      <c r="CQ56" s="122"/>
      <c r="CR56" s="122"/>
      <c r="CS56" s="122"/>
      <c r="CT56" s="122"/>
      <c r="CU56" s="122"/>
      <c r="CV56" s="122"/>
      <c r="CW56" s="122"/>
      <c r="CX56" s="122"/>
      <c r="CY56" s="122"/>
      <c r="CZ56" s="122"/>
      <c r="DA56" s="122"/>
      <c r="DB56" s="122"/>
      <c r="DC56" s="122"/>
      <c r="DD56" s="122"/>
      <c r="DE56" s="122"/>
      <c r="DF56" s="122"/>
      <c r="DG56" s="122"/>
      <c r="DH56" s="122"/>
      <c r="DI56" s="122"/>
      <c r="DJ56" s="122"/>
      <c r="DK56" s="122"/>
      <c r="DL56" s="122"/>
      <c r="DM56" s="122"/>
      <c r="DN56" s="122"/>
      <c r="DO56" s="122"/>
      <c r="DP56" s="122"/>
      <c r="DQ56" s="122"/>
      <c r="DR56" s="122"/>
      <c r="DS56" s="122"/>
      <c r="DT56" s="122"/>
      <c r="DU56" s="122"/>
      <c r="DV56" s="122"/>
      <c r="DW56" s="122"/>
      <c r="DX56" s="122"/>
    </row>
    <row r="57" spans="1:128" s="67" customFormat="1" ht="102.75" hidden="1" customHeight="1">
      <c r="A57" s="896"/>
      <c r="B57" s="210"/>
      <c r="C57" s="903"/>
      <c r="D57" s="539">
        <v>0</v>
      </c>
      <c r="E57" s="98" t="s">
        <v>78</v>
      </c>
      <c r="F57" s="58" t="str">
        <f>+'Ma tran chuc năng P5'!D86</f>
        <v>Lập kế hoạch triển khai duy trì áp dụng và cải tiến công cụ 5S trong toàn Công ty.</v>
      </c>
      <c r="G57" s="98" t="s">
        <v>557</v>
      </c>
      <c r="H57" s="63" t="str">
        <f>+'Ma tran chuc năng P5'!H86</f>
        <v xml:space="preserve">Triển khai, tổ chức thực hiện, duy trì áp dụng và cải tiến công cụ 5S  trong phòng. </v>
      </c>
      <c r="I57" s="81" t="s">
        <v>558</v>
      </c>
      <c r="J57" s="63" t="str">
        <f>'Ma tran chuc năng P5'!H86</f>
        <v xml:space="preserve">Triển khai, tổ chức thực hiện, duy trì áp dụng và cải tiến công cụ 5S  trong phòng. </v>
      </c>
      <c r="K57" s="118" t="s">
        <v>105</v>
      </c>
      <c r="L57" s="86">
        <v>0</v>
      </c>
      <c r="M57" s="178" t="s">
        <v>106</v>
      </c>
      <c r="N57" s="139">
        <v>0.5</v>
      </c>
      <c r="O57" s="312">
        <f>N57*$C$56*$B$22*$A$9</f>
        <v>0</v>
      </c>
      <c r="P57" s="86">
        <v>0</v>
      </c>
      <c r="Q57" s="134"/>
      <c r="R57" s="118">
        <f>IF((100-P57*10)&gt;30,100-P57*10,0)</f>
        <v>100</v>
      </c>
      <c r="S57" s="135">
        <f>R57*O57</f>
        <v>0</v>
      </c>
      <c r="T57" s="86">
        <v>0</v>
      </c>
      <c r="U57" s="134"/>
      <c r="V57" s="118">
        <f>IF((100-T57*10)&gt;30,100-T57*10,0)</f>
        <v>100</v>
      </c>
      <c r="W57" s="135">
        <f>O57*V57</f>
        <v>0</v>
      </c>
      <c r="X57" s="122"/>
      <c r="Y57" s="122"/>
      <c r="Z57" s="122"/>
      <c r="AA57" s="122"/>
      <c r="AB57" s="122"/>
      <c r="AC57" s="122"/>
      <c r="AD57" s="122"/>
      <c r="AE57" s="122"/>
      <c r="AF57" s="122"/>
      <c r="AG57" s="122"/>
      <c r="AH57" s="122"/>
      <c r="AI57" s="122"/>
      <c r="AJ57" s="122"/>
      <c r="AK57" s="122"/>
      <c r="AL57" s="122"/>
      <c r="AM57" s="122"/>
      <c r="AN57" s="122"/>
      <c r="AO57" s="122"/>
      <c r="AP57" s="122"/>
      <c r="AQ57" s="122"/>
      <c r="AR57" s="122"/>
      <c r="AS57" s="122"/>
      <c r="AT57" s="122"/>
      <c r="AU57" s="122"/>
      <c r="AV57" s="122"/>
      <c r="AW57" s="122"/>
      <c r="AX57" s="122"/>
      <c r="AY57" s="122"/>
      <c r="AZ57" s="122"/>
      <c r="BA57" s="122"/>
      <c r="BB57" s="122"/>
      <c r="BC57" s="122"/>
      <c r="BD57" s="122"/>
      <c r="BE57" s="122"/>
      <c r="BF57" s="122"/>
      <c r="BG57" s="122"/>
      <c r="BH57" s="122"/>
      <c r="BI57" s="122"/>
      <c r="BJ57" s="122"/>
      <c r="BK57" s="122"/>
      <c r="BL57" s="122"/>
      <c r="BM57" s="122"/>
      <c r="BN57" s="122"/>
      <c r="BO57" s="122"/>
      <c r="BP57" s="122"/>
      <c r="BQ57" s="122"/>
      <c r="BR57" s="122"/>
      <c r="BS57" s="122"/>
      <c r="BT57" s="122"/>
      <c r="BU57" s="122"/>
      <c r="BV57" s="122"/>
      <c r="BW57" s="122"/>
      <c r="BX57" s="122"/>
      <c r="BY57" s="122"/>
      <c r="BZ57" s="122"/>
      <c r="CA57" s="122"/>
      <c r="CB57" s="122"/>
      <c r="CC57" s="122"/>
      <c r="CD57" s="122"/>
      <c r="CE57" s="122"/>
      <c r="CF57" s="122"/>
      <c r="CG57" s="122"/>
      <c r="CH57" s="122"/>
      <c r="CI57" s="122"/>
      <c r="CJ57" s="122"/>
      <c r="CK57" s="122"/>
      <c r="CL57" s="122"/>
      <c r="CM57" s="122"/>
      <c r="CN57" s="122"/>
      <c r="CO57" s="122"/>
      <c r="CP57" s="122"/>
      <c r="CQ57" s="122"/>
      <c r="CR57" s="122"/>
      <c r="CS57" s="122"/>
      <c r="CT57" s="122"/>
      <c r="CU57" s="122"/>
      <c r="CV57" s="122"/>
      <c r="CW57" s="122"/>
      <c r="CX57" s="122"/>
      <c r="CY57" s="122"/>
      <c r="CZ57" s="122"/>
      <c r="DA57" s="122"/>
      <c r="DB57" s="122"/>
      <c r="DC57" s="122"/>
      <c r="DD57" s="122"/>
      <c r="DE57" s="122"/>
      <c r="DF57" s="122"/>
      <c r="DG57" s="122"/>
      <c r="DH57" s="122"/>
      <c r="DI57" s="122"/>
      <c r="DJ57" s="122"/>
      <c r="DK57" s="122"/>
      <c r="DL57" s="122"/>
      <c r="DM57" s="122"/>
      <c r="DN57" s="122"/>
      <c r="DO57" s="122"/>
      <c r="DP57" s="122"/>
      <c r="DQ57" s="122"/>
      <c r="DR57" s="122"/>
      <c r="DS57" s="122"/>
      <c r="DT57" s="122"/>
      <c r="DU57" s="122"/>
      <c r="DV57" s="122"/>
      <c r="DW57" s="122"/>
      <c r="DX57" s="122"/>
    </row>
    <row r="58" spans="1:128" s="67" customFormat="1" ht="15.75" hidden="1" customHeight="1">
      <c r="A58" s="896"/>
      <c r="B58" s="210"/>
      <c r="C58" s="147"/>
      <c r="D58" s="147"/>
      <c r="E58" s="138" t="s">
        <v>235</v>
      </c>
      <c r="F58" s="801" t="s">
        <v>236</v>
      </c>
      <c r="G58" s="801"/>
      <c r="H58" s="801"/>
      <c r="I58" s="801"/>
      <c r="J58" s="801"/>
      <c r="K58" s="801"/>
      <c r="L58" s="801"/>
      <c r="M58" s="801"/>
      <c r="N58" s="190"/>
      <c r="O58" s="190"/>
      <c r="P58" s="198"/>
      <c r="Q58" s="198"/>
      <c r="R58" s="196"/>
      <c r="S58" s="197"/>
      <c r="T58" s="198"/>
      <c r="U58" s="198"/>
      <c r="V58" s="196"/>
      <c r="W58" s="197"/>
      <c r="X58" s="122"/>
      <c r="Y58" s="122"/>
      <c r="Z58" s="122"/>
      <c r="AA58" s="122"/>
      <c r="AB58" s="122"/>
      <c r="AC58" s="122"/>
      <c r="AD58" s="122"/>
      <c r="AE58" s="122"/>
      <c r="AF58" s="122"/>
      <c r="AG58" s="122"/>
      <c r="AH58" s="122"/>
      <c r="AI58" s="122"/>
      <c r="AJ58" s="122"/>
      <c r="AK58" s="122"/>
      <c r="AL58" s="122"/>
      <c r="AM58" s="122"/>
      <c r="AN58" s="122"/>
      <c r="AO58" s="122"/>
      <c r="AP58" s="122"/>
      <c r="AQ58" s="122"/>
      <c r="AR58" s="122"/>
      <c r="AS58" s="122"/>
      <c r="AT58" s="122"/>
      <c r="AU58" s="122"/>
      <c r="AV58" s="122"/>
      <c r="AW58" s="122"/>
      <c r="AX58" s="122"/>
      <c r="AY58" s="122"/>
      <c r="AZ58" s="122"/>
      <c r="BA58" s="122"/>
      <c r="BB58" s="122"/>
      <c r="BC58" s="122"/>
      <c r="BD58" s="122"/>
      <c r="BE58" s="122"/>
      <c r="BF58" s="122"/>
      <c r="BG58" s="122"/>
      <c r="BH58" s="122"/>
      <c r="BI58" s="122"/>
      <c r="BJ58" s="122"/>
      <c r="BK58" s="122"/>
      <c r="BL58" s="122"/>
      <c r="BM58" s="122"/>
      <c r="BN58" s="122"/>
      <c r="BO58" s="122"/>
      <c r="BP58" s="122"/>
      <c r="BQ58" s="122"/>
      <c r="BR58" s="122"/>
      <c r="BS58" s="122"/>
      <c r="BT58" s="122"/>
      <c r="BU58" s="122"/>
      <c r="BV58" s="122"/>
      <c r="BW58" s="122"/>
      <c r="BX58" s="122"/>
      <c r="BY58" s="122"/>
      <c r="BZ58" s="122"/>
      <c r="CA58" s="122"/>
      <c r="CB58" s="122"/>
      <c r="CC58" s="122"/>
      <c r="CD58" s="122"/>
      <c r="CE58" s="122"/>
      <c r="CF58" s="122"/>
      <c r="CG58" s="122"/>
      <c r="CH58" s="122"/>
      <c r="CI58" s="122"/>
      <c r="CJ58" s="122"/>
      <c r="CK58" s="122"/>
      <c r="CL58" s="122"/>
      <c r="CM58" s="122"/>
      <c r="CN58" s="122"/>
      <c r="CO58" s="122"/>
      <c r="CP58" s="122"/>
      <c r="CQ58" s="122"/>
      <c r="CR58" s="122"/>
      <c r="CS58" s="122"/>
      <c r="CT58" s="122"/>
      <c r="CU58" s="122"/>
      <c r="CV58" s="122"/>
      <c r="CW58" s="122"/>
      <c r="CX58" s="122"/>
      <c r="CY58" s="122"/>
      <c r="CZ58" s="122"/>
      <c r="DA58" s="122"/>
      <c r="DB58" s="122"/>
      <c r="DC58" s="122"/>
      <c r="DD58" s="122"/>
      <c r="DE58" s="122"/>
      <c r="DF58" s="122"/>
      <c r="DG58" s="122"/>
      <c r="DH58" s="122"/>
      <c r="DI58" s="122"/>
      <c r="DJ58" s="122"/>
      <c r="DK58" s="122"/>
      <c r="DL58" s="122"/>
      <c r="DM58" s="122"/>
      <c r="DN58" s="122"/>
      <c r="DO58" s="122"/>
      <c r="DP58" s="122"/>
      <c r="DQ58" s="122"/>
      <c r="DR58" s="122"/>
      <c r="DS58" s="122"/>
      <c r="DT58" s="122"/>
      <c r="DU58" s="122"/>
      <c r="DV58" s="122"/>
      <c r="DW58" s="122"/>
      <c r="DX58" s="122"/>
    </row>
    <row r="59" spans="1:128" s="67" customFormat="1" ht="120" hidden="1" customHeight="1">
      <c r="A59" s="896"/>
      <c r="B59" s="210"/>
      <c r="C59" s="200"/>
      <c r="D59" s="538"/>
      <c r="E59" s="144" t="s">
        <v>165</v>
      </c>
      <c r="F59" s="129" t="e">
        <f>+'Ma tran chuc năng P5'!#REF!</f>
        <v>#REF!</v>
      </c>
      <c r="G59" s="144" t="s">
        <v>237</v>
      </c>
      <c r="H59" s="129" t="e">
        <f>+'Ma tran chuc năng P5'!#REF!</f>
        <v>#REF!</v>
      </c>
      <c r="I59" s="144" t="s">
        <v>238</v>
      </c>
      <c r="J59" s="129" t="e">
        <f>+H59</f>
        <v>#REF!</v>
      </c>
      <c r="K59" s="129" t="s">
        <v>153</v>
      </c>
      <c r="L59" s="158">
        <v>1</v>
      </c>
      <c r="M59" s="158" t="s">
        <v>25</v>
      </c>
      <c r="N59" s="139">
        <v>1</v>
      </c>
      <c r="O59" s="139"/>
      <c r="P59" s="178"/>
      <c r="Q59" s="134"/>
      <c r="R59" s="118">
        <v>100</v>
      </c>
      <c r="S59" s="135">
        <f>$A$9*$B$22*C59*N59*R59</f>
        <v>0</v>
      </c>
      <c r="T59" s="178"/>
      <c r="U59" s="134"/>
      <c r="V59" s="118">
        <v>100</v>
      </c>
      <c r="W59" s="135">
        <f>+$A$9*$B$22*$C$59*N59*V59</f>
        <v>0</v>
      </c>
      <c r="X59" s="122"/>
      <c r="Y59" s="122"/>
      <c r="Z59" s="122"/>
      <c r="AA59" s="122"/>
      <c r="AB59" s="122"/>
      <c r="AC59" s="122"/>
      <c r="AD59" s="122"/>
      <c r="AE59" s="122"/>
      <c r="AF59" s="122"/>
      <c r="AG59" s="122"/>
      <c r="AH59" s="122"/>
      <c r="AI59" s="122"/>
      <c r="AJ59" s="122"/>
      <c r="AK59" s="122"/>
      <c r="AL59" s="122"/>
      <c r="AM59" s="122"/>
      <c r="AN59" s="122"/>
      <c r="AO59" s="122"/>
      <c r="AP59" s="122"/>
      <c r="AQ59" s="122"/>
      <c r="AR59" s="122"/>
      <c r="AS59" s="122"/>
      <c r="AT59" s="122"/>
      <c r="AU59" s="122"/>
      <c r="AV59" s="122"/>
      <c r="AW59" s="122"/>
      <c r="AX59" s="122"/>
      <c r="AY59" s="122"/>
      <c r="AZ59" s="122"/>
      <c r="BA59" s="122"/>
      <c r="BB59" s="122"/>
      <c r="BC59" s="122"/>
      <c r="BD59" s="122"/>
      <c r="BE59" s="122"/>
      <c r="BF59" s="122"/>
      <c r="BG59" s="122"/>
      <c r="BH59" s="122"/>
      <c r="BI59" s="122"/>
      <c r="BJ59" s="122"/>
      <c r="BK59" s="122"/>
      <c r="BL59" s="122"/>
      <c r="BM59" s="122"/>
      <c r="BN59" s="122"/>
      <c r="BO59" s="122"/>
      <c r="BP59" s="122"/>
      <c r="BQ59" s="122"/>
      <c r="BR59" s="122"/>
      <c r="BS59" s="122"/>
      <c r="BT59" s="122"/>
      <c r="BU59" s="122"/>
      <c r="BV59" s="122"/>
      <c r="BW59" s="122"/>
      <c r="BX59" s="122"/>
      <c r="BY59" s="122"/>
      <c r="BZ59" s="122"/>
      <c r="CA59" s="122"/>
      <c r="CB59" s="122"/>
      <c r="CC59" s="122"/>
      <c r="CD59" s="122"/>
      <c r="CE59" s="122"/>
      <c r="CF59" s="122"/>
      <c r="CG59" s="122"/>
      <c r="CH59" s="122"/>
      <c r="CI59" s="122"/>
      <c r="CJ59" s="122"/>
      <c r="CK59" s="122"/>
      <c r="CL59" s="122"/>
      <c r="CM59" s="122"/>
      <c r="CN59" s="122"/>
      <c r="CO59" s="122"/>
      <c r="CP59" s="122"/>
      <c r="CQ59" s="122"/>
      <c r="CR59" s="122"/>
      <c r="CS59" s="122"/>
      <c r="CT59" s="122"/>
      <c r="CU59" s="122"/>
      <c r="CV59" s="122"/>
      <c r="CW59" s="122"/>
      <c r="CX59" s="122"/>
      <c r="CY59" s="122"/>
      <c r="CZ59" s="122"/>
      <c r="DA59" s="122"/>
      <c r="DB59" s="122"/>
      <c r="DC59" s="122"/>
      <c r="DD59" s="122"/>
      <c r="DE59" s="122"/>
      <c r="DF59" s="122"/>
      <c r="DG59" s="122"/>
      <c r="DH59" s="122"/>
      <c r="DI59" s="122"/>
      <c r="DJ59" s="122"/>
      <c r="DK59" s="122"/>
      <c r="DL59" s="122"/>
      <c r="DM59" s="122"/>
      <c r="DN59" s="122"/>
      <c r="DO59" s="122"/>
      <c r="DP59" s="122"/>
      <c r="DQ59" s="122"/>
      <c r="DR59" s="122"/>
      <c r="DS59" s="122"/>
      <c r="DT59" s="122"/>
      <c r="DU59" s="122"/>
      <c r="DV59" s="122"/>
      <c r="DW59" s="122"/>
      <c r="DX59" s="122"/>
    </row>
    <row r="60" spans="1:128" s="67" customFormat="1" ht="30.75" hidden="1" customHeight="1">
      <c r="A60" s="896"/>
      <c r="B60" s="210"/>
      <c r="C60" s="147"/>
      <c r="D60" s="147"/>
      <c r="E60" s="138" t="s">
        <v>240</v>
      </c>
      <c r="F60" s="801" t="s">
        <v>239</v>
      </c>
      <c r="G60" s="801"/>
      <c r="H60" s="801"/>
      <c r="I60" s="801"/>
      <c r="J60" s="801"/>
      <c r="K60" s="801"/>
      <c r="L60" s="801"/>
      <c r="M60" s="801"/>
      <c r="N60" s="190"/>
      <c r="O60" s="190"/>
      <c r="P60" s="198"/>
      <c r="Q60" s="198"/>
      <c r="R60" s="196"/>
      <c r="S60" s="197"/>
      <c r="T60" s="198"/>
      <c r="U60" s="198"/>
      <c r="V60" s="196"/>
      <c r="W60" s="197"/>
      <c r="X60" s="122"/>
      <c r="Y60" s="122"/>
      <c r="Z60" s="122"/>
      <c r="AA60" s="122"/>
      <c r="AB60" s="122"/>
      <c r="AC60" s="122"/>
      <c r="AD60" s="122"/>
      <c r="AE60" s="122"/>
      <c r="AF60" s="122"/>
      <c r="AG60" s="122"/>
      <c r="AH60" s="122"/>
      <c r="AI60" s="122"/>
      <c r="AJ60" s="122"/>
      <c r="AK60" s="122"/>
      <c r="AL60" s="122"/>
      <c r="AM60" s="122"/>
      <c r="AN60" s="122"/>
      <c r="AO60" s="122"/>
      <c r="AP60" s="122"/>
      <c r="AQ60" s="122"/>
      <c r="AR60" s="122"/>
      <c r="AS60" s="122"/>
      <c r="AT60" s="122"/>
      <c r="AU60" s="122"/>
      <c r="AV60" s="122"/>
      <c r="AW60" s="122"/>
      <c r="AX60" s="122"/>
      <c r="AY60" s="122"/>
      <c r="AZ60" s="122"/>
      <c r="BA60" s="122"/>
      <c r="BB60" s="122"/>
      <c r="BC60" s="122"/>
      <c r="BD60" s="122"/>
      <c r="BE60" s="122"/>
      <c r="BF60" s="122"/>
      <c r="BG60" s="122"/>
      <c r="BH60" s="122"/>
      <c r="BI60" s="122"/>
      <c r="BJ60" s="122"/>
      <c r="BK60" s="122"/>
      <c r="BL60" s="122"/>
      <c r="BM60" s="122"/>
      <c r="BN60" s="122"/>
      <c r="BO60" s="122"/>
      <c r="BP60" s="122"/>
      <c r="BQ60" s="122"/>
      <c r="BR60" s="122"/>
      <c r="BS60" s="122"/>
      <c r="BT60" s="122"/>
      <c r="BU60" s="122"/>
      <c r="BV60" s="122"/>
      <c r="BW60" s="122"/>
      <c r="BX60" s="122"/>
      <c r="BY60" s="122"/>
      <c r="BZ60" s="122"/>
      <c r="CA60" s="122"/>
      <c r="CB60" s="122"/>
      <c r="CC60" s="122"/>
      <c r="CD60" s="122"/>
      <c r="CE60" s="122"/>
      <c r="CF60" s="122"/>
      <c r="CG60" s="122"/>
      <c r="CH60" s="122"/>
      <c r="CI60" s="122"/>
      <c r="CJ60" s="122"/>
      <c r="CK60" s="122"/>
      <c r="CL60" s="122"/>
      <c r="CM60" s="122"/>
      <c r="CN60" s="122"/>
      <c r="CO60" s="122"/>
      <c r="CP60" s="122"/>
      <c r="CQ60" s="122"/>
      <c r="CR60" s="122"/>
      <c r="CS60" s="122"/>
      <c r="CT60" s="122"/>
      <c r="CU60" s="122"/>
      <c r="CV60" s="122"/>
      <c r="CW60" s="122"/>
      <c r="CX60" s="122"/>
      <c r="CY60" s="122"/>
      <c r="CZ60" s="122"/>
      <c r="DA60" s="122"/>
      <c r="DB60" s="122"/>
      <c r="DC60" s="122"/>
      <c r="DD60" s="122"/>
      <c r="DE60" s="122"/>
      <c r="DF60" s="122"/>
      <c r="DG60" s="122"/>
      <c r="DH60" s="122"/>
      <c r="DI60" s="122"/>
      <c r="DJ60" s="122"/>
      <c r="DK60" s="122"/>
      <c r="DL60" s="122"/>
      <c r="DM60" s="122"/>
      <c r="DN60" s="122"/>
      <c r="DO60" s="122"/>
      <c r="DP60" s="122"/>
      <c r="DQ60" s="122"/>
      <c r="DR60" s="122"/>
      <c r="DS60" s="122"/>
      <c r="DT60" s="122"/>
      <c r="DU60" s="122"/>
      <c r="DV60" s="122"/>
      <c r="DW60" s="122"/>
      <c r="DX60" s="122"/>
    </row>
    <row r="61" spans="1:128" s="67" customFormat="1" ht="78.75" hidden="1" customHeight="1">
      <c r="A61" s="896"/>
      <c r="B61" s="211"/>
      <c r="C61" s="200">
        <v>0</v>
      </c>
      <c r="D61" s="538">
        <v>0</v>
      </c>
      <c r="E61" s="81" t="s">
        <v>81</v>
      </c>
      <c r="F61" s="93" t="str">
        <f>'Ma tran chuc năng P5'!D88</f>
        <v>Công tác văn hóa doanh nghiệp</v>
      </c>
      <c r="G61" s="81" t="s">
        <v>563</v>
      </c>
      <c r="H61" s="58" t="str">
        <f>'Ma tran chuc năng P5'!F88</f>
        <v>Thực hiện công tác Văn hóa Doanh nghiệp trong đơn vị theo quy định của Công ty và Tổng Công ty Điện lực Miền Bắc</v>
      </c>
      <c r="I61" s="81" t="s">
        <v>562</v>
      </c>
      <c r="J61" s="58">
        <f>'Ma tran chuc năng P5'!H89</f>
        <v>0</v>
      </c>
      <c r="K61" s="118" t="s">
        <v>105</v>
      </c>
      <c r="L61" s="86">
        <v>0</v>
      </c>
      <c r="M61" s="178" t="s">
        <v>106</v>
      </c>
      <c r="N61" s="139">
        <v>1</v>
      </c>
      <c r="O61" s="312">
        <f>N61*$C$61*$B$22*$A$9</f>
        <v>0</v>
      </c>
      <c r="P61" s="86">
        <v>0</v>
      </c>
      <c r="Q61" s="134"/>
      <c r="R61" s="118">
        <f>IF((100-P61*10)&gt;30,100-P61*10,0)</f>
        <v>100</v>
      </c>
      <c r="S61" s="135">
        <f>R61*O61</f>
        <v>0</v>
      </c>
      <c r="T61" s="86">
        <v>0</v>
      </c>
      <c r="U61" s="134"/>
      <c r="V61" s="118">
        <f>IF((100-T61*10)&gt;30,100-T61*10,0)</f>
        <v>100</v>
      </c>
      <c r="W61" s="135">
        <f>O61*V61</f>
        <v>0</v>
      </c>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c r="BB61" s="122"/>
      <c r="BC61" s="122"/>
      <c r="BD61" s="122"/>
      <c r="BE61" s="122"/>
      <c r="BF61" s="122"/>
      <c r="BG61" s="122"/>
      <c r="BH61" s="122"/>
      <c r="BI61" s="122"/>
      <c r="BJ61" s="122"/>
      <c r="BK61" s="122"/>
      <c r="BL61" s="122"/>
      <c r="BM61" s="122"/>
      <c r="BN61" s="122"/>
      <c r="BO61" s="122"/>
      <c r="BP61" s="122"/>
      <c r="BQ61" s="122"/>
      <c r="BR61" s="122"/>
      <c r="BS61" s="122"/>
      <c r="BT61" s="122"/>
      <c r="BU61" s="122"/>
      <c r="BV61" s="122"/>
      <c r="BW61" s="122"/>
      <c r="BX61" s="122"/>
      <c r="BY61" s="122"/>
      <c r="BZ61" s="122"/>
      <c r="CA61" s="122"/>
      <c r="CB61" s="122"/>
      <c r="CC61" s="122"/>
      <c r="CD61" s="122"/>
      <c r="CE61" s="122"/>
      <c r="CF61" s="122"/>
      <c r="CG61" s="122"/>
      <c r="CH61" s="122"/>
      <c r="CI61" s="122"/>
      <c r="CJ61" s="122"/>
      <c r="CK61" s="122"/>
      <c r="CL61" s="122"/>
      <c r="CM61" s="122"/>
      <c r="CN61" s="122"/>
      <c r="CO61" s="122"/>
      <c r="CP61" s="122"/>
      <c r="CQ61" s="122"/>
      <c r="CR61" s="122"/>
      <c r="CS61" s="122"/>
      <c r="CT61" s="122"/>
      <c r="CU61" s="122"/>
      <c r="CV61" s="122"/>
      <c r="CW61" s="122"/>
      <c r="CX61" s="122"/>
      <c r="CY61" s="122"/>
      <c r="CZ61" s="122"/>
      <c r="DA61" s="122"/>
      <c r="DB61" s="122"/>
      <c r="DC61" s="122"/>
      <c r="DD61" s="122"/>
      <c r="DE61" s="122"/>
      <c r="DF61" s="122"/>
      <c r="DG61" s="122"/>
      <c r="DH61" s="122"/>
      <c r="DI61" s="122"/>
      <c r="DJ61" s="122"/>
      <c r="DK61" s="122"/>
      <c r="DL61" s="122"/>
      <c r="DM61" s="122"/>
      <c r="DN61" s="122"/>
      <c r="DO61" s="122"/>
      <c r="DP61" s="122"/>
      <c r="DQ61" s="122"/>
      <c r="DR61" s="122"/>
      <c r="DS61" s="122"/>
      <c r="DT61" s="122"/>
      <c r="DU61" s="122"/>
      <c r="DV61" s="122"/>
      <c r="DW61" s="122"/>
      <c r="DX61" s="122"/>
    </row>
    <row r="62" spans="1:128" s="67" customFormat="1">
      <c r="A62" s="896"/>
      <c r="B62" s="147"/>
      <c r="C62" s="162">
        <f>SUM(C23:C61)</f>
        <v>1</v>
      </c>
      <c r="D62" s="162"/>
      <c r="E62" s="81"/>
      <c r="F62" s="93"/>
      <c r="G62" s="81"/>
      <c r="H62" s="58"/>
      <c r="I62" s="81"/>
      <c r="J62" s="58"/>
      <c r="K62" s="90"/>
      <c r="L62" s="179"/>
      <c r="M62" s="178"/>
      <c r="N62" s="139"/>
      <c r="O62" s="139"/>
      <c r="P62" s="178"/>
      <c r="Q62" s="178"/>
      <c r="R62" s="176"/>
      <c r="S62" s="177"/>
      <c r="T62" s="178"/>
      <c r="U62" s="178"/>
      <c r="V62" s="176"/>
      <c r="W62" s="177"/>
      <c r="X62" s="122"/>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c r="BB62" s="122"/>
      <c r="BC62" s="122"/>
      <c r="BD62" s="122"/>
      <c r="BE62" s="122"/>
      <c r="BF62" s="122"/>
      <c r="BG62" s="122"/>
      <c r="BH62" s="122"/>
      <c r="BI62" s="122"/>
      <c r="BJ62" s="122"/>
      <c r="BK62" s="122"/>
      <c r="BL62" s="122"/>
      <c r="BM62" s="122"/>
      <c r="BN62" s="122"/>
      <c r="BO62" s="122"/>
      <c r="BP62" s="122"/>
      <c r="BQ62" s="122"/>
      <c r="BR62" s="122"/>
      <c r="BS62" s="122"/>
      <c r="BT62" s="122"/>
      <c r="BU62" s="122"/>
      <c r="BV62" s="122"/>
      <c r="BW62" s="122"/>
      <c r="BX62" s="122"/>
      <c r="BY62" s="122"/>
      <c r="BZ62" s="122"/>
      <c r="CA62" s="122"/>
      <c r="CB62" s="122"/>
      <c r="CC62" s="122"/>
      <c r="CD62" s="122"/>
      <c r="CE62" s="122"/>
      <c r="CF62" s="122"/>
      <c r="CG62" s="122"/>
      <c r="CH62" s="122"/>
      <c r="CI62" s="122"/>
      <c r="CJ62" s="122"/>
      <c r="CK62" s="122"/>
      <c r="CL62" s="122"/>
      <c r="CM62" s="122"/>
      <c r="CN62" s="122"/>
      <c r="CO62" s="122"/>
      <c r="CP62" s="122"/>
      <c r="CQ62" s="122"/>
      <c r="CR62" s="122"/>
      <c r="CS62" s="122"/>
      <c r="CT62" s="122"/>
      <c r="CU62" s="122"/>
      <c r="CV62" s="122"/>
      <c r="CW62" s="122"/>
      <c r="CX62" s="122"/>
      <c r="CY62" s="122"/>
      <c r="CZ62" s="122"/>
      <c r="DA62" s="122"/>
      <c r="DB62" s="122"/>
      <c r="DC62" s="122"/>
      <c r="DD62" s="122"/>
      <c r="DE62" s="122"/>
      <c r="DF62" s="122"/>
      <c r="DG62" s="122"/>
      <c r="DH62" s="122"/>
      <c r="DI62" s="122"/>
      <c r="DJ62" s="122"/>
      <c r="DK62" s="122"/>
      <c r="DL62" s="122"/>
      <c r="DM62" s="122"/>
      <c r="DN62" s="122"/>
      <c r="DO62" s="122"/>
      <c r="DP62" s="122"/>
      <c r="DQ62" s="122"/>
      <c r="DR62" s="122"/>
      <c r="DS62" s="122"/>
      <c r="DT62" s="122"/>
      <c r="DU62" s="122"/>
      <c r="DV62" s="122"/>
      <c r="DW62" s="122"/>
      <c r="DX62" s="122"/>
    </row>
    <row r="63" spans="1:128" s="335" customFormat="1" ht="15.75" customHeight="1">
      <c r="A63" s="896"/>
      <c r="B63" s="328"/>
      <c r="C63" s="329"/>
      <c r="D63" s="329"/>
      <c r="E63" s="330" t="s">
        <v>604</v>
      </c>
      <c r="F63" s="836" t="s">
        <v>605</v>
      </c>
      <c r="G63" s="837"/>
      <c r="H63" s="837"/>
      <c r="I63" s="837"/>
      <c r="J63" s="837"/>
      <c r="K63" s="837"/>
      <c r="L63" s="837"/>
      <c r="M63" s="838"/>
      <c r="N63" s="384"/>
      <c r="O63" s="384"/>
      <c r="P63" s="385"/>
      <c r="Q63" s="385"/>
      <c r="R63" s="386"/>
      <c r="S63" s="387"/>
      <c r="T63" s="385"/>
      <c r="U63" s="385"/>
      <c r="V63" s="388"/>
      <c r="W63" s="387"/>
    </row>
    <row r="64" spans="1:128" s="335" customFormat="1" ht="122.25" customHeight="1">
      <c r="A64" s="896"/>
      <c r="B64" s="839">
        <v>0.12</v>
      </c>
      <c r="C64" s="188">
        <v>0.09</v>
      </c>
      <c r="D64" s="558">
        <v>1</v>
      </c>
      <c r="E64" s="83" t="s">
        <v>8</v>
      </c>
      <c r="F64" s="84" t="s">
        <v>42</v>
      </c>
      <c r="G64" s="157" t="s">
        <v>583</v>
      </c>
      <c r="H64" s="84" t="s">
        <v>401</v>
      </c>
      <c r="I64" s="156" t="s">
        <v>584</v>
      </c>
      <c r="J64" s="84" t="s">
        <v>401</v>
      </c>
      <c r="K64" s="86" t="s">
        <v>105</v>
      </c>
      <c r="L64" s="86">
        <v>0</v>
      </c>
      <c r="M64" s="118" t="s">
        <v>106</v>
      </c>
      <c r="N64" s="168">
        <v>1</v>
      </c>
      <c r="O64" s="312">
        <f>N64*D64*$C$64*$B$64*$A$9</f>
        <v>9.1799999999999989E-3</v>
      </c>
      <c r="P64" s="156">
        <v>0</v>
      </c>
      <c r="Q64" s="83">
        <v>10</v>
      </c>
      <c r="R64" s="118">
        <f t="shared" ref="R64:R73" si="4">100-(P64-L64)*Q64</f>
        <v>100</v>
      </c>
      <c r="S64" s="135">
        <f t="shared" ref="S64:S73" si="5">O64*R64</f>
        <v>0.91799999999999993</v>
      </c>
      <c r="T64" s="156">
        <v>0</v>
      </c>
      <c r="U64" s="83">
        <v>10</v>
      </c>
      <c r="V64" s="118">
        <f t="shared" ref="V64:V73" si="6">100-(T64-L64)*U64</f>
        <v>100</v>
      </c>
      <c r="W64" s="135">
        <f t="shared" ref="W64:W73" si="7">O64*V64</f>
        <v>0.91799999999999993</v>
      </c>
    </row>
    <row r="65" spans="1:128" s="335" customFormat="1" ht="78.75">
      <c r="A65" s="896"/>
      <c r="B65" s="840"/>
      <c r="C65" s="336">
        <v>0.06</v>
      </c>
      <c r="D65" s="559">
        <v>1</v>
      </c>
      <c r="E65" s="81" t="s">
        <v>56</v>
      </c>
      <c r="F65" s="58" t="s">
        <v>57</v>
      </c>
      <c r="G65" s="140" t="s">
        <v>472</v>
      </c>
      <c r="H65" s="53" t="s">
        <v>273</v>
      </c>
      <c r="I65" s="81" t="s">
        <v>477</v>
      </c>
      <c r="J65" s="298" t="s">
        <v>429</v>
      </c>
      <c r="K65" s="86" t="s">
        <v>105</v>
      </c>
      <c r="L65" s="86">
        <v>0</v>
      </c>
      <c r="M65" s="118" t="s">
        <v>106</v>
      </c>
      <c r="N65" s="139">
        <v>1</v>
      </c>
      <c r="O65" s="312">
        <f>N65*D65*C65*$B$64*$A$9</f>
        <v>6.1199999999999996E-3</v>
      </c>
      <c r="P65" s="156">
        <v>0</v>
      </c>
      <c r="Q65" s="83">
        <v>10</v>
      </c>
      <c r="R65" s="118">
        <f t="shared" si="4"/>
        <v>100</v>
      </c>
      <c r="S65" s="135">
        <f t="shared" si="5"/>
        <v>0.61199999999999999</v>
      </c>
      <c r="T65" s="156">
        <v>0</v>
      </c>
      <c r="U65" s="83">
        <v>10</v>
      </c>
      <c r="V65" s="118">
        <f t="shared" si="6"/>
        <v>100</v>
      </c>
      <c r="W65" s="135">
        <f t="shared" si="7"/>
        <v>0.61199999999999999</v>
      </c>
    </row>
    <row r="66" spans="1:128" s="335" customFormat="1" ht="63">
      <c r="A66" s="896"/>
      <c r="B66" s="840"/>
      <c r="C66" s="336">
        <v>0.06</v>
      </c>
      <c r="D66" s="559">
        <v>1</v>
      </c>
      <c r="E66" s="81" t="s">
        <v>58</v>
      </c>
      <c r="F66" s="58" t="s">
        <v>59</v>
      </c>
      <c r="G66" s="140" t="s">
        <v>473</v>
      </c>
      <c r="H66" s="53" t="s">
        <v>290</v>
      </c>
      <c r="I66" s="81" t="s">
        <v>478</v>
      </c>
      <c r="J66" s="298" t="s">
        <v>430</v>
      </c>
      <c r="K66" s="86" t="s">
        <v>105</v>
      </c>
      <c r="L66" s="86">
        <v>0</v>
      </c>
      <c r="M66" s="118" t="s">
        <v>106</v>
      </c>
      <c r="N66" s="139">
        <v>1</v>
      </c>
      <c r="O66" s="312">
        <f>N66*D66*C66*$B$64*$A$9</f>
        <v>6.1199999999999996E-3</v>
      </c>
      <c r="P66" s="156">
        <v>0</v>
      </c>
      <c r="Q66" s="83">
        <v>10</v>
      </c>
      <c r="R66" s="118">
        <f t="shared" si="4"/>
        <v>100</v>
      </c>
      <c r="S66" s="135">
        <f t="shared" si="5"/>
        <v>0.61199999999999999</v>
      </c>
      <c r="T66" s="156">
        <v>0</v>
      </c>
      <c r="U66" s="83">
        <v>10</v>
      </c>
      <c r="V66" s="118">
        <f t="shared" si="6"/>
        <v>100</v>
      </c>
      <c r="W66" s="135">
        <f t="shared" si="7"/>
        <v>0.61199999999999999</v>
      </c>
    </row>
    <row r="67" spans="1:128" s="335" customFormat="1" ht="141" customHeight="1">
      <c r="A67" s="896"/>
      <c r="B67" s="840"/>
      <c r="C67" s="336">
        <v>0.09</v>
      </c>
      <c r="D67" s="568">
        <v>1</v>
      </c>
      <c r="E67" s="97" t="s">
        <v>67</v>
      </c>
      <c r="F67" s="278" t="s">
        <v>127</v>
      </c>
      <c r="G67" s="92" t="s">
        <v>588</v>
      </c>
      <c r="H67" s="132" t="s">
        <v>394</v>
      </c>
      <c r="I67" s="140" t="s">
        <v>547</v>
      </c>
      <c r="J67" s="277" t="s">
        <v>400</v>
      </c>
      <c r="K67" s="86" t="s">
        <v>105</v>
      </c>
      <c r="L67" s="179">
        <v>0</v>
      </c>
      <c r="M67" s="178" t="s">
        <v>106</v>
      </c>
      <c r="N67" s="139">
        <v>1</v>
      </c>
      <c r="O67" s="312">
        <f>N67*D67*C67*$B$64*$A$9</f>
        <v>9.1799999999999989E-3</v>
      </c>
      <c r="P67" s="156">
        <v>0</v>
      </c>
      <c r="Q67" s="83">
        <v>10</v>
      </c>
      <c r="R67" s="118">
        <f t="shared" si="4"/>
        <v>100</v>
      </c>
      <c r="S67" s="135">
        <f t="shared" si="5"/>
        <v>0.91799999999999993</v>
      </c>
      <c r="T67" s="156">
        <v>0</v>
      </c>
      <c r="U67" s="83">
        <v>10</v>
      </c>
      <c r="V67" s="118">
        <f t="shared" si="6"/>
        <v>100</v>
      </c>
      <c r="W67" s="135">
        <f t="shared" si="7"/>
        <v>0.91799999999999993</v>
      </c>
    </row>
    <row r="68" spans="1:128" s="527" customFormat="1" ht="47.25">
      <c r="A68" s="896"/>
      <c r="B68" s="840"/>
      <c r="C68" s="520">
        <v>0.08</v>
      </c>
      <c r="D68" s="560">
        <v>1</v>
      </c>
      <c r="E68" s="521" t="s">
        <v>102</v>
      </c>
      <c r="F68" s="521" t="s">
        <v>103</v>
      </c>
      <c r="G68" s="522" t="s">
        <v>636</v>
      </c>
      <c r="H68" s="431" t="s">
        <v>637</v>
      </c>
      <c r="I68" s="430" t="s">
        <v>638</v>
      </c>
      <c r="J68" s="431" t="s">
        <v>637</v>
      </c>
      <c r="K68" s="460" t="s">
        <v>650</v>
      </c>
      <c r="L68" s="460">
        <v>1</v>
      </c>
      <c r="M68" s="478" t="s">
        <v>106</v>
      </c>
      <c r="N68" s="442">
        <v>1</v>
      </c>
      <c r="O68" s="312">
        <f>N68*D68*C68*$B$64*$A$9</f>
        <v>8.1599999999999989E-3</v>
      </c>
      <c r="P68" s="523">
        <v>0</v>
      </c>
      <c r="Q68" s="524">
        <v>10</v>
      </c>
      <c r="R68" s="525">
        <v>100</v>
      </c>
      <c r="S68" s="526">
        <f>O68*R68</f>
        <v>0.81599999999999984</v>
      </c>
      <c r="T68" s="523">
        <v>0</v>
      </c>
      <c r="U68" s="524">
        <v>10</v>
      </c>
      <c r="V68" s="525">
        <v>100</v>
      </c>
      <c r="W68" s="526">
        <f>O68*V68</f>
        <v>0.81599999999999984</v>
      </c>
    </row>
    <row r="69" spans="1:128" s="335" customFormat="1" ht="94.5">
      <c r="A69" s="896"/>
      <c r="B69" s="840"/>
      <c r="C69" s="798">
        <v>0.18</v>
      </c>
      <c r="D69" s="568">
        <v>0.5</v>
      </c>
      <c r="E69" s="827" t="s">
        <v>70</v>
      </c>
      <c r="F69" s="699" t="s">
        <v>71</v>
      </c>
      <c r="G69" s="827" t="s">
        <v>551</v>
      </c>
      <c r="H69" s="699" t="s">
        <v>71</v>
      </c>
      <c r="I69" s="144" t="s">
        <v>549</v>
      </c>
      <c r="J69" s="478" t="s">
        <v>651</v>
      </c>
      <c r="K69" s="460" t="s">
        <v>153</v>
      </c>
      <c r="L69" s="179">
        <v>0</v>
      </c>
      <c r="M69" s="178" t="s">
        <v>106</v>
      </c>
      <c r="N69" s="139">
        <v>1</v>
      </c>
      <c r="O69" s="312">
        <f>N69*D69*C69*$B$64*$A$9</f>
        <v>9.1799999999999989E-3</v>
      </c>
      <c r="P69" s="156">
        <v>0</v>
      </c>
      <c r="Q69" s="83">
        <v>10</v>
      </c>
      <c r="R69" s="118">
        <f t="shared" si="4"/>
        <v>100</v>
      </c>
      <c r="S69" s="135">
        <f t="shared" si="5"/>
        <v>0.91799999999999993</v>
      </c>
      <c r="T69" s="156">
        <v>0</v>
      </c>
      <c r="U69" s="83">
        <v>10</v>
      </c>
      <c r="V69" s="118">
        <f t="shared" si="6"/>
        <v>100</v>
      </c>
      <c r="W69" s="135">
        <f t="shared" si="7"/>
        <v>0.91799999999999993</v>
      </c>
    </row>
    <row r="70" spans="1:128" s="335" customFormat="1" ht="70.5" customHeight="1">
      <c r="A70" s="896"/>
      <c r="B70" s="840"/>
      <c r="C70" s="799"/>
      <c r="D70" s="571">
        <v>0.5</v>
      </c>
      <c r="E70" s="828"/>
      <c r="F70" s="701"/>
      <c r="G70" s="828"/>
      <c r="H70" s="701"/>
      <c r="I70" s="144" t="s">
        <v>550</v>
      </c>
      <c r="J70" s="129" t="s">
        <v>409</v>
      </c>
      <c r="K70" s="86" t="s">
        <v>105</v>
      </c>
      <c r="L70" s="179">
        <v>0</v>
      </c>
      <c r="M70" s="178" t="s">
        <v>106</v>
      </c>
      <c r="N70" s="139">
        <v>1</v>
      </c>
      <c r="O70" s="312">
        <f>N70*D70*C69*$B$64*$A$9</f>
        <v>9.1799999999999989E-3</v>
      </c>
      <c r="P70" s="156">
        <v>0</v>
      </c>
      <c r="Q70" s="83">
        <v>10</v>
      </c>
      <c r="R70" s="118">
        <f t="shared" si="4"/>
        <v>100</v>
      </c>
      <c r="S70" s="135">
        <f t="shared" si="5"/>
        <v>0.91799999999999993</v>
      </c>
      <c r="T70" s="86">
        <v>0</v>
      </c>
      <c r="U70" s="83">
        <v>10</v>
      </c>
      <c r="V70" s="118">
        <f t="shared" si="6"/>
        <v>100</v>
      </c>
      <c r="W70" s="135">
        <f t="shared" si="7"/>
        <v>0.91799999999999993</v>
      </c>
    </row>
    <row r="71" spans="1:128" s="335" customFormat="1" ht="129" customHeight="1">
      <c r="A71" s="896"/>
      <c r="B71" s="840"/>
      <c r="C71" s="336">
        <v>0.18</v>
      </c>
      <c r="D71" s="559">
        <v>1</v>
      </c>
      <c r="E71" s="98" t="s">
        <v>76</v>
      </c>
      <c r="F71" s="58" t="s">
        <v>77</v>
      </c>
      <c r="G71" s="98" t="s">
        <v>555</v>
      </c>
      <c r="H71" s="63" t="s">
        <v>440</v>
      </c>
      <c r="I71" s="81" t="s">
        <v>554</v>
      </c>
      <c r="J71" s="64" t="s">
        <v>233</v>
      </c>
      <c r="K71" s="460" t="s">
        <v>652</v>
      </c>
      <c r="L71" s="179">
        <v>0</v>
      </c>
      <c r="M71" s="178" t="s">
        <v>106</v>
      </c>
      <c r="N71" s="139">
        <v>1</v>
      </c>
      <c r="O71" s="312">
        <f>N71*D71*C71*$B$64*$A$9</f>
        <v>1.8359999999999998E-2</v>
      </c>
      <c r="P71" s="156">
        <v>0</v>
      </c>
      <c r="Q71" s="83">
        <v>10</v>
      </c>
      <c r="R71" s="118">
        <f t="shared" si="4"/>
        <v>100</v>
      </c>
      <c r="S71" s="135">
        <f t="shared" si="5"/>
        <v>1.8359999999999999</v>
      </c>
      <c r="T71" s="86">
        <v>0</v>
      </c>
      <c r="U71" s="83">
        <v>10</v>
      </c>
      <c r="V71" s="118">
        <f t="shared" si="6"/>
        <v>100</v>
      </c>
      <c r="W71" s="135">
        <f t="shared" si="7"/>
        <v>1.8359999999999999</v>
      </c>
    </row>
    <row r="72" spans="1:128" s="335" customFormat="1" ht="93" customHeight="1">
      <c r="A72" s="896"/>
      <c r="B72" s="840"/>
      <c r="C72" s="336">
        <v>0.18</v>
      </c>
      <c r="D72" s="559">
        <v>1</v>
      </c>
      <c r="E72" s="98" t="s">
        <v>78</v>
      </c>
      <c r="F72" s="58" t="s">
        <v>79</v>
      </c>
      <c r="G72" s="81" t="s">
        <v>557</v>
      </c>
      <c r="H72" s="63" t="s">
        <v>443</v>
      </c>
      <c r="I72" s="81" t="s">
        <v>558</v>
      </c>
      <c r="J72" s="63" t="s">
        <v>234</v>
      </c>
      <c r="K72" s="460" t="s">
        <v>278</v>
      </c>
      <c r="L72" s="481" t="s">
        <v>654</v>
      </c>
      <c r="M72" s="178" t="s">
        <v>106</v>
      </c>
      <c r="N72" s="139">
        <v>1</v>
      </c>
      <c r="O72" s="312">
        <f>N72*D72*C72*$B$64*$A$9</f>
        <v>1.8359999999999998E-2</v>
      </c>
      <c r="P72" s="156">
        <v>0</v>
      </c>
      <c r="Q72" s="83">
        <v>10</v>
      </c>
      <c r="R72" s="118">
        <v>100</v>
      </c>
      <c r="S72" s="135">
        <f t="shared" si="5"/>
        <v>1.8359999999999999</v>
      </c>
      <c r="T72" s="86">
        <v>0</v>
      </c>
      <c r="U72" s="83">
        <v>10</v>
      </c>
      <c r="V72" s="118">
        <v>100</v>
      </c>
      <c r="W72" s="135">
        <f t="shared" si="7"/>
        <v>1.8359999999999999</v>
      </c>
    </row>
    <row r="73" spans="1:128" s="67" customFormat="1" ht="120" customHeight="1">
      <c r="A73" s="897"/>
      <c r="B73" s="840"/>
      <c r="C73" s="216">
        <v>0.08</v>
      </c>
      <c r="D73" s="557">
        <v>1</v>
      </c>
      <c r="E73" s="225" t="s">
        <v>81</v>
      </c>
      <c r="F73" s="323" t="s">
        <v>82</v>
      </c>
      <c r="G73" s="225" t="s">
        <v>563</v>
      </c>
      <c r="H73" s="318" t="s">
        <v>445</v>
      </c>
      <c r="I73" s="118" t="s">
        <v>562</v>
      </c>
      <c r="J73" s="298" t="s">
        <v>445</v>
      </c>
      <c r="K73" s="460" t="s">
        <v>278</v>
      </c>
      <c r="L73" s="480"/>
      <c r="M73" s="178" t="s">
        <v>106</v>
      </c>
      <c r="N73" s="139">
        <v>1</v>
      </c>
      <c r="O73" s="312">
        <f>N73*D73*C73*$B$64*$A$9</f>
        <v>8.1599999999999989E-3</v>
      </c>
      <c r="P73" s="156">
        <v>100</v>
      </c>
      <c r="Q73" s="83">
        <v>10</v>
      </c>
      <c r="R73" s="118">
        <f t="shared" si="4"/>
        <v>-900</v>
      </c>
      <c r="S73" s="135">
        <f t="shared" si="5"/>
        <v>-7.3439999999999985</v>
      </c>
      <c r="T73" s="86">
        <v>100</v>
      </c>
      <c r="U73" s="83">
        <v>10</v>
      </c>
      <c r="V73" s="118">
        <f t="shared" si="6"/>
        <v>-900</v>
      </c>
      <c r="W73" s="135">
        <f t="shared" si="7"/>
        <v>-7.3439999999999985</v>
      </c>
      <c r="X73" s="122"/>
      <c r="Y73" s="122"/>
      <c r="Z73" s="122"/>
      <c r="AA73" s="122"/>
      <c r="AB73" s="122"/>
      <c r="AC73" s="122"/>
      <c r="AD73" s="122"/>
      <c r="AE73" s="122"/>
      <c r="AF73" s="122"/>
      <c r="AG73" s="122"/>
      <c r="AH73" s="122"/>
      <c r="AI73" s="122"/>
      <c r="AJ73" s="122"/>
      <c r="AK73" s="122"/>
      <c r="AL73" s="122"/>
      <c r="AM73" s="122"/>
      <c r="AN73" s="122"/>
      <c r="AO73" s="122"/>
      <c r="AP73" s="122"/>
      <c r="AQ73" s="122"/>
      <c r="AR73" s="122"/>
      <c r="AS73" s="122"/>
      <c r="AT73" s="122"/>
      <c r="AU73" s="122"/>
      <c r="AV73" s="122"/>
      <c r="AW73" s="122"/>
      <c r="AX73" s="122"/>
      <c r="AY73" s="122"/>
      <c r="AZ73" s="122"/>
      <c r="BA73" s="122"/>
      <c r="BB73" s="122"/>
      <c r="BC73" s="122"/>
      <c r="BD73" s="122"/>
      <c r="BE73" s="122"/>
      <c r="BF73" s="122"/>
      <c r="BG73" s="122"/>
      <c r="BH73" s="122"/>
      <c r="BI73" s="122"/>
      <c r="BJ73" s="122"/>
      <c r="BK73" s="122"/>
      <c r="BL73" s="122"/>
      <c r="BM73" s="122"/>
      <c r="BN73" s="122"/>
      <c r="BO73" s="122"/>
      <c r="BP73" s="122"/>
      <c r="BQ73" s="122"/>
      <c r="BR73" s="122"/>
      <c r="BS73" s="122"/>
      <c r="BT73" s="122"/>
      <c r="BU73" s="122"/>
      <c r="BV73" s="122"/>
      <c r="BW73" s="122"/>
      <c r="BX73" s="122"/>
      <c r="BY73" s="122"/>
      <c r="BZ73" s="122"/>
      <c r="CA73" s="122"/>
      <c r="CB73" s="122"/>
      <c r="CC73" s="122"/>
      <c r="CD73" s="122"/>
      <c r="CE73" s="122"/>
      <c r="CF73" s="122"/>
      <c r="CG73" s="122"/>
      <c r="CH73" s="122"/>
      <c r="CI73" s="122"/>
      <c r="CJ73" s="122"/>
      <c r="CK73" s="122"/>
      <c r="CL73" s="122"/>
      <c r="CM73" s="122"/>
      <c r="CN73" s="122"/>
      <c r="CO73" s="122"/>
      <c r="CP73" s="122"/>
      <c r="CQ73" s="122"/>
      <c r="CR73" s="122"/>
      <c r="CS73" s="122"/>
      <c r="CT73" s="122"/>
      <c r="CU73" s="122"/>
      <c r="CV73" s="122"/>
      <c r="CW73" s="122"/>
      <c r="CX73" s="122"/>
      <c r="CY73" s="122"/>
      <c r="CZ73" s="122"/>
      <c r="DA73" s="122"/>
      <c r="DB73" s="122"/>
      <c r="DC73" s="122"/>
      <c r="DD73" s="122"/>
      <c r="DE73" s="122"/>
      <c r="DF73" s="122"/>
      <c r="DG73" s="122"/>
      <c r="DH73" s="122"/>
      <c r="DI73" s="122"/>
      <c r="DJ73" s="122"/>
      <c r="DK73" s="122"/>
      <c r="DL73" s="122"/>
      <c r="DM73" s="122"/>
      <c r="DN73" s="122"/>
      <c r="DO73" s="122"/>
      <c r="DP73" s="122"/>
      <c r="DQ73" s="122"/>
      <c r="DR73" s="122"/>
      <c r="DS73" s="122"/>
      <c r="DT73" s="122"/>
      <c r="DU73" s="122"/>
      <c r="DV73" s="122"/>
      <c r="DW73" s="122"/>
      <c r="DX73" s="122"/>
    </row>
    <row r="74" spans="1:128" s="335" customFormat="1">
      <c r="A74" s="337"/>
      <c r="B74" s="162">
        <f>B10+B22+B64</f>
        <v>1</v>
      </c>
      <c r="C74" s="162">
        <f>SUM(C64:C73)</f>
        <v>0.99999999999999989</v>
      </c>
      <c r="D74" s="162"/>
      <c r="E74" s="81"/>
      <c r="F74" s="338"/>
      <c r="G74" s="338"/>
      <c r="H74" s="339"/>
      <c r="I74" s="339"/>
      <c r="J74" s="339"/>
      <c r="K74" s="340"/>
      <c r="L74" s="340"/>
      <c r="M74" s="341"/>
      <c r="N74" s="331"/>
      <c r="O74" s="331"/>
      <c r="P74" s="93"/>
      <c r="Q74" s="93"/>
      <c r="R74" s="332"/>
      <c r="S74" s="333"/>
      <c r="T74" s="93"/>
      <c r="U74" s="93"/>
      <c r="V74" s="118"/>
      <c r="W74" s="333"/>
    </row>
    <row r="75" spans="1:128" s="67" customFormat="1" ht="21" customHeight="1">
      <c r="A75" s="889">
        <v>0.15</v>
      </c>
      <c r="B75" s="147"/>
      <c r="C75" s="147"/>
      <c r="D75" s="147"/>
      <c r="E75" s="371" t="s">
        <v>129</v>
      </c>
      <c r="F75" s="793" t="s">
        <v>130</v>
      </c>
      <c r="G75" s="793"/>
      <c r="H75" s="793"/>
      <c r="I75" s="793"/>
      <c r="J75" s="793"/>
      <c r="K75" s="793"/>
      <c r="L75" s="793"/>
      <c r="M75" s="793"/>
      <c r="N75" s="374">
        <v>0.15</v>
      </c>
      <c r="O75" s="374"/>
      <c r="P75" s="376"/>
      <c r="Q75" s="376"/>
      <c r="R75" s="376"/>
      <c r="S75" s="377"/>
      <c r="T75" s="376"/>
      <c r="U75" s="376"/>
      <c r="V75" s="371"/>
      <c r="W75" s="377"/>
      <c r="X75" s="122"/>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2"/>
      <c r="BP75" s="122"/>
      <c r="BQ75" s="122"/>
      <c r="BR75" s="122"/>
      <c r="BS75" s="122"/>
      <c r="BT75" s="122"/>
      <c r="BU75" s="122"/>
      <c r="BV75" s="122"/>
      <c r="BW75" s="122"/>
      <c r="BX75" s="122"/>
      <c r="BY75" s="122"/>
      <c r="BZ75" s="122"/>
      <c r="CA75" s="122"/>
      <c r="CB75" s="122"/>
      <c r="CC75" s="122"/>
      <c r="CD75" s="122"/>
      <c r="CE75" s="122"/>
      <c r="CF75" s="122"/>
      <c r="CG75" s="122"/>
      <c r="CH75" s="122"/>
      <c r="CI75" s="122"/>
      <c r="CJ75" s="122"/>
      <c r="CK75" s="122"/>
      <c r="CL75" s="122"/>
      <c r="CM75" s="122"/>
      <c r="CN75" s="122"/>
      <c r="CO75" s="122"/>
      <c r="CP75" s="122"/>
      <c r="CQ75" s="122"/>
      <c r="CR75" s="122"/>
      <c r="CS75" s="122"/>
      <c r="CT75" s="122"/>
      <c r="CU75" s="122"/>
      <c r="CV75" s="122"/>
      <c r="CW75" s="122"/>
      <c r="CX75" s="122"/>
      <c r="CY75" s="122"/>
      <c r="CZ75" s="122"/>
      <c r="DA75" s="122"/>
      <c r="DB75" s="122"/>
      <c r="DC75" s="122"/>
      <c r="DD75" s="122"/>
      <c r="DE75" s="122"/>
      <c r="DF75" s="122"/>
      <c r="DG75" s="122"/>
      <c r="DH75" s="122"/>
      <c r="DI75" s="122"/>
      <c r="DJ75" s="122"/>
      <c r="DK75" s="122"/>
      <c r="DL75" s="122"/>
      <c r="DM75" s="122"/>
      <c r="DN75" s="122"/>
      <c r="DO75" s="122"/>
      <c r="DP75" s="122"/>
      <c r="DQ75" s="122"/>
      <c r="DR75" s="122"/>
      <c r="DS75" s="122"/>
      <c r="DT75" s="122"/>
      <c r="DU75" s="122"/>
      <c r="DV75" s="122"/>
      <c r="DW75" s="122"/>
      <c r="DX75" s="122"/>
    </row>
    <row r="76" spans="1:128" s="67" customFormat="1" ht="49.9" customHeight="1">
      <c r="A76" s="890"/>
      <c r="B76" s="673">
        <v>0.7</v>
      </c>
      <c r="C76" s="163">
        <v>1</v>
      </c>
      <c r="D76" s="559">
        <v>1</v>
      </c>
      <c r="E76" s="81" t="s">
        <v>131</v>
      </c>
      <c r="F76" s="130" t="s">
        <v>151</v>
      </c>
      <c r="G76" s="128" t="s">
        <v>630</v>
      </c>
      <c r="H76" s="130" t="s">
        <v>151</v>
      </c>
      <c r="I76" s="129" t="s">
        <v>632</v>
      </c>
      <c r="J76" s="129" t="s">
        <v>132</v>
      </c>
      <c r="K76" s="86"/>
      <c r="L76" s="86"/>
      <c r="M76" s="178" t="s">
        <v>106</v>
      </c>
      <c r="N76" s="166">
        <v>1</v>
      </c>
      <c r="O76" s="312">
        <f>N76*D76*C76*$B$76*$A$75</f>
        <v>0.105</v>
      </c>
      <c r="P76" s="86">
        <v>0</v>
      </c>
      <c r="Q76" s="83">
        <v>10</v>
      </c>
      <c r="R76" s="118">
        <f>100-(P76-L76)*Q76</f>
        <v>100</v>
      </c>
      <c r="S76" s="135">
        <f>R76*O76</f>
        <v>10.5</v>
      </c>
      <c r="T76" s="86">
        <v>0</v>
      </c>
      <c r="U76" s="83">
        <v>10</v>
      </c>
      <c r="V76" s="118">
        <f>100-(T76-L76)*U76</f>
        <v>100</v>
      </c>
      <c r="W76" s="135">
        <f>O76*V76</f>
        <v>10.5</v>
      </c>
      <c r="X76" s="122"/>
      <c r="Y76" s="122"/>
      <c r="Z76" s="122"/>
      <c r="AA76" s="122"/>
      <c r="AB76" s="122"/>
      <c r="AC76" s="122"/>
      <c r="AD76" s="122"/>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22"/>
      <c r="BH76" s="122"/>
      <c r="BI76" s="122"/>
      <c r="BJ76" s="122"/>
      <c r="BK76" s="122"/>
      <c r="BL76" s="122"/>
      <c r="BM76" s="122"/>
      <c r="BN76" s="122"/>
      <c r="BO76" s="122"/>
      <c r="BP76" s="122"/>
      <c r="BQ76" s="122"/>
      <c r="BR76" s="122"/>
      <c r="BS76" s="122"/>
      <c r="BT76" s="122"/>
      <c r="BU76" s="122"/>
      <c r="BV76" s="122"/>
      <c r="BW76" s="122"/>
      <c r="BX76" s="122"/>
      <c r="BY76" s="122"/>
      <c r="BZ76" s="122"/>
      <c r="CA76" s="122"/>
      <c r="CB76" s="122"/>
      <c r="CC76" s="122"/>
      <c r="CD76" s="122"/>
      <c r="CE76" s="122"/>
      <c r="CF76" s="122"/>
      <c r="CG76" s="122"/>
      <c r="CH76" s="122"/>
      <c r="CI76" s="122"/>
      <c r="CJ76" s="122"/>
      <c r="CK76" s="122"/>
      <c r="CL76" s="122"/>
      <c r="CM76" s="122"/>
      <c r="CN76" s="122"/>
      <c r="CO76" s="122"/>
      <c r="CP76" s="122"/>
      <c r="CQ76" s="122"/>
      <c r="CR76" s="122"/>
      <c r="CS76" s="122"/>
      <c r="CT76" s="122"/>
      <c r="CU76" s="122"/>
      <c r="CV76" s="122"/>
      <c r="CW76" s="122"/>
      <c r="CX76" s="122"/>
      <c r="CY76" s="122"/>
      <c r="CZ76" s="122"/>
      <c r="DA76" s="122"/>
      <c r="DB76" s="122"/>
      <c r="DC76" s="122"/>
      <c r="DD76" s="122"/>
      <c r="DE76" s="122"/>
      <c r="DF76" s="122"/>
      <c r="DG76" s="122"/>
      <c r="DH76" s="122"/>
      <c r="DI76" s="122"/>
      <c r="DJ76" s="122"/>
      <c r="DK76" s="122"/>
      <c r="DL76" s="122"/>
      <c r="DM76" s="122"/>
      <c r="DN76" s="122"/>
      <c r="DO76" s="122"/>
      <c r="DP76" s="122"/>
      <c r="DQ76" s="122"/>
      <c r="DR76" s="122"/>
      <c r="DS76" s="122"/>
      <c r="DT76" s="122"/>
      <c r="DU76" s="122"/>
      <c r="DV76" s="122"/>
      <c r="DW76" s="122"/>
      <c r="DX76" s="122"/>
    </row>
    <row r="77" spans="1:128" s="67" customFormat="1" ht="57" customHeight="1">
      <c r="A77" s="891"/>
      <c r="B77" s="674">
        <v>0.3</v>
      </c>
      <c r="C77" s="163">
        <v>1</v>
      </c>
      <c r="D77" s="559">
        <v>1</v>
      </c>
      <c r="E77" s="81" t="s">
        <v>133</v>
      </c>
      <c r="F77" s="130" t="s">
        <v>152</v>
      </c>
      <c r="G77" s="128" t="s">
        <v>631</v>
      </c>
      <c r="H77" s="130" t="s">
        <v>152</v>
      </c>
      <c r="I77" s="129" t="s">
        <v>633</v>
      </c>
      <c r="J77" s="129" t="s">
        <v>134</v>
      </c>
      <c r="K77" s="86"/>
      <c r="L77" s="86"/>
      <c r="M77" s="178" t="s">
        <v>106</v>
      </c>
      <c r="N77" s="166">
        <v>1</v>
      </c>
      <c r="O77" s="312">
        <f>N77*D77*C77*$B$77*$A$75</f>
        <v>4.4999999999999998E-2</v>
      </c>
      <c r="P77" s="86">
        <v>0</v>
      </c>
      <c r="Q77" s="83">
        <v>10</v>
      </c>
      <c r="R77" s="118">
        <f>100-(P77-L77)*Q77</f>
        <v>100</v>
      </c>
      <c r="S77" s="135">
        <f>R77*O77</f>
        <v>4.5</v>
      </c>
      <c r="T77" s="86">
        <v>0</v>
      </c>
      <c r="U77" s="83">
        <v>10</v>
      </c>
      <c r="V77" s="118">
        <f>100-(T77-L77)*U77</f>
        <v>100</v>
      </c>
      <c r="W77" s="135">
        <f>O77*V77</f>
        <v>4.5</v>
      </c>
      <c r="X77" s="122"/>
      <c r="Y77" s="122"/>
      <c r="Z77" s="122"/>
      <c r="AA77" s="122"/>
      <c r="AB77" s="122"/>
      <c r="AC77" s="122"/>
      <c r="AD77" s="122"/>
      <c r="AE77" s="122"/>
      <c r="AF77" s="122"/>
      <c r="AG77" s="122"/>
      <c r="AH77" s="122"/>
      <c r="AI77" s="122"/>
      <c r="AJ77" s="122"/>
      <c r="AK77" s="122"/>
      <c r="AL77" s="122"/>
      <c r="AM77" s="122"/>
      <c r="AN77" s="122"/>
      <c r="AO77" s="122"/>
      <c r="AP77" s="122"/>
      <c r="AQ77" s="122"/>
      <c r="AR77" s="122"/>
      <c r="AS77" s="122"/>
      <c r="AT77" s="122"/>
      <c r="AU77" s="122"/>
      <c r="AV77" s="122"/>
      <c r="AW77" s="122"/>
      <c r="AX77" s="122"/>
      <c r="AY77" s="122"/>
      <c r="AZ77" s="122"/>
      <c r="BA77" s="122"/>
      <c r="BB77" s="122"/>
      <c r="BC77" s="122"/>
      <c r="BD77" s="122"/>
      <c r="BE77" s="122"/>
      <c r="BF77" s="122"/>
      <c r="BG77" s="122"/>
      <c r="BH77" s="122"/>
      <c r="BI77" s="122"/>
      <c r="BJ77" s="122"/>
      <c r="BK77" s="122"/>
      <c r="BL77" s="122"/>
      <c r="BM77" s="122"/>
      <c r="BN77" s="122"/>
      <c r="BO77" s="122"/>
      <c r="BP77" s="122"/>
      <c r="BQ77" s="122"/>
      <c r="BR77" s="122"/>
      <c r="BS77" s="122"/>
      <c r="BT77" s="122"/>
      <c r="BU77" s="122"/>
      <c r="BV77" s="122"/>
      <c r="BW77" s="122"/>
      <c r="BX77" s="122"/>
      <c r="BY77" s="122"/>
      <c r="BZ77" s="122"/>
      <c r="CA77" s="122"/>
      <c r="CB77" s="122"/>
      <c r="CC77" s="122"/>
      <c r="CD77" s="122"/>
      <c r="CE77" s="122"/>
      <c r="CF77" s="122"/>
      <c r="CG77" s="122"/>
      <c r="CH77" s="122"/>
      <c r="CI77" s="122"/>
      <c r="CJ77" s="122"/>
      <c r="CK77" s="122"/>
      <c r="CL77" s="122"/>
      <c r="CM77" s="122"/>
      <c r="CN77" s="122"/>
      <c r="CO77" s="122"/>
      <c r="CP77" s="122"/>
      <c r="CQ77" s="122"/>
      <c r="CR77" s="122"/>
      <c r="CS77" s="122"/>
      <c r="CT77" s="122"/>
      <c r="CU77" s="122"/>
      <c r="CV77" s="122"/>
      <c r="CW77" s="122"/>
      <c r="CX77" s="122"/>
      <c r="CY77" s="122"/>
      <c r="CZ77" s="122"/>
      <c r="DA77" s="122"/>
      <c r="DB77" s="122"/>
      <c r="DC77" s="122"/>
      <c r="DD77" s="122"/>
      <c r="DE77" s="122"/>
      <c r="DF77" s="122"/>
      <c r="DG77" s="122"/>
      <c r="DH77" s="122"/>
      <c r="DI77" s="122"/>
      <c r="DJ77" s="122"/>
      <c r="DK77" s="122"/>
      <c r="DL77" s="122"/>
      <c r="DM77" s="122"/>
      <c r="DN77" s="122"/>
      <c r="DO77" s="122"/>
      <c r="DP77" s="122"/>
      <c r="DQ77" s="122"/>
      <c r="DR77" s="122"/>
      <c r="DS77" s="122"/>
      <c r="DT77" s="122"/>
      <c r="DU77" s="122"/>
      <c r="DV77" s="122"/>
      <c r="DW77" s="122"/>
      <c r="DX77" s="122"/>
    </row>
    <row r="78" spans="1:128" s="67" customFormat="1" ht="29.45" customHeight="1">
      <c r="A78" s="910"/>
      <c r="B78" s="911"/>
      <c r="C78" s="911"/>
      <c r="D78" s="912"/>
      <c r="E78" s="379" t="s">
        <v>53</v>
      </c>
      <c r="F78" s="906" t="s">
        <v>135</v>
      </c>
      <c r="G78" s="906"/>
      <c r="H78" s="906"/>
      <c r="I78" s="906"/>
      <c r="J78" s="906"/>
      <c r="K78" s="906"/>
      <c r="L78" s="906"/>
      <c r="M78" s="906"/>
      <c r="N78" s="380"/>
      <c r="O78" s="380"/>
      <c r="P78" s="376"/>
      <c r="Q78" s="376"/>
      <c r="R78" s="381"/>
      <c r="S78" s="382"/>
      <c r="T78" s="376"/>
      <c r="U78" s="376"/>
      <c r="V78" s="381"/>
      <c r="W78" s="382"/>
      <c r="X78" s="122"/>
      <c r="Y78" s="122"/>
      <c r="Z78" s="122"/>
      <c r="AA78" s="122"/>
      <c r="AB78" s="122"/>
      <c r="AC78" s="122"/>
      <c r="AD78" s="122"/>
      <c r="AE78" s="122"/>
      <c r="AF78" s="122"/>
      <c r="AG78" s="122"/>
      <c r="AH78" s="122"/>
      <c r="AI78" s="122"/>
      <c r="AJ78" s="122"/>
      <c r="AK78" s="122"/>
      <c r="AL78" s="122"/>
      <c r="AM78" s="122"/>
      <c r="AN78" s="122"/>
      <c r="AO78" s="122"/>
      <c r="AP78" s="122"/>
      <c r="AQ78" s="122"/>
      <c r="AR78" s="122"/>
      <c r="AS78" s="122"/>
      <c r="AT78" s="122"/>
      <c r="AU78" s="122"/>
      <c r="AV78" s="122"/>
      <c r="AW78" s="122"/>
      <c r="AX78" s="122"/>
      <c r="AY78" s="122"/>
      <c r="AZ78" s="122"/>
      <c r="BA78" s="122"/>
      <c r="BB78" s="122"/>
      <c r="BC78" s="122"/>
      <c r="BD78" s="122"/>
      <c r="BE78" s="122"/>
      <c r="BF78" s="122"/>
      <c r="BG78" s="122"/>
      <c r="BH78" s="122"/>
      <c r="BI78" s="122"/>
      <c r="BJ78" s="122"/>
      <c r="BK78" s="122"/>
      <c r="BL78" s="122"/>
      <c r="BM78" s="122"/>
      <c r="BN78" s="122"/>
      <c r="BO78" s="122"/>
      <c r="BP78" s="122"/>
      <c r="BQ78" s="122"/>
      <c r="BR78" s="122"/>
      <c r="BS78" s="122"/>
      <c r="BT78" s="122"/>
      <c r="BU78" s="122"/>
      <c r="BV78" s="122"/>
      <c r="BW78" s="122"/>
      <c r="BX78" s="122"/>
      <c r="BY78" s="122"/>
      <c r="BZ78" s="122"/>
      <c r="CA78" s="122"/>
      <c r="CB78" s="122"/>
      <c r="CC78" s="122"/>
      <c r="CD78" s="122"/>
      <c r="CE78" s="122"/>
      <c r="CF78" s="122"/>
      <c r="CG78" s="122"/>
      <c r="CH78" s="122"/>
      <c r="CI78" s="122"/>
      <c r="CJ78" s="122"/>
      <c r="CK78" s="122"/>
      <c r="CL78" s="122"/>
      <c r="CM78" s="122"/>
      <c r="CN78" s="122"/>
      <c r="CO78" s="122"/>
      <c r="CP78" s="122"/>
      <c r="CQ78" s="122"/>
      <c r="CR78" s="122"/>
      <c r="CS78" s="122"/>
      <c r="CT78" s="122"/>
      <c r="CU78" s="122"/>
      <c r="CV78" s="122"/>
      <c r="CW78" s="122"/>
      <c r="CX78" s="122"/>
      <c r="CY78" s="122"/>
      <c r="CZ78" s="122"/>
      <c r="DA78" s="122"/>
      <c r="DB78" s="122"/>
      <c r="DC78" s="122"/>
      <c r="DD78" s="122"/>
      <c r="DE78" s="122"/>
      <c r="DF78" s="122"/>
      <c r="DG78" s="122"/>
      <c r="DH78" s="122"/>
      <c r="DI78" s="122"/>
      <c r="DJ78" s="122"/>
      <c r="DK78" s="122"/>
      <c r="DL78" s="122"/>
      <c r="DM78" s="122"/>
      <c r="DN78" s="122"/>
      <c r="DO78" s="122"/>
      <c r="DP78" s="122"/>
      <c r="DQ78" s="122"/>
      <c r="DR78" s="122"/>
      <c r="DS78" s="122"/>
      <c r="DT78" s="122"/>
      <c r="DU78" s="122"/>
      <c r="DV78" s="122"/>
      <c r="DW78" s="122"/>
      <c r="DX78" s="122"/>
    </row>
    <row r="79" spans="1:128" s="67" customFormat="1" ht="62.45" customHeight="1">
      <c r="A79" s="147"/>
      <c r="B79" s="147"/>
      <c r="C79" s="147"/>
      <c r="D79" s="147"/>
      <c r="E79" s="841" t="s">
        <v>136</v>
      </c>
      <c r="F79" s="898" t="s">
        <v>137</v>
      </c>
      <c r="G79" s="96" t="s">
        <v>583</v>
      </c>
      <c r="H79" s="96" t="s">
        <v>404</v>
      </c>
      <c r="I79" s="96" t="s">
        <v>584</v>
      </c>
      <c r="J79" s="96" t="s">
        <v>402</v>
      </c>
      <c r="K79" s="90" t="s">
        <v>627</v>
      </c>
      <c r="L79" s="179"/>
      <c r="M79" s="178" t="s">
        <v>106</v>
      </c>
      <c r="N79" s="166"/>
      <c r="O79" s="166"/>
      <c r="P79" s="178"/>
      <c r="Q79" s="166"/>
      <c r="R79" s="118"/>
      <c r="S79" s="135">
        <f>R79*O79</f>
        <v>0</v>
      </c>
      <c r="T79" s="178"/>
      <c r="U79" s="166"/>
      <c r="V79" s="118"/>
      <c r="W79" s="135">
        <f>O79*V79</f>
        <v>0</v>
      </c>
      <c r="X79" s="122"/>
      <c r="Y79" s="122"/>
      <c r="Z79" s="122"/>
      <c r="AA79" s="122"/>
      <c r="AB79" s="122"/>
      <c r="AC79" s="122"/>
      <c r="AD79" s="122"/>
      <c r="AE79" s="122"/>
      <c r="AF79" s="122"/>
      <c r="AG79" s="122"/>
      <c r="AH79" s="122"/>
      <c r="AI79" s="122"/>
      <c r="AJ79" s="122"/>
      <c r="AK79" s="122"/>
      <c r="AL79" s="122"/>
      <c r="AM79" s="122"/>
      <c r="AN79" s="122"/>
      <c r="AO79" s="122"/>
      <c r="AP79" s="122"/>
      <c r="AQ79" s="122"/>
      <c r="AR79" s="122"/>
      <c r="AS79" s="122"/>
      <c r="AT79" s="122"/>
      <c r="AU79" s="122"/>
      <c r="AV79" s="122"/>
      <c r="AW79" s="122"/>
      <c r="AX79" s="122"/>
      <c r="AY79" s="122"/>
      <c r="AZ79" s="122"/>
      <c r="BA79" s="122"/>
      <c r="BB79" s="122"/>
      <c r="BC79" s="122"/>
      <c r="BD79" s="122"/>
      <c r="BE79" s="122"/>
      <c r="BF79" s="122"/>
      <c r="BG79" s="122"/>
      <c r="BH79" s="122"/>
      <c r="BI79" s="122"/>
      <c r="BJ79" s="122"/>
      <c r="BK79" s="122"/>
      <c r="BL79" s="122"/>
      <c r="BM79" s="122"/>
      <c r="BN79" s="122"/>
      <c r="BO79" s="122"/>
      <c r="BP79" s="122"/>
      <c r="BQ79" s="122"/>
      <c r="BR79" s="122"/>
      <c r="BS79" s="122"/>
      <c r="BT79" s="122"/>
      <c r="BU79" s="122"/>
      <c r="BV79" s="122"/>
      <c r="BW79" s="122"/>
      <c r="BX79" s="122"/>
      <c r="BY79" s="122"/>
      <c r="BZ79" s="122"/>
      <c r="CA79" s="122"/>
      <c r="CB79" s="122"/>
      <c r="CC79" s="122"/>
      <c r="CD79" s="122"/>
      <c r="CE79" s="122"/>
      <c r="CF79" s="122"/>
      <c r="CG79" s="122"/>
      <c r="CH79" s="122"/>
      <c r="CI79" s="122"/>
      <c r="CJ79" s="122"/>
      <c r="CK79" s="122"/>
      <c r="CL79" s="122"/>
      <c r="CM79" s="122"/>
      <c r="CN79" s="122"/>
      <c r="CO79" s="122"/>
      <c r="CP79" s="122"/>
      <c r="CQ79" s="122"/>
      <c r="CR79" s="122"/>
      <c r="CS79" s="122"/>
      <c r="CT79" s="122"/>
      <c r="CU79" s="122"/>
      <c r="CV79" s="122"/>
      <c r="CW79" s="122"/>
      <c r="CX79" s="122"/>
      <c r="CY79" s="122"/>
      <c r="CZ79" s="122"/>
      <c r="DA79" s="122"/>
      <c r="DB79" s="122"/>
      <c r="DC79" s="122"/>
      <c r="DD79" s="122"/>
      <c r="DE79" s="122"/>
      <c r="DF79" s="122"/>
      <c r="DG79" s="122"/>
      <c r="DH79" s="122"/>
      <c r="DI79" s="122"/>
      <c r="DJ79" s="122"/>
      <c r="DK79" s="122"/>
      <c r="DL79" s="122"/>
      <c r="DM79" s="122"/>
      <c r="DN79" s="122"/>
      <c r="DO79" s="122"/>
      <c r="DP79" s="122"/>
      <c r="DQ79" s="122"/>
      <c r="DR79" s="122"/>
      <c r="DS79" s="122"/>
      <c r="DT79" s="122"/>
      <c r="DU79" s="122"/>
      <c r="DV79" s="122"/>
      <c r="DW79" s="122"/>
      <c r="DX79" s="122"/>
    </row>
    <row r="80" spans="1:128" s="67" customFormat="1" ht="62.45" customHeight="1">
      <c r="A80" s="147"/>
      <c r="B80" s="147"/>
      <c r="C80" s="147"/>
      <c r="D80" s="147"/>
      <c r="E80" s="842"/>
      <c r="F80" s="899"/>
      <c r="G80" s="96" t="s">
        <v>634</v>
      </c>
      <c r="H80" s="96" t="s">
        <v>405</v>
      </c>
      <c r="I80" s="96" t="s">
        <v>628</v>
      </c>
      <c r="J80" s="96" t="s">
        <v>403</v>
      </c>
      <c r="K80" s="90" t="s">
        <v>627</v>
      </c>
      <c r="L80" s="179"/>
      <c r="M80" s="178" t="s">
        <v>106</v>
      </c>
      <c r="N80" s="166"/>
      <c r="O80" s="166"/>
      <c r="P80" s="178"/>
      <c r="Q80" s="166"/>
      <c r="R80" s="118"/>
      <c r="S80" s="135">
        <f>R80*O80</f>
        <v>0</v>
      </c>
      <c r="T80" s="178"/>
      <c r="U80" s="166"/>
      <c r="V80" s="118"/>
      <c r="W80" s="135">
        <f>O80*V80</f>
        <v>0</v>
      </c>
      <c r="X80" s="122"/>
      <c r="Y80" s="122"/>
      <c r="Z80" s="122"/>
      <c r="AA80" s="122"/>
      <c r="AB80" s="122"/>
      <c r="AC80" s="122"/>
      <c r="AD80" s="122"/>
      <c r="AE80" s="122"/>
      <c r="AF80" s="122"/>
      <c r="AG80" s="122"/>
      <c r="AH80" s="122"/>
      <c r="AI80" s="122"/>
      <c r="AJ80" s="122"/>
      <c r="AK80" s="122"/>
      <c r="AL80" s="122"/>
      <c r="AM80" s="122"/>
      <c r="AN80" s="122"/>
      <c r="AO80" s="122"/>
      <c r="AP80" s="122"/>
      <c r="AQ80" s="122"/>
      <c r="AR80" s="122"/>
      <c r="AS80" s="122"/>
      <c r="AT80" s="122"/>
      <c r="AU80" s="122"/>
      <c r="AV80" s="122"/>
      <c r="AW80" s="122"/>
      <c r="AX80" s="122"/>
      <c r="AY80" s="122"/>
      <c r="AZ80" s="122"/>
      <c r="BA80" s="122"/>
      <c r="BB80" s="122"/>
      <c r="BC80" s="122"/>
      <c r="BD80" s="122"/>
      <c r="BE80" s="122"/>
      <c r="BF80" s="122"/>
      <c r="BG80" s="122"/>
      <c r="BH80" s="122"/>
      <c r="BI80" s="122"/>
      <c r="BJ80" s="122"/>
      <c r="BK80" s="122"/>
      <c r="BL80" s="122"/>
      <c r="BM80" s="122"/>
      <c r="BN80" s="122"/>
      <c r="BO80" s="122"/>
      <c r="BP80" s="122"/>
      <c r="BQ80" s="122"/>
      <c r="BR80" s="122"/>
      <c r="BS80" s="122"/>
      <c r="BT80" s="122"/>
      <c r="BU80" s="122"/>
      <c r="BV80" s="122"/>
      <c r="BW80" s="122"/>
      <c r="BX80" s="122"/>
      <c r="BY80" s="122"/>
      <c r="BZ80" s="122"/>
      <c r="CA80" s="122"/>
      <c r="CB80" s="122"/>
      <c r="CC80" s="122"/>
      <c r="CD80" s="122"/>
      <c r="CE80" s="122"/>
      <c r="CF80" s="122"/>
      <c r="CG80" s="122"/>
      <c r="CH80" s="122"/>
      <c r="CI80" s="122"/>
      <c r="CJ80" s="122"/>
      <c r="CK80" s="122"/>
      <c r="CL80" s="122"/>
      <c r="CM80" s="122"/>
      <c r="CN80" s="122"/>
      <c r="CO80" s="122"/>
      <c r="CP80" s="122"/>
      <c r="CQ80" s="122"/>
      <c r="CR80" s="122"/>
      <c r="CS80" s="122"/>
      <c r="CT80" s="122"/>
      <c r="CU80" s="122"/>
      <c r="CV80" s="122"/>
      <c r="CW80" s="122"/>
      <c r="CX80" s="122"/>
      <c r="CY80" s="122"/>
      <c r="CZ80" s="122"/>
      <c r="DA80" s="122"/>
      <c r="DB80" s="122"/>
      <c r="DC80" s="122"/>
      <c r="DD80" s="122"/>
      <c r="DE80" s="122"/>
      <c r="DF80" s="122"/>
      <c r="DG80" s="122"/>
      <c r="DH80" s="122"/>
      <c r="DI80" s="122"/>
      <c r="DJ80" s="122"/>
      <c r="DK80" s="122"/>
      <c r="DL80" s="122"/>
      <c r="DM80" s="122"/>
      <c r="DN80" s="122"/>
      <c r="DO80" s="122"/>
      <c r="DP80" s="122"/>
      <c r="DQ80" s="122"/>
      <c r="DR80" s="122"/>
      <c r="DS80" s="122"/>
      <c r="DT80" s="122"/>
      <c r="DU80" s="122"/>
      <c r="DV80" s="122"/>
      <c r="DW80" s="122"/>
      <c r="DX80" s="122"/>
    </row>
    <row r="81" spans="1:128" ht="91.5" customHeight="1">
      <c r="A81" s="146"/>
      <c r="B81" s="146"/>
      <c r="C81" s="146"/>
      <c r="D81" s="146"/>
      <c r="E81" s="81" t="s">
        <v>138</v>
      </c>
      <c r="F81" s="141" t="s">
        <v>139</v>
      </c>
      <c r="G81" s="141" t="s">
        <v>629</v>
      </c>
      <c r="H81" s="141" t="s">
        <v>139</v>
      </c>
      <c r="I81" s="141" t="s">
        <v>635</v>
      </c>
      <c r="J81" s="141" t="s">
        <v>139</v>
      </c>
      <c r="K81" s="88" t="s">
        <v>153</v>
      </c>
      <c r="L81" s="180"/>
      <c r="M81" s="181" t="s">
        <v>106</v>
      </c>
      <c r="N81" s="166"/>
      <c r="O81" s="166"/>
      <c r="P81" s="178"/>
      <c r="Q81" s="134"/>
      <c r="R81" s="118"/>
      <c r="S81" s="135">
        <f>R81*O81</f>
        <v>0</v>
      </c>
      <c r="T81" s="178"/>
      <c r="U81" s="134"/>
      <c r="V81" s="118"/>
      <c r="W81" s="135">
        <f>O81*V81</f>
        <v>0</v>
      </c>
    </row>
    <row r="82" spans="1:128" s="99" customFormat="1" ht="37.15" customHeight="1">
      <c r="A82" s="149"/>
      <c r="B82" s="149"/>
      <c r="C82" s="149"/>
      <c r="D82" s="149"/>
      <c r="E82" s="81"/>
      <c r="F82" s="907" t="s">
        <v>140</v>
      </c>
      <c r="G82" s="907"/>
      <c r="H82" s="907"/>
      <c r="I82" s="907"/>
      <c r="J82" s="907"/>
      <c r="K82" s="201"/>
      <c r="L82" s="201"/>
      <c r="M82" s="202"/>
      <c r="N82" s="203"/>
      <c r="O82" s="548">
        <f>SUM(O12:O81)</f>
        <v>0.99999999999999978</v>
      </c>
      <c r="P82" s="204"/>
      <c r="Q82" s="204"/>
      <c r="R82" s="204"/>
      <c r="S82" s="205">
        <f>SUM(S12:S81)</f>
        <v>91.840000000000018</v>
      </c>
      <c r="T82" s="204"/>
      <c r="U82" s="204"/>
      <c r="V82" s="204"/>
      <c r="W82" s="205">
        <f>SUM(W12:W81)</f>
        <v>91.840000000000018</v>
      </c>
      <c r="X82" s="125"/>
      <c r="Y82" s="125"/>
      <c r="Z82" s="125"/>
      <c r="AA82" s="125"/>
      <c r="AB82" s="125"/>
      <c r="AC82" s="125"/>
      <c r="AD82" s="125"/>
      <c r="AE82" s="125"/>
      <c r="AF82" s="125"/>
      <c r="AG82" s="125"/>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c r="BG82" s="125"/>
      <c r="BH82" s="125"/>
      <c r="BI82" s="125"/>
      <c r="BJ82" s="125"/>
      <c r="BK82" s="125"/>
      <c r="BL82" s="125"/>
      <c r="BM82" s="125"/>
      <c r="BN82" s="125"/>
      <c r="BO82" s="125"/>
      <c r="BP82" s="125"/>
      <c r="BQ82" s="125"/>
      <c r="BR82" s="125"/>
      <c r="BS82" s="125"/>
      <c r="BT82" s="125"/>
      <c r="BU82" s="125"/>
      <c r="BV82" s="125"/>
      <c r="BW82" s="125"/>
      <c r="BX82" s="125"/>
      <c r="BY82" s="125"/>
      <c r="BZ82" s="125"/>
      <c r="CA82" s="125"/>
      <c r="CB82" s="125"/>
      <c r="CC82" s="125"/>
      <c r="CD82" s="125"/>
      <c r="CE82" s="125"/>
      <c r="CF82" s="125"/>
      <c r="CG82" s="125"/>
      <c r="CH82" s="125"/>
      <c r="CI82" s="125"/>
      <c r="CJ82" s="125"/>
      <c r="CK82" s="125"/>
      <c r="CL82" s="125"/>
      <c r="CM82" s="125"/>
      <c r="CN82" s="125"/>
      <c r="CO82" s="125"/>
      <c r="CP82" s="125"/>
      <c r="CQ82" s="125"/>
      <c r="CR82" s="125"/>
      <c r="CS82" s="125"/>
      <c r="CT82" s="125"/>
      <c r="CU82" s="125"/>
      <c r="CV82" s="125"/>
      <c r="CW82" s="125"/>
      <c r="CX82" s="125"/>
      <c r="CY82" s="125"/>
      <c r="CZ82" s="125"/>
      <c r="DA82" s="125"/>
      <c r="DB82" s="125"/>
      <c r="DC82" s="125"/>
      <c r="DD82" s="125"/>
      <c r="DE82" s="125"/>
      <c r="DF82" s="125"/>
      <c r="DG82" s="125"/>
      <c r="DH82" s="125"/>
      <c r="DI82" s="125"/>
      <c r="DJ82" s="125"/>
      <c r="DK82" s="125"/>
      <c r="DL82" s="125"/>
      <c r="DM82" s="125"/>
      <c r="DN82" s="125"/>
      <c r="DO82" s="125"/>
      <c r="DP82" s="125"/>
      <c r="DQ82" s="125"/>
      <c r="DR82" s="125"/>
      <c r="DS82" s="125"/>
      <c r="DT82" s="125"/>
      <c r="DU82" s="125"/>
      <c r="DV82" s="125"/>
      <c r="DW82" s="125"/>
      <c r="DX82" s="125"/>
    </row>
    <row r="83" spans="1:128">
      <c r="E83" s="100"/>
      <c r="F83" s="101"/>
      <c r="G83" s="101"/>
      <c r="H83" s="102"/>
      <c r="I83" s="101"/>
      <c r="J83" s="103"/>
      <c r="K83" s="104"/>
      <c r="L83" s="182"/>
      <c r="M83" s="183"/>
      <c r="N83" s="105"/>
      <c r="O83" s="105"/>
      <c r="P83" s="184"/>
      <c r="Q83" s="184"/>
      <c r="R83" s="184"/>
    </row>
    <row r="85" spans="1:128" s="111" customFormat="1">
      <c r="E85" s="106"/>
      <c r="F85" s="790" t="s">
        <v>141</v>
      </c>
      <c r="G85" s="790"/>
      <c r="H85" s="790"/>
      <c r="I85" s="110"/>
      <c r="J85" s="110"/>
      <c r="M85" s="791" t="s">
        <v>142</v>
      </c>
      <c r="N85" s="791"/>
      <c r="O85" s="791"/>
      <c r="P85" s="791"/>
      <c r="Q85" s="791"/>
      <c r="R85" s="791"/>
      <c r="S85" s="791"/>
      <c r="T85" s="109"/>
      <c r="U85" s="109"/>
      <c r="V85" s="109"/>
      <c r="W85" s="109"/>
      <c r="X85" s="126"/>
      <c r="Y85" s="126"/>
      <c r="Z85" s="126"/>
      <c r="AA85" s="126"/>
      <c r="AB85" s="126"/>
      <c r="AC85" s="126"/>
      <c r="AD85" s="126"/>
      <c r="AE85" s="126"/>
      <c r="AF85" s="126"/>
      <c r="AG85" s="126"/>
      <c r="AH85" s="126"/>
      <c r="AI85" s="126"/>
      <c r="AJ85" s="126"/>
      <c r="AK85" s="126"/>
      <c r="AL85" s="126"/>
      <c r="AM85" s="126"/>
      <c r="AN85" s="126"/>
      <c r="AO85" s="126"/>
      <c r="AP85" s="126"/>
      <c r="AQ85" s="126"/>
      <c r="AR85" s="126"/>
      <c r="AS85" s="126"/>
      <c r="AT85" s="126"/>
      <c r="AU85" s="126"/>
      <c r="AV85" s="126"/>
      <c r="AW85" s="126"/>
      <c r="AX85" s="126"/>
      <c r="AY85" s="126"/>
      <c r="AZ85" s="126"/>
      <c r="BA85" s="126"/>
      <c r="BB85" s="126"/>
      <c r="BC85" s="126"/>
      <c r="BD85" s="126"/>
      <c r="BE85" s="126"/>
      <c r="BF85" s="126"/>
      <c r="BG85" s="126"/>
      <c r="BH85" s="126"/>
      <c r="BI85" s="126"/>
      <c r="BJ85" s="126"/>
      <c r="BK85" s="126"/>
      <c r="BL85" s="126"/>
      <c r="BM85" s="126"/>
      <c r="BN85" s="126"/>
      <c r="BO85" s="126"/>
      <c r="BP85" s="126"/>
      <c r="BQ85" s="126"/>
      <c r="BR85" s="126"/>
      <c r="BS85" s="126"/>
      <c r="BT85" s="126"/>
      <c r="BU85" s="126"/>
      <c r="BV85" s="126"/>
      <c r="BW85" s="126"/>
      <c r="BX85" s="126"/>
      <c r="BY85" s="126"/>
      <c r="BZ85" s="126"/>
      <c r="CA85" s="126"/>
      <c r="CB85" s="126"/>
      <c r="CC85" s="126"/>
      <c r="CD85" s="126"/>
      <c r="CE85" s="126"/>
      <c r="CF85" s="126"/>
      <c r="CG85" s="126"/>
      <c r="CH85" s="126"/>
      <c r="CI85" s="126"/>
      <c r="CJ85" s="126"/>
      <c r="CK85" s="126"/>
      <c r="CL85" s="126"/>
      <c r="CM85" s="126"/>
      <c r="CN85" s="126"/>
      <c r="CO85" s="126"/>
      <c r="CP85" s="126"/>
      <c r="CQ85" s="126"/>
      <c r="CR85" s="126"/>
      <c r="CS85" s="126"/>
      <c r="CT85" s="126"/>
      <c r="CU85" s="126"/>
      <c r="CV85" s="126"/>
      <c r="CW85" s="126"/>
      <c r="CX85" s="126"/>
      <c r="CY85" s="126"/>
      <c r="CZ85" s="126"/>
      <c r="DA85" s="126"/>
      <c r="DB85" s="126"/>
      <c r="DC85" s="126"/>
      <c r="DD85" s="126"/>
      <c r="DE85" s="126"/>
      <c r="DF85" s="126"/>
      <c r="DG85" s="126"/>
      <c r="DH85" s="126"/>
      <c r="DI85" s="126"/>
      <c r="DJ85" s="126"/>
      <c r="DK85" s="126"/>
      <c r="DL85" s="126"/>
      <c r="DM85" s="126"/>
      <c r="DN85" s="126"/>
      <c r="DO85" s="126"/>
      <c r="DP85" s="126"/>
      <c r="DQ85" s="126"/>
      <c r="DR85" s="126"/>
      <c r="DS85" s="126"/>
      <c r="DT85" s="126"/>
      <c r="DU85" s="126"/>
      <c r="DV85" s="126"/>
      <c r="DW85" s="126"/>
      <c r="DX85" s="126"/>
    </row>
  </sheetData>
  <mergeCells count="92">
    <mergeCell ref="D40:D43"/>
    <mergeCell ref="D44:D46"/>
    <mergeCell ref="E79:E80"/>
    <mergeCell ref="F79:F80"/>
    <mergeCell ref="E38:E43"/>
    <mergeCell ref="E53:E54"/>
    <mergeCell ref="A78:D78"/>
    <mergeCell ref="A75:A77"/>
    <mergeCell ref="F58:M58"/>
    <mergeCell ref="F60:M60"/>
    <mergeCell ref="C53:C54"/>
    <mergeCell ref="F53:F54"/>
    <mergeCell ref="G53:G54"/>
    <mergeCell ref="H53:H54"/>
    <mergeCell ref="B22:B46"/>
    <mergeCell ref="F85:H85"/>
    <mergeCell ref="M85:S85"/>
    <mergeCell ref="G38:G39"/>
    <mergeCell ref="H40:H43"/>
    <mergeCell ref="G40:G43"/>
    <mergeCell ref="F38:F43"/>
    <mergeCell ref="F78:M78"/>
    <mergeCell ref="F82:J82"/>
    <mergeCell ref="H44:H46"/>
    <mergeCell ref="G44:G46"/>
    <mergeCell ref="F44:F46"/>
    <mergeCell ref="F55:M55"/>
    <mergeCell ref="F75:M75"/>
    <mergeCell ref="F47:M47"/>
    <mergeCell ref="F50:M50"/>
    <mergeCell ref="F52:M52"/>
    <mergeCell ref="A3:A6"/>
    <mergeCell ref="B3:B6"/>
    <mergeCell ref="C3:C6"/>
    <mergeCell ref="C12:C14"/>
    <mergeCell ref="E3:F3"/>
    <mergeCell ref="F4:F6"/>
    <mergeCell ref="E4:E6"/>
    <mergeCell ref="B10:B18"/>
    <mergeCell ref="D3:D6"/>
    <mergeCell ref="T5:W5"/>
    <mergeCell ref="I3:J3"/>
    <mergeCell ref="K3:L3"/>
    <mergeCell ref="M3:M6"/>
    <mergeCell ref="F19:M19"/>
    <mergeCell ref="L4:L6"/>
    <mergeCell ref="F15:M15"/>
    <mergeCell ref="F17:M17"/>
    <mergeCell ref="K4:K6"/>
    <mergeCell ref="H4:H6"/>
    <mergeCell ref="P5:S5"/>
    <mergeCell ref="G4:G6"/>
    <mergeCell ref="N3:N6"/>
    <mergeCell ref="P3:W4"/>
    <mergeCell ref="O3:O6"/>
    <mergeCell ref="J4:J6"/>
    <mergeCell ref="A1:F2"/>
    <mergeCell ref="I1:R1"/>
    <mergeCell ref="S1:W1"/>
    <mergeCell ref="I2:L2"/>
    <mergeCell ref="M2:R2"/>
    <mergeCell ref="S2:W2"/>
    <mergeCell ref="I4:I6"/>
    <mergeCell ref="F9:M9"/>
    <mergeCell ref="E44:E46"/>
    <mergeCell ref="F29:M29"/>
    <mergeCell ref="E30:E31"/>
    <mergeCell ref="F30:F31"/>
    <mergeCell ref="G30:G31"/>
    <mergeCell ref="H30:H31"/>
    <mergeCell ref="F33:M33"/>
    <mergeCell ref="H38:H39"/>
    <mergeCell ref="H35:H37"/>
    <mergeCell ref="G35:G37"/>
    <mergeCell ref="F35:F37"/>
    <mergeCell ref="E35:E37"/>
    <mergeCell ref="C35:C46"/>
    <mergeCell ref="A9:A73"/>
    <mergeCell ref="F21:M21"/>
    <mergeCell ref="F22:M22"/>
    <mergeCell ref="F25:M25"/>
    <mergeCell ref="F63:M63"/>
    <mergeCell ref="B64:B73"/>
    <mergeCell ref="C69:C70"/>
    <mergeCell ref="E69:E70"/>
    <mergeCell ref="F69:F70"/>
    <mergeCell ref="G69:G70"/>
    <mergeCell ref="H69:H70"/>
    <mergeCell ref="C56:C57"/>
    <mergeCell ref="C30:C32"/>
    <mergeCell ref="D35:D37"/>
    <mergeCell ref="D38:D3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X85"/>
  <sheetViews>
    <sheetView topLeftCell="A69" zoomScale="75" zoomScaleNormal="75" workbookViewId="0">
      <selection activeCell="K76" sqref="K76:L77"/>
    </sheetView>
  </sheetViews>
  <sheetFormatPr defaultRowHeight="15.75"/>
  <cols>
    <col min="1" max="4" width="8" style="66" customWidth="1"/>
    <col min="5" max="5" width="6" style="106" customWidth="1"/>
    <col min="6" max="6" width="17.375" style="107" customWidth="1"/>
    <col min="7" max="7" width="8.75" style="107" bestFit="1" customWidth="1"/>
    <col min="8" max="8" width="21.25" style="107" customWidth="1"/>
    <col min="9" max="9" width="8.875" style="107" customWidth="1"/>
    <col min="10" max="10" width="19.125" style="107" customWidth="1"/>
    <col min="11" max="11" width="8.375" style="66" customWidth="1"/>
    <col min="12" max="12" width="8.375" style="186" customWidth="1"/>
    <col min="13" max="13" width="7.375" style="186" customWidth="1"/>
    <col min="14" max="14" width="6.25" style="108" customWidth="1"/>
    <col min="15" max="15" width="7.625" style="108" customWidth="1"/>
    <col min="16" max="17" width="7.75" style="108" customWidth="1"/>
    <col min="18" max="18" width="8.25" style="108" customWidth="1"/>
    <col min="19" max="19" width="7.5" style="108" customWidth="1"/>
    <col min="20" max="20" width="7.5" style="185" customWidth="1"/>
    <col min="21" max="21" width="10.125" style="185" bestFit="1" customWidth="1"/>
    <col min="22" max="22" width="8" style="185" customWidth="1"/>
    <col min="23" max="23" width="9.375" style="185" customWidth="1"/>
    <col min="24" max="128" width="8" style="122" customWidth="1"/>
    <col min="129" max="16384" width="9" style="66"/>
  </cols>
  <sheetData>
    <row r="1" spans="1:128" ht="44.45" customHeight="1">
      <c r="A1" s="859" t="s">
        <v>158</v>
      </c>
      <c r="B1" s="860"/>
      <c r="C1" s="860"/>
      <c r="D1" s="860"/>
      <c r="E1" s="860"/>
      <c r="F1" s="860"/>
      <c r="G1" s="861"/>
      <c r="H1" s="65" t="s">
        <v>144</v>
      </c>
      <c r="I1" s="865" t="s">
        <v>109</v>
      </c>
      <c r="J1" s="866"/>
      <c r="K1" s="866"/>
      <c r="L1" s="866"/>
      <c r="M1" s="866"/>
      <c r="N1" s="866"/>
      <c r="O1" s="866"/>
      <c r="P1" s="866"/>
      <c r="Q1" s="866"/>
      <c r="R1" s="867"/>
      <c r="S1" s="876" t="s">
        <v>110</v>
      </c>
      <c r="T1" s="877"/>
      <c r="U1" s="877"/>
      <c r="V1" s="877"/>
      <c r="W1" s="878"/>
    </row>
    <row r="2" spans="1:128" ht="36" customHeight="1">
      <c r="A2" s="862"/>
      <c r="B2" s="863"/>
      <c r="C2" s="863"/>
      <c r="D2" s="863"/>
      <c r="E2" s="863"/>
      <c r="F2" s="863"/>
      <c r="G2" s="864"/>
      <c r="H2" s="65" t="s">
        <v>111</v>
      </c>
      <c r="I2" s="865" t="s">
        <v>306</v>
      </c>
      <c r="J2" s="866"/>
      <c r="K2" s="866"/>
      <c r="L2" s="867"/>
      <c r="M2" s="879" t="s">
        <v>107</v>
      </c>
      <c r="N2" s="880"/>
      <c r="O2" s="880"/>
      <c r="P2" s="880"/>
      <c r="Q2" s="880"/>
      <c r="R2" s="881"/>
      <c r="S2" s="876" t="s">
        <v>301</v>
      </c>
      <c r="T2" s="877"/>
      <c r="U2" s="877"/>
      <c r="V2" s="877"/>
      <c r="W2" s="878"/>
    </row>
    <row r="3" spans="1:128" s="67" customFormat="1" ht="34.5" customHeight="1">
      <c r="A3" s="844" t="s">
        <v>639</v>
      </c>
      <c r="B3" s="844" t="s">
        <v>640</v>
      </c>
      <c r="C3" s="844" t="s">
        <v>641</v>
      </c>
      <c r="D3" s="844" t="s">
        <v>656</v>
      </c>
      <c r="E3" s="852" t="s">
        <v>112</v>
      </c>
      <c r="F3" s="853"/>
      <c r="H3" s="145" t="s">
        <v>113</v>
      </c>
      <c r="I3" s="852" t="s">
        <v>114</v>
      </c>
      <c r="J3" s="853"/>
      <c r="K3" s="852" t="s">
        <v>115</v>
      </c>
      <c r="L3" s="853"/>
      <c r="M3" s="824" t="s">
        <v>116</v>
      </c>
      <c r="N3" s="824" t="s">
        <v>643</v>
      </c>
      <c r="O3" s="824" t="s">
        <v>591</v>
      </c>
      <c r="P3" s="885" t="s">
        <v>117</v>
      </c>
      <c r="Q3" s="886"/>
      <c r="R3" s="886"/>
      <c r="S3" s="886"/>
      <c r="T3" s="886"/>
      <c r="U3" s="886"/>
      <c r="V3" s="886"/>
      <c r="W3" s="88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row>
    <row r="4" spans="1:128" s="68" customFormat="1" ht="27.6" customHeight="1">
      <c r="A4" s="845"/>
      <c r="B4" s="845"/>
      <c r="C4" s="845"/>
      <c r="D4" s="845"/>
      <c r="E4" s="844" t="s">
        <v>159</v>
      </c>
      <c r="F4" s="824" t="s">
        <v>161</v>
      </c>
      <c r="G4" s="844" t="s">
        <v>160</v>
      </c>
      <c r="H4" s="824" t="s">
        <v>161</v>
      </c>
      <c r="I4" s="844" t="s">
        <v>162</v>
      </c>
      <c r="J4" s="824" t="s">
        <v>161</v>
      </c>
      <c r="K4" s="824" t="s">
        <v>104</v>
      </c>
      <c r="L4" s="824" t="s">
        <v>118</v>
      </c>
      <c r="M4" s="825"/>
      <c r="N4" s="825"/>
      <c r="O4" s="825"/>
      <c r="P4" s="887"/>
      <c r="Q4" s="888"/>
      <c r="R4" s="888"/>
      <c r="S4" s="888"/>
      <c r="T4" s="888"/>
      <c r="U4" s="888"/>
      <c r="V4" s="888"/>
      <c r="W4" s="884"/>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c r="DH4" s="123"/>
      <c r="DI4" s="123"/>
      <c r="DJ4" s="123"/>
      <c r="DK4" s="123"/>
      <c r="DL4" s="123"/>
      <c r="DM4" s="123"/>
      <c r="DN4" s="123"/>
      <c r="DO4" s="123"/>
      <c r="DP4" s="123"/>
      <c r="DQ4" s="123"/>
      <c r="DR4" s="123"/>
      <c r="DS4" s="123"/>
      <c r="DT4" s="123"/>
      <c r="DU4" s="123"/>
      <c r="DV4" s="123"/>
      <c r="DW4" s="123"/>
      <c r="DX4" s="123"/>
    </row>
    <row r="5" spans="1:128" s="67" customFormat="1" ht="27.6" customHeight="1">
      <c r="A5" s="845"/>
      <c r="B5" s="845"/>
      <c r="C5" s="845"/>
      <c r="D5" s="845"/>
      <c r="E5" s="845"/>
      <c r="F5" s="825"/>
      <c r="G5" s="934"/>
      <c r="H5" s="825"/>
      <c r="I5" s="845"/>
      <c r="J5" s="825"/>
      <c r="K5" s="825"/>
      <c r="L5" s="825"/>
      <c r="M5" s="825"/>
      <c r="N5" s="825"/>
      <c r="O5" s="825"/>
      <c r="P5" s="852" t="s">
        <v>119</v>
      </c>
      <c r="Q5" s="875"/>
      <c r="R5" s="875"/>
      <c r="S5" s="853"/>
      <c r="T5" s="852" t="s">
        <v>621</v>
      </c>
      <c r="U5" s="875"/>
      <c r="V5" s="875"/>
      <c r="W5" s="853"/>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2"/>
      <c r="BE5" s="122"/>
      <c r="BF5" s="122"/>
      <c r="BG5" s="122"/>
      <c r="BH5" s="122"/>
      <c r="BI5" s="122"/>
      <c r="BJ5" s="122"/>
      <c r="BK5" s="122"/>
      <c r="BL5" s="122"/>
      <c r="BM5" s="122"/>
      <c r="BN5" s="122"/>
      <c r="BO5" s="122"/>
      <c r="BP5" s="122"/>
      <c r="BQ5" s="122"/>
      <c r="BR5" s="122"/>
      <c r="BS5" s="122"/>
      <c r="BT5" s="122"/>
      <c r="BU5" s="122"/>
      <c r="BV5" s="122"/>
      <c r="BW5" s="122"/>
      <c r="BX5" s="122"/>
      <c r="BY5" s="122"/>
      <c r="BZ5" s="122"/>
      <c r="CA5" s="122"/>
      <c r="CB5" s="122"/>
      <c r="CC5" s="122"/>
      <c r="CD5" s="122"/>
      <c r="CE5" s="122"/>
      <c r="CF5" s="122"/>
      <c r="CG5" s="122"/>
      <c r="CH5" s="122"/>
      <c r="CI5" s="122"/>
      <c r="CJ5" s="122"/>
      <c r="CK5" s="122"/>
      <c r="CL5" s="122"/>
      <c r="CM5" s="122"/>
      <c r="CN5" s="122"/>
      <c r="CO5" s="122"/>
      <c r="CP5" s="122"/>
      <c r="CQ5" s="122"/>
      <c r="CR5" s="122"/>
      <c r="CS5" s="122"/>
      <c r="CT5" s="122"/>
      <c r="CU5" s="122"/>
      <c r="CV5" s="122"/>
      <c r="CW5" s="122"/>
      <c r="CX5" s="122"/>
      <c r="CY5" s="122"/>
      <c r="CZ5" s="122"/>
      <c r="DA5" s="122"/>
      <c r="DB5" s="122"/>
      <c r="DC5" s="122"/>
      <c r="DD5" s="122"/>
      <c r="DE5" s="122"/>
      <c r="DF5" s="122"/>
      <c r="DG5" s="122"/>
      <c r="DH5" s="122"/>
      <c r="DI5" s="122"/>
      <c r="DJ5" s="122"/>
      <c r="DK5" s="122"/>
      <c r="DL5" s="122"/>
      <c r="DM5" s="122"/>
      <c r="DN5" s="122"/>
      <c r="DO5" s="122"/>
      <c r="DP5" s="122"/>
      <c r="DQ5" s="122"/>
      <c r="DR5" s="122"/>
      <c r="DS5" s="122"/>
      <c r="DT5" s="122"/>
      <c r="DU5" s="122"/>
      <c r="DV5" s="122"/>
      <c r="DW5" s="122"/>
      <c r="DX5" s="122"/>
    </row>
    <row r="6" spans="1:128" s="67" customFormat="1" ht="47.25">
      <c r="A6" s="846"/>
      <c r="B6" s="846"/>
      <c r="C6" s="846"/>
      <c r="D6" s="846"/>
      <c r="E6" s="846"/>
      <c r="F6" s="826"/>
      <c r="G6" s="935"/>
      <c r="H6" s="826"/>
      <c r="I6" s="846"/>
      <c r="J6" s="826"/>
      <c r="K6" s="826"/>
      <c r="L6" s="826"/>
      <c r="M6" s="826"/>
      <c r="N6" s="826"/>
      <c r="O6" s="826"/>
      <c r="P6" s="69" t="s">
        <v>120</v>
      </c>
      <c r="Q6" s="69" t="s">
        <v>428</v>
      </c>
      <c r="R6" s="69" t="s">
        <v>121</v>
      </c>
      <c r="S6" s="69" t="s">
        <v>122</v>
      </c>
      <c r="T6" s="69" t="s">
        <v>120</v>
      </c>
      <c r="U6" s="69" t="s">
        <v>428</v>
      </c>
      <c r="V6" s="69" t="s">
        <v>121</v>
      </c>
      <c r="W6" s="69" t="s">
        <v>122</v>
      </c>
      <c r="X6" s="122"/>
      <c r="Y6" s="122"/>
      <c r="Z6" s="122"/>
      <c r="AA6" s="122"/>
      <c r="AB6" s="122"/>
      <c r="AC6" s="122"/>
      <c r="AD6" s="122"/>
      <c r="AE6" s="122"/>
      <c r="AF6" s="122"/>
      <c r="AG6" s="122"/>
      <c r="AH6" s="122"/>
      <c r="AI6" s="122"/>
      <c r="AJ6" s="122"/>
      <c r="AK6" s="122"/>
      <c r="AL6" s="122"/>
      <c r="AM6" s="122"/>
      <c r="AN6" s="122"/>
      <c r="AO6" s="122"/>
      <c r="AP6" s="122"/>
      <c r="AQ6" s="122"/>
      <c r="AR6" s="122"/>
      <c r="AS6" s="122"/>
      <c r="AT6" s="122"/>
      <c r="AU6" s="122"/>
      <c r="AV6" s="122"/>
      <c r="AW6" s="122"/>
      <c r="AX6" s="122"/>
      <c r="AY6" s="122"/>
      <c r="AZ6" s="122"/>
      <c r="BA6" s="122"/>
      <c r="BB6" s="122"/>
      <c r="BC6" s="122"/>
      <c r="BD6" s="122"/>
      <c r="BE6" s="122"/>
      <c r="BF6" s="122"/>
      <c r="BG6" s="122"/>
      <c r="BH6" s="122"/>
      <c r="BI6" s="122"/>
      <c r="BJ6" s="122"/>
      <c r="BK6" s="122"/>
      <c r="BL6" s="122"/>
      <c r="BM6" s="122"/>
      <c r="BN6" s="122"/>
      <c r="BO6" s="122"/>
      <c r="BP6" s="122"/>
      <c r="BQ6" s="122"/>
      <c r="BR6" s="122"/>
      <c r="BS6" s="122"/>
      <c r="BT6" s="122"/>
      <c r="BU6" s="122"/>
      <c r="BV6" s="122"/>
      <c r="BW6" s="122"/>
      <c r="BX6" s="122"/>
      <c r="BY6" s="122"/>
      <c r="BZ6" s="122"/>
      <c r="CA6" s="122"/>
      <c r="CB6" s="122"/>
      <c r="CC6" s="122"/>
      <c r="CD6" s="122"/>
      <c r="CE6" s="122"/>
      <c r="CF6" s="122"/>
      <c r="CG6" s="122"/>
      <c r="CH6" s="122"/>
      <c r="CI6" s="122"/>
      <c r="CJ6" s="122"/>
      <c r="CK6" s="122"/>
      <c r="CL6" s="122"/>
      <c r="CM6" s="122"/>
      <c r="CN6" s="122"/>
      <c r="CO6" s="122"/>
      <c r="CP6" s="122"/>
      <c r="CQ6" s="122"/>
      <c r="CR6" s="122"/>
      <c r="CS6" s="122"/>
      <c r="CT6" s="122"/>
      <c r="CU6" s="122"/>
      <c r="CV6" s="122"/>
      <c r="CW6" s="122"/>
      <c r="CX6" s="122"/>
      <c r="CY6" s="122"/>
      <c r="CZ6" s="122"/>
      <c r="DA6" s="122"/>
      <c r="DB6" s="122"/>
      <c r="DC6" s="122"/>
      <c r="DD6" s="122"/>
      <c r="DE6" s="122"/>
      <c r="DF6" s="122"/>
      <c r="DG6" s="122"/>
      <c r="DH6" s="122"/>
      <c r="DI6" s="122"/>
      <c r="DJ6" s="122"/>
      <c r="DK6" s="122"/>
      <c r="DL6" s="122"/>
      <c r="DM6" s="122"/>
      <c r="DN6" s="122"/>
      <c r="DO6" s="122"/>
      <c r="DP6" s="122"/>
      <c r="DQ6" s="122"/>
      <c r="DR6" s="122"/>
      <c r="DS6" s="122"/>
      <c r="DT6" s="122"/>
      <c r="DU6" s="122"/>
      <c r="DV6" s="122"/>
      <c r="DW6" s="122"/>
      <c r="DX6" s="122"/>
    </row>
    <row r="7" spans="1:128" s="70" customFormat="1">
      <c r="A7" s="153">
        <v>1</v>
      </c>
      <c r="B7" s="153">
        <v>2</v>
      </c>
      <c r="C7" s="154">
        <v>3</v>
      </c>
      <c r="D7" s="153">
        <v>4</v>
      </c>
      <c r="E7" s="154">
        <v>5</v>
      </c>
      <c r="F7" s="153">
        <v>6</v>
      </c>
      <c r="G7" s="154">
        <v>7</v>
      </c>
      <c r="H7" s="153">
        <v>8</v>
      </c>
      <c r="I7" s="154">
        <v>9</v>
      </c>
      <c r="J7" s="153">
        <v>10</v>
      </c>
      <c r="K7" s="154">
        <v>11</v>
      </c>
      <c r="L7" s="153">
        <v>12</v>
      </c>
      <c r="M7" s="154">
        <v>13</v>
      </c>
      <c r="N7" s="153">
        <v>14</v>
      </c>
      <c r="O7" s="154">
        <v>15</v>
      </c>
      <c r="P7" s="153">
        <v>16</v>
      </c>
      <c r="Q7" s="154">
        <v>17</v>
      </c>
      <c r="R7" s="153">
        <v>18</v>
      </c>
      <c r="S7" s="154">
        <v>19</v>
      </c>
      <c r="T7" s="153">
        <v>20</v>
      </c>
      <c r="U7" s="154">
        <v>21</v>
      </c>
      <c r="V7" s="153">
        <v>22</v>
      </c>
      <c r="W7" s="154">
        <v>23</v>
      </c>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3"/>
      <c r="CB7" s="123"/>
      <c r="CC7" s="123"/>
      <c r="CD7" s="123"/>
      <c r="CE7" s="123"/>
      <c r="CF7" s="123"/>
      <c r="CG7" s="123"/>
      <c r="CH7" s="123"/>
      <c r="CI7" s="123"/>
      <c r="CJ7" s="123"/>
      <c r="CK7" s="123"/>
      <c r="CL7" s="123"/>
      <c r="CM7" s="123"/>
      <c r="CN7" s="123"/>
      <c r="CO7" s="123"/>
      <c r="CP7" s="123"/>
      <c r="CQ7" s="123"/>
      <c r="CR7" s="123"/>
      <c r="CS7" s="123"/>
      <c r="CT7" s="123"/>
      <c r="CU7" s="123"/>
      <c r="CV7" s="123"/>
      <c r="CW7" s="123"/>
      <c r="CX7" s="123"/>
      <c r="CY7" s="123"/>
      <c r="CZ7" s="123"/>
      <c r="DA7" s="123"/>
      <c r="DB7" s="123"/>
      <c r="DC7" s="123"/>
      <c r="DD7" s="123"/>
      <c r="DE7" s="123"/>
      <c r="DF7" s="123"/>
      <c r="DG7" s="123"/>
      <c r="DH7" s="123"/>
      <c r="DI7" s="123"/>
      <c r="DJ7" s="123"/>
      <c r="DK7" s="123"/>
      <c r="DL7" s="123"/>
      <c r="DM7" s="123"/>
      <c r="DN7" s="123"/>
      <c r="DO7" s="123"/>
      <c r="DP7" s="123"/>
      <c r="DQ7" s="123"/>
      <c r="DR7" s="123"/>
      <c r="DS7" s="123"/>
      <c r="DT7" s="123"/>
      <c r="DU7" s="123"/>
      <c r="DV7" s="123"/>
      <c r="DW7" s="123"/>
      <c r="DX7" s="123"/>
    </row>
    <row r="8" spans="1:128" s="311" customFormat="1" ht="87" customHeight="1">
      <c r="A8" s="54" t="s">
        <v>596</v>
      </c>
      <c r="B8" s="54" t="s">
        <v>597</v>
      </c>
      <c r="C8" s="54" t="s">
        <v>598</v>
      </c>
      <c r="D8" s="54" t="s">
        <v>600</v>
      </c>
      <c r="E8" s="54"/>
      <c r="F8" s="308"/>
      <c r="G8" s="309"/>
      <c r="H8" s="308"/>
      <c r="I8" s="535"/>
      <c r="J8" s="308"/>
      <c r="K8" s="310" t="s">
        <v>21</v>
      </c>
      <c r="L8" s="535" t="s">
        <v>187</v>
      </c>
      <c r="M8" s="310" t="s">
        <v>599</v>
      </c>
      <c r="N8" s="535" t="s">
        <v>644</v>
      </c>
      <c r="O8" s="535" t="s">
        <v>645</v>
      </c>
      <c r="P8" s="535" t="s">
        <v>601</v>
      </c>
      <c r="Q8" s="535" t="s">
        <v>602</v>
      </c>
      <c r="R8" s="535" t="s">
        <v>592</v>
      </c>
      <c r="S8" s="535" t="s">
        <v>603</v>
      </c>
      <c r="T8" s="535" t="s">
        <v>601</v>
      </c>
      <c r="U8" s="535" t="s">
        <v>602</v>
      </c>
      <c r="V8" s="535" t="s">
        <v>592</v>
      </c>
      <c r="W8" s="535" t="s">
        <v>603</v>
      </c>
    </row>
    <row r="9" spans="1:128" ht="23.45" customHeight="1">
      <c r="A9" s="895">
        <v>0.85</v>
      </c>
      <c r="B9" s="368"/>
      <c r="C9" s="368"/>
      <c r="D9" s="368"/>
      <c r="E9" s="369" t="s">
        <v>123</v>
      </c>
      <c r="F9" s="917" t="s">
        <v>157</v>
      </c>
      <c r="G9" s="829"/>
      <c r="H9" s="829"/>
      <c r="I9" s="829"/>
      <c r="J9" s="829"/>
      <c r="K9" s="829"/>
      <c r="L9" s="829"/>
      <c r="M9" s="830"/>
      <c r="N9" s="370"/>
      <c r="O9" s="370"/>
      <c r="P9" s="371"/>
      <c r="Q9" s="371"/>
      <c r="R9" s="371"/>
      <c r="S9" s="371"/>
      <c r="T9" s="391"/>
      <c r="U9" s="391"/>
      <c r="V9" s="391"/>
      <c r="W9" s="391"/>
    </row>
    <row r="10" spans="1:128" s="78" customFormat="1" ht="24.6" customHeight="1">
      <c r="A10" s="896"/>
      <c r="B10" s="849">
        <v>0</v>
      </c>
      <c r="C10" s="152"/>
      <c r="D10" s="152"/>
      <c r="E10" s="71" t="s">
        <v>124</v>
      </c>
      <c r="F10" s="72" t="s">
        <v>172</v>
      </c>
      <c r="G10" s="73"/>
      <c r="H10" s="73"/>
      <c r="I10" s="73"/>
      <c r="J10" s="73"/>
      <c r="K10" s="73"/>
      <c r="L10" s="73"/>
      <c r="M10" s="74"/>
      <c r="N10" s="75"/>
      <c r="O10" s="75"/>
      <c r="P10" s="76"/>
      <c r="Q10" s="76"/>
      <c r="R10" s="76"/>
      <c r="S10" s="76"/>
      <c r="T10" s="76"/>
      <c r="U10" s="76"/>
      <c r="V10" s="77"/>
      <c r="W10" s="77"/>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c r="BN10" s="122"/>
      <c r="BO10" s="122"/>
      <c r="BP10" s="122"/>
      <c r="BQ10" s="122"/>
      <c r="BR10" s="122"/>
      <c r="BS10" s="122"/>
      <c r="BT10" s="122"/>
      <c r="BU10" s="122"/>
      <c r="BV10" s="122"/>
      <c r="BW10" s="122"/>
      <c r="BX10" s="122"/>
      <c r="BY10" s="122"/>
      <c r="BZ10" s="122"/>
      <c r="CA10" s="122"/>
      <c r="CB10" s="122"/>
      <c r="CC10" s="122"/>
      <c r="CD10" s="122"/>
      <c r="CE10" s="122"/>
      <c r="CF10" s="122"/>
      <c r="CG10" s="122"/>
      <c r="CH10" s="122"/>
      <c r="CI10" s="122"/>
      <c r="CJ10" s="122"/>
      <c r="CK10" s="122"/>
      <c r="CL10" s="122"/>
      <c r="CM10" s="122"/>
      <c r="CN10" s="122"/>
      <c r="CO10" s="122"/>
      <c r="CP10" s="122"/>
      <c r="CQ10" s="122"/>
      <c r="CR10" s="122"/>
      <c r="CS10" s="122"/>
      <c r="CT10" s="122"/>
      <c r="CU10" s="122"/>
      <c r="CV10" s="122"/>
      <c r="CW10" s="122"/>
      <c r="CX10" s="122"/>
      <c r="CY10" s="122"/>
      <c r="CZ10" s="122"/>
      <c r="DA10" s="122"/>
      <c r="DB10" s="122"/>
      <c r="DC10" s="122"/>
      <c r="DD10" s="122"/>
      <c r="DE10" s="122"/>
      <c r="DF10" s="122"/>
      <c r="DG10" s="122"/>
      <c r="DH10" s="122"/>
      <c r="DI10" s="122"/>
      <c r="DJ10" s="122"/>
      <c r="DK10" s="122"/>
      <c r="DL10" s="122"/>
      <c r="DM10" s="122"/>
      <c r="DN10" s="122"/>
      <c r="DO10" s="122"/>
      <c r="DP10" s="122"/>
      <c r="DQ10" s="122"/>
      <c r="DR10" s="122"/>
      <c r="DS10" s="122"/>
      <c r="DT10" s="122"/>
      <c r="DU10" s="122"/>
      <c r="DV10" s="122"/>
      <c r="DW10" s="122"/>
      <c r="DX10" s="122"/>
    </row>
    <row r="11" spans="1:128" s="80" customFormat="1" ht="21" hidden="1" customHeight="1">
      <c r="A11" s="896"/>
      <c r="B11" s="850"/>
      <c r="C11" s="199"/>
      <c r="D11" s="199"/>
      <c r="E11" s="138" t="s">
        <v>174</v>
      </c>
      <c r="F11" s="137" t="s">
        <v>173</v>
      </c>
      <c r="G11" s="137"/>
      <c r="H11" s="137"/>
      <c r="I11" s="137"/>
      <c r="J11" s="137"/>
      <c r="K11" s="137"/>
      <c r="L11" s="137"/>
      <c r="M11" s="137"/>
      <c r="N11" s="190"/>
      <c r="O11" s="190"/>
      <c r="P11" s="79"/>
      <c r="Q11" s="79"/>
      <c r="R11" s="79"/>
      <c r="S11" s="79"/>
      <c r="T11" s="79"/>
      <c r="U11" s="79"/>
      <c r="V11" s="155"/>
      <c r="W11" s="155"/>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c r="BG11" s="122"/>
      <c r="BH11" s="122"/>
      <c r="BI11" s="122"/>
      <c r="BJ11" s="122"/>
      <c r="BK11" s="122"/>
      <c r="BL11" s="122"/>
      <c r="BM11" s="122"/>
      <c r="BN11" s="122"/>
      <c r="BO11" s="122"/>
      <c r="BP11" s="122"/>
      <c r="BQ11" s="122"/>
      <c r="BR11" s="122"/>
      <c r="BS11" s="122"/>
      <c r="BT11" s="122"/>
      <c r="BU11" s="122"/>
      <c r="BV11" s="122"/>
      <c r="BW11" s="122"/>
      <c r="BX11" s="122"/>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122"/>
      <c r="DD11" s="122"/>
      <c r="DE11" s="122"/>
      <c r="DF11" s="122"/>
      <c r="DG11" s="122"/>
      <c r="DH11" s="122"/>
      <c r="DI11" s="122"/>
      <c r="DJ11" s="122"/>
      <c r="DK11" s="122"/>
      <c r="DL11" s="122"/>
      <c r="DM11" s="122"/>
      <c r="DN11" s="122"/>
      <c r="DO11" s="122"/>
      <c r="DP11" s="122"/>
      <c r="DQ11" s="122"/>
      <c r="DR11" s="122"/>
      <c r="DS11" s="122"/>
      <c r="DT11" s="122"/>
      <c r="DU11" s="122"/>
      <c r="DV11" s="122"/>
      <c r="DW11" s="122"/>
      <c r="DX11" s="122"/>
    </row>
    <row r="12" spans="1:128" s="119" customFormat="1" ht="69.75" hidden="1" customHeight="1">
      <c r="A12" s="896"/>
      <c r="B12" s="850"/>
      <c r="C12" s="924"/>
      <c r="D12" s="531"/>
      <c r="E12" s="83" t="s">
        <v>4</v>
      </c>
      <c r="F12" s="85" t="s">
        <v>0</v>
      </c>
      <c r="G12" s="156" t="s">
        <v>5</v>
      </c>
      <c r="H12" s="85" t="s">
        <v>41</v>
      </c>
      <c r="I12" s="156" t="s">
        <v>169</v>
      </c>
      <c r="J12" s="136" t="s">
        <v>145</v>
      </c>
      <c r="K12" s="159" t="str">
        <f>'BSC P5'!L6</f>
        <v>%</v>
      </c>
      <c r="L12" s="169"/>
      <c r="M12" s="156"/>
      <c r="N12" s="168"/>
      <c r="O12" s="168"/>
      <c r="P12" s="133"/>
      <c r="Q12" s="134"/>
      <c r="R12" s="118"/>
      <c r="S12" s="135"/>
      <c r="T12" s="133"/>
      <c r="U12" s="134"/>
      <c r="V12" s="118"/>
      <c r="W12" s="135"/>
    </row>
    <row r="13" spans="1:128" s="119" customFormat="1" ht="80.25" hidden="1" customHeight="1">
      <c r="A13" s="896"/>
      <c r="B13" s="850"/>
      <c r="C13" s="925"/>
      <c r="D13" s="532"/>
      <c r="E13" s="83" t="s">
        <v>6</v>
      </c>
      <c r="F13" s="85" t="s">
        <v>1</v>
      </c>
      <c r="G13" s="156" t="s">
        <v>9</v>
      </c>
      <c r="H13" s="85" t="s">
        <v>36</v>
      </c>
      <c r="I13" s="156" t="s">
        <v>170</v>
      </c>
      <c r="J13" s="136" t="s">
        <v>244</v>
      </c>
      <c r="K13" s="159" t="str">
        <f>'BSC P5'!L7</f>
        <v>đ/ kWh</v>
      </c>
      <c r="L13" s="156"/>
      <c r="M13" s="156"/>
      <c r="N13" s="168"/>
      <c r="O13" s="168"/>
      <c r="P13" s="118"/>
      <c r="Q13" s="134"/>
      <c r="R13" s="118"/>
      <c r="S13" s="135"/>
      <c r="T13" s="118"/>
      <c r="U13" s="134"/>
      <c r="V13" s="118"/>
      <c r="W13" s="135"/>
    </row>
    <row r="14" spans="1:128" s="119" customFormat="1" ht="50.25" hidden="1" customHeight="1">
      <c r="A14" s="896"/>
      <c r="B14" s="850"/>
      <c r="C14" s="926"/>
      <c r="D14" s="533"/>
      <c r="E14" s="83" t="s">
        <v>7</v>
      </c>
      <c r="F14" s="85" t="s">
        <v>37</v>
      </c>
      <c r="G14" s="156" t="s">
        <v>10</v>
      </c>
      <c r="H14" s="85" t="str">
        <f>'BSC P5'!G8</f>
        <v>Giá trị hàng tồn kho hàng quý không vượt kế hoạch TCT giao</v>
      </c>
      <c r="I14" s="156" t="s">
        <v>171</v>
      </c>
      <c r="J14" s="136" t="s">
        <v>147</v>
      </c>
      <c r="K14" s="33" t="str">
        <f>'BSC P5'!L8</f>
        <v>%</v>
      </c>
      <c r="L14" s="169"/>
      <c r="M14" s="156"/>
      <c r="N14" s="168"/>
      <c r="O14" s="168"/>
      <c r="P14" s="133"/>
      <c r="Q14" s="134"/>
      <c r="R14" s="118"/>
      <c r="S14" s="135"/>
      <c r="T14" s="133"/>
      <c r="U14" s="134"/>
      <c r="V14" s="118"/>
      <c r="W14" s="135"/>
    </row>
    <row r="15" spans="1:128">
      <c r="A15" s="896"/>
      <c r="B15" s="850"/>
      <c r="C15" s="146"/>
      <c r="D15" s="146"/>
      <c r="E15" s="138" t="s">
        <v>53</v>
      </c>
      <c r="F15" s="927" t="s">
        <v>175</v>
      </c>
      <c r="G15" s="928"/>
      <c r="H15" s="928"/>
      <c r="I15" s="928"/>
      <c r="J15" s="928"/>
      <c r="K15" s="928"/>
      <c r="L15" s="928"/>
      <c r="M15" s="929"/>
      <c r="N15" s="137"/>
      <c r="O15" s="137"/>
      <c r="P15" s="79"/>
      <c r="Q15" s="79"/>
      <c r="R15" s="79"/>
      <c r="S15" s="189"/>
      <c r="T15" s="79"/>
      <c r="U15" s="79"/>
      <c r="V15" s="79"/>
      <c r="W15" s="189"/>
    </row>
    <row r="16" spans="1:128" s="87" customFormat="1" ht="124.5" customHeight="1">
      <c r="A16" s="896"/>
      <c r="B16" s="850"/>
      <c r="C16" s="188">
        <v>0</v>
      </c>
      <c r="D16" s="558">
        <v>1</v>
      </c>
      <c r="E16" s="83" t="s">
        <v>8</v>
      </c>
      <c r="F16" s="84" t="s">
        <v>42</v>
      </c>
      <c r="G16" s="157" t="s">
        <v>583</v>
      </c>
      <c r="H16" s="84" t="str">
        <f>+'BSC P5'!G9</f>
        <v>Thực hiện tốt công tác dịch vụ khách hàng, không vi phạm về quy định giao tiếp khách hàng</v>
      </c>
      <c r="I16" s="156" t="s">
        <v>584</v>
      </c>
      <c r="J16" s="84" t="str">
        <f>+H16</f>
        <v>Thực hiện tốt công tác dịch vụ khách hàng, không vi phạm về quy định giao tiếp khách hàng</v>
      </c>
      <c r="K16" s="118" t="s">
        <v>105</v>
      </c>
      <c r="L16" s="86">
        <v>0</v>
      </c>
      <c r="M16" s="118" t="s">
        <v>106</v>
      </c>
      <c r="N16" s="168">
        <v>1</v>
      </c>
      <c r="O16" s="312">
        <f>N16*D16*$C$16*$B$10*$A$9</f>
        <v>0</v>
      </c>
      <c r="P16" s="156">
        <v>0</v>
      </c>
      <c r="Q16" s="83">
        <v>10</v>
      </c>
      <c r="R16" s="118">
        <f>100-(P16-L16)*Q16</f>
        <v>100</v>
      </c>
      <c r="S16" s="135">
        <f>R16*O16</f>
        <v>0</v>
      </c>
      <c r="T16" s="86">
        <v>0</v>
      </c>
      <c r="U16" s="83">
        <v>10</v>
      </c>
      <c r="V16" s="118">
        <f>100-(T16-L16)*U16</f>
        <v>100</v>
      </c>
      <c r="W16" s="135">
        <f>O16*V16</f>
        <v>0</v>
      </c>
    </row>
    <row r="17" spans="1:128">
      <c r="A17" s="896"/>
      <c r="B17" s="850"/>
      <c r="C17" s="146"/>
      <c r="D17" s="146"/>
      <c r="E17" s="138" t="s">
        <v>177</v>
      </c>
      <c r="F17" s="927" t="s">
        <v>176</v>
      </c>
      <c r="G17" s="928"/>
      <c r="H17" s="928"/>
      <c r="I17" s="928"/>
      <c r="J17" s="928"/>
      <c r="K17" s="928"/>
      <c r="L17" s="928"/>
      <c r="M17" s="929"/>
      <c r="N17" s="190"/>
      <c r="O17" s="190"/>
      <c r="P17" s="79"/>
      <c r="Q17" s="79"/>
      <c r="R17" s="191"/>
      <c r="S17" s="192"/>
      <c r="T17" s="79"/>
      <c r="U17" s="79"/>
      <c r="V17" s="191"/>
      <c r="W17" s="192"/>
    </row>
    <row r="18" spans="1:128" s="89" customFormat="1" ht="47.25">
      <c r="A18" s="896"/>
      <c r="B18" s="850"/>
      <c r="C18" s="200">
        <v>0</v>
      </c>
      <c r="D18" s="556">
        <v>1</v>
      </c>
      <c r="E18" s="83" t="s">
        <v>2</v>
      </c>
      <c r="F18" s="84" t="s">
        <v>3</v>
      </c>
      <c r="G18" s="157" t="s">
        <v>585</v>
      </c>
      <c r="H18" s="84" t="s">
        <v>149</v>
      </c>
      <c r="I18" s="157" t="s">
        <v>594</v>
      </c>
      <c r="J18" s="84" t="str">
        <f>+H18</f>
        <v>Nghiên cứu áp dụng công nghệ mới vào SXKD</v>
      </c>
      <c r="K18" s="118" t="s">
        <v>105</v>
      </c>
      <c r="L18" s="86">
        <v>0</v>
      </c>
      <c r="M18" s="118" t="s">
        <v>106</v>
      </c>
      <c r="N18" s="139">
        <v>1</v>
      </c>
      <c r="O18" s="312">
        <f>N18*D18*$C$18*$B$10*$A$9</f>
        <v>0</v>
      </c>
      <c r="P18" s="156">
        <f>+L18</f>
        <v>0</v>
      </c>
      <c r="Q18" s="83">
        <v>10</v>
      </c>
      <c r="R18" s="118">
        <f>100-(P18-L18)*Q18</f>
        <v>100</v>
      </c>
      <c r="S18" s="135">
        <f>R18*O18</f>
        <v>0</v>
      </c>
      <c r="T18" s="86">
        <v>0</v>
      </c>
      <c r="U18" s="83">
        <v>10</v>
      </c>
      <c r="V18" s="118">
        <f>100-(T18-L18)*U18</f>
        <v>100</v>
      </c>
      <c r="W18" s="135">
        <f>O18*V18</f>
        <v>0</v>
      </c>
    </row>
    <row r="19" spans="1:128">
      <c r="A19" s="896"/>
      <c r="B19" s="850"/>
      <c r="C19" s="167"/>
      <c r="D19" s="167"/>
      <c r="E19" s="138" t="s">
        <v>179</v>
      </c>
      <c r="F19" s="927" t="s">
        <v>178</v>
      </c>
      <c r="G19" s="928"/>
      <c r="H19" s="928"/>
      <c r="I19" s="928"/>
      <c r="J19" s="928"/>
      <c r="K19" s="928"/>
      <c r="L19" s="928"/>
      <c r="M19" s="929"/>
      <c r="N19" s="190"/>
      <c r="O19" s="190"/>
      <c r="P19" s="79"/>
      <c r="Q19" s="79"/>
      <c r="R19" s="191"/>
      <c r="S19" s="192"/>
      <c r="T19" s="79"/>
      <c r="U19" s="79"/>
      <c r="V19" s="191"/>
      <c r="W19" s="192"/>
    </row>
    <row r="20" spans="1:128" s="91" customFormat="1" ht="21" customHeight="1">
      <c r="A20" s="896"/>
      <c r="B20" s="851"/>
      <c r="C20" s="160"/>
      <c r="D20" s="160"/>
      <c r="E20" s="83"/>
      <c r="F20" s="84"/>
      <c r="G20" s="84"/>
      <c r="H20" s="82"/>
      <c r="I20" s="82"/>
      <c r="J20" s="82"/>
      <c r="K20" s="120"/>
      <c r="L20" s="172"/>
      <c r="M20" s="172"/>
      <c r="N20" s="139"/>
      <c r="O20" s="139"/>
      <c r="P20" s="173"/>
      <c r="Q20" s="173"/>
      <c r="R20" s="170"/>
      <c r="S20" s="171"/>
      <c r="T20" s="173"/>
      <c r="U20" s="173"/>
      <c r="V20" s="170"/>
      <c r="W20" s="171"/>
      <c r="X20" s="124"/>
      <c r="Y20" s="124"/>
      <c r="Z20" s="124"/>
      <c r="AA20" s="124"/>
      <c r="AB20" s="124"/>
      <c r="AC20" s="124"/>
      <c r="AD20" s="124"/>
      <c r="AE20" s="124"/>
      <c r="AF20" s="124"/>
      <c r="AG20" s="124"/>
      <c r="AH20" s="124"/>
      <c r="AI20" s="124"/>
      <c r="AJ20" s="124"/>
      <c r="AK20" s="124"/>
      <c r="AL20" s="124"/>
      <c r="AM20" s="124"/>
      <c r="AN20" s="124"/>
      <c r="AO20" s="124"/>
      <c r="AP20" s="124"/>
      <c r="AQ20" s="124"/>
      <c r="AR20" s="124"/>
      <c r="AS20" s="124"/>
      <c r="AT20" s="124"/>
      <c r="AU20" s="124"/>
      <c r="AV20" s="124"/>
      <c r="AW20" s="124"/>
      <c r="AX20" s="124"/>
      <c r="AY20" s="124"/>
      <c r="AZ20" s="124"/>
      <c r="BA20" s="124"/>
      <c r="BB20" s="124"/>
      <c r="BC20" s="124"/>
      <c r="BD20" s="124"/>
      <c r="BE20" s="124"/>
      <c r="BF20" s="124"/>
      <c r="BG20" s="124"/>
      <c r="BH20" s="124"/>
      <c r="BI20" s="124"/>
      <c r="BJ20" s="124"/>
      <c r="BK20" s="124"/>
      <c r="BL20" s="124"/>
      <c r="BM20" s="124"/>
      <c r="BN20" s="124"/>
      <c r="BO20" s="124"/>
      <c r="BP20" s="124"/>
      <c r="BQ20" s="124"/>
      <c r="BR20" s="124"/>
      <c r="BS20" s="124"/>
      <c r="BT20" s="124"/>
      <c r="BU20" s="124"/>
      <c r="BV20" s="124"/>
      <c r="BW20" s="124"/>
      <c r="BX20" s="124"/>
      <c r="BY20" s="124"/>
      <c r="BZ20" s="124"/>
      <c r="CA20" s="124"/>
      <c r="CB20" s="124"/>
      <c r="CC20" s="124"/>
      <c r="CD20" s="124"/>
      <c r="CE20" s="124"/>
      <c r="CF20" s="124"/>
      <c r="CG20" s="124"/>
      <c r="CH20" s="124"/>
      <c r="CI20" s="124"/>
      <c r="CJ20" s="124"/>
      <c r="CK20" s="124"/>
      <c r="CL20" s="124"/>
      <c r="CM20" s="124"/>
      <c r="CN20" s="124"/>
      <c r="CO20" s="124"/>
      <c r="CP20" s="124"/>
      <c r="CQ20" s="124"/>
      <c r="CR20" s="124"/>
      <c r="CS20" s="124"/>
      <c r="CT20" s="124"/>
      <c r="CU20" s="124"/>
      <c r="CV20" s="124"/>
      <c r="CW20" s="124"/>
      <c r="CX20" s="124"/>
      <c r="CY20" s="124"/>
      <c r="CZ20" s="124"/>
      <c r="DA20" s="124"/>
      <c r="DB20" s="124"/>
      <c r="DC20" s="124"/>
      <c r="DD20" s="124"/>
      <c r="DE20" s="124"/>
      <c r="DF20" s="124"/>
      <c r="DG20" s="124"/>
      <c r="DH20" s="124"/>
      <c r="DI20" s="124"/>
      <c r="DJ20" s="124"/>
      <c r="DK20" s="124"/>
      <c r="DL20" s="124"/>
      <c r="DM20" s="124"/>
      <c r="DN20" s="124"/>
      <c r="DO20" s="124"/>
      <c r="DP20" s="124"/>
      <c r="DQ20" s="124"/>
      <c r="DR20" s="124"/>
      <c r="DS20" s="124"/>
      <c r="DT20" s="124"/>
      <c r="DU20" s="124"/>
      <c r="DV20" s="124"/>
      <c r="DW20" s="124"/>
      <c r="DX20" s="124"/>
    </row>
    <row r="21" spans="1:128" ht="20.25" customHeight="1">
      <c r="A21" s="896"/>
      <c r="C21" s="146"/>
      <c r="D21" s="146"/>
      <c r="E21" s="76" t="s">
        <v>126</v>
      </c>
      <c r="F21" s="920" t="s">
        <v>180</v>
      </c>
      <c r="G21" s="930"/>
      <c r="H21" s="930"/>
      <c r="I21" s="930"/>
      <c r="J21" s="930"/>
      <c r="K21" s="930"/>
      <c r="L21" s="930"/>
      <c r="M21" s="931"/>
      <c r="N21" s="165"/>
      <c r="O21" s="165"/>
      <c r="P21" s="174"/>
      <c r="Q21" s="174"/>
      <c r="R21" s="174"/>
      <c r="S21" s="175"/>
      <c r="T21" s="174"/>
      <c r="U21" s="174"/>
      <c r="V21" s="174"/>
      <c r="W21" s="175"/>
    </row>
    <row r="22" spans="1:128" ht="20.25" hidden="1" customHeight="1">
      <c r="A22" s="896"/>
      <c r="B22" s="847">
        <v>0.88</v>
      </c>
      <c r="C22" s="146"/>
      <c r="D22" s="146"/>
      <c r="E22" s="79" t="s">
        <v>182</v>
      </c>
      <c r="F22" s="831" t="s">
        <v>181</v>
      </c>
      <c r="G22" s="832"/>
      <c r="H22" s="832"/>
      <c r="I22" s="832"/>
      <c r="J22" s="832"/>
      <c r="K22" s="832"/>
      <c r="L22" s="832"/>
      <c r="M22" s="833"/>
      <c r="N22" s="142"/>
      <c r="O22" s="142"/>
      <c r="P22" s="193"/>
      <c r="Q22" s="193"/>
      <c r="R22" s="193"/>
      <c r="S22" s="194"/>
      <c r="T22" s="193"/>
      <c r="U22" s="193"/>
      <c r="V22" s="193"/>
      <c r="W22" s="194"/>
    </row>
    <row r="23" spans="1:128" s="68" customFormat="1" ht="26.25" hidden="1" customHeight="1">
      <c r="A23" s="896"/>
      <c r="B23" s="848"/>
      <c r="C23" s="148"/>
      <c r="D23" s="537"/>
      <c r="E23" s="138" t="s">
        <v>187</v>
      </c>
      <c r="F23" s="921" t="s">
        <v>186</v>
      </c>
      <c r="G23" s="922"/>
      <c r="H23" s="922"/>
      <c r="I23" s="922"/>
      <c r="J23" s="922"/>
      <c r="K23" s="922"/>
      <c r="L23" s="922"/>
      <c r="M23" s="923"/>
      <c r="N23" s="190"/>
      <c r="O23" s="190"/>
      <c r="P23" s="195"/>
      <c r="Q23" s="195"/>
      <c r="R23" s="196"/>
      <c r="S23" s="197"/>
      <c r="T23" s="195"/>
      <c r="U23" s="195"/>
      <c r="V23" s="196"/>
      <c r="W23" s="197"/>
      <c r="X23" s="123"/>
      <c r="Y23" s="123"/>
      <c r="Z23" s="123"/>
      <c r="AA23" s="123"/>
      <c r="AB23" s="123"/>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123"/>
      <c r="DD23" s="123"/>
      <c r="DE23" s="123"/>
      <c r="DF23" s="123"/>
      <c r="DG23" s="123"/>
      <c r="DH23" s="123"/>
      <c r="DI23" s="123"/>
      <c r="DJ23" s="123"/>
      <c r="DK23" s="123"/>
      <c r="DL23" s="123"/>
      <c r="DM23" s="123"/>
      <c r="DN23" s="123"/>
      <c r="DO23" s="123"/>
      <c r="DP23" s="123"/>
      <c r="DQ23" s="123"/>
      <c r="DR23" s="123"/>
      <c r="DS23" s="123"/>
      <c r="DT23" s="123"/>
      <c r="DU23" s="123"/>
      <c r="DV23" s="123"/>
      <c r="DW23" s="123"/>
      <c r="DX23" s="123"/>
    </row>
    <row r="24" spans="1:128" s="67" customFormat="1" ht="80.25" hidden="1" customHeight="1">
      <c r="A24" s="896"/>
      <c r="B24" s="848"/>
      <c r="E24" s="81" t="s">
        <v>83</v>
      </c>
      <c r="F24" s="58" t="s">
        <v>188</v>
      </c>
      <c r="G24" s="140" t="s">
        <v>189</v>
      </c>
      <c r="H24" s="53" t="e">
        <f>+'Ma tran chuc năng P5'!#REF!</f>
        <v>#REF!</v>
      </c>
      <c r="I24" s="81" t="s">
        <v>190</v>
      </c>
      <c r="J24" s="53" t="s">
        <v>191</v>
      </c>
      <c r="K24" s="90" t="s">
        <v>105</v>
      </c>
      <c r="L24" s="173"/>
      <c r="M24" s="95"/>
      <c r="N24" s="139"/>
      <c r="O24" s="139"/>
      <c r="P24" s="95"/>
      <c r="Q24" s="134"/>
      <c r="R24" s="118"/>
      <c r="S24" s="135"/>
      <c r="T24" s="95"/>
      <c r="U24" s="134"/>
      <c r="V24" s="118"/>
      <c r="W24" s="135"/>
      <c r="X24" s="122"/>
      <c r="Y24" s="122"/>
      <c r="Z24" s="122"/>
      <c r="AA24" s="122"/>
      <c r="AB24" s="122"/>
      <c r="AC24" s="122"/>
      <c r="AD24" s="122"/>
      <c r="AE24" s="122"/>
      <c r="AF24" s="122"/>
      <c r="AG24" s="122"/>
      <c r="AH24" s="122"/>
      <c r="AI24" s="122"/>
      <c r="AJ24" s="122"/>
      <c r="AK24" s="122"/>
      <c r="AL24" s="122"/>
      <c r="AM24" s="122"/>
      <c r="AN24" s="122"/>
      <c r="AO24" s="122"/>
      <c r="AP24" s="122"/>
      <c r="AQ24" s="122"/>
      <c r="AR24" s="122"/>
      <c r="AS24" s="122"/>
      <c r="AT24" s="122"/>
      <c r="AU24" s="122"/>
      <c r="AV24" s="122"/>
      <c r="AW24" s="122"/>
      <c r="AX24" s="122"/>
      <c r="AY24" s="122"/>
      <c r="AZ24" s="122"/>
      <c r="BA24" s="122"/>
      <c r="BB24" s="122"/>
      <c r="BC24" s="122"/>
      <c r="BD24" s="122"/>
      <c r="BE24" s="122"/>
      <c r="BF24" s="122"/>
      <c r="BG24" s="122"/>
      <c r="BH24" s="122"/>
      <c r="BI24" s="122"/>
      <c r="BJ24" s="122"/>
      <c r="BK24" s="122"/>
      <c r="BL24" s="122"/>
      <c r="BM24" s="122"/>
      <c r="BN24" s="122"/>
      <c r="BO24" s="122"/>
      <c r="BP24" s="122"/>
      <c r="BQ24" s="122"/>
      <c r="BR24" s="122"/>
      <c r="BS24" s="122"/>
      <c r="BT24" s="122"/>
      <c r="BU24" s="122"/>
      <c r="BV24" s="122"/>
      <c r="BW24" s="122"/>
      <c r="BX24" s="122"/>
      <c r="BY24" s="122"/>
      <c r="BZ24" s="122"/>
      <c r="CA24" s="122"/>
      <c r="CB24" s="122"/>
      <c r="CC24" s="122"/>
      <c r="CD24" s="122"/>
      <c r="CE24" s="122"/>
      <c r="CF24" s="122"/>
      <c r="CG24" s="122"/>
      <c r="CH24" s="122"/>
      <c r="CI24" s="122"/>
      <c r="CJ24" s="122"/>
      <c r="CK24" s="122"/>
      <c r="CL24" s="122"/>
      <c r="CM24" s="122"/>
      <c r="CN24" s="122"/>
      <c r="CO24" s="122"/>
      <c r="CP24" s="122"/>
      <c r="CQ24" s="122"/>
      <c r="CR24" s="122"/>
      <c r="CS24" s="122"/>
      <c r="CT24" s="122"/>
      <c r="CU24" s="122"/>
      <c r="CV24" s="122"/>
      <c r="CW24" s="122"/>
      <c r="CX24" s="122"/>
      <c r="CY24" s="122"/>
      <c r="CZ24" s="122"/>
      <c r="DA24" s="122"/>
      <c r="DB24" s="122"/>
      <c r="DC24" s="122"/>
      <c r="DD24" s="122"/>
      <c r="DE24" s="122"/>
      <c r="DF24" s="122"/>
      <c r="DG24" s="122"/>
      <c r="DH24" s="122"/>
      <c r="DI24" s="122"/>
      <c r="DJ24" s="122"/>
      <c r="DK24" s="122"/>
      <c r="DL24" s="122"/>
      <c r="DM24" s="122"/>
      <c r="DN24" s="122"/>
      <c r="DO24" s="122"/>
      <c r="DP24" s="122"/>
      <c r="DQ24" s="122"/>
      <c r="DR24" s="122"/>
      <c r="DS24" s="122"/>
      <c r="DT24" s="122"/>
      <c r="DU24" s="122"/>
      <c r="DV24" s="122"/>
      <c r="DW24" s="122"/>
      <c r="DX24" s="122"/>
    </row>
    <row r="25" spans="1:128" s="67" customFormat="1" ht="57" hidden="1" customHeight="1">
      <c r="A25" s="896"/>
      <c r="B25" s="848"/>
      <c r="C25" s="868">
        <v>0</v>
      </c>
      <c r="D25" s="528"/>
      <c r="E25" s="81" t="s">
        <v>56</v>
      </c>
      <c r="F25" s="58" t="str">
        <f>+'Ma tran chuc năng P5'!D6</f>
        <v xml:space="preserve">Lập, triển khai kế hoạch CCHC của Công ty </v>
      </c>
      <c r="G25" s="140" t="s">
        <v>472</v>
      </c>
      <c r="H25" s="53" t="str">
        <f>'Ma tran chuc năng P5'!F6</f>
        <v xml:space="preserve">Tham gia triển khai thực hiện kế hoạch CCHC của Công ty </v>
      </c>
      <c r="I25" s="81" t="s">
        <v>477</v>
      </c>
      <c r="J25" s="298" t="s">
        <v>431</v>
      </c>
      <c r="K25" s="118" t="s">
        <v>105</v>
      </c>
      <c r="L25" s="86">
        <v>0</v>
      </c>
      <c r="M25" s="118" t="s">
        <v>106</v>
      </c>
      <c r="N25" s="139">
        <v>0.5</v>
      </c>
      <c r="O25" s="312">
        <f>N25*$C$25*$B$22*$A$9</f>
        <v>0</v>
      </c>
      <c r="P25" s="86">
        <v>0</v>
      </c>
      <c r="Q25" s="134"/>
      <c r="R25" s="118">
        <f>IF((100-P25*10)&gt;30,100-P25*10,0)</f>
        <v>100</v>
      </c>
      <c r="S25" s="135">
        <f>R25*O25</f>
        <v>0</v>
      </c>
      <c r="T25" s="86">
        <v>0</v>
      </c>
      <c r="U25" s="134"/>
      <c r="V25" s="118">
        <f>IF((100-T25*10)&gt;30,100-T25*10,0)</f>
        <v>100</v>
      </c>
      <c r="W25" s="135">
        <f>O25*V25</f>
        <v>0</v>
      </c>
      <c r="X25" s="122"/>
      <c r="Y25" s="122"/>
      <c r="Z25" s="122"/>
      <c r="AA25" s="122"/>
      <c r="AB25" s="122"/>
      <c r="AC25" s="122"/>
      <c r="AD25" s="122"/>
      <c r="AE25" s="122"/>
      <c r="AF25" s="122"/>
      <c r="AG25" s="122"/>
      <c r="AH25" s="122"/>
      <c r="AI25" s="122"/>
      <c r="AJ25" s="122"/>
      <c r="AK25" s="122"/>
      <c r="AL25" s="122"/>
      <c r="AM25" s="122"/>
      <c r="AN25" s="122"/>
      <c r="AO25" s="122"/>
      <c r="AP25" s="122"/>
      <c r="AQ25" s="122"/>
      <c r="AR25" s="122"/>
      <c r="AS25" s="122"/>
      <c r="AT25" s="122"/>
      <c r="AU25" s="122"/>
      <c r="AV25" s="122"/>
      <c r="AW25" s="122"/>
      <c r="AX25" s="122"/>
      <c r="AY25" s="122"/>
      <c r="AZ25" s="122"/>
      <c r="BA25" s="122"/>
      <c r="BB25" s="122"/>
      <c r="BC25" s="122"/>
      <c r="BD25" s="122"/>
      <c r="BE25" s="122"/>
      <c r="BF25" s="122"/>
      <c r="BG25" s="122"/>
      <c r="BH25" s="122"/>
      <c r="BI25" s="122"/>
      <c r="BJ25" s="122"/>
      <c r="BK25" s="122"/>
      <c r="BL25" s="122"/>
      <c r="BM25" s="122"/>
      <c r="BN25" s="122"/>
      <c r="BO25" s="122"/>
      <c r="BP25" s="122"/>
      <c r="BQ25" s="122"/>
      <c r="BR25" s="122"/>
      <c r="BS25" s="122"/>
      <c r="BT25" s="122"/>
      <c r="BU25" s="122"/>
      <c r="BV25" s="122"/>
      <c r="BW25" s="122"/>
      <c r="BX25" s="122"/>
      <c r="BY25" s="122"/>
      <c r="BZ25" s="122"/>
      <c r="CA25" s="122"/>
      <c r="CB25" s="122"/>
      <c r="CC25" s="122"/>
      <c r="CD25" s="122"/>
      <c r="CE25" s="122"/>
      <c r="CF25" s="122"/>
      <c r="CG25" s="122"/>
      <c r="CH25" s="122"/>
      <c r="CI25" s="122"/>
      <c r="CJ25" s="122"/>
      <c r="CK25" s="122"/>
      <c r="CL25" s="122"/>
      <c r="CM25" s="122"/>
      <c r="CN25" s="122"/>
      <c r="CO25" s="122"/>
      <c r="CP25" s="122"/>
      <c r="CQ25" s="122"/>
      <c r="CR25" s="122"/>
      <c r="CS25" s="122"/>
      <c r="CT25" s="122"/>
      <c r="CU25" s="122"/>
      <c r="CV25" s="122"/>
      <c r="CW25" s="122"/>
      <c r="CX25" s="122"/>
      <c r="CY25" s="122"/>
      <c r="CZ25" s="122"/>
      <c r="DA25" s="122"/>
      <c r="DB25" s="122"/>
      <c r="DC25" s="122"/>
      <c r="DD25" s="122"/>
      <c r="DE25" s="122"/>
      <c r="DF25" s="122"/>
      <c r="DG25" s="122"/>
      <c r="DH25" s="122"/>
      <c r="DI25" s="122"/>
      <c r="DJ25" s="122"/>
      <c r="DK25" s="122"/>
      <c r="DL25" s="122"/>
      <c r="DM25" s="122"/>
      <c r="DN25" s="122"/>
      <c r="DO25" s="122"/>
      <c r="DP25" s="122"/>
      <c r="DQ25" s="122"/>
      <c r="DR25" s="122"/>
      <c r="DS25" s="122"/>
      <c r="DT25" s="122"/>
      <c r="DU25" s="122"/>
      <c r="DV25" s="122"/>
      <c r="DW25" s="122"/>
      <c r="DX25" s="122"/>
    </row>
    <row r="26" spans="1:128" s="67" customFormat="1" ht="67.5" hidden="1" customHeight="1">
      <c r="A26" s="896"/>
      <c r="B26" s="848"/>
      <c r="C26" s="870"/>
      <c r="D26" s="529"/>
      <c r="E26" s="81" t="s">
        <v>58</v>
      </c>
      <c r="F26" s="58" t="str">
        <f>+'Ma tran chuc năng P5'!D7</f>
        <v xml:space="preserve">Lập, triển khai kế hoạch thực hiện Quy chế dân chủ của Công ty </v>
      </c>
      <c r="G26" s="140" t="s">
        <v>473</v>
      </c>
      <c r="H26" s="62" t="str">
        <f>'Ma tran chuc năng P5'!F7</f>
        <v xml:space="preserve">Tham gia triển khai thực hiện kế hoạch thực hiện Quy chế dân chủ của Công ty </v>
      </c>
      <c r="I26" s="81" t="s">
        <v>478</v>
      </c>
      <c r="J26" s="298" t="s">
        <v>432</v>
      </c>
      <c r="K26" s="118" t="s">
        <v>105</v>
      </c>
      <c r="L26" s="86">
        <v>0</v>
      </c>
      <c r="M26" s="118" t="s">
        <v>106</v>
      </c>
      <c r="N26" s="139">
        <v>0.5</v>
      </c>
      <c r="O26" s="312">
        <f>N26*$C$25*$B$22*$A$9</f>
        <v>0</v>
      </c>
      <c r="P26" s="86">
        <v>0</v>
      </c>
      <c r="Q26" s="134"/>
      <c r="R26" s="118">
        <f>IF((100-P26*10)&gt;30,100-P26*10,0)</f>
        <v>100</v>
      </c>
      <c r="S26" s="135">
        <f>R26*O26</f>
        <v>0</v>
      </c>
      <c r="T26" s="86">
        <v>0</v>
      </c>
      <c r="U26" s="134"/>
      <c r="V26" s="118">
        <f>IF((100-T26*10)&gt;30,100-T26*10,0)</f>
        <v>100</v>
      </c>
      <c r="W26" s="135">
        <f>O26*V26</f>
        <v>0</v>
      </c>
      <c r="X26" s="122"/>
      <c r="Y26" s="122"/>
      <c r="Z26" s="122"/>
      <c r="AA26" s="122"/>
      <c r="AB26" s="122"/>
      <c r="AC26" s="122"/>
      <c r="AD26" s="122"/>
      <c r="AE26" s="122"/>
      <c r="AF26" s="122"/>
      <c r="AG26" s="122"/>
      <c r="AH26" s="122"/>
      <c r="AI26" s="122"/>
      <c r="AJ26" s="122"/>
      <c r="AK26" s="122"/>
      <c r="AL26" s="122"/>
      <c r="AM26" s="122"/>
      <c r="AN26" s="122"/>
      <c r="AO26" s="122"/>
      <c r="AP26" s="122"/>
      <c r="AQ26" s="122"/>
      <c r="AR26" s="122"/>
      <c r="AS26" s="122"/>
      <c r="AT26" s="122"/>
      <c r="AU26" s="122"/>
      <c r="AV26" s="122"/>
      <c r="AW26" s="122"/>
      <c r="AX26" s="122"/>
      <c r="AY26" s="122"/>
      <c r="AZ26" s="122"/>
      <c r="BA26" s="122"/>
      <c r="BB26" s="122"/>
      <c r="BC26" s="122"/>
      <c r="BD26" s="122"/>
      <c r="BE26" s="122"/>
      <c r="BF26" s="122"/>
      <c r="BG26" s="122"/>
      <c r="BH26" s="122"/>
      <c r="BI26" s="122"/>
      <c r="BJ26" s="122"/>
      <c r="BK26" s="122"/>
      <c r="BL26" s="122"/>
      <c r="BM26" s="122"/>
      <c r="BN26" s="122"/>
      <c r="BO26" s="122"/>
      <c r="BP26" s="122"/>
      <c r="BQ26" s="122"/>
      <c r="BR26" s="122"/>
      <c r="BS26" s="122"/>
      <c r="BT26" s="122"/>
      <c r="BU26" s="122"/>
      <c r="BV26" s="122"/>
      <c r="BW26" s="122"/>
      <c r="BX26" s="122"/>
      <c r="BY26" s="122"/>
      <c r="BZ26" s="122"/>
      <c r="CA26" s="122"/>
      <c r="CB26" s="122"/>
      <c r="CC26" s="122"/>
      <c r="CD26" s="122"/>
      <c r="CE26" s="122"/>
      <c r="CF26" s="122"/>
      <c r="CG26" s="122"/>
      <c r="CH26" s="122"/>
      <c r="CI26" s="122"/>
      <c r="CJ26" s="122"/>
      <c r="CK26" s="122"/>
      <c r="CL26" s="122"/>
      <c r="CM26" s="122"/>
      <c r="CN26" s="122"/>
      <c r="CO26" s="122"/>
      <c r="CP26" s="122"/>
      <c r="CQ26" s="122"/>
      <c r="CR26" s="122"/>
      <c r="CS26" s="122"/>
      <c r="CT26" s="122"/>
      <c r="CU26" s="122"/>
      <c r="CV26" s="122"/>
      <c r="CW26" s="122"/>
      <c r="CX26" s="122"/>
      <c r="CY26" s="122"/>
      <c r="CZ26" s="122"/>
      <c r="DA26" s="122"/>
      <c r="DB26" s="122"/>
      <c r="DC26" s="122"/>
      <c r="DD26" s="122"/>
      <c r="DE26" s="122"/>
      <c r="DF26" s="122"/>
      <c r="DG26" s="122"/>
      <c r="DH26" s="122"/>
      <c r="DI26" s="122"/>
      <c r="DJ26" s="122"/>
      <c r="DK26" s="122"/>
      <c r="DL26" s="122"/>
      <c r="DM26" s="122"/>
      <c r="DN26" s="122"/>
      <c r="DO26" s="122"/>
      <c r="DP26" s="122"/>
      <c r="DQ26" s="122"/>
      <c r="DR26" s="122"/>
      <c r="DS26" s="122"/>
      <c r="DT26" s="122"/>
      <c r="DU26" s="122"/>
      <c r="DV26" s="122"/>
      <c r="DW26" s="122"/>
      <c r="DX26" s="122"/>
    </row>
    <row r="27" spans="1:128" s="67" customFormat="1" ht="30.75" hidden="1" customHeight="1">
      <c r="A27" s="896"/>
      <c r="B27" s="848"/>
      <c r="C27" s="147"/>
      <c r="D27" s="147"/>
      <c r="E27" s="138" t="s">
        <v>197</v>
      </c>
      <c r="F27" s="831" t="s">
        <v>198</v>
      </c>
      <c r="G27" s="832"/>
      <c r="H27" s="832"/>
      <c r="I27" s="832"/>
      <c r="J27" s="832"/>
      <c r="K27" s="832"/>
      <c r="L27" s="832"/>
      <c r="M27" s="833"/>
      <c r="N27" s="190"/>
      <c r="O27" s="190"/>
      <c r="P27" s="198"/>
      <c r="Q27" s="198"/>
      <c r="R27" s="196"/>
      <c r="S27" s="197"/>
      <c r="T27" s="198"/>
      <c r="U27" s="198"/>
      <c r="V27" s="196"/>
      <c r="W27" s="197"/>
      <c r="X27" s="122"/>
      <c r="Y27" s="122"/>
      <c r="Z27" s="122"/>
      <c r="AA27" s="122"/>
      <c r="AB27" s="122"/>
      <c r="AC27" s="122"/>
      <c r="AD27" s="122"/>
      <c r="AE27" s="122"/>
      <c r="AF27" s="122"/>
      <c r="AG27" s="122"/>
      <c r="AH27" s="122"/>
      <c r="AI27" s="122"/>
      <c r="AJ27" s="122"/>
      <c r="AK27" s="122"/>
      <c r="AL27" s="122"/>
      <c r="AM27" s="122"/>
      <c r="AN27" s="122"/>
      <c r="AO27" s="122"/>
      <c r="AP27" s="122"/>
      <c r="AQ27" s="122"/>
      <c r="AR27" s="122"/>
      <c r="AS27" s="122"/>
      <c r="AT27" s="122"/>
      <c r="AU27" s="122"/>
      <c r="AV27" s="122"/>
      <c r="AW27" s="122"/>
      <c r="AX27" s="122"/>
      <c r="AY27" s="122"/>
      <c r="AZ27" s="122"/>
      <c r="BA27" s="122"/>
      <c r="BB27" s="122"/>
      <c r="BC27" s="122"/>
      <c r="BD27" s="122"/>
      <c r="BE27" s="122"/>
      <c r="BF27" s="122"/>
      <c r="BG27" s="122"/>
      <c r="BH27" s="122"/>
      <c r="BI27" s="122"/>
      <c r="BJ27" s="122"/>
      <c r="BK27" s="122"/>
      <c r="BL27" s="122"/>
      <c r="BM27" s="122"/>
      <c r="BN27" s="122"/>
      <c r="BO27" s="122"/>
      <c r="BP27" s="122"/>
      <c r="BQ27" s="122"/>
      <c r="BR27" s="122"/>
      <c r="BS27" s="122"/>
      <c r="BT27" s="122"/>
      <c r="BU27" s="122"/>
      <c r="BV27" s="122"/>
      <c r="BW27" s="122"/>
      <c r="BX27" s="122"/>
      <c r="BY27" s="122"/>
      <c r="BZ27" s="122"/>
      <c r="CA27" s="122"/>
      <c r="CB27" s="122"/>
      <c r="CC27" s="122"/>
      <c r="CD27" s="122"/>
      <c r="CE27" s="122"/>
      <c r="CF27" s="122"/>
      <c r="CG27" s="122"/>
      <c r="CH27" s="122"/>
      <c r="CI27" s="122"/>
      <c r="CJ27" s="122"/>
      <c r="CK27" s="122"/>
      <c r="CL27" s="122"/>
      <c r="CM27" s="122"/>
      <c r="CN27" s="122"/>
      <c r="CO27" s="122"/>
      <c r="CP27" s="122"/>
      <c r="CQ27" s="122"/>
      <c r="CR27" s="122"/>
      <c r="CS27" s="122"/>
      <c r="CT27" s="122"/>
      <c r="CU27" s="122"/>
      <c r="CV27" s="122"/>
      <c r="CW27" s="122"/>
      <c r="CX27" s="122"/>
      <c r="CY27" s="122"/>
      <c r="CZ27" s="122"/>
      <c r="DA27" s="122"/>
      <c r="DB27" s="122"/>
      <c r="DC27" s="122"/>
      <c r="DD27" s="122"/>
      <c r="DE27" s="122"/>
      <c r="DF27" s="122"/>
      <c r="DG27" s="122"/>
      <c r="DH27" s="122"/>
      <c r="DI27" s="122"/>
      <c r="DJ27" s="122"/>
      <c r="DK27" s="122"/>
      <c r="DL27" s="122"/>
      <c r="DM27" s="122"/>
      <c r="DN27" s="122"/>
      <c r="DO27" s="122"/>
      <c r="DP27" s="122"/>
      <c r="DQ27" s="122"/>
      <c r="DR27" s="122"/>
      <c r="DS27" s="122"/>
      <c r="DT27" s="122"/>
      <c r="DU27" s="122"/>
      <c r="DV27" s="122"/>
      <c r="DW27" s="122"/>
      <c r="DX27" s="122"/>
    </row>
    <row r="28" spans="1:128" s="67" customFormat="1" ht="81.75" hidden="1" customHeight="1">
      <c r="A28" s="896"/>
      <c r="B28" s="848"/>
      <c r="C28" s="868"/>
      <c r="D28" s="528"/>
      <c r="E28" s="841" t="s">
        <v>84</v>
      </c>
      <c r="F28" s="693" t="e">
        <f>+'Ma tran chuc năng P5'!#REF!</f>
        <v>#REF!</v>
      </c>
      <c r="G28" s="844" t="s">
        <v>248</v>
      </c>
      <c r="H28" s="719" t="s">
        <v>249</v>
      </c>
      <c r="I28" s="140" t="s">
        <v>250</v>
      </c>
      <c r="J28" s="58" t="e">
        <f>+'Ma tran chuc năng P5'!#REF!</f>
        <v>#REF!</v>
      </c>
      <c r="K28" s="90" t="s">
        <v>105</v>
      </c>
      <c r="L28" s="179"/>
      <c r="M28" s="178"/>
      <c r="N28" s="139"/>
      <c r="O28" s="139"/>
      <c r="P28" s="178"/>
      <c r="Q28" s="134"/>
      <c r="R28" s="118"/>
      <c r="S28" s="135"/>
      <c r="T28" s="178"/>
      <c r="U28" s="134"/>
      <c r="V28" s="118"/>
      <c r="W28" s="135"/>
      <c r="X28" s="122"/>
      <c r="Y28" s="122"/>
      <c r="Z28" s="122"/>
      <c r="AA28" s="122"/>
      <c r="AB28" s="122"/>
      <c r="AC28" s="122"/>
      <c r="AD28" s="122"/>
      <c r="AE28" s="122"/>
      <c r="AF28" s="122"/>
      <c r="AG28" s="122"/>
      <c r="AH28" s="122"/>
      <c r="AI28" s="122"/>
      <c r="AJ28" s="122"/>
      <c r="AK28" s="122"/>
      <c r="AL28" s="122"/>
      <c r="AM28" s="122"/>
      <c r="AN28" s="122"/>
      <c r="AO28" s="122"/>
      <c r="AP28" s="122"/>
      <c r="AQ28" s="122"/>
      <c r="AR28" s="122"/>
      <c r="AS28" s="122"/>
      <c r="AT28" s="122"/>
      <c r="AU28" s="122"/>
      <c r="AV28" s="122"/>
      <c r="AW28" s="122"/>
      <c r="AX28" s="122"/>
      <c r="AY28" s="122"/>
      <c r="AZ28" s="122"/>
      <c r="BA28" s="122"/>
      <c r="BB28" s="122"/>
      <c r="BC28" s="122"/>
      <c r="BD28" s="122"/>
      <c r="BE28" s="122"/>
      <c r="BF28" s="122"/>
      <c r="BG28" s="122"/>
      <c r="BH28" s="122"/>
      <c r="BI28" s="122"/>
      <c r="BJ28" s="122"/>
      <c r="BK28" s="122"/>
      <c r="BL28" s="122"/>
      <c r="BM28" s="122"/>
      <c r="BN28" s="122"/>
      <c r="BO28" s="122"/>
      <c r="BP28" s="122"/>
      <c r="BQ28" s="122"/>
      <c r="BR28" s="122"/>
      <c r="BS28" s="122"/>
      <c r="BT28" s="122"/>
      <c r="BU28" s="122"/>
      <c r="BV28" s="122"/>
      <c r="BW28" s="122"/>
      <c r="BX28" s="122"/>
      <c r="BY28" s="122"/>
      <c r="BZ28" s="122"/>
      <c r="CA28" s="122"/>
      <c r="CB28" s="122"/>
      <c r="CC28" s="122"/>
      <c r="CD28" s="122"/>
      <c r="CE28" s="122"/>
      <c r="CF28" s="122"/>
      <c r="CG28" s="122"/>
      <c r="CH28" s="122"/>
      <c r="CI28" s="122"/>
      <c r="CJ28" s="122"/>
      <c r="CK28" s="122"/>
      <c r="CL28" s="122"/>
      <c r="CM28" s="122"/>
      <c r="CN28" s="122"/>
      <c r="CO28" s="122"/>
      <c r="CP28" s="122"/>
      <c r="CQ28" s="122"/>
      <c r="CR28" s="122"/>
      <c r="CS28" s="122"/>
      <c r="CT28" s="122"/>
      <c r="CU28" s="122"/>
      <c r="CV28" s="122"/>
      <c r="CW28" s="122"/>
      <c r="CX28" s="122"/>
      <c r="CY28" s="122"/>
      <c r="CZ28" s="122"/>
      <c r="DA28" s="122"/>
      <c r="DB28" s="122"/>
      <c r="DC28" s="122"/>
      <c r="DD28" s="122"/>
      <c r="DE28" s="122"/>
      <c r="DF28" s="122"/>
      <c r="DG28" s="122"/>
      <c r="DH28" s="122"/>
      <c r="DI28" s="122"/>
      <c r="DJ28" s="122"/>
      <c r="DK28" s="122"/>
      <c r="DL28" s="122"/>
      <c r="DM28" s="122"/>
      <c r="DN28" s="122"/>
      <c r="DO28" s="122"/>
      <c r="DP28" s="122"/>
      <c r="DQ28" s="122"/>
      <c r="DR28" s="122"/>
      <c r="DS28" s="122"/>
      <c r="DT28" s="122"/>
      <c r="DU28" s="122"/>
      <c r="DV28" s="122"/>
      <c r="DW28" s="122"/>
      <c r="DX28" s="122"/>
    </row>
    <row r="29" spans="1:128" s="67" customFormat="1" ht="81.75" hidden="1" customHeight="1">
      <c r="A29" s="896"/>
      <c r="B29" s="848"/>
      <c r="C29" s="869"/>
      <c r="D29" s="530"/>
      <c r="E29" s="842"/>
      <c r="F29" s="695"/>
      <c r="G29" s="935"/>
      <c r="H29" s="720"/>
      <c r="I29" s="140" t="s">
        <v>251</v>
      </c>
      <c r="J29" s="58" t="str">
        <f>+'Ma tran chuc năng P5'!H8</f>
        <v>Lập danh mục VTTB, tài sản thu hồi</v>
      </c>
      <c r="K29" s="90" t="s">
        <v>105</v>
      </c>
      <c r="L29" s="179"/>
      <c r="M29" s="178"/>
      <c r="N29" s="139"/>
      <c r="O29" s="139"/>
      <c r="P29" s="178"/>
      <c r="Q29" s="134"/>
      <c r="R29" s="118"/>
      <c r="S29" s="135"/>
      <c r="T29" s="178"/>
      <c r="U29" s="134"/>
      <c r="V29" s="118"/>
      <c r="W29" s="135"/>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122"/>
      <c r="BB29" s="122"/>
      <c r="BC29" s="122"/>
      <c r="BD29" s="122"/>
      <c r="BE29" s="122"/>
      <c r="BF29" s="122"/>
      <c r="BG29" s="122"/>
      <c r="BH29" s="122"/>
      <c r="BI29" s="122"/>
      <c r="BJ29" s="122"/>
      <c r="BK29" s="122"/>
      <c r="BL29" s="122"/>
      <c r="BM29" s="122"/>
      <c r="BN29" s="122"/>
      <c r="BO29" s="122"/>
      <c r="BP29" s="122"/>
      <c r="BQ29" s="122"/>
      <c r="BR29" s="122"/>
      <c r="BS29" s="122"/>
      <c r="BT29" s="122"/>
      <c r="BU29" s="122"/>
      <c r="BV29" s="122"/>
      <c r="BW29" s="122"/>
      <c r="BX29" s="122"/>
      <c r="BY29" s="122"/>
      <c r="BZ29" s="122"/>
      <c r="CA29" s="122"/>
      <c r="CB29" s="122"/>
      <c r="CC29" s="122"/>
      <c r="CD29" s="122"/>
      <c r="CE29" s="122"/>
      <c r="CF29" s="122"/>
      <c r="CG29" s="122"/>
      <c r="CH29" s="122"/>
      <c r="CI29" s="122"/>
      <c r="CJ29" s="122"/>
      <c r="CK29" s="122"/>
      <c r="CL29" s="122"/>
      <c r="CM29" s="122"/>
      <c r="CN29" s="122"/>
      <c r="CO29" s="122"/>
      <c r="CP29" s="122"/>
      <c r="CQ29" s="122"/>
      <c r="CR29" s="122"/>
      <c r="CS29" s="122"/>
      <c r="CT29" s="122"/>
      <c r="CU29" s="122"/>
      <c r="CV29" s="122"/>
      <c r="CW29" s="122"/>
      <c r="CX29" s="122"/>
      <c r="CY29" s="122"/>
      <c r="CZ29" s="122"/>
      <c r="DA29" s="122"/>
      <c r="DB29" s="122"/>
      <c r="DC29" s="122"/>
      <c r="DD29" s="122"/>
      <c r="DE29" s="122"/>
      <c r="DF29" s="122"/>
      <c r="DG29" s="122"/>
      <c r="DH29" s="122"/>
      <c r="DI29" s="122"/>
      <c r="DJ29" s="122"/>
      <c r="DK29" s="122"/>
      <c r="DL29" s="122"/>
      <c r="DM29" s="122"/>
      <c r="DN29" s="122"/>
      <c r="DO29" s="122"/>
      <c r="DP29" s="122"/>
      <c r="DQ29" s="122"/>
      <c r="DR29" s="122"/>
      <c r="DS29" s="122"/>
      <c r="DT29" s="122"/>
      <c r="DU29" s="122"/>
      <c r="DV29" s="122"/>
      <c r="DW29" s="122"/>
      <c r="DX29" s="122"/>
    </row>
    <row r="30" spans="1:128" s="67" customFormat="1" ht="83.25" hidden="1" customHeight="1">
      <c r="A30" s="896"/>
      <c r="B30" s="848"/>
      <c r="C30" s="870"/>
      <c r="D30" s="529"/>
      <c r="E30" s="98" t="s">
        <v>86</v>
      </c>
      <c r="F30" s="58" t="str">
        <f>+'Ma tran chuc năng P5'!D12</f>
        <v>Thực hiện tiếp nhận tài sản các công trình điện khách hàng bàn giao.</v>
      </c>
      <c r="G30" s="140" t="s">
        <v>202</v>
      </c>
      <c r="H30" s="58" t="s">
        <v>253</v>
      </c>
      <c r="I30" s="140" t="s">
        <v>203</v>
      </c>
      <c r="J30" s="58" t="s">
        <v>252</v>
      </c>
      <c r="K30" s="90" t="s">
        <v>105</v>
      </c>
      <c r="L30" s="179"/>
      <c r="M30" s="178"/>
      <c r="N30" s="139"/>
      <c r="O30" s="139"/>
      <c r="P30" s="178"/>
      <c r="Q30" s="134"/>
      <c r="R30" s="118"/>
      <c r="S30" s="135"/>
      <c r="T30" s="178"/>
      <c r="U30" s="134"/>
      <c r="V30" s="118"/>
      <c r="W30" s="135"/>
      <c r="X30" s="122"/>
      <c r="Y30" s="122"/>
      <c r="Z30" s="122"/>
      <c r="AA30" s="122"/>
      <c r="AB30" s="122"/>
      <c r="AC30" s="122"/>
      <c r="AD30" s="122"/>
      <c r="AE30" s="122"/>
      <c r="AF30" s="122"/>
      <c r="AG30" s="122"/>
      <c r="AH30" s="122"/>
      <c r="AI30" s="122"/>
      <c r="AJ30" s="122"/>
      <c r="AK30" s="122"/>
      <c r="AL30" s="122"/>
      <c r="AM30" s="122"/>
      <c r="AN30" s="122"/>
      <c r="AO30" s="122"/>
      <c r="AP30" s="122"/>
      <c r="AQ30" s="122"/>
      <c r="AR30" s="122"/>
      <c r="AS30" s="122"/>
      <c r="AT30" s="122"/>
      <c r="AU30" s="122"/>
      <c r="AV30" s="122"/>
      <c r="AW30" s="122"/>
      <c r="AX30" s="122"/>
      <c r="AY30" s="122"/>
      <c r="AZ30" s="122"/>
      <c r="BA30" s="122"/>
      <c r="BB30" s="122"/>
      <c r="BC30" s="122"/>
      <c r="BD30" s="122"/>
      <c r="BE30" s="122"/>
      <c r="BF30" s="122"/>
      <c r="BG30" s="122"/>
      <c r="BH30" s="122"/>
      <c r="BI30" s="122"/>
      <c r="BJ30" s="122"/>
      <c r="BK30" s="122"/>
      <c r="BL30" s="122"/>
      <c r="BM30" s="122"/>
      <c r="BN30" s="122"/>
      <c r="BO30" s="122"/>
      <c r="BP30" s="122"/>
      <c r="BQ30" s="122"/>
      <c r="BR30" s="122"/>
      <c r="BS30" s="122"/>
      <c r="BT30" s="122"/>
      <c r="BU30" s="122"/>
      <c r="BV30" s="122"/>
      <c r="BW30" s="122"/>
      <c r="BX30" s="122"/>
      <c r="BY30" s="122"/>
      <c r="BZ30" s="122"/>
      <c r="CA30" s="122"/>
      <c r="CB30" s="122"/>
      <c r="CC30" s="122"/>
      <c r="CD30" s="122"/>
      <c r="CE30" s="122"/>
      <c r="CF30" s="122"/>
      <c r="CG30" s="122"/>
      <c r="CH30" s="122"/>
      <c r="CI30" s="122"/>
      <c r="CJ30" s="122"/>
      <c r="CK30" s="122"/>
      <c r="CL30" s="122"/>
      <c r="CM30" s="122"/>
      <c r="CN30" s="122"/>
      <c r="CO30" s="122"/>
      <c r="CP30" s="122"/>
      <c r="CQ30" s="122"/>
      <c r="CR30" s="122"/>
      <c r="CS30" s="122"/>
      <c r="CT30" s="122"/>
      <c r="CU30" s="122"/>
      <c r="CV30" s="122"/>
      <c r="CW30" s="122"/>
      <c r="CX30" s="122"/>
      <c r="CY30" s="122"/>
      <c r="CZ30" s="122"/>
      <c r="DA30" s="122"/>
      <c r="DB30" s="122"/>
      <c r="DC30" s="122"/>
      <c r="DD30" s="122"/>
      <c r="DE30" s="122"/>
      <c r="DF30" s="122"/>
      <c r="DG30" s="122"/>
      <c r="DH30" s="122"/>
      <c r="DI30" s="122"/>
      <c r="DJ30" s="122"/>
      <c r="DK30" s="122"/>
      <c r="DL30" s="122"/>
      <c r="DM30" s="122"/>
      <c r="DN30" s="122"/>
      <c r="DO30" s="122"/>
      <c r="DP30" s="122"/>
      <c r="DQ30" s="122"/>
      <c r="DR30" s="122"/>
      <c r="DS30" s="122"/>
      <c r="DT30" s="122"/>
      <c r="DU30" s="122"/>
      <c r="DV30" s="122"/>
      <c r="DW30" s="122"/>
      <c r="DX30" s="122"/>
    </row>
    <row r="31" spans="1:128" s="67" customFormat="1" ht="35.25" customHeight="1">
      <c r="A31" s="896"/>
      <c r="B31" s="848"/>
      <c r="C31" s="147"/>
      <c r="D31" s="147"/>
      <c r="E31" s="138" t="s">
        <v>205</v>
      </c>
      <c r="F31" s="831" t="s">
        <v>204</v>
      </c>
      <c r="G31" s="832"/>
      <c r="H31" s="832"/>
      <c r="I31" s="832"/>
      <c r="J31" s="832"/>
      <c r="K31" s="832"/>
      <c r="L31" s="832"/>
      <c r="M31" s="833"/>
      <c r="N31" s="190"/>
      <c r="O31" s="190"/>
      <c r="P31" s="198"/>
      <c r="Q31" s="198"/>
      <c r="R31" s="196"/>
      <c r="S31" s="197"/>
      <c r="T31" s="198"/>
      <c r="U31" s="198"/>
      <c r="V31" s="196"/>
      <c r="W31" s="197"/>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2"/>
      <c r="BD31" s="122"/>
      <c r="BE31" s="122"/>
      <c r="BF31" s="122"/>
      <c r="BG31" s="122"/>
      <c r="BH31" s="122"/>
      <c r="BI31" s="122"/>
      <c r="BJ31" s="122"/>
      <c r="BK31" s="122"/>
      <c r="BL31" s="122"/>
      <c r="BM31" s="122"/>
      <c r="BN31" s="122"/>
      <c r="BO31" s="122"/>
      <c r="BP31" s="122"/>
      <c r="BQ31" s="122"/>
      <c r="BR31" s="122"/>
      <c r="BS31" s="122"/>
      <c r="BT31" s="122"/>
      <c r="BU31" s="122"/>
      <c r="BV31" s="122"/>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122"/>
      <c r="DD31" s="122"/>
      <c r="DE31" s="122"/>
      <c r="DF31" s="122"/>
      <c r="DG31" s="122"/>
      <c r="DH31" s="122"/>
      <c r="DI31" s="122"/>
      <c r="DJ31" s="122"/>
      <c r="DK31" s="122"/>
      <c r="DL31" s="122"/>
      <c r="DM31" s="122"/>
      <c r="DN31" s="122"/>
      <c r="DO31" s="122"/>
      <c r="DP31" s="122"/>
      <c r="DQ31" s="122"/>
      <c r="DR31" s="122"/>
      <c r="DS31" s="122"/>
      <c r="DT31" s="122"/>
      <c r="DU31" s="122"/>
      <c r="DV31" s="122"/>
      <c r="DW31" s="122"/>
      <c r="DX31" s="122"/>
    </row>
    <row r="32" spans="1:128" s="67" customFormat="1" ht="115.5" hidden="1" customHeight="1">
      <c r="A32" s="896"/>
      <c r="B32" s="848"/>
      <c r="E32" s="98" t="s">
        <v>88</v>
      </c>
      <c r="F32" s="127" t="s">
        <v>89</v>
      </c>
      <c r="G32" s="140" t="s">
        <v>206</v>
      </c>
      <c r="H32" s="58" t="str">
        <f>+'Ma tran chuc năng P5'!D13</f>
        <v>Thực hiện công tác quản lý tài chính. Quản lý sử dụng vốn, kiểm soát dòng tiền, theo dõi tài sản, phân tích hiệu quả tài chính.</v>
      </c>
      <c r="I32" s="140" t="s">
        <v>207</v>
      </c>
      <c r="J32" s="58" t="str">
        <f>+'Ma tran chuc năng P5'!H15</f>
        <v>Thực hiện theo dõi giá trị tình hình biến động tài sản của Công ty. (quản lý theo dõi Tổng nguyên giá tài sản, khấu hao TSCĐ, giá trị còn lại của TSCĐ). Phản ánh chính xác tình hình tăng giảm các tài sản theo các nguồn vốn.</v>
      </c>
      <c r="K32" s="90" t="s">
        <v>105</v>
      </c>
      <c r="L32" s="173"/>
      <c r="M32" s="178"/>
      <c r="N32" s="139"/>
      <c r="O32" s="139"/>
      <c r="P32" s="178"/>
      <c r="Q32" s="134"/>
      <c r="R32" s="118"/>
      <c r="S32" s="135"/>
      <c r="T32" s="178"/>
      <c r="U32" s="134"/>
      <c r="V32" s="118"/>
      <c r="W32" s="135"/>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2"/>
      <c r="BF32" s="122"/>
      <c r="BG32" s="122"/>
      <c r="BH32" s="122"/>
      <c r="BI32" s="122"/>
      <c r="BJ32" s="122"/>
      <c r="BK32" s="122"/>
      <c r="BL32" s="122"/>
      <c r="BM32" s="122"/>
      <c r="BN32" s="122"/>
      <c r="BO32" s="122"/>
      <c r="BP32" s="122"/>
      <c r="BQ32" s="122"/>
      <c r="BR32" s="122"/>
      <c r="BS32" s="122"/>
      <c r="BT32" s="122"/>
      <c r="BU32" s="122"/>
      <c r="BV32" s="122"/>
      <c r="BW32" s="122"/>
      <c r="BX32" s="122"/>
      <c r="BY32" s="122"/>
      <c r="BZ32" s="122"/>
      <c r="CA32" s="122"/>
      <c r="CB32" s="122"/>
      <c r="CC32" s="122"/>
      <c r="CD32" s="122"/>
      <c r="CE32" s="122"/>
      <c r="CF32" s="122"/>
      <c r="CG32" s="122"/>
      <c r="CH32" s="122"/>
      <c r="CI32" s="122"/>
      <c r="CJ32" s="122"/>
      <c r="CK32" s="122"/>
      <c r="CL32" s="122"/>
      <c r="CM32" s="122"/>
      <c r="CN32" s="122"/>
      <c r="CO32" s="122"/>
      <c r="CP32" s="122"/>
      <c r="CQ32" s="122"/>
      <c r="CR32" s="122"/>
      <c r="CS32" s="122"/>
      <c r="CT32" s="122"/>
      <c r="CU32" s="122"/>
      <c r="CV32" s="122"/>
      <c r="CW32" s="122"/>
      <c r="CX32" s="122"/>
      <c r="CY32" s="122"/>
      <c r="CZ32" s="122"/>
      <c r="DA32" s="122"/>
      <c r="DB32" s="122"/>
      <c r="DC32" s="122"/>
      <c r="DD32" s="122"/>
      <c r="DE32" s="122"/>
      <c r="DF32" s="122"/>
      <c r="DG32" s="122"/>
      <c r="DH32" s="122"/>
      <c r="DI32" s="122"/>
      <c r="DJ32" s="122"/>
      <c r="DK32" s="122"/>
      <c r="DL32" s="122"/>
      <c r="DM32" s="122"/>
      <c r="DN32" s="122"/>
      <c r="DO32" s="122"/>
      <c r="DP32" s="122"/>
      <c r="DQ32" s="122"/>
      <c r="DR32" s="122"/>
      <c r="DS32" s="122"/>
      <c r="DT32" s="122"/>
      <c r="DU32" s="122"/>
      <c r="DV32" s="122"/>
      <c r="DW32" s="122"/>
      <c r="DX32" s="122"/>
    </row>
    <row r="33" spans="1:128" s="67" customFormat="1" ht="172.5" customHeight="1">
      <c r="A33" s="896"/>
      <c r="B33" s="848"/>
      <c r="C33" s="868">
        <v>0.95</v>
      </c>
      <c r="D33" s="871">
        <v>0.25</v>
      </c>
      <c r="E33" s="841" t="s">
        <v>90</v>
      </c>
      <c r="F33" s="719" t="str">
        <f>+'Ma tran chuc năng P5'!D22</f>
        <v>Thực hiện hạch toán kế toán (tài khoản, sổ sách chứng từ, quy trình), vận hành và kiểm soát nghiệp vụ thu chi, chứng từ kế toán.</v>
      </c>
      <c r="G33" s="844" t="s">
        <v>507</v>
      </c>
      <c r="H33" s="719" t="str">
        <f>+'Ma tran chuc năng P5'!D22</f>
        <v>Thực hiện hạch toán kế toán (tài khoản, sổ sách chứng từ, quy trình), vận hành và kiểm soát nghiệp vụ thu chi, chứng từ kế toán.</v>
      </c>
      <c r="I33" s="140" t="str">
        <f>'Ma tran chuc năng P5'!G22</f>
        <v>TC2.1.1</v>
      </c>
      <c r="J33" s="58" t="s">
        <v>345</v>
      </c>
      <c r="K33" s="118" t="s">
        <v>105</v>
      </c>
      <c r="L33" s="86">
        <v>0</v>
      </c>
      <c r="M33" s="178" t="s">
        <v>106</v>
      </c>
      <c r="N33" s="139">
        <v>0.5</v>
      </c>
      <c r="O33" s="312">
        <f t="shared" ref="O33:O42" si="0">N33*D33*$C$33*$B$22*$A$9</f>
        <v>8.8824999999999987E-2</v>
      </c>
      <c r="P33" s="86">
        <v>0</v>
      </c>
      <c r="Q33" s="83">
        <v>10</v>
      </c>
      <c r="R33" s="118">
        <f t="shared" ref="R33:R44" si="1">100-(P33-L33)*Q33</f>
        <v>100</v>
      </c>
      <c r="S33" s="135">
        <f t="shared" ref="S33:S44" si="2">R33*O33</f>
        <v>8.8824999999999985</v>
      </c>
      <c r="T33" s="86">
        <v>0</v>
      </c>
      <c r="U33" s="83">
        <v>10</v>
      </c>
      <c r="V33" s="118">
        <f>100-(T33-L33)*U33</f>
        <v>100</v>
      </c>
      <c r="W33" s="135">
        <f t="shared" ref="W33:W44" si="3">O33*V33</f>
        <v>8.8824999999999985</v>
      </c>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2"/>
      <c r="BB33" s="122"/>
      <c r="BC33" s="122"/>
      <c r="BD33" s="122"/>
      <c r="BE33" s="122"/>
      <c r="BF33" s="122"/>
      <c r="BG33" s="122"/>
      <c r="BH33" s="122"/>
      <c r="BI33" s="122"/>
      <c r="BJ33" s="122"/>
      <c r="BK33" s="122"/>
      <c r="BL33" s="122"/>
      <c r="BM33" s="122"/>
      <c r="BN33" s="122"/>
      <c r="BO33" s="122"/>
      <c r="BP33" s="122"/>
      <c r="BQ33" s="122"/>
      <c r="BR33" s="122"/>
      <c r="BS33" s="122"/>
      <c r="BT33" s="122"/>
      <c r="BU33" s="122"/>
      <c r="BV33" s="122"/>
      <c r="BW33" s="122"/>
      <c r="BX33" s="122"/>
      <c r="BY33" s="122"/>
      <c r="BZ33" s="122"/>
      <c r="CA33" s="122"/>
      <c r="CB33" s="122"/>
      <c r="CC33" s="122"/>
      <c r="CD33" s="122"/>
      <c r="CE33" s="122"/>
      <c r="CF33" s="122"/>
      <c r="CG33" s="122"/>
      <c r="CH33" s="122"/>
      <c r="CI33" s="122"/>
      <c r="CJ33" s="122"/>
      <c r="CK33" s="122"/>
      <c r="CL33" s="122"/>
      <c r="CM33" s="122"/>
      <c r="CN33" s="122"/>
      <c r="CO33" s="122"/>
      <c r="CP33" s="122"/>
      <c r="CQ33" s="122"/>
      <c r="CR33" s="122"/>
      <c r="CS33" s="122"/>
      <c r="CT33" s="122"/>
      <c r="CU33" s="122"/>
      <c r="CV33" s="122"/>
      <c r="CW33" s="122"/>
      <c r="CX33" s="122"/>
      <c r="CY33" s="122"/>
      <c r="CZ33" s="122"/>
      <c r="DA33" s="122"/>
      <c r="DB33" s="122"/>
      <c r="DC33" s="122"/>
      <c r="DD33" s="122"/>
      <c r="DE33" s="122"/>
      <c r="DF33" s="122"/>
      <c r="DG33" s="122"/>
      <c r="DH33" s="122"/>
      <c r="DI33" s="122"/>
      <c r="DJ33" s="122"/>
      <c r="DK33" s="122"/>
      <c r="DL33" s="122"/>
      <c r="DM33" s="122"/>
      <c r="DN33" s="122"/>
      <c r="DO33" s="122"/>
      <c r="DP33" s="122"/>
      <c r="DQ33" s="122"/>
      <c r="DR33" s="122"/>
      <c r="DS33" s="122"/>
      <c r="DT33" s="122"/>
      <c r="DU33" s="122"/>
      <c r="DV33" s="122"/>
      <c r="DW33" s="122"/>
      <c r="DX33" s="122"/>
    </row>
    <row r="34" spans="1:128" s="67" customFormat="1" ht="139.5" customHeight="1">
      <c r="A34" s="896"/>
      <c r="B34" s="848"/>
      <c r="C34" s="869"/>
      <c r="D34" s="872"/>
      <c r="E34" s="843"/>
      <c r="F34" s="857"/>
      <c r="G34" s="934"/>
      <c r="H34" s="857"/>
      <c r="I34" s="140" t="str">
        <f>'Ma tran chuc năng P5'!G23</f>
        <v>TC2.1.2</v>
      </c>
      <c r="J34" s="58" t="str">
        <f>'Ma tran chuc năng P5'!H23</f>
        <v>Phân bổ giá trị tài sản, lập biên bản tạm tăng TS; điều chỉnh Tài sản khi có quyết định phê duyệt quyết toán công trình hoàn thành.</v>
      </c>
      <c r="K34" s="118" t="s">
        <v>105</v>
      </c>
      <c r="L34" s="86">
        <v>0</v>
      </c>
      <c r="M34" s="178" t="s">
        <v>106</v>
      </c>
      <c r="N34" s="139">
        <v>0.3</v>
      </c>
      <c r="O34" s="312">
        <f>N34*D33*$C$33*$B$22*$A$9</f>
        <v>5.3294999999999988E-2</v>
      </c>
      <c r="P34" s="86">
        <v>0</v>
      </c>
      <c r="Q34" s="83">
        <v>10</v>
      </c>
      <c r="R34" s="118">
        <f t="shared" si="1"/>
        <v>100</v>
      </c>
      <c r="S34" s="135">
        <f t="shared" si="2"/>
        <v>5.3294999999999986</v>
      </c>
      <c r="T34" s="86">
        <v>0</v>
      </c>
      <c r="U34" s="83">
        <v>10</v>
      </c>
      <c r="V34" s="118">
        <f t="shared" ref="V34:V44" si="4">100-(T34-L34)*U34</f>
        <v>100</v>
      </c>
      <c r="W34" s="135">
        <f t="shared" si="3"/>
        <v>5.3294999999999986</v>
      </c>
      <c r="X34" s="122"/>
      <c r="Y34" s="122"/>
      <c r="Z34" s="122"/>
      <c r="AA34" s="122"/>
      <c r="AB34" s="122"/>
      <c r="AC34" s="122"/>
      <c r="AD34" s="122"/>
      <c r="AE34" s="122"/>
      <c r="AF34" s="122"/>
      <c r="AG34" s="122"/>
      <c r="AH34" s="122"/>
      <c r="AI34" s="122"/>
      <c r="AJ34" s="122"/>
      <c r="AK34" s="122"/>
      <c r="AL34" s="122"/>
      <c r="AM34" s="122"/>
      <c r="AN34" s="122"/>
      <c r="AO34" s="122"/>
      <c r="AP34" s="122"/>
      <c r="AQ34" s="122"/>
      <c r="AR34" s="122"/>
      <c r="AS34" s="122"/>
      <c r="AT34" s="122"/>
      <c r="AU34" s="122"/>
      <c r="AV34" s="122"/>
      <c r="AW34" s="122"/>
      <c r="AX34" s="122"/>
      <c r="AY34" s="122"/>
      <c r="AZ34" s="122"/>
      <c r="BA34" s="122"/>
      <c r="BB34" s="122"/>
      <c r="BC34" s="122"/>
      <c r="BD34" s="122"/>
      <c r="BE34" s="122"/>
      <c r="BF34" s="122"/>
      <c r="BG34" s="122"/>
      <c r="BH34" s="122"/>
      <c r="BI34" s="122"/>
      <c r="BJ34" s="122"/>
      <c r="BK34" s="122"/>
      <c r="BL34" s="122"/>
      <c r="BM34" s="122"/>
      <c r="BN34" s="122"/>
      <c r="BO34" s="122"/>
      <c r="BP34" s="122"/>
      <c r="BQ34" s="122"/>
      <c r="BR34" s="122"/>
      <c r="BS34" s="122"/>
      <c r="BT34" s="122"/>
      <c r="BU34" s="122"/>
      <c r="BV34" s="122"/>
      <c r="BW34" s="122"/>
      <c r="BX34" s="122"/>
      <c r="BY34" s="122"/>
      <c r="BZ34" s="122"/>
      <c r="CA34" s="122"/>
      <c r="CB34" s="122"/>
      <c r="CC34" s="122"/>
      <c r="CD34" s="122"/>
      <c r="CE34" s="122"/>
      <c r="CF34" s="122"/>
      <c r="CG34" s="122"/>
      <c r="CH34" s="122"/>
      <c r="CI34" s="122"/>
      <c r="CJ34" s="122"/>
      <c r="CK34" s="122"/>
      <c r="CL34" s="122"/>
      <c r="CM34" s="122"/>
      <c r="CN34" s="122"/>
      <c r="CO34" s="122"/>
      <c r="CP34" s="122"/>
      <c r="CQ34" s="122"/>
      <c r="CR34" s="122"/>
      <c r="CS34" s="122"/>
      <c r="CT34" s="122"/>
      <c r="CU34" s="122"/>
      <c r="CV34" s="122"/>
      <c r="CW34" s="122"/>
      <c r="CX34" s="122"/>
      <c r="CY34" s="122"/>
      <c r="CZ34" s="122"/>
      <c r="DA34" s="122"/>
      <c r="DB34" s="122"/>
      <c r="DC34" s="122"/>
      <c r="DD34" s="122"/>
      <c r="DE34" s="122"/>
      <c r="DF34" s="122"/>
      <c r="DG34" s="122"/>
      <c r="DH34" s="122"/>
      <c r="DI34" s="122"/>
      <c r="DJ34" s="122"/>
      <c r="DK34" s="122"/>
      <c r="DL34" s="122"/>
      <c r="DM34" s="122"/>
      <c r="DN34" s="122"/>
      <c r="DO34" s="122"/>
      <c r="DP34" s="122"/>
      <c r="DQ34" s="122"/>
      <c r="DR34" s="122"/>
      <c r="DS34" s="122"/>
      <c r="DT34" s="122"/>
      <c r="DU34" s="122"/>
      <c r="DV34" s="122"/>
      <c r="DW34" s="122"/>
      <c r="DX34" s="122"/>
    </row>
    <row r="35" spans="1:128" s="67" customFormat="1" ht="111" customHeight="1">
      <c r="A35" s="896"/>
      <c r="B35" s="848"/>
      <c r="C35" s="869"/>
      <c r="D35" s="873"/>
      <c r="E35" s="842"/>
      <c r="F35" s="720"/>
      <c r="G35" s="935"/>
      <c r="H35" s="720"/>
      <c r="I35" s="140" t="str">
        <f>'Ma tran chuc năng P5'!G30</f>
        <v>TC2.1.9</v>
      </c>
      <c r="J35" s="58" t="str">
        <f>'Ma tran chuc năng P5'!H30</f>
        <v>Thực hiện in sổ sách kế toán theo từng Phân hệ kế toán</v>
      </c>
      <c r="K35" s="118" t="s">
        <v>105</v>
      </c>
      <c r="L35" s="86">
        <v>0</v>
      </c>
      <c r="M35" s="178" t="s">
        <v>106</v>
      </c>
      <c r="N35" s="139">
        <v>0.2</v>
      </c>
      <c r="O35" s="312">
        <f>N35*D33*$C$33*$B$22*$A$9</f>
        <v>3.5529999999999999E-2</v>
      </c>
      <c r="P35" s="86">
        <v>0</v>
      </c>
      <c r="Q35" s="83">
        <v>10</v>
      </c>
      <c r="R35" s="118">
        <f t="shared" si="1"/>
        <v>100</v>
      </c>
      <c r="S35" s="135">
        <f t="shared" si="2"/>
        <v>3.5529999999999999</v>
      </c>
      <c r="T35" s="86">
        <v>0</v>
      </c>
      <c r="U35" s="83">
        <v>10</v>
      </c>
      <c r="V35" s="118">
        <f t="shared" si="4"/>
        <v>100</v>
      </c>
      <c r="W35" s="135">
        <f t="shared" si="3"/>
        <v>3.5529999999999999</v>
      </c>
      <c r="X35" s="122"/>
      <c r="Y35" s="122"/>
      <c r="Z35" s="122"/>
      <c r="AA35" s="122"/>
      <c r="AB35" s="122"/>
      <c r="AC35" s="122"/>
      <c r="AD35" s="122"/>
      <c r="AE35" s="122"/>
      <c r="AF35" s="122"/>
      <c r="AG35" s="122"/>
      <c r="AH35" s="122"/>
      <c r="AI35" s="122"/>
      <c r="AJ35" s="122"/>
      <c r="AK35" s="122"/>
      <c r="AL35" s="122"/>
      <c r="AM35" s="122"/>
      <c r="AN35" s="122"/>
      <c r="AO35" s="122"/>
      <c r="AP35" s="122"/>
      <c r="AQ35" s="122"/>
      <c r="AR35" s="122"/>
      <c r="AS35" s="122"/>
      <c r="AT35" s="122"/>
      <c r="AU35" s="122"/>
      <c r="AV35" s="122"/>
      <c r="AW35" s="122"/>
      <c r="AX35" s="122"/>
      <c r="AY35" s="122"/>
      <c r="AZ35" s="122"/>
      <c r="BA35" s="122"/>
      <c r="BB35" s="122"/>
      <c r="BC35" s="122"/>
      <c r="BD35" s="122"/>
      <c r="BE35" s="122"/>
      <c r="BF35" s="122"/>
      <c r="BG35" s="122"/>
      <c r="BH35" s="122"/>
      <c r="BI35" s="122"/>
      <c r="BJ35" s="122"/>
      <c r="BK35" s="122"/>
      <c r="BL35" s="122"/>
      <c r="BM35" s="122"/>
      <c r="BN35" s="122"/>
      <c r="BO35" s="122"/>
      <c r="BP35" s="122"/>
      <c r="BQ35" s="122"/>
      <c r="BR35" s="122"/>
      <c r="BS35" s="122"/>
      <c r="BT35" s="122"/>
      <c r="BU35" s="122"/>
      <c r="BV35" s="122"/>
      <c r="BW35" s="122"/>
      <c r="BX35" s="122"/>
      <c r="BY35" s="122"/>
      <c r="BZ35" s="122"/>
      <c r="CA35" s="122"/>
      <c r="CB35" s="122"/>
      <c r="CC35" s="122"/>
      <c r="CD35" s="122"/>
      <c r="CE35" s="122"/>
      <c r="CF35" s="122"/>
      <c r="CG35" s="122"/>
      <c r="CH35" s="122"/>
      <c r="CI35" s="122"/>
      <c r="CJ35" s="122"/>
      <c r="CK35" s="122"/>
      <c r="CL35" s="122"/>
      <c r="CM35" s="122"/>
      <c r="CN35" s="122"/>
      <c r="CO35" s="122"/>
      <c r="CP35" s="122"/>
      <c r="CQ35" s="122"/>
      <c r="CR35" s="122"/>
      <c r="CS35" s="122"/>
      <c r="CT35" s="122"/>
      <c r="CU35" s="122"/>
      <c r="CV35" s="122"/>
      <c r="CW35" s="122"/>
      <c r="CX35" s="122"/>
      <c r="CY35" s="122"/>
      <c r="CZ35" s="122"/>
      <c r="DA35" s="122"/>
      <c r="DB35" s="122"/>
      <c r="DC35" s="122"/>
      <c r="DD35" s="122"/>
      <c r="DE35" s="122"/>
      <c r="DF35" s="122"/>
      <c r="DG35" s="122"/>
      <c r="DH35" s="122"/>
      <c r="DI35" s="122"/>
      <c r="DJ35" s="122"/>
      <c r="DK35" s="122"/>
      <c r="DL35" s="122"/>
      <c r="DM35" s="122"/>
      <c r="DN35" s="122"/>
      <c r="DO35" s="122"/>
      <c r="DP35" s="122"/>
      <c r="DQ35" s="122"/>
      <c r="DR35" s="122"/>
      <c r="DS35" s="122"/>
      <c r="DT35" s="122"/>
      <c r="DU35" s="122"/>
      <c r="DV35" s="122"/>
      <c r="DW35" s="122"/>
      <c r="DX35" s="122"/>
    </row>
    <row r="36" spans="1:128" s="67" customFormat="1" ht="104.25" customHeight="1">
      <c r="A36" s="896"/>
      <c r="B36" s="848"/>
      <c r="C36" s="869"/>
      <c r="D36" s="874">
        <v>0.3</v>
      </c>
      <c r="E36" s="841" t="s">
        <v>92</v>
      </c>
      <c r="F36" s="719" t="str">
        <f>+'Ma tran chuc năng P5'!D36</f>
        <v>Lập  các báo cáo kế toán tài chính.</v>
      </c>
      <c r="G36" s="844" t="s">
        <v>208</v>
      </c>
      <c r="H36" s="719" t="str">
        <f>'Ma tran chuc năng P5'!F36</f>
        <v>Lập báo cáo kế toán tài chính toàn công ty</v>
      </c>
      <c r="I36" s="143" t="str">
        <f>'Ma tran chuc năng P5'!G36</f>
        <v>TC3.1.1</v>
      </c>
      <c r="J36" s="58" t="s">
        <v>313</v>
      </c>
      <c r="K36" s="118" t="s">
        <v>105</v>
      </c>
      <c r="L36" s="86">
        <v>0</v>
      </c>
      <c r="M36" s="178" t="s">
        <v>106</v>
      </c>
      <c r="N36" s="139">
        <v>0.3</v>
      </c>
      <c r="O36" s="312">
        <f t="shared" si="0"/>
        <v>6.3953999999999983E-2</v>
      </c>
      <c r="P36" s="86">
        <v>0</v>
      </c>
      <c r="Q36" s="83">
        <v>10</v>
      </c>
      <c r="R36" s="118">
        <f t="shared" si="1"/>
        <v>100</v>
      </c>
      <c r="S36" s="135">
        <f t="shared" si="2"/>
        <v>6.3953999999999986</v>
      </c>
      <c r="T36" s="86">
        <v>0</v>
      </c>
      <c r="U36" s="83">
        <v>10</v>
      </c>
      <c r="V36" s="118">
        <f t="shared" si="4"/>
        <v>100</v>
      </c>
      <c r="W36" s="135">
        <f t="shared" si="3"/>
        <v>6.3953999999999986</v>
      </c>
      <c r="X36" s="122"/>
      <c r="Y36" s="122"/>
      <c r="Z36" s="122"/>
      <c r="AA36" s="122"/>
      <c r="AB36" s="122"/>
      <c r="AC36" s="122"/>
      <c r="AD36" s="122"/>
      <c r="AE36" s="122"/>
      <c r="AF36" s="122"/>
      <c r="AG36" s="122"/>
      <c r="AH36" s="122"/>
      <c r="AI36" s="122"/>
      <c r="AJ36" s="122"/>
      <c r="AK36" s="122"/>
      <c r="AL36" s="122"/>
      <c r="AM36" s="122"/>
      <c r="AN36" s="122"/>
      <c r="AO36" s="122"/>
      <c r="AP36" s="122"/>
      <c r="AQ36" s="122"/>
      <c r="AR36" s="122"/>
      <c r="AS36" s="122"/>
      <c r="AT36" s="122"/>
      <c r="AU36" s="122"/>
      <c r="AV36" s="122"/>
      <c r="AW36" s="122"/>
      <c r="AX36" s="122"/>
      <c r="AY36" s="122"/>
      <c r="AZ36" s="122"/>
      <c r="BA36" s="122"/>
      <c r="BB36" s="122"/>
      <c r="BC36" s="122"/>
      <c r="BD36" s="122"/>
      <c r="BE36" s="122"/>
      <c r="BF36" s="122"/>
      <c r="BG36" s="122"/>
      <c r="BH36" s="122"/>
      <c r="BI36" s="122"/>
      <c r="BJ36" s="122"/>
      <c r="BK36" s="122"/>
      <c r="BL36" s="122"/>
      <c r="BM36" s="122"/>
      <c r="BN36" s="122"/>
      <c r="BO36" s="122"/>
      <c r="BP36" s="122"/>
      <c r="BQ36" s="122"/>
      <c r="BR36" s="122"/>
      <c r="BS36" s="122"/>
      <c r="BT36" s="122"/>
      <c r="BU36" s="122"/>
      <c r="BV36" s="12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122"/>
      <c r="DD36" s="122"/>
      <c r="DE36" s="122"/>
      <c r="DF36" s="122"/>
      <c r="DG36" s="122"/>
      <c r="DH36" s="122"/>
      <c r="DI36" s="122"/>
      <c r="DJ36" s="122"/>
      <c r="DK36" s="122"/>
      <c r="DL36" s="122"/>
      <c r="DM36" s="122"/>
      <c r="DN36" s="122"/>
      <c r="DO36" s="122"/>
      <c r="DP36" s="122"/>
      <c r="DQ36" s="122"/>
      <c r="DR36" s="122"/>
      <c r="DS36" s="122"/>
      <c r="DT36" s="122"/>
      <c r="DU36" s="122"/>
      <c r="DV36" s="122"/>
      <c r="DW36" s="122"/>
      <c r="DX36" s="122"/>
    </row>
    <row r="37" spans="1:128" s="67" customFormat="1" ht="124.5" customHeight="1">
      <c r="A37" s="896"/>
      <c r="B37" s="848"/>
      <c r="C37" s="869"/>
      <c r="D37" s="874"/>
      <c r="E37" s="843"/>
      <c r="F37" s="857"/>
      <c r="G37" s="934"/>
      <c r="H37" s="857"/>
      <c r="I37" s="143" t="str">
        <f>'Ma tran chuc năng P5'!G37</f>
        <v>TC3.1.2</v>
      </c>
      <c r="J37" s="127" t="s">
        <v>390</v>
      </c>
      <c r="K37" s="118" t="s">
        <v>105</v>
      </c>
      <c r="L37" s="86">
        <v>0</v>
      </c>
      <c r="M37" s="178" t="s">
        <v>106</v>
      </c>
      <c r="N37" s="139">
        <v>0.3</v>
      </c>
      <c r="O37" s="312">
        <f>N37*D36*$C$33*$B$22*$A$9</f>
        <v>6.3953999999999983E-2</v>
      </c>
      <c r="P37" s="86">
        <v>0</v>
      </c>
      <c r="Q37" s="83">
        <v>10</v>
      </c>
      <c r="R37" s="118">
        <f t="shared" si="1"/>
        <v>100</v>
      </c>
      <c r="S37" s="135">
        <f t="shared" si="2"/>
        <v>6.3953999999999986</v>
      </c>
      <c r="T37" s="86">
        <v>0</v>
      </c>
      <c r="U37" s="83">
        <v>10</v>
      </c>
      <c r="V37" s="118">
        <f t="shared" si="4"/>
        <v>100</v>
      </c>
      <c r="W37" s="135">
        <f t="shared" si="3"/>
        <v>6.3953999999999986</v>
      </c>
      <c r="X37" s="122"/>
      <c r="Y37" s="122"/>
      <c r="Z37" s="122"/>
      <c r="AA37" s="122"/>
      <c r="AB37" s="122"/>
      <c r="AC37" s="122"/>
      <c r="AD37" s="122"/>
      <c r="AE37" s="122"/>
      <c r="AF37" s="122"/>
      <c r="AG37" s="122"/>
      <c r="AH37" s="122"/>
      <c r="AI37" s="122"/>
      <c r="AJ37" s="122"/>
      <c r="AK37" s="122"/>
      <c r="AL37" s="122"/>
      <c r="AM37" s="122"/>
      <c r="AN37" s="122"/>
      <c r="AO37" s="122"/>
      <c r="AP37" s="122"/>
      <c r="AQ37" s="122"/>
      <c r="AR37" s="122"/>
      <c r="AS37" s="122"/>
      <c r="AT37" s="122"/>
      <c r="AU37" s="122"/>
      <c r="AV37" s="122"/>
      <c r="AW37" s="122"/>
      <c r="AX37" s="122"/>
      <c r="AY37" s="122"/>
      <c r="AZ37" s="122"/>
      <c r="BA37" s="122"/>
      <c r="BB37" s="122"/>
      <c r="BC37" s="122"/>
      <c r="BD37" s="122"/>
      <c r="BE37" s="122"/>
      <c r="BF37" s="122"/>
      <c r="BG37" s="122"/>
      <c r="BH37" s="122"/>
      <c r="BI37" s="122"/>
      <c r="BJ37" s="122"/>
      <c r="BK37" s="122"/>
      <c r="BL37" s="122"/>
      <c r="BM37" s="122"/>
      <c r="BN37" s="122"/>
      <c r="BO37" s="122"/>
      <c r="BP37" s="122"/>
      <c r="BQ37" s="122"/>
      <c r="BR37" s="122"/>
      <c r="BS37" s="122"/>
      <c r="BT37" s="122"/>
      <c r="BU37" s="122"/>
      <c r="BV37" s="12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122"/>
      <c r="DD37" s="122"/>
      <c r="DE37" s="122"/>
      <c r="DF37" s="122"/>
      <c r="DG37" s="122"/>
      <c r="DH37" s="122"/>
      <c r="DI37" s="122"/>
      <c r="DJ37" s="122"/>
      <c r="DK37" s="122"/>
      <c r="DL37" s="122"/>
      <c r="DM37" s="122"/>
      <c r="DN37" s="122"/>
      <c r="DO37" s="122"/>
      <c r="DP37" s="122"/>
      <c r="DQ37" s="122"/>
      <c r="DR37" s="122"/>
      <c r="DS37" s="122"/>
      <c r="DT37" s="122"/>
      <c r="DU37" s="122"/>
      <c r="DV37" s="122"/>
      <c r="DW37" s="122"/>
      <c r="DX37" s="122"/>
    </row>
    <row r="38" spans="1:128" s="67" customFormat="1" ht="104.25" customHeight="1">
      <c r="A38" s="896"/>
      <c r="B38" s="848"/>
      <c r="C38" s="869"/>
      <c r="D38" s="874"/>
      <c r="E38" s="843"/>
      <c r="F38" s="857"/>
      <c r="G38" s="935"/>
      <c r="H38" s="720"/>
      <c r="I38" s="143" t="str">
        <f>'Ma tran chuc năng P5'!G38</f>
        <v>TC3.1.3</v>
      </c>
      <c r="J38" s="127" t="str">
        <f>'Ma tran chuc năng P5'!H38</f>
        <v>Thực hiện phân bổ giá trị lãi vay, gốc vay các công trình ĐTXD khi có thông báo của EVNNPC.</v>
      </c>
      <c r="K38" s="118" t="s">
        <v>105</v>
      </c>
      <c r="L38" s="86">
        <v>0</v>
      </c>
      <c r="M38" s="178" t="s">
        <v>106</v>
      </c>
      <c r="N38" s="139">
        <v>0.4</v>
      </c>
      <c r="O38" s="312">
        <f>N38*D36*$C$33*$B$22*$A$9</f>
        <v>8.5271999999999987E-2</v>
      </c>
      <c r="P38" s="86">
        <v>0</v>
      </c>
      <c r="Q38" s="83">
        <v>10</v>
      </c>
      <c r="R38" s="118">
        <f t="shared" si="1"/>
        <v>100</v>
      </c>
      <c r="S38" s="135">
        <f t="shared" si="2"/>
        <v>8.5271999999999988</v>
      </c>
      <c r="T38" s="86">
        <v>0</v>
      </c>
      <c r="U38" s="83">
        <v>10</v>
      </c>
      <c r="V38" s="118">
        <f t="shared" si="4"/>
        <v>100</v>
      </c>
      <c r="W38" s="135">
        <f t="shared" si="3"/>
        <v>8.5271999999999988</v>
      </c>
      <c r="X38" s="122"/>
      <c r="Y38" s="122"/>
      <c r="Z38" s="122"/>
      <c r="AA38" s="122"/>
      <c r="AB38" s="122"/>
      <c r="AC38" s="122"/>
      <c r="AD38" s="122"/>
      <c r="AE38" s="122"/>
      <c r="AF38" s="122"/>
      <c r="AG38" s="122"/>
      <c r="AH38" s="122"/>
      <c r="AI38" s="122"/>
      <c r="AJ38" s="122"/>
      <c r="AK38" s="122"/>
      <c r="AL38" s="122"/>
      <c r="AM38" s="122"/>
      <c r="AN38" s="122"/>
      <c r="AO38" s="122"/>
      <c r="AP38" s="122"/>
      <c r="AQ38" s="122"/>
      <c r="AR38" s="122"/>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c r="CZ38" s="122"/>
      <c r="DA38" s="122"/>
      <c r="DB38" s="122"/>
      <c r="DC38" s="122"/>
      <c r="DD38" s="122"/>
      <c r="DE38" s="122"/>
      <c r="DF38" s="122"/>
      <c r="DG38" s="122"/>
      <c r="DH38" s="122"/>
      <c r="DI38" s="122"/>
      <c r="DJ38" s="122"/>
      <c r="DK38" s="122"/>
      <c r="DL38" s="122"/>
      <c r="DM38" s="122"/>
      <c r="DN38" s="122"/>
      <c r="DO38" s="122"/>
      <c r="DP38" s="122"/>
      <c r="DQ38" s="122"/>
      <c r="DR38" s="122"/>
      <c r="DS38" s="122"/>
      <c r="DT38" s="122"/>
      <c r="DU38" s="122"/>
      <c r="DV38" s="122"/>
      <c r="DW38" s="122"/>
      <c r="DX38" s="122"/>
    </row>
    <row r="39" spans="1:128" s="67" customFormat="1" ht="134.25" customHeight="1">
      <c r="A39" s="896"/>
      <c r="B39" s="848"/>
      <c r="C39" s="869"/>
      <c r="D39" s="871">
        <v>0.1</v>
      </c>
      <c r="E39" s="843"/>
      <c r="F39" s="857"/>
      <c r="G39" s="844" t="s">
        <v>589</v>
      </c>
      <c r="H39" s="719" t="str">
        <f>'Ma tran chuc năng P5'!F41</f>
        <v>Lập các báo cáo kế toán khác</v>
      </c>
      <c r="I39" s="143" t="str">
        <f>'Ma tran chuc năng P5'!G45</f>
        <v>TC3.2.5</v>
      </c>
      <c r="J39" s="127" t="str">
        <f>'Ma tran chuc năng P5'!H45</f>
        <v>Tham gia phối hợp thực hiện Lập Báo cáo đăng ký kế hoạch vốn và kế hoạch giải ngân vốn đầu tư xây dựng cơ bản theo yêu cầu của EVNNPC</v>
      </c>
      <c r="K39" s="118" t="s">
        <v>105</v>
      </c>
      <c r="L39" s="86">
        <v>0</v>
      </c>
      <c r="M39" s="178" t="s">
        <v>106</v>
      </c>
      <c r="N39" s="139">
        <v>0.2</v>
      </c>
      <c r="O39" s="312">
        <f t="shared" si="0"/>
        <v>1.4212000000000001E-2</v>
      </c>
      <c r="P39" s="86">
        <v>0</v>
      </c>
      <c r="Q39" s="83">
        <v>10</v>
      </c>
      <c r="R39" s="118">
        <f t="shared" si="1"/>
        <v>100</v>
      </c>
      <c r="S39" s="135">
        <f t="shared" si="2"/>
        <v>1.4212</v>
      </c>
      <c r="T39" s="86">
        <v>0</v>
      </c>
      <c r="U39" s="83">
        <v>10</v>
      </c>
      <c r="V39" s="118">
        <f t="shared" si="4"/>
        <v>100</v>
      </c>
      <c r="W39" s="135">
        <f t="shared" si="3"/>
        <v>1.4212</v>
      </c>
      <c r="X39" s="122"/>
      <c r="Y39" s="122"/>
      <c r="Z39" s="122"/>
      <c r="AA39" s="122"/>
      <c r="AB39" s="122"/>
      <c r="AC39" s="122"/>
      <c r="AD39" s="122"/>
      <c r="AE39" s="122"/>
      <c r="AF39" s="122"/>
      <c r="AG39" s="122"/>
      <c r="AH39" s="122"/>
      <c r="AI39" s="122"/>
      <c r="AJ39" s="122"/>
      <c r="AK39" s="122"/>
      <c r="AL39" s="122"/>
      <c r="AM39" s="122"/>
      <c r="AN39" s="122"/>
      <c r="AO39" s="122"/>
      <c r="AP39" s="122"/>
      <c r="AQ39" s="122"/>
      <c r="AR39" s="122"/>
      <c r="AS39" s="122"/>
      <c r="AT39" s="122"/>
      <c r="AU39" s="122"/>
      <c r="AV39" s="122"/>
      <c r="AW39" s="122"/>
      <c r="AX39" s="122"/>
      <c r="AY39" s="122"/>
      <c r="AZ39" s="122"/>
      <c r="BA39" s="122"/>
      <c r="BB39" s="122"/>
      <c r="BC39" s="122"/>
      <c r="BD39" s="122"/>
      <c r="BE39" s="122"/>
      <c r="BF39" s="122"/>
      <c r="BG39" s="122"/>
      <c r="BH39" s="122"/>
      <c r="BI39" s="122"/>
      <c r="BJ39" s="122"/>
      <c r="BK39" s="122"/>
      <c r="BL39" s="122"/>
      <c r="BM39" s="122"/>
      <c r="BN39" s="122"/>
      <c r="BO39" s="122"/>
      <c r="BP39" s="122"/>
      <c r="BQ39" s="122"/>
      <c r="BR39" s="122"/>
      <c r="BS39" s="122"/>
      <c r="BT39" s="122"/>
      <c r="BU39" s="122"/>
      <c r="BV39" s="122"/>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c r="CZ39" s="122"/>
      <c r="DA39" s="122"/>
      <c r="DB39" s="122"/>
      <c r="DC39" s="122"/>
      <c r="DD39" s="122"/>
      <c r="DE39" s="122"/>
      <c r="DF39" s="122"/>
      <c r="DG39" s="122"/>
      <c r="DH39" s="122"/>
      <c r="DI39" s="122"/>
      <c r="DJ39" s="122"/>
      <c r="DK39" s="122"/>
      <c r="DL39" s="122"/>
      <c r="DM39" s="122"/>
      <c r="DN39" s="122"/>
      <c r="DO39" s="122"/>
      <c r="DP39" s="122"/>
      <c r="DQ39" s="122"/>
      <c r="DR39" s="122"/>
      <c r="DS39" s="122"/>
      <c r="DT39" s="122"/>
      <c r="DU39" s="122"/>
      <c r="DV39" s="122"/>
      <c r="DW39" s="122"/>
      <c r="DX39" s="122"/>
    </row>
    <row r="40" spans="1:128" s="67" customFormat="1" ht="105.75" customHeight="1">
      <c r="A40" s="896"/>
      <c r="B40" s="848"/>
      <c r="C40" s="869"/>
      <c r="D40" s="872"/>
      <c r="E40" s="843"/>
      <c r="F40" s="857"/>
      <c r="G40" s="845"/>
      <c r="H40" s="857"/>
      <c r="I40" s="143" t="str">
        <f>'Ma tran chuc năng P5'!G46</f>
        <v>TC3.2.6</v>
      </c>
      <c r="J40" s="58" t="s">
        <v>391</v>
      </c>
      <c r="K40" s="118" t="s">
        <v>105</v>
      </c>
      <c r="L40" s="86">
        <v>0</v>
      </c>
      <c r="M40" s="178" t="s">
        <v>106</v>
      </c>
      <c r="N40" s="139">
        <v>0.6</v>
      </c>
      <c r="O40" s="312">
        <f>N40*D39*$C$33*$B$22*$A$9</f>
        <v>4.2635999999999993E-2</v>
      </c>
      <c r="P40" s="86">
        <v>0</v>
      </c>
      <c r="Q40" s="83">
        <v>10</v>
      </c>
      <c r="R40" s="118">
        <f t="shared" si="1"/>
        <v>100</v>
      </c>
      <c r="S40" s="135">
        <f t="shared" si="2"/>
        <v>4.2635999999999994</v>
      </c>
      <c r="T40" s="86">
        <v>0</v>
      </c>
      <c r="U40" s="83">
        <v>10</v>
      </c>
      <c r="V40" s="118">
        <f t="shared" si="4"/>
        <v>100</v>
      </c>
      <c r="W40" s="135">
        <f t="shared" si="3"/>
        <v>4.2635999999999994</v>
      </c>
      <c r="X40" s="122"/>
      <c r="Y40" s="122"/>
      <c r="Z40" s="122"/>
      <c r="AA40" s="122"/>
      <c r="AB40" s="122"/>
      <c r="AC40" s="122"/>
      <c r="AD40" s="122"/>
      <c r="AE40" s="122"/>
      <c r="AF40" s="122"/>
      <c r="AG40" s="122"/>
      <c r="AH40" s="122"/>
      <c r="AI40" s="122"/>
      <c r="AJ40" s="122"/>
      <c r="AK40" s="122"/>
      <c r="AL40" s="122"/>
      <c r="AM40" s="122"/>
      <c r="AN40" s="122"/>
      <c r="AO40" s="122"/>
      <c r="AP40" s="122"/>
      <c r="AQ40" s="122"/>
      <c r="AR40" s="122"/>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122"/>
      <c r="DD40" s="122"/>
      <c r="DE40" s="122"/>
      <c r="DF40" s="122"/>
      <c r="DG40" s="122"/>
      <c r="DH40" s="122"/>
      <c r="DI40" s="122"/>
      <c r="DJ40" s="122"/>
      <c r="DK40" s="122"/>
      <c r="DL40" s="122"/>
      <c r="DM40" s="122"/>
      <c r="DN40" s="122"/>
      <c r="DO40" s="122"/>
      <c r="DP40" s="122"/>
      <c r="DQ40" s="122"/>
      <c r="DR40" s="122"/>
      <c r="DS40" s="122"/>
      <c r="DT40" s="122"/>
      <c r="DU40" s="122"/>
      <c r="DV40" s="122"/>
      <c r="DW40" s="122"/>
      <c r="DX40" s="122"/>
    </row>
    <row r="41" spans="1:128" s="67" customFormat="1" ht="104.25" customHeight="1">
      <c r="A41" s="896"/>
      <c r="B41" s="848"/>
      <c r="C41" s="869"/>
      <c r="D41" s="873"/>
      <c r="E41" s="842"/>
      <c r="F41" s="720"/>
      <c r="G41" s="846"/>
      <c r="H41" s="720"/>
      <c r="I41" s="143" t="str">
        <f>'Ma tran chuc năng P5'!G48</f>
        <v>TC3.2.8</v>
      </c>
      <c r="J41" s="58" t="str">
        <f>'Ma tran chuc năng P5'!H48</f>
        <v>Nhập liệu số liệu lên phiếu giá, giải ngân thanh toán các công trình ĐTXD trên phần mềm Quản lý dự án</v>
      </c>
      <c r="K41" s="118" t="s">
        <v>105</v>
      </c>
      <c r="L41" s="86">
        <v>0</v>
      </c>
      <c r="M41" s="178" t="s">
        <v>106</v>
      </c>
      <c r="N41" s="139">
        <v>0.2</v>
      </c>
      <c r="O41" s="312">
        <f>N41*D39*$C$33*$B$22*$A$9</f>
        <v>1.4212000000000001E-2</v>
      </c>
      <c r="P41" s="86">
        <v>0</v>
      </c>
      <c r="Q41" s="83">
        <v>10</v>
      </c>
      <c r="R41" s="118">
        <f t="shared" si="1"/>
        <v>100</v>
      </c>
      <c r="S41" s="135">
        <f t="shared" si="2"/>
        <v>1.4212</v>
      </c>
      <c r="T41" s="86">
        <v>0</v>
      </c>
      <c r="U41" s="83">
        <v>10</v>
      </c>
      <c r="V41" s="118">
        <f t="shared" si="4"/>
        <v>100</v>
      </c>
      <c r="W41" s="135">
        <f t="shared" si="3"/>
        <v>1.4212</v>
      </c>
      <c r="X41" s="122"/>
      <c r="Y41" s="122"/>
      <c r="Z41" s="122"/>
      <c r="AA41" s="122"/>
      <c r="AB41" s="122"/>
      <c r="AC41" s="122"/>
      <c r="AD41" s="122"/>
      <c r="AE41" s="122"/>
      <c r="AF41" s="122"/>
      <c r="AG41" s="122"/>
      <c r="AH41" s="122"/>
      <c r="AI41" s="122"/>
      <c r="AJ41" s="122"/>
      <c r="AK41" s="122"/>
      <c r="AL41" s="122"/>
      <c r="AM41" s="122"/>
      <c r="AN41" s="122"/>
      <c r="AO41" s="122"/>
      <c r="AP41" s="122"/>
      <c r="AQ41" s="122"/>
      <c r="AR41" s="122"/>
      <c r="AS41" s="122"/>
      <c r="AT41" s="122"/>
      <c r="AU41" s="122"/>
      <c r="AV41" s="122"/>
      <c r="AW41" s="122"/>
      <c r="AX41" s="122"/>
      <c r="AY41" s="122"/>
      <c r="AZ41" s="122"/>
      <c r="BA41" s="122"/>
      <c r="BB41" s="122"/>
      <c r="BC41" s="122"/>
      <c r="BD41" s="122"/>
      <c r="BE41" s="122"/>
      <c r="BF41" s="122"/>
      <c r="BG41" s="122"/>
      <c r="BH41" s="122"/>
      <c r="BI41" s="122"/>
      <c r="BJ41" s="122"/>
      <c r="BK41" s="122"/>
      <c r="BL41" s="122"/>
      <c r="BM41" s="122"/>
      <c r="BN41" s="122"/>
      <c r="BO41" s="122"/>
      <c r="BP41" s="122"/>
      <c r="BQ41" s="122"/>
      <c r="BR41" s="122"/>
      <c r="BS41" s="122"/>
      <c r="BT41" s="122"/>
      <c r="BU41" s="122"/>
      <c r="BV41" s="122"/>
      <c r="BW41" s="122"/>
      <c r="BX41" s="122"/>
      <c r="BY41" s="122"/>
      <c r="BZ41" s="122"/>
      <c r="CA41" s="122"/>
      <c r="CB41" s="122"/>
      <c r="CC41" s="122"/>
      <c r="CD41" s="122"/>
      <c r="CE41" s="122"/>
      <c r="CF41" s="122"/>
      <c r="CG41" s="122"/>
      <c r="CH41" s="122"/>
      <c r="CI41" s="122"/>
      <c r="CJ41" s="122"/>
      <c r="CK41" s="122"/>
      <c r="CL41" s="122"/>
      <c r="CM41" s="122"/>
      <c r="CN41" s="122"/>
      <c r="CO41" s="122"/>
      <c r="CP41" s="122"/>
      <c r="CQ41" s="122"/>
      <c r="CR41" s="122"/>
      <c r="CS41" s="122"/>
      <c r="CT41" s="122"/>
      <c r="CU41" s="122"/>
      <c r="CV41" s="122"/>
      <c r="CW41" s="122"/>
      <c r="CX41" s="122"/>
      <c r="CY41" s="122"/>
      <c r="CZ41" s="122"/>
      <c r="DA41" s="122"/>
      <c r="DB41" s="122"/>
      <c r="DC41" s="122"/>
      <c r="DD41" s="122"/>
      <c r="DE41" s="122"/>
      <c r="DF41" s="122"/>
      <c r="DG41" s="122"/>
      <c r="DH41" s="122"/>
      <c r="DI41" s="122"/>
      <c r="DJ41" s="122"/>
      <c r="DK41" s="122"/>
      <c r="DL41" s="122"/>
      <c r="DM41" s="122"/>
      <c r="DN41" s="122"/>
      <c r="DO41" s="122"/>
      <c r="DP41" s="122"/>
      <c r="DQ41" s="122"/>
      <c r="DR41" s="122"/>
      <c r="DS41" s="122"/>
      <c r="DT41" s="122"/>
      <c r="DU41" s="122"/>
      <c r="DV41" s="122"/>
      <c r="DW41" s="122"/>
      <c r="DX41" s="122"/>
    </row>
    <row r="42" spans="1:128" s="67" customFormat="1" ht="71.25" customHeight="1">
      <c r="A42" s="896"/>
      <c r="B42" s="848"/>
      <c r="C42" s="869"/>
      <c r="D42" s="871">
        <v>0.35</v>
      </c>
      <c r="E42" s="841" t="s">
        <v>95</v>
      </c>
      <c r="F42" s="719" t="str">
        <f>+'Ma tran chuc năng P5'!D58</f>
        <v>Thẩm tra quyết toán, xin vốn và giải ngân công trình XDCB, SCL, khắc phục thiên tai</v>
      </c>
      <c r="G42" s="844" t="s">
        <v>590</v>
      </c>
      <c r="H42" s="719" t="str">
        <f>'Ma tran chuc năng P5'!F58</f>
        <v>Thực hiện Thẩm tra quyết toán, xin vốn và giải ngân công trình XDCB.</v>
      </c>
      <c r="I42" s="140" t="s">
        <v>213</v>
      </c>
      <c r="J42" s="58" t="s">
        <v>320</v>
      </c>
      <c r="K42" s="118" t="s">
        <v>105</v>
      </c>
      <c r="L42" s="86">
        <v>0</v>
      </c>
      <c r="M42" s="178" t="s">
        <v>106</v>
      </c>
      <c r="N42" s="139">
        <v>0.4</v>
      </c>
      <c r="O42" s="312">
        <f t="shared" si="0"/>
        <v>9.9483999999999975E-2</v>
      </c>
      <c r="P42" s="86">
        <v>0</v>
      </c>
      <c r="Q42" s="83">
        <v>10</v>
      </c>
      <c r="R42" s="118">
        <f t="shared" si="1"/>
        <v>100</v>
      </c>
      <c r="S42" s="135">
        <f t="shared" si="2"/>
        <v>9.9483999999999977</v>
      </c>
      <c r="T42" s="86">
        <v>0</v>
      </c>
      <c r="U42" s="83">
        <v>10</v>
      </c>
      <c r="V42" s="118">
        <f t="shared" si="4"/>
        <v>100</v>
      </c>
      <c r="W42" s="135">
        <f t="shared" si="3"/>
        <v>9.9483999999999977</v>
      </c>
      <c r="X42" s="122"/>
      <c r="Y42" s="122"/>
      <c r="Z42" s="122"/>
      <c r="AA42" s="122"/>
      <c r="AB42" s="122"/>
      <c r="AC42" s="122"/>
      <c r="AD42" s="122"/>
      <c r="AE42" s="122"/>
      <c r="AF42" s="122"/>
      <c r="AG42" s="122"/>
      <c r="AH42" s="122"/>
      <c r="AI42" s="122"/>
      <c r="AJ42" s="122"/>
      <c r="AK42" s="122"/>
      <c r="AL42" s="122"/>
      <c r="AM42" s="122"/>
      <c r="AN42" s="122"/>
      <c r="AO42" s="122"/>
      <c r="AP42" s="122"/>
      <c r="AQ42" s="122"/>
      <c r="AR42" s="122"/>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122"/>
      <c r="DD42" s="122"/>
      <c r="DE42" s="122"/>
      <c r="DF42" s="122"/>
      <c r="DG42" s="122"/>
      <c r="DH42" s="122"/>
      <c r="DI42" s="122"/>
      <c r="DJ42" s="122"/>
      <c r="DK42" s="122"/>
      <c r="DL42" s="122"/>
      <c r="DM42" s="122"/>
      <c r="DN42" s="122"/>
      <c r="DO42" s="122"/>
      <c r="DP42" s="122"/>
      <c r="DQ42" s="122"/>
      <c r="DR42" s="122"/>
      <c r="DS42" s="122"/>
      <c r="DT42" s="122"/>
      <c r="DU42" s="122"/>
      <c r="DV42" s="122"/>
      <c r="DW42" s="122"/>
      <c r="DX42" s="122"/>
    </row>
    <row r="43" spans="1:128" s="67" customFormat="1" ht="141.75" customHeight="1">
      <c r="A43" s="896"/>
      <c r="B43" s="848"/>
      <c r="C43" s="869"/>
      <c r="D43" s="872"/>
      <c r="E43" s="843"/>
      <c r="F43" s="857"/>
      <c r="G43" s="934"/>
      <c r="H43" s="857"/>
      <c r="I43" s="140" t="str">
        <f>'Ma tran chuc năng P5'!G59</f>
        <v>TC5.1.2</v>
      </c>
      <c r="J43" s="58" t="str">
        <f>'Ma tran chuc năng P5'!H59</f>
        <v>Lập báo cáo quyết toán công trình hoàn thành, tập hợp hồ sơ và hoàn thành công tác thẩm tra. Thực hiện trình lãnh đạo phê duyệt quyết định quyết toán công trình ĐTXD hoàn thành.</v>
      </c>
      <c r="K43" s="118" t="s">
        <v>105</v>
      </c>
      <c r="L43" s="86">
        <v>0</v>
      </c>
      <c r="M43" s="178" t="s">
        <v>106</v>
      </c>
      <c r="N43" s="139">
        <v>0.4</v>
      </c>
      <c r="O43" s="312">
        <f>N43*D42*$C$33*$B$22*$A$9</f>
        <v>9.9483999999999975E-2</v>
      </c>
      <c r="P43" s="86">
        <v>0</v>
      </c>
      <c r="Q43" s="83">
        <v>10</v>
      </c>
      <c r="R43" s="118">
        <f t="shared" si="1"/>
        <v>100</v>
      </c>
      <c r="S43" s="135">
        <f t="shared" si="2"/>
        <v>9.9483999999999977</v>
      </c>
      <c r="T43" s="86">
        <v>0</v>
      </c>
      <c r="U43" s="83">
        <v>10</v>
      </c>
      <c r="V43" s="118">
        <f t="shared" si="4"/>
        <v>100</v>
      </c>
      <c r="W43" s="135">
        <f t="shared" si="3"/>
        <v>9.9483999999999977</v>
      </c>
      <c r="X43" s="122"/>
      <c r="Y43" s="122"/>
      <c r="Z43" s="122"/>
      <c r="AA43" s="122"/>
      <c r="AB43" s="122"/>
      <c r="AC43" s="122"/>
      <c r="AD43" s="122"/>
      <c r="AE43" s="122"/>
      <c r="AF43" s="122"/>
      <c r="AG43" s="122"/>
      <c r="AH43" s="122"/>
      <c r="AI43" s="122"/>
      <c r="AJ43" s="122"/>
      <c r="AK43" s="122"/>
      <c r="AL43" s="122"/>
      <c r="AM43" s="122"/>
      <c r="AN43" s="122"/>
      <c r="AO43" s="122"/>
      <c r="AP43" s="122"/>
      <c r="AQ43" s="122"/>
      <c r="AR43" s="122"/>
      <c r="AS43" s="122"/>
      <c r="AT43" s="122"/>
      <c r="AU43" s="122"/>
      <c r="AV43" s="122"/>
      <c r="AW43" s="122"/>
      <c r="AX43" s="122"/>
      <c r="AY43" s="122"/>
      <c r="AZ43" s="122"/>
      <c r="BA43" s="122"/>
      <c r="BB43" s="122"/>
      <c r="BC43" s="122"/>
      <c r="BD43" s="122"/>
      <c r="BE43" s="122"/>
      <c r="BF43" s="122"/>
      <c r="BG43" s="122"/>
      <c r="BH43" s="122"/>
      <c r="BI43" s="122"/>
      <c r="BJ43" s="122"/>
      <c r="BK43" s="122"/>
      <c r="BL43" s="122"/>
      <c r="BM43" s="122"/>
      <c r="BN43" s="122"/>
      <c r="BO43" s="122"/>
      <c r="BP43" s="122"/>
      <c r="BQ43" s="122"/>
      <c r="BR43" s="122"/>
      <c r="BS43" s="122"/>
      <c r="BT43" s="122"/>
      <c r="BU43" s="122"/>
      <c r="BV43" s="122"/>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122"/>
      <c r="DD43" s="122"/>
      <c r="DE43" s="122"/>
      <c r="DF43" s="122"/>
      <c r="DG43" s="122"/>
      <c r="DH43" s="122"/>
      <c r="DI43" s="122"/>
      <c r="DJ43" s="122"/>
      <c r="DK43" s="122"/>
      <c r="DL43" s="122"/>
      <c r="DM43" s="122"/>
      <c r="DN43" s="122"/>
      <c r="DO43" s="122"/>
      <c r="DP43" s="122"/>
      <c r="DQ43" s="122"/>
      <c r="DR43" s="122"/>
      <c r="DS43" s="122"/>
      <c r="DT43" s="122"/>
      <c r="DU43" s="122"/>
      <c r="DV43" s="122"/>
      <c r="DW43" s="122"/>
      <c r="DX43" s="122"/>
    </row>
    <row r="44" spans="1:128" s="67" customFormat="1" ht="134.25" customHeight="1">
      <c r="A44" s="896"/>
      <c r="B44" s="848"/>
      <c r="C44" s="870"/>
      <c r="D44" s="873"/>
      <c r="E44" s="842"/>
      <c r="F44" s="720"/>
      <c r="G44" s="935"/>
      <c r="H44" s="720"/>
      <c r="I44" s="140" t="str">
        <f>'Ma tran chuc năng P5'!G60</f>
        <v>TC5.1.3</v>
      </c>
      <c r="J44" s="132" t="s">
        <v>337</v>
      </c>
      <c r="K44" s="118" t="s">
        <v>105</v>
      </c>
      <c r="L44" s="86">
        <v>0</v>
      </c>
      <c r="M44" s="178" t="s">
        <v>106</v>
      </c>
      <c r="N44" s="139">
        <v>0.2</v>
      </c>
      <c r="O44" s="312">
        <f>N44*D42*$C$33*$B$22*$A$9</f>
        <v>4.9741999999999988E-2</v>
      </c>
      <c r="P44" s="86">
        <v>0</v>
      </c>
      <c r="Q44" s="83">
        <v>10</v>
      </c>
      <c r="R44" s="118">
        <f t="shared" si="1"/>
        <v>100</v>
      </c>
      <c r="S44" s="135">
        <f t="shared" si="2"/>
        <v>4.9741999999999988</v>
      </c>
      <c r="T44" s="86">
        <v>0</v>
      </c>
      <c r="U44" s="83">
        <v>10</v>
      </c>
      <c r="V44" s="118">
        <f t="shared" si="4"/>
        <v>100</v>
      </c>
      <c r="W44" s="135">
        <f t="shared" si="3"/>
        <v>4.9741999999999988</v>
      </c>
      <c r="X44" s="122"/>
      <c r="Y44" s="122"/>
      <c r="Z44" s="122"/>
      <c r="AA44" s="122"/>
      <c r="AB44" s="122"/>
      <c r="AC44" s="122"/>
      <c r="AD44" s="122"/>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22"/>
      <c r="DD44" s="122"/>
      <c r="DE44" s="122"/>
      <c r="DF44" s="122"/>
      <c r="DG44" s="122"/>
      <c r="DH44" s="122"/>
      <c r="DI44" s="122"/>
      <c r="DJ44" s="122"/>
      <c r="DK44" s="122"/>
      <c r="DL44" s="122"/>
      <c r="DM44" s="122"/>
      <c r="DN44" s="122"/>
      <c r="DO44" s="122"/>
      <c r="DP44" s="122"/>
      <c r="DQ44" s="122"/>
      <c r="DR44" s="122"/>
      <c r="DS44" s="122"/>
      <c r="DT44" s="122"/>
      <c r="DU44" s="122"/>
      <c r="DV44" s="122"/>
      <c r="DW44" s="122"/>
      <c r="DX44" s="122"/>
    </row>
    <row r="45" spans="1:128" s="67" customFormat="1" ht="28.5" hidden="1" customHeight="1">
      <c r="A45" s="896"/>
      <c r="B45" s="848"/>
      <c r="C45" s="147"/>
      <c r="D45" s="147"/>
      <c r="E45" s="138" t="s">
        <v>214</v>
      </c>
      <c r="F45" s="831" t="s">
        <v>215</v>
      </c>
      <c r="G45" s="832"/>
      <c r="H45" s="832"/>
      <c r="I45" s="832"/>
      <c r="J45" s="832"/>
      <c r="K45" s="832"/>
      <c r="L45" s="832"/>
      <c r="M45" s="833"/>
      <c r="N45" s="190"/>
      <c r="O45" s="190"/>
      <c r="P45" s="198"/>
      <c r="Q45" s="198"/>
      <c r="R45" s="196"/>
      <c r="S45" s="197"/>
      <c r="T45" s="198"/>
      <c r="U45" s="83">
        <v>10</v>
      </c>
      <c r="V45" s="118">
        <f t="shared" ref="V45:V59" si="5">100-(T45-P45)*U45</f>
        <v>100</v>
      </c>
      <c r="W45" s="197"/>
      <c r="X45" s="122"/>
      <c r="Y45" s="122"/>
      <c r="Z45" s="122"/>
      <c r="AA45" s="122"/>
      <c r="AB45" s="122"/>
      <c r="AC45" s="122"/>
      <c r="AD45" s="122"/>
      <c r="AE45" s="122"/>
      <c r="AF45" s="122"/>
      <c r="AG45" s="122"/>
      <c r="AH45" s="122"/>
      <c r="AI45" s="122"/>
      <c r="AJ45" s="122"/>
      <c r="AK45" s="122"/>
      <c r="AL45" s="122"/>
      <c r="AM45" s="122"/>
      <c r="AN45" s="122"/>
      <c r="AO45" s="122"/>
      <c r="AP45" s="122"/>
      <c r="AQ45" s="122"/>
      <c r="AR45" s="122"/>
      <c r="AS45" s="122"/>
      <c r="AT45" s="122"/>
      <c r="AU45" s="122"/>
      <c r="AV45" s="122"/>
      <c r="AW45" s="122"/>
      <c r="AX45" s="122"/>
      <c r="AY45" s="122"/>
      <c r="AZ45" s="122"/>
      <c r="BA45" s="122"/>
      <c r="BB45" s="122"/>
      <c r="BC45" s="122"/>
      <c r="BD45" s="122"/>
      <c r="BE45" s="122"/>
      <c r="BF45" s="122"/>
      <c r="BG45" s="122"/>
      <c r="BH45" s="122"/>
      <c r="BI45" s="122"/>
      <c r="BJ45" s="122"/>
      <c r="BK45" s="122"/>
      <c r="BL45" s="122"/>
      <c r="BM45" s="122"/>
      <c r="BN45" s="122"/>
      <c r="BO45" s="122"/>
      <c r="BP45" s="122"/>
      <c r="BQ45" s="122"/>
      <c r="BR45" s="122"/>
      <c r="BS45" s="122"/>
      <c r="BT45" s="122"/>
      <c r="BU45" s="122"/>
      <c r="BV45" s="122"/>
      <c r="BW45" s="122"/>
      <c r="BX45" s="122"/>
      <c r="BY45" s="122"/>
      <c r="BZ45" s="122"/>
      <c r="CA45" s="122"/>
      <c r="CB45" s="122"/>
      <c r="CC45" s="122"/>
      <c r="CD45" s="122"/>
      <c r="CE45" s="122"/>
      <c r="CF45" s="122"/>
      <c r="CG45" s="122"/>
      <c r="CH45" s="122"/>
      <c r="CI45" s="122"/>
      <c r="CJ45" s="122"/>
      <c r="CK45" s="122"/>
      <c r="CL45" s="122"/>
      <c r="CM45" s="122"/>
      <c r="CN45" s="122"/>
      <c r="CO45" s="122"/>
      <c r="CP45" s="122"/>
      <c r="CQ45" s="122"/>
      <c r="CR45" s="122"/>
      <c r="CS45" s="122"/>
      <c r="CT45" s="122"/>
      <c r="CU45" s="122"/>
      <c r="CV45" s="122"/>
      <c r="CW45" s="122"/>
      <c r="CX45" s="122"/>
      <c r="CY45" s="122"/>
      <c r="CZ45" s="122"/>
      <c r="DA45" s="122"/>
      <c r="DB45" s="122"/>
      <c r="DC45" s="122"/>
      <c r="DD45" s="122"/>
      <c r="DE45" s="122"/>
      <c r="DF45" s="122"/>
      <c r="DG45" s="122"/>
      <c r="DH45" s="122"/>
      <c r="DI45" s="122"/>
      <c r="DJ45" s="122"/>
      <c r="DK45" s="122"/>
      <c r="DL45" s="122"/>
      <c r="DM45" s="122"/>
      <c r="DN45" s="122"/>
      <c r="DO45" s="122"/>
      <c r="DP45" s="122"/>
      <c r="DQ45" s="122"/>
      <c r="DR45" s="122"/>
      <c r="DS45" s="122"/>
      <c r="DT45" s="122"/>
      <c r="DU45" s="122"/>
      <c r="DV45" s="122"/>
      <c r="DW45" s="122"/>
      <c r="DX45" s="122"/>
    </row>
    <row r="46" spans="1:128" s="67" customFormat="1" ht="39" hidden="1" customHeight="1">
      <c r="A46" s="896"/>
      <c r="B46" s="848"/>
      <c r="C46" s="200"/>
      <c r="D46" s="538"/>
      <c r="E46" s="81" t="s">
        <v>97</v>
      </c>
      <c r="F46" s="58" t="str">
        <f>+'Ma tran chuc năng P5'!D70</f>
        <v>Tổ chức phòng chống và khắc phục thiên tai</v>
      </c>
      <c r="G46" s="140" t="s">
        <v>216</v>
      </c>
      <c r="H46" s="132" t="str">
        <f>+'Ma tran chuc năng P5'!H70</f>
        <v>Thực hiện tham gia Ban chỉ huy phòng chống và khắc phục thiên tai</v>
      </c>
      <c r="I46" s="140" t="s">
        <v>217</v>
      </c>
      <c r="J46" s="132" t="s">
        <v>259</v>
      </c>
      <c r="K46" s="90" t="s">
        <v>105</v>
      </c>
      <c r="L46" s="179"/>
      <c r="M46" s="178"/>
      <c r="N46" s="139"/>
      <c r="O46" s="139"/>
      <c r="P46" s="178"/>
      <c r="Q46" s="134"/>
      <c r="R46" s="118"/>
      <c r="S46" s="135"/>
      <c r="T46" s="178"/>
      <c r="U46" s="83">
        <v>10</v>
      </c>
      <c r="V46" s="118">
        <f t="shared" si="5"/>
        <v>100</v>
      </c>
      <c r="W46" s="135"/>
      <c r="X46" s="122"/>
      <c r="Y46" s="122"/>
      <c r="Z46" s="122"/>
      <c r="AA46" s="122"/>
      <c r="AB46" s="122"/>
      <c r="AC46" s="122"/>
      <c r="AD46" s="122"/>
      <c r="AE46" s="122"/>
      <c r="AF46" s="122"/>
      <c r="AG46" s="122"/>
      <c r="AH46" s="122"/>
      <c r="AI46" s="122"/>
      <c r="AJ46" s="122"/>
      <c r="AK46" s="122"/>
      <c r="AL46" s="122"/>
      <c r="AM46" s="122"/>
      <c r="AN46" s="122"/>
      <c r="AO46" s="122"/>
      <c r="AP46" s="122"/>
      <c r="AQ46" s="122"/>
      <c r="AR46" s="122"/>
      <c r="AS46" s="122"/>
      <c r="AT46" s="122"/>
      <c r="AU46" s="122"/>
      <c r="AV46" s="122"/>
      <c r="AW46" s="122"/>
      <c r="AX46" s="122"/>
      <c r="AY46" s="122"/>
      <c r="AZ46" s="122"/>
      <c r="BA46" s="122"/>
      <c r="BB46" s="122"/>
      <c r="BC46" s="122"/>
      <c r="BD46" s="122"/>
      <c r="BE46" s="122"/>
      <c r="BF46" s="122"/>
      <c r="BG46" s="122"/>
      <c r="BH46" s="122"/>
      <c r="BI46" s="122"/>
      <c r="BJ46" s="122"/>
      <c r="BK46" s="122"/>
      <c r="BL46" s="122"/>
      <c r="BM46" s="122"/>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22"/>
      <c r="DD46" s="122"/>
      <c r="DE46" s="122"/>
      <c r="DF46" s="122"/>
      <c r="DG46" s="122"/>
      <c r="DH46" s="122"/>
      <c r="DI46" s="122"/>
      <c r="DJ46" s="122"/>
      <c r="DK46" s="122"/>
      <c r="DL46" s="122"/>
      <c r="DM46" s="122"/>
      <c r="DN46" s="122"/>
      <c r="DO46" s="122"/>
      <c r="DP46" s="122"/>
      <c r="DQ46" s="122"/>
      <c r="DR46" s="122"/>
      <c r="DS46" s="122"/>
      <c r="DT46" s="122"/>
      <c r="DU46" s="122"/>
      <c r="DV46" s="122"/>
      <c r="DW46" s="122"/>
      <c r="DX46" s="122"/>
    </row>
    <row r="47" spans="1:128" s="67" customFormat="1" ht="82.5" hidden="1" customHeight="1">
      <c r="A47" s="896"/>
      <c r="B47" s="848"/>
      <c r="C47" s="200"/>
      <c r="D47" s="538"/>
      <c r="E47" s="81"/>
      <c r="F47" s="58"/>
      <c r="G47" s="140"/>
      <c r="H47" s="132"/>
      <c r="I47" s="140"/>
      <c r="J47" s="132"/>
      <c r="K47" s="90"/>
      <c r="L47" s="173"/>
      <c r="M47" s="178"/>
      <c r="N47" s="139"/>
      <c r="O47" s="139"/>
      <c r="P47" s="178"/>
      <c r="Q47" s="134"/>
      <c r="R47" s="118"/>
      <c r="S47" s="135"/>
      <c r="T47" s="178"/>
      <c r="U47" s="83">
        <v>10</v>
      </c>
      <c r="V47" s="118">
        <f t="shared" si="5"/>
        <v>100</v>
      </c>
      <c r="W47" s="135"/>
      <c r="X47" s="122"/>
      <c r="Y47" s="122"/>
      <c r="Z47" s="122"/>
      <c r="AA47" s="122"/>
      <c r="AB47" s="122"/>
      <c r="AC47" s="122"/>
      <c r="AD47" s="122"/>
      <c r="AE47" s="122"/>
      <c r="AF47" s="122"/>
      <c r="AG47" s="122"/>
      <c r="AH47" s="122"/>
      <c r="AI47" s="122"/>
      <c r="AJ47" s="122"/>
      <c r="AK47" s="122"/>
      <c r="AL47" s="122"/>
      <c r="AM47" s="122"/>
      <c r="AN47" s="122"/>
      <c r="AO47" s="122"/>
      <c r="AP47" s="122"/>
      <c r="AQ47" s="122"/>
      <c r="AR47" s="122"/>
      <c r="AS47" s="122"/>
      <c r="AT47" s="122"/>
      <c r="AU47" s="122"/>
      <c r="AV47" s="122"/>
      <c r="AW47" s="122"/>
      <c r="AX47" s="122"/>
      <c r="AY47" s="122"/>
      <c r="AZ47" s="122"/>
      <c r="BA47" s="122"/>
      <c r="BB47" s="122"/>
      <c r="BC47" s="122"/>
      <c r="BD47" s="122"/>
      <c r="BE47" s="122"/>
      <c r="BF47" s="122"/>
      <c r="BG47" s="122"/>
      <c r="BH47" s="122"/>
      <c r="BI47" s="122"/>
      <c r="BJ47" s="122"/>
      <c r="BK47" s="122"/>
      <c r="BL47" s="122"/>
      <c r="BM47" s="122"/>
      <c r="BN47" s="122"/>
      <c r="BO47" s="122"/>
      <c r="BP47" s="122"/>
      <c r="BQ47" s="122"/>
      <c r="BR47" s="122"/>
      <c r="BS47" s="122"/>
      <c r="BT47" s="122"/>
      <c r="BU47" s="122"/>
      <c r="BV47" s="122"/>
      <c r="BW47" s="122"/>
      <c r="BX47" s="122"/>
      <c r="BY47" s="122"/>
      <c r="BZ47" s="122"/>
      <c r="CA47" s="122"/>
      <c r="CB47" s="122"/>
      <c r="CC47" s="122"/>
      <c r="CD47" s="122"/>
      <c r="CE47" s="122"/>
      <c r="CF47" s="122"/>
      <c r="CG47" s="122"/>
      <c r="CH47" s="122"/>
      <c r="CI47" s="122"/>
      <c r="CJ47" s="122"/>
      <c r="CK47" s="122"/>
      <c r="CL47" s="122"/>
      <c r="CM47" s="122"/>
      <c r="CN47" s="122"/>
      <c r="CO47" s="122"/>
      <c r="CP47" s="122"/>
      <c r="CQ47" s="122"/>
      <c r="CR47" s="122"/>
      <c r="CS47" s="122"/>
      <c r="CT47" s="122"/>
      <c r="CU47" s="122"/>
      <c r="CV47" s="122"/>
      <c r="CW47" s="122"/>
      <c r="CX47" s="122"/>
      <c r="CY47" s="122"/>
      <c r="CZ47" s="122"/>
      <c r="DA47" s="122"/>
      <c r="DB47" s="122"/>
      <c r="DC47" s="122"/>
      <c r="DD47" s="122"/>
      <c r="DE47" s="122"/>
      <c r="DF47" s="122"/>
      <c r="DG47" s="122"/>
      <c r="DH47" s="122"/>
      <c r="DI47" s="122"/>
      <c r="DJ47" s="122"/>
      <c r="DK47" s="122"/>
      <c r="DL47" s="122"/>
      <c r="DM47" s="122"/>
      <c r="DN47" s="122"/>
      <c r="DO47" s="122"/>
      <c r="DP47" s="122"/>
      <c r="DQ47" s="122"/>
      <c r="DR47" s="122"/>
      <c r="DS47" s="122"/>
      <c r="DT47" s="122"/>
      <c r="DU47" s="122"/>
      <c r="DV47" s="122"/>
      <c r="DW47" s="122"/>
      <c r="DX47" s="122"/>
    </row>
    <row r="48" spans="1:128" s="67" customFormat="1" ht="28.5" hidden="1" customHeight="1">
      <c r="A48" s="896"/>
      <c r="B48" s="848"/>
      <c r="C48" s="147"/>
      <c r="D48" s="147"/>
      <c r="E48" s="138" t="s">
        <v>222</v>
      </c>
      <c r="F48" s="831" t="s">
        <v>223</v>
      </c>
      <c r="G48" s="832"/>
      <c r="H48" s="832"/>
      <c r="I48" s="832"/>
      <c r="J48" s="832"/>
      <c r="K48" s="832"/>
      <c r="L48" s="832"/>
      <c r="M48" s="833"/>
      <c r="N48" s="190"/>
      <c r="O48" s="190"/>
      <c r="P48" s="198"/>
      <c r="Q48" s="198"/>
      <c r="R48" s="196"/>
      <c r="S48" s="197"/>
      <c r="T48" s="198"/>
      <c r="U48" s="83">
        <v>10</v>
      </c>
      <c r="V48" s="118">
        <f t="shared" si="5"/>
        <v>100</v>
      </c>
      <c r="W48" s="197"/>
      <c r="X48" s="122"/>
      <c r="Y48" s="122"/>
      <c r="Z48" s="122"/>
      <c r="AA48" s="122"/>
      <c r="AB48" s="122"/>
      <c r="AC48" s="122"/>
      <c r="AD48" s="122"/>
      <c r="AE48" s="122"/>
      <c r="AF48" s="122"/>
      <c r="AG48" s="122"/>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2"/>
      <c r="BG48" s="122"/>
      <c r="BH48" s="122"/>
      <c r="BI48" s="122"/>
      <c r="BJ48" s="122"/>
      <c r="BK48" s="122"/>
      <c r="BL48" s="122"/>
      <c r="BM48" s="122"/>
      <c r="BN48" s="122"/>
      <c r="BO48" s="122"/>
      <c r="BP48" s="122"/>
      <c r="BQ48" s="122"/>
      <c r="BR48" s="122"/>
      <c r="BS48" s="122"/>
      <c r="BT48" s="122"/>
      <c r="BU48" s="122"/>
      <c r="BV48" s="122"/>
      <c r="BW48" s="122"/>
      <c r="BX48" s="122"/>
      <c r="BY48" s="122"/>
      <c r="BZ48" s="122"/>
      <c r="CA48" s="122"/>
      <c r="CB48" s="122"/>
      <c r="CC48" s="122"/>
      <c r="CD48" s="122"/>
      <c r="CE48" s="122"/>
      <c r="CF48" s="12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122"/>
      <c r="DD48" s="122"/>
      <c r="DE48" s="122"/>
      <c r="DF48" s="122"/>
      <c r="DG48" s="122"/>
      <c r="DH48" s="122"/>
      <c r="DI48" s="122"/>
      <c r="DJ48" s="122"/>
      <c r="DK48" s="122"/>
      <c r="DL48" s="122"/>
      <c r="DM48" s="122"/>
      <c r="DN48" s="122"/>
      <c r="DO48" s="122"/>
      <c r="DP48" s="122"/>
      <c r="DQ48" s="122"/>
      <c r="DR48" s="122"/>
      <c r="DS48" s="122"/>
      <c r="DT48" s="122"/>
      <c r="DU48" s="122"/>
      <c r="DV48" s="122"/>
      <c r="DW48" s="122"/>
      <c r="DX48" s="122"/>
    </row>
    <row r="49" spans="1:128" s="67" customFormat="1" ht="64.5" hidden="1" customHeight="1">
      <c r="A49" s="896"/>
      <c r="B49" s="848"/>
      <c r="C49" s="216">
        <v>0</v>
      </c>
      <c r="D49" s="528">
        <v>1</v>
      </c>
      <c r="E49" s="225" t="s">
        <v>67</v>
      </c>
      <c r="F49" s="232" t="s">
        <v>127</v>
      </c>
      <c r="G49" s="140" t="s">
        <v>588</v>
      </c>
      <c r="H49" s="132" t="str">
        <f>'Ma tran chuc năng P5'!F78</f>
        <v>Soạn thảo văn bản</v>
      </c>
      <c r="I49" s="92" t="s">
        <v>547</v>
      </c>
      <c r="J49" s="161" t="str">
        <f>'Ma tran chuc năng P5'!H78</f>
        <v>Soạn thảo và soát kỹ các văn bản, báo cáo, quy trình, quy định…của phòng trước khi trình ký đảm bảo đúng đủ về nội dung và thể thức trình bày.</v>
      </c>
      <c r="K49" s="173" t="s">
        <v>105</v>
      </c>
      <c r="L49" s="86">
        <v>0</v>
      </c>
      <c r="M49" s="178" t="s">
        <v>106</v>
      </c>
      <c r="N49" s="139">
        <v>1</v>
      </c>
      <c r="O49" s="312">
        <f>N49*$C$49*$B$22*$A$9</f>
        <v>0</v>
      </c>
      <c r="P49" s="86">
        <v>0</v>
      </c>
      <c r="Q49" s="134"/>
      <c r="R49" s="118">
        <v>100</v>
      </c>
      <c r="S49" s="135">
        <f>R49*O49</f>
        <v>0</v>
      </c>
      <c r="T49" s="86">
        <v>0</v>
      </c>
      <c r="U49" s="83">
        <v>10</v>
      </c>
      <c r="V49" s="118">
        <f t="shared" si="5"/>
        <v>100</v>
      </c>
      <c r="W49" s="135">
        <f>O49*V49</f>
        <v>0</v>
      </c>
      <c r="X49" s="122"/>
      <c r="Y49" s="122"/>
      <c r="Z49" s="122"/>
      <c r="AA49" s="122"/>
      <c r="AB49" s="122"/>
      <c r="AC49" s="122"/>
      <c r="AD49" s="122"/>
      <c r="AE49" s="122"/>
      <c r="AF49" s="122"/>
      <c r="AG49" s="122"/>
      <c r="AH49" s="122"/>
      <c r="AI49" s="122"/>
      <c r="AJ49" s="122"/>
      <c r="AK49" s="122"/>
      <c r="AL49" s="122"/>
      <c r="AM49" s="122"/>
      <c r="AN49" s="122"/>
      <c r="AO49" s="122"/>
      <c r="AP49" s="122"/>
      <c r="AQ49" s="122"/>
      <c r="AR49" s="122"/>
      <c r="AS49" s="122"/>
      <c r="AT49" s="122"/>
      <c r="AU49" s="122"/>
      <c r="AV49" s="122"/>
      <c r="AW49" s="122"/>
      <c r="AX49" s="122"/>
      <c r="AY49" s="122"/>
      <c r="AZ49" s="122"/>
      <c r="BA49" s="122"/>
      <c r="BB49" s="122"/>
      <c r="BC49" s="122"/>
      <c r="BD49" s="122"/>
      <c r="BE49" s="122"/>
      <c r="BF49" s="122"/>
      <c r="BG49" s="122"/>
      <c r="BH49" s="122"/>
      <c r="BI49" s="122"/>
      <c r="BJ49" s="122"/>
      <c r="BK49" s="122"/>
      <c r="BL49" s="122"/>
      <c r="BM49" s="122"/>
      <c r="BN49" s="122"/>
      <c r="BO49" s="122"/>
      <c r="BP49" s="122"/>
      <c r="BQ49" s="122"/>
      <c r="BR49" s="122"/>
      <c r="BS49" s="122"/>
      <c r="BT49" s="122"/>
      <c r="BU49" s="122"/>
      <c r="BV49" s="122"/>
      <c r="BW49" s="122"/>
      <c r="BX49" s="122"/>
      <c r="BY49" s="122"/>
      <c r="BZ49" s="122"/>
      <c r="CA49" s="122"/>
      <c r="CB49" s="122"/>
      <c r="CC49" s="122"/>
      <c r="CD49" s="122"/>
      <c r="CE49" s="122"/>
      <c r="CF49" s="122"/>
      <c r="CG49" s="122"/>
      <c r="CH49" s="122"/>
      <c r="CI49" s="122"/>
      <c r="CJ49" s="122"/>
      <c r="CK49" s="122"/>
      <c r="CL49" s="122"/>
      <c r="CM49" s="122"/>
      <c r="CN49" s="122"/>
      <c r="CO49" s="122"/>
      <c r="CP49" s="122"/>
      <c r="CQ49" s="122"/>
      <c r="CR49" s="122"/>
      <c r="CS49" s="122"/>
      <c r="CT49" s="122"/>
      <c r="CU49" s="122"/>
      <c r="CV49" s="122"/>
      <c r="CW49" s="122"/>
      <c r="CX49" s="122"/>
      <c r="CY49" s="122"/>
      <c r="CZ49" s="122"/>
      <c r="DA49" s="122"/>
      <c r="DB49" s="122"/>
      <c r="DC49" s="122"/>
      <c r="DD49" s="122"/>
      <c r="DE49" s="122"/>
      <c r="DF49" s="122"/>
      <c r="DG49" s="122"/>
      <c r="DH49" s="122"/>
      <c r="DI49" s="122"/>
      <c r="DJ49" s="122"/>
      <c r="DK49" s="122"/>
      <c r="DL49" s="122"/>
      <c r="DM49" s="122"/>
      <c r="DN49" s="122"/>
      <c r="DO49" s="122"/>
      <c r="DP49" s="122"/>
      <c r="DQ49" s="122"/>
      <c r="DR49" s="122"/>
      <c r="DS49" s="122"/>
      <c r="DT49" s="122"/>
      <c r="DU49" s="122"/>
      <c r="DV49" s="122"/>
      <c r="DW49" s="122"/>
      <c r="DX49" s="122"/>
    </row>
    <row r="50" spans="1:128" s="67" customFormat="1" ht="25.5" hidden="1" customHeight="1">
      <c r="A50" s="896"/>
      <c r="B50" s="848"/>
      <c r="C50" s="147"/>
      <c r="D50" s="147"/>
      <c r="E50" s="138" t="s">
        <v>224</v>
      </c>
      <c r="F50" s="831" t="s">
        <v>225</v>
      </c>
      <c r="G50" s="832"/>
      <c r="H50" s="832"/>
      <c r="I50" s="832"/>
      <c r="J50" s="832"/>
      <c r="K50" s="832"/>
      <c r="L50" s="832"/>
      <c r="M50" s="833"/>
      <c r="N50" s="190"/>
      <c r="O50" s="190"/>
      <c r="P50" s="198"/>
      <c r="Q50" s="198"/>
      <c r="R50" s="196"/>
      <c r="S50" s="197"/>
      <c r="T50" s="198"/>
      <c r="U50" s="83">
        <v>10</v>
      </c>
      <c r="V50" s="118">
        <f t="shared" si="5"/>
        <v>100</v>
      </c>
      <c r="W50" s="197"/>
      <c r="X50" s="122"/>
      <c r="Y50" s="122"/>
      <c r="Z50" s="122"/>
      <c r="AA50" s="122"/>
      <c r="AB50" s="122"/>
      <c r="AC50" s="122"/>
      <c r="AD50" s="122"/>
      <c r="AE50" s="122"/>
      <c r="AF50" s="122"/>
      <c r="AG50" s="122"/>
      <c r="AH50" s="122"/>
      <c r="AI50" s="122"/>
      <c r="AJ50" s="122"/>
      <c r="AK50" s="122"/>
      <c r="AL50" s="122"/>
      <c r="AM50" s="122"/>
      <c r="AN50" s="122"/>
      <c r="AO50" s="122"/>
      <c r="AP50" s="122"/>
      <c r="AQ50" s="122"/>
      <c r="AR50" s="122"/>
      <c r="AS50" s="122"/>
      <c r="AT50" s="122"/>
      <c r="AU50" s="122"/>
      <c r="AV50" s="122"/>
      <c r="AW50" s="122"/>
      <c r="AX50" s="122"/>
      <c r="AY50" s="122"/>
      <c r="AZ50" s="122"/>
      <c r="BA50" s="122"/>
      <c r="BB50" s="122"/>
      <c r="BC50" s="122"/>
      <c r="BD50" s="122"/>
      <c r="BE50" s="122"/>
      <c r="BF50" s="122"/>
      <c r="BG50" s="122"/>
      <c r="BH50" s="122"/>
      <c r="BI50" s="122"/>
      <c r="BJ50" s="122"/>
      <c r="BK50" s="122"/>
      <c r="BL50" s="122"/>
      <c r="BM50" s="122"/>
      <c r="BN50" s="122"/>
      <c r="BO50" s="122"/>
      <c r="BP50" s="122"/>
      <c r="BQ50" s="122"/>
      <c r="BR50" s="122"/>
      <c r="BS50" s="122"/>
      <c r="BT50" s="122"/>
      <c r="BU50" s="122"/>
      <c r="BV50" s="122"/>
      <c r="BW50" s="122"/>
      <c r="BX50" s="122"/>
      <c r="BY50" s="122"/>
      <c r="BZ50" s="122"/>
      <c r="CA50" s="122"/>
      <c r="CB50" s="122"/>
      <c r="CC50" s="122"/>
      <c r="CD50" s="122"/>
      <c r="CE50" s="122"/>
      <c r="CF50" s="122"/>
      <c r="CG50" s="122"/>
      <c r="CH50" s="122"/>
      <c r="CI50" s="122"/>
      <c r="CJ50" s="122"/>
      <c r="CK50" s="122"/>
      <c r="CL50" s="122"/>
      <c r="CM50" s="122"/>
      <c r="CN50" s="122"/>
      <c r="CO50" s="122"/>
      <c r="CP50" s="122"/>
      <c r="CQ50" s="122"/>
      <c r="CR50" s="122"/>
      <c r="CS50" s="122"/>
      <c r="CT50" s="122"/>
      <c r="CU50" s="122"/>
      <c r="CV50" s="122"/>
      <c r="CW50" s="122"/>
      <c r="CX50" s="122"/>
      <c r="CY50" s="122"/>
      <c r="CZ50" s="122"/>
      <c r="DA50" s="122"/>
      <c r="DB50" s="122"/>
      <c r="DC50" s="122"/>
      <c r="DD50" s="122"/>
      <c r="DE50" s="122"/>
      <c r="DF50" s="122"/>
      <c r="DG50" s="122"/>
      <c r="DH50" s="122"/>
      <c r="DI50" s="122"/>
      <c r="DJ50" s="122"/>
      <c r="DK50" s="122"/>
      <c r="DL50" s="122"/>
      <c r="DM50" s="122"/>
      <c r="DN50" s="122"/>
      <c r="DO50" s="122"/>
      <c r="DP50" s="122"/>
      <c r="DQ50" s="122"/>
      <c r="DR50" s="122"/>
      <c r="DS50" s="122"/>
      <c r="DT50" s="122"/>
      <c r="DU50" s="122"/>
      <c r="DV50" s="122"/>
      <c r="DW50" s="122"/>
      <c r="DX50" s="122"/>
    </row>
    <row r="51" spans="1:128" s="67" customFormat="1" ht="78.75" hidden="1" customHeight="1">
      <c r="A51" s="896"/>
      <c r="B51" s="848"/>
      <c r="C51" s="868">
        <v>0</v>
      </c>
      <c r="D51" s="528">
        <v>0.5</v>
      </c>
      <c r="E51" s="827" t="s">
        <v>70</v>
      </c>
      <c r="F51" s="702" t="str">
        <f>+'Ma tran chuc năng P5'!D81</f>
        <v>Khai thác hiệu quả các phần mềm được trang bị</v>
      </c>
      <c r="G51" s="940" t="s">
        <v>551</v>
      </c>
      <c r="H51" s="702" t="str">
        <f>'Ma tran chuc năng P5'!F81</f>
        <v>Khai thác hiệu quả các phần mềm được trang bị</v>
      </c>
      <c r="I51" s="144" t="s">
        <v>549</v>
      </c>
      <c r="J51" s="129" t="str">
        <f>'Ma tran chuc năng P5'!H81</f>
        <v>Khai thác hiệu quả các phần mềm dùng chung được trang bị như Eoffice; Microsoft Office; visio</v>
      </c>
      <c r="K51" s="173" t="s">
        <v>105</v>
      </c>
      <c r="L51" s="86">
        <v>0</v>
      </c>
      <c r="M51" s="178" t="s">
        <v>106</v>
      </c>
      <c r="N51" s="139">
        <v>0.5</v>
      </c>
      <c r="O51" s="312">
        <f>N51*$C$51*$B$22*$A$9</f>
        <v>0</v>
      </c>
      <c r="P51" s="86">
        <v>0</v>
      </c>
      <c r="Q51" s="134"/>
      <c r="R51" s="118">
        <f>IF((100-P51*10)&gt;30,100-P51*10,0)</f>
        <v>100</v>
      </c>
      <c r="S51" s="135">
        <f>R51*O51</f>
        <v>0</v>
      </c>
      <c r="T51" s="86">
        <v>0</v>
      </c>
      <c r="U51" s="83">
        <v>10</v>
      </c>
      <c r="V51" s="118">
        <f t="shared" si="5"/>
        <v>100</v>
      </c>
      <c r="W51" s="135">
        <f>O51*V51</f>
        <v>0</v>
      </c>
      <c r="X51" s="122"/>
      <c r="Y51" s="122"/>
      <c r="Z51" s="122"/>
      <c r="AA51" s="122"/>
      <c r="AB51" s="122"/>
      <c r="AC51" s="122"/>
      <c r="AD51" s="122"/>
      <c r="AE51" s="122"/>
      <c r="AF51" s="122"/>
      <c r="AG51" s="122"/>
      <c r="AH51" s="122"/>
      <c r="AI51" s="122"/>
      <c r="AJ51" s="122"/>
      <c r="AK51" s="122"/>
      <c r="AL51" s="122"/>
      <c r="AM51" s="122"/>
      <c r="AN51" s="122"/>
      <c r="AO51" s="122"/>
      <c r="AP51" s="122"/>
      <c r="AQ51" s="122"/>
      <c r="AR51" s="122"/>
      <c r="AS51" s="122"/>
      <c r="AT51" s="122"/>
      <c r="AU51" s="122"/>
      <c r="AV51" s="122"/>
      <c r="AW51" s="122"/>
      <c r="AX51" s="122"/>
      <c r="AY51" s="122"/>
      <c r="AZ51" s="122"/>
      <c r="BA51" s="122"/>
      <c r="BB51" s="122"/>
      <c r="BC51" s="122"/>
      <c r="BD51" s="122"/>
      <c r="BE51" s="122"/>
      <c r="BF51" s="122"/>
      <c r="BG51" s="122"/>
      <c r="BH51" s="122"/>
      <c r="BI51" s="122"/>
      <c r="BJ51" s="122"/>
      <c r="BK51" s="122"/>
      <c r="BL51" s="122"/>
      <c r="BM51" s="122"/>
      <c r="BN51" s="122"/>
      <c r="BO51" s="122"/>
      <c r="BP51" s="122"/>
      <c r="BQ51" s="122"/>
      <c r="BR51" s="122"/>
      <c r="BS51" s="122"/>
      <c r="BT51" s="122"/>
      <c r="BU51" s="122"/>
      <c r="BV51" s="122"/>
      <c r="BW51" s="122"/>
      <c r="BX51" s="122"/>
      <c r="BY51" s="122"/>
      <c r="BZ51" s="122"/>
      <c r="CA51" s="122"/>
      <c r="CB51" s="122"/>
      <c r="CC51" s="122"/>
      <c r="CD51" s="122"/>
      <c r="CE51" s="122"/>
      <c r="CF51" s="122"/>
      <c r="CG51" s="122"/>
      <c r="CH51" s="122"/>
      <c r="CI51" s="122"/>
      <c r="CJ51" s="122"/>
      <c r="CK51" s="122"/>
      <c r="CL51" s="122"/>
      <c r="CM51" s="122"/>
      <c r="CN51" s="122"/>
      <c r="CO51" s="122"/>
      <c r="CP51" s="122"/>
      <c r="CQ51" s="122"/>
      <c r="CR51" s="122"/>
      <c r="CS51" s="122"/>
      <c r="CT51" s="122"/>
      <c r="CU51" s="122"/>
      <c r="CV51" s="122"/>
      <c r="CW51" s="122"/>
      <c r="CX51" s="122"/>
      <c r="CY51" s="122"/>
      <c r="CZ51" s="122"/>
      <c r="DA51" s="122"/>
      <c r="DB51" s="122"/>
      <c r="DC51" s="122"/>
      <c r="DD51" s="122"/>
      <c r="DE51" s="122"/>
      <c r="DF51" s="122"/>
      <c r="DG51" s="122"/>
      <c r="DH51" s="122"/>
      <c r="DI51" s="122"/>
      <c r="DJ51" s="122"/>
      <c r="DK51" s="122"/>
      <c r="DL51" s="122"/>
      <c r="DM51" s="122"/>
      <c r="DN51" s="122"/>
      <c r="DO51" s="122"/>
      <c r="DP51" s="122"/>
      <c r="DQ51" s="122"/>
      <c r="DR51" s="122"/>
      <c r="DS51" s="122"/>
      <c r="DT51" s="122"/>
      <c r="DU51" s="122"/>
      <c r="DV51" s="122"/>
      <c r="DW51" s="122"/>
      <c r="DX51" s="122"/>
    </row>
    <row r="52" spans="1:128" s="67" customFormat="1" ht="47.25" hidden="1" customHeight="1">
      <c r="A52" s="896"/>
      <c r="B52" s="848"/>
      <c r="C52" s="870"/>
      <c r="D52" s="529">
        <v>0.5</v>
      </c>
      <c r="E52" s="828"/>
      <c r="F52" s="704"/>
      <c r="G52" s="935"/>
      <c r="H52" s="704"/>
      <c r="I52" s="144" t="s">
        <v>550</v>
      </c>
      <c r="J52" s="64" t="str">
        <f>'Ma tran chuc năng P5'!H82</f>
        <v>Khai thác hiệu quả các phần mềm chuyên môn được trang bị</v>
      </c>
      <c r="K52" s="173" t="s">
        <v>105</v>
      </c>
      <c r="L52" s="86">
        <v>0</v>
      </c>
      <c r="M52" s="178" t="s">
        <v>106</v>
      </c>
      <c r="N52" s="139">
        <v>0.5</v>
      </c>
      <c r="O52" s="312">
        <f>N52*$C$51*$B$22*$A$9</f>
        <v>0</v>
      </c>
      <c r="P52" s="86">
        <v>0</v>
      </c>
      <c r="Q52" s="134"/>
      <c r="R52" s="118">
        <f>IF((100-P52*10)&gt;30,100-P52*10,0)</f>
        <v>100</v>
      </c>
      <c r="S52" s="135">
        <f>R52*O52</f>
        <v>0</v>
      </c>
      <c r="T52" s="86">
        <v>0</v>
      </c>
      <c r="U52" s="83">
        <v>10</v>
      </c>
      <c r="V52" s="118">
        <f t="shared" si="5"/>
        <v>100</v>
      </c>
      <c r="W52" s="135">
        <f>O52*V52</f>
        <v>0</v>
      </c>
      <c r="X52" s="122"/>
      <c r="Y52" s="122"/>
      <c r="Z52" s="122"/>
      <c r="AA52" s="122"/>
      <c r="AB52" s="122"/>
      <c r="AC52" s="122"/>
      <c r="AD52" s="122"/>
      <c r="AE52" s="122"/>
      <c r="AF52" s="122"/>
      <c r="AG52" s="122"/>
      <c r="AH52" s="122"/>
      <c r="AI52" s="122"/>
      <c r="AJ52" s="122"/>
      <c r="AK52" s="122"/>
      <c r="AL52" s="122"/>
      <c r="AM52" s="122"/>
      <c r="AN52" s="122"/>
      <c r="AO52" s="122"/>
      <c r="AP52" s="122"/>
      <c r="AQ52" s="122"/>
      <c r="AR52" s="122"/>
      <c r="AS52" s="122"/>
      <c r="AT52" s="122"/>
      <c r="AU52" s="122"/>
      <c r="AV52" s="122"/>
      <c r="AW52" s="122"/>
      <c r="AX52" s="122"/>
      <c r="AY52" s="122"/>
      <c r="AZ52" s="122"/>
      <c r="BA52" s="122"/>
      <c r="BB52" s="122"/>
      <c r="BC52" s="122"/>
      <c r="BD52" s="122"/>
      <c r="BE52" s="122"/>
      <c r="BF52" s="122"/>
      <c r="BG52" s="122"/>
      <c r="BH52" s="122"/>
      <c r="BI52" s="122"/>
      <c r="BJ52" s="122"/>
      <c r="BK52" s="122"/>
      <c r="BL52" s="122"/>
      <c r="BM52" s="122"/>
      <c r="BN52" s="122"/>
      <c r="BO52" s="122"/>
      <c r="BP52" s="122"/>
      <c r="BQ52" s="122"/>
      <c r="BR52" s="122"/>
      <c r="BS52" s="122"/>
      <c r="BT52" s="122"/>
      <c r="BU52" s="122"/>
      <c r="BV52" s="122"/>
      <c r="BW52" s="122"/>
      <c r="BX52" s="122"/>
      <c r="BY52" s="122"/>
      <c r="BZ52" s="122"/>
      <c r="CA52" s="122"/>
      <c r="CB52" s="122"/>
      <c r="CC52" s="122"/>
      <c r="CD52" s="122"/>
      <c r="CE52" s="122"/>
      <c r="CF52" s="122"/>
      <c r="CG52" s="122"/>
      <c r="CH52" s="122"/>
      <c r="CI52" s="122"/>
      <c r="CJ52" s="122"/>
      <c r="CK52" s="122"/>
      <c r="CL52" s="122"/>
      <c r="CM52" s="122"/>
      <c r="CN52" s="122"/>
      <c r="CO52" s="122"/>
      <c r="CP52" s="122"/>
      <c r="CQ52" s="122"/>
      <c r="CR52" s="122"/>
      <c r="CS52" s="122"/>
      <c r="CT52" s="122"/>
      <c r="CU52" s="122"/>
      <c r="CV52" s="122"/>
      <c r="CW52" s="122"/>
      <c r="CX52" s="122"/>
      <c r="CY52" s="122"/>
      <c r="CZ52" s="122"/>
      <c r="DA52" s="122"/>
      <c r="DB52" s="122"/>
      <c r="DC52" s="122"/>
      <c r="DD52" s="122"/>
      <c r="DE52" s="122"/>
      <c r="DF52" s="122"/>
      <c r="DG52" s="122"/>
      <c r="DH52" s="122"/>
      <c r="DI52" s="122"/>
      <c r="DJ52" s="122"/>
      <c r="DK52" s="122"/>
      <c r="DL52" s="122"/>
      <c r="DM52" s="122"/>
      <c r="DN52" s="122"/>
      <c r="DO52" s="122"/>
      <c r="DP52" s="122"/>
      <c r="DQ52" s="122"/>
      <c r="DR52" s="122"/>
      <c r="DS52" s="122"/>
      <c r="DT52" s="122"/>
      <c r="DU52" s="122"/>
      <c r="DV52" s="122"/>
      <c r="DW52" s="122"/>
      <c r="DX52" s="122"/>
    </row>
    <row r="53" spans="1:128" s="67" customFormat="1" ht="30.75" hidden="1" customHeight="1">
      <c r="A53" s="896"/>
      <c r="B53" s="848"/>
      <c r="C53" s="147"/>
      <c r="D53" s="147"/>
      <c r="E53" s="138" t="s">
        <v>231</v>
      </c>
      <c r="F53" s="831" t="s">
        <v>232</v>
      </c>
      <c r="G53" s="832"/>
      <c r="H53" s="832"/>
      <c r="I53" s="832"/>
      <c r="J53" s="832"/>
      <c r="K53" s="832"/>
      <c r="L53" s="832"/>
      <c r="M53" s="833"/>
      <c r="N53" s="190"/>
      <c r="O53" s="190"/>
      <c r="P53" s="198"/>
      <c r="Q53" s="198"/>
      <c r="R53" s="196"/>
      <c r="S53" s="197"/>
      <c r="T53" s="198"/>
      <c r="U53" s="83">
        <v>10</v>
      </c>
      <c r="V53" s="118">
        <f t="shared" si="5"/>
        <v>100</v>
      </c>
      <c r="W53" s="197"/>
      <c r="X53" s="122"/>
      <c r="Y53" s="122"/>
      <c r="Z53" s="122"/>
      <c r="AA53" s="122"/>
      <c r="AB53" s="122"/>
      <c r="AC53" s="122"/>
      <c r="AD53" s="122"/>
      <c r="AE53" s="122"/>
      <c r="AF53" s="122"/>
      <c r="AG53" s="122"/>
      <c r="AH53" s="122"/>
      <c r="AI53" s="122"/>
      <c r="AJ53" s="122"/>
      <c r="AK53" s="122"/>
      <c r="AL53" s="122"/>
      <c r="AM53" s="122"/>
      <c r="AN53" s="122"/>
      <c r="AO53" s="122"/>
      <c r="AP53" s="122"/>
      <c r="AQ53" s="122"/>
      <c r="AR53" s="122"/>
      <c r="AS53" s="122"/>
      <c r="AT53" s="122"/>
      <c r="AU53" s="122"/>
      <c r="AV53" s="122"/>
      <c r="AW53" s="122"/>
      <c r="AX53" s="122"/>
      <c r="AY53" s="122"/>
      <c r="AZ53" s="122"/>
      <c r="BA53" s="122"/>
      <c r="BB53" s="122"/>
      <c r="BC53" s="122"/>
      <c r="BD53" s="122"/>
      <c r="BE53" s="122"/>
      <c r="BF53" s="122"/>
      <c r="BG53" s="122"/>
      <c r="BH53" s="122"/>
      <c r="BI53" s="122"/>
      <c r="BJ53" s="122"/>
      <c r="BK53" s="122"/>
      <c r="BL53" s="122"/>
      <c r="BM53" s="122"/>
      <c r="BN53" s="122"/>
      <c r="BO53" s="122"/>
      <c r="BP53" s="122"/>
      <c r="BQ53" s="122"/>
      <c r="BR53" s="122"/>
      <c r="BS53" s="122"/>
      <c r="BT53" s="122"/>
      <c r="BU53" s="122"/>
      <c r="BV53" s="122"/>
      <c r="BW53" s="122"/>
      <c r="BX53" s="122"/>
      <c r="BY53" s="122"/>
      <c r="BZ53" s="122"/>
      <c r="CA53" s="122"/>
      <c r="CB53" s="122"/>
      <c r="CC53" s="122"/>
      <c r="CD53" s="122"/>
      <c r="CE53" s="122"/>
      <c r="CF53" s="122"/>
      <c r="CG53" s="122"/>
      <c r="CH53" s="122"/>
      <c r="CI53" s="122"/>
      <c r="CJ53" s="122"/>
      <c r="CK53" s="122"/>
      <c r="CL53" s="122"/>
      <c r="CM53" s="122"/>
      <c r="CN53" s="122"/>
      <c r="CO53" s="122"/>
      <c r="CP53" s="122"/>
      <c r="CQ53" s="122"/>
      <c r="CR53" s="122"/>
      <c r="CS53" s="122"/>
      <c r="CT53" s="122"/>
      <c r="CU53" s="122"/>
      <c r="CV53" s="122"/>
      <c r="CW53" s="122"/>
      <c r="CX53" s="122"/>
      <c r="CY53" s="122"/>
      <c r="CZ53" s="122"/>
      <c r="DA53" s="122"/>
      <c r="DB53" s="122"/>
      <c r="DC53" s="122"/>
      <c r="DD53" s="122"/>
      <c r="DE53" s="122"/>
      <c r="DF53" s="122"/>
      <c r="DG53" s="122"/>
      <c r="DH53" s="122"/>
      <c r="DI53" s="122"/>
      <c r="DJ53" s="122"/>
      <c r="DK53" s="122"/>
      <c r="DL53" s="122"/>
      <c r="DM53" s="122"/>
      <c r="DN53" s="122"/>
      <c r="DO53" s="122"/>
      <c r="DP53" s="122"/>
      <c r="DQ53" s="122"/>
      <c r="DR53" s="122"/>
      <c r="DS53" s="122"/>
      <c r="DT53" s="122"/>
      <c r="DU53" s="122"/>
      <c r="DV53" s="122"/>
      <c r="DW53" s="122"/>
      <c r="DX53" s="122"/>
    </row>
    <row r="54" spans="1:128" s="67" customFormat="1" ht="110.25" hidden="1" customHeight="1">
      <c r="A54" s="896"/>
      <c r="B54" s="848"/>
      <c r="C54" s="868">
        <v>0</v>
      </c>
      <c r="D54" s="528">
        <v>0.5</v>
      </c>
      <c r="E54" s="98" t="s">
        <v>76</v>
      </c>
      <c r="F54" s="58" t="str">
        <f>+'Ma tran chuc năng P5'!D84</f>
        <v>Lập kế hoạch và tổ chức triển khai duy trì áp dụng và cải tiến hệ thống quản lý chất lượng ISO 9001:2015 trong toàn Công ty</v>
      </c>
      <c r="G54" s="81" t="s">
        <v>555</v>
      </c>
      <c r="H54" s="63" t="str">
        <f>'Ma tran chuc năng P5'!F84</f>
        <v>Chỉ đạo và triển khai kế hoạch duy trì áp dụng và cải tiến hệ thống quản lý chất lượng ISO 9001:2015 của Công ty  đến toàn thể CBCNV trong phòng</v>
      </c>
      <c r="I54" s="81" t="s">
        <v>554</v>
      </c>
      <c r="J54" s="129" t="str">
        <f>'Ma tran chuc năng P5'!H84</f>
        <v xml:space="preserve">Chỉ đạo, triển khai, tổ chức thực hiện duy trì áp dụng và cải tiến hệ thống  quản lý chất lượng ISO 9001:2015 trong phòng. </v>
      </c>
      <c r="K54" s="118" t="s">
        <v>105</v>
      </c>
      <c r="L54" s="86">
        <v>0</v>
      </c>
      <c r="M54" s="178" t="s">
        <v>106</v>
      </c>
      <c r="N54" s="139">
        <v>0.5</v>
      </c>
      <c r="O54" s="312">
        <f>N54*$C$54*$B$22*$A$9</f>
        <v>0</v>
      </c>
      <c r="P54" s="86">
        <v>0</v>
      </c>
      <c r="Q54" s="134"/>
      <c r="R54" s="118">
        <f>IF((100-P54*10)&gt;30,100-P54*10,0)</f>
        <v>100</v>
      </c>
      <c r="S54" s="135">
        <f>R54*O54</f>
        <v>0</v>
      </c>
      <c r="T54" s="86">
        <v>0</v>
      </c>
      <c r="U54" s="83">
        <v>10</v>
      </c>
      <c r="V54" s="118">
        <f t="shared" si="5"/>
        <v>100</v>
      </c>
      <c r="W54" s="135">
        <f>O54*V54</f>
        <v>0</v>
      </c>
      <c r="X54" s="122"/>
      <c r="Y54" s="122"/>
      <c r="Z54" s="122"/>
      <c r="AA54" s="122"/>
      <c r="AB54" s="122"/>
      <c r="AC54" s="122"/>
      <c r="AD54" s="122"/>
      <c r="AE54" s="122"/>
      <c r="AF54" s="122"/>
      <c r="AG54" s="122"/>
      <c r="AH54" s="122"/>
      <c r="AI54" s="122"/>
      <c r="AJ54" s="122"/>
      <c r="AK54" s="122"/>
      <c r="AL54" s="122"/>
      <c r="AM54" s="122"/>
      <c r="AN54" s="122"/>
      <c r="AO54" s="122"/>
      <c r="AP54" s="122"/>
      <c r="AQ54" s="122"/>
      <c r="AR54" s="122"/>
      <c r="AS54" s="122"/>
      <c r="AT54" s="122"/>
      <c r="AU54" s="122"/>
      <c r="AV54" s="122"/>
      <c r="AW54" s="122"/>
      <c r="AX54" s="122"/>
      <c r="AY54" s="122"/>
      <c r="AZ54" s="122"/>
      <c r="BA54" s="122"/>
      <c r="BB54" s="122"/>
      <c r="BC54" s="122"/>
      <c r="BD54" s="122"/>
      <c r="BE54" s="122"/>
      <c r="BF54" s="122"/>
      <c r="BG54" s="122"/>
      <c r="BH54" s="122"/>
      <c r="BI54" s="122"/>
      <c r="BJ54" s="122"/>
      <c r="BK54" s="122"/>
      <c r="BL54" s="122"/>
      <c r="BM54" s="122"/>
      <c r="BN54" s="122"/>
      <c r="BO54" s="122"/>
      <c r="BP54" s="122"/>
      <c r="BQ54" s="122"/>
      <c r="BR54" s="122"/>
      <c r="BS54" s="122"/>
      <c r="BT54" s="122"/>
      <c r="BU54" s="122"/>
      <c r="BV54" s="122"/>
      <c r="BW54" s="122"/>
      <c r="BX54" s="122"/>
      <c r="BY54" s="122"/>
      <c r="BZ54" s="122"/>
      <c r="CA54" s="122"/>
      <c r="CB54" s="122"/>
      <c r="CC54" s="122"/>
      <c r="CD54" s="122"/>
      <c r="CE54" s="122"/>
      <c r="CF54" s="122"/>
      <c r="CG54" s="122"/>
      <c r="CH54" s="122"/>
      <c r="CI54" s="122"/>
      <c r="CJ54" s="122"/>
      <c r="CK54" s="122"/>
      <c r="CL54" s="122"/>
      <c r="CM54" s="122"/>
      <c r="CN54" s="122"/>
      <c r="CO54" s="122"/>
      <c r="CP54" s="122"/>
      <c r="CQ54" s="122"/>
      <c r="CR54" s="122"/>
      <c r="CS54" s="122"/>
      <c r="CT54" s="122"/>
      <c r="CU54" s="122"/>
      <c r="CV54" s="122"/>
      <c r="CW54" s="122"/>
      <c r="CX54" s="122"/>
      <c r="CY54" s="122"/>
      <c r="CZ54" s="122"/>
      <c r="DA54" s="122"/>
      <c r="DB54" s="122"/>
      <c r="DC54" s="122"/>
      <c r="DD54" s="122"/>
      <c r="DE54" s="122"/>
      <c r="DF54" s="122"/>
      <c r="DG54" s="122"/>
      <c r="DH54" s="122"/>
      <c r="DI54" s="122"/>
      <c r="DJ54" s="122"/>
      <c r="DK54" s="122"/>
      <c r="DL54" s="122"/>
      <c r="DM54" s="122"/>
      <c r="DN54" s="122"/>
      <c r="DO54" s="122"/>
      <c r="DP54" s="122"/>
      <c r="DQ54" s="122"/>
      <c r="DR54" s="122"/>
      <c r="DS54" s="122"/>
      <c r="DT54" s="122"/>
      <c r="DU54" s="122"/>
      <c r="DV54" s="122"/>
      <c r="DW54" s="122"/>
      <c r="DX54" s="122"/>
    </row>
    <row r="55" spans="1:128" s="67" customFormat="1" ht="94.5" hidden="1" customHeight="1">
      <c r="A55" s="896"/>
      <c r="B55" s="848"/>
      <c r="C55" s="870"/>
      <c r="D55" s="529">
        <v>0.5</v>
      </c>
      <c r="E55" s="98" t="s">
        <v>78</v>
      </c>
      <c r="F55" s="58" t="str">
        <f>+'Ma tran chuc năng P5'!D86</f>
        <v>Lập kế hoạch triển khai duy trì áp dụng và cải tiến công cụ 5S trong toàn Công ty.</v>
      </c>
      <c r="G55" s="81" t="s">
        <v>557</v>
      </c>
      <c r="H55" s="63" t="str">
        <f>'Ma tran chuc năng P5'!D86</f>
        <v>Lập kế hoạch triển khai duy trì áp dụng và cải tiến công cụ 5S trong toàn Công ty.</v>
      </c>
      <c r="I55" s="81" t="s">
        <v>558</v>
      </c>
      <c r="J55" s="63" t="str">
        <f>'Ma tran chuc năng P5'!F86</f>
        <v>Chỉ đạo và triển khai kế hoạch  duy trì áp dụng và cải tiến công cụ 5S của Công ty đến toàn thể CBCNV trong phòng.</v>
      </c>
      <c r="K55" s="118" t="s">
        <v>105</v>
      </c>
      <c r="L55" s="86">
        <v>0</v>
      </c>
      <c r="M55" s="178" t="s">
        <v>106</v>
      </c>
      <c r="N55" s="139">
        <v>0.5</v>
      </c>
      <c r="O55" s="312">
        <f>N55*$C$54*$B$22*$A$9</f>
        <v>0</v>
      </c>
      <c r="P55" s="86">
        <v>0</v>
      </c>
      <c r="Q55" s="134"/>
      <c r="R55" s="118">
        <f>IF((100-P55*10)&gt;30,100-P55*10,0)</f>
        <v>100</v>
      </c>
      <c r="S55" s="135">
        <f>R55*O55</f>
        <v>0</v>
      </c>
      <c r="T55" s="86">
        <v>0</v>
      </c>
      <c r="U55" s="83">
        <v>10</v>
      </c>
      <c r="V55" s="118">
        <f t="shared" si="5"/>
        <v>100</v>
      </c>
      <c r="W55" s="135">
        <f>O55*V55</f>
        <v>0</v>
      </c>
      <c r="X55" s="122"/>
      <c r="Y55" s="122"/>
      <c r="Z55" s="122"/>
      <c r="AA55" s="122"/>
      <c r="AB55" s="122"/>
      <c r="AC55" s="122"/>
      <c r="AD55" s="122"/>
      <c r="AE55" s="122"/>
      <c r="AF55" s="122"/>
      <c r="AG55" s="122"/>
      <c r="AH55" s="122"/>
      <c r="AI55" s="122"/>
      <c r="AJ55" s="122"/>
      <c r="AK55" s="122"/>
      <c r="AL55" s="122"/>
      <c r="AM55" s="122"/>
      <c r="AN55" s="122"/>
      <c r="AO55" s="122"/>
      <c r="AP55" s="122"/>
      <c r="AQ55" s="122"/>
      <c r="AR55" s="122"/>
      <c r="AS55" s="122"/>
      <c r="AT55" s="122"/>
      <c r="AU55" s="122"/>
      <c r="AV55" s="122"/>
      <c r="AW55" s="122"/>
      <c r="AX55" s="122"/>
      <c r="AY55" s="122"/>
      <c r="AZ55" s="122"/>
      <c r="BA55" s="122"/>
      <c r="BB55" s="122"/>
      <c r="BC55" s="122"/>
      <c r="BD55" s="122"/>
      <c r="BE55" s="122"/>
      <c r="BF55" s="122"/>
      <c r="BG55" s="122"/>
      <c r="BH55" s="122"/>
      <c r="BI55" s="122"/>
      <c r="BJ55" s="122"/>
      <c r="BK55" s="122"/>
      <c r="BL55" s="122"/>
      <c r="BM55" s="122"/>
      <c r="BN55" s="122"/>
      <c r="BO55" s="122"/>
      <c r="BP55" s="122"/>
      <c r="BQ55" s="122"/>
      <c r="BR55" s="122"/>
      <c r="BS55" s="122"/>
      <c r="BT55" s="122"/>
      <c r="BU55" s="122"/>
      <c r="BV55" s="122"/>
      <c r="BW55" s="122"/>
      <c r="BX55" s="122"/>
      <c r="BY55" s="122"/>
      <c r="BZ55" s="122"/>
      <c r="CA55" s="122"/>
      <c r="CB55" s="122"/>
      <c r="CC55" s="122"/>
      <c r="CD55" s="122"/>
      <c r="CE55" s="122"/>
      <c r="CF55" s="122"/>
      <c r="CG55" s="122"/>
      <c r="CH55" s="122"/>
      <c r="CI55" s="122"/>
      <c r="CJ55" s="122"/>
      <c r="CK55" s="122"/>
      <c r="CL55" s="122"/>
      <c r="CM55" s="122"/>
      <c r="CN55" s="122"/>
      <c r="CO55" s="122"/>
      <c r="CP55" s="122"/>
      <c r="CQ55" s="122"/>
      <c r="CR55" s="122"/>
      <c r="CS55" s="122"/>
      <c r="CT55" s="122"/>
      <c r="CU55" s="122"/>
      <c r="CV55" s="122"/>
      <c r="CW55" s="122"/>
      <c r="CX55" s="122"/>
      <c r="CY55" s="122"/>
      <c r="CZ55" s="122"/>
      <c r="DA55" s="122"/>
      <c r="DB55" s="122"/>
      <c r="DC55" s="122"/>
      <c r="DD55" s="122"/>
      <c r="DE55" s="122"/>
      <c r="DF55" s="122"/>
      <c r="DG55" s="122"/>
      <c r="DH55" s="122"/>
      <c r="DI55" s="122"/>
      <c r="DJ55" s="122"/>
      <c r="DK55" s="122"/>
      <c r="DL55" s="122"/>
      <c r="DM55" s="122"/>
      <c r="DN55" s="122"/>
      <c r="DO55" s="122"/>
      <c r="DP55" s="122"/>
      <c r="DQ55" s="122"/>
      <c r="DR55" s="122"/>
      <c r="DS55" s="122"/>
      <c r="DT55" s="122"/>
      <c r="DU55" s="122"/>
      <c r="DV55" s="122"/>
      <c r="DW55" s="122"/>
      <c r="DX55" s="122"/>
    </row>
    <row r="56" spans="1:128" s="67" customFormat="1" ht="15.75" hidden="1" customHeight="1">
      <c r="A56" s="896"/>
      <c r="B56" s="848"/>
      <c r="C56" s="147"/>
      <c r="D56" s="147"/>
      <c r="E56" s="138" t="s">
        <v>235</v>
      </c>
      <c r="F56" s="831" t="s">
        <v>236</v>
      </c>
      <c r="G56" s="832"/>
      <c r="H56" s="832"/>
      <c r="I56" s="832"/>
      <c r="J56" s="832"/>
      <c r="K56" s="832"/>
      <c r="L56" s="832"/>
      <c r="M56" s="833"/>
      <c r="N56" s="190"/>
      <c r="O56" s="190"/>
      <c r="P56" s="198"/>
      <c r="Q56" s="198"/>
      <c r="R56" s="196"/>
      <c r="S56" s="197"/>
      <c r="T56" s="198"/>
      <c r="U56" s="83">
        <v>10</v>
      </c>
      <c r="V56" s="118">
        <f t="shared" si="5"/>
        <v>100</v>
      </c>
      <c r="W56" s="197"/>
      <c r="X56" s="122"/>
      <c r="Y56" s="122"/>
      <c r="Z56" s="122"/>
      <c r="AA56" s="122"/>
      <c r="AB56" s="122"/>
      <c r="AC56" s="122"/>
      <c r="AD56" s="122"/>
      <c r="AE56" s="122"/>
      <c r="AF56" s="122"/>
      <c r="AG56" s="122"/>
      <c r="AH56" s="122"/>
      <c r="AI56" s="122"/>
      <c r="AJ56" s="122"/>
      <c r="AK56" s="122"/>
      <c r="AL56" s="122"/>
      <c r="AM56" s="122"/>
      <c r="AN56" s="122"/>
      <c r="AO56" s="122"/>
      <c r="AP56" s="122"/>
      <c r="AQ56" s="122"/>
      <c r="AR56" s="122"/>
      <c r="AS56" s="122"/>
      <c r="AT56" s="122"/>
      <c r="AU56" s="122"/>
      <c r="AV56" s="122"/>
      <c r="AW56" s="122"/>
      <c r="AX56" s="122"/>
      <c r="AY56" s="122"/>
      <c r="AZ56" s="122"/>
      <c r="BA56" s="122"/>
      <c r="BB56" s="122"/>
      <c r="BC56" s="122"/>
      <c r="BD56" s="122"/>
      <c r="BE56" s="122"/>
      <c r="BF56" s="122"/>
      <c r="BG56" s="122"/>
      <c r="BH56" s="122"/>
      <c r="BI56" s="122"/>
      <c r="BJ56" s="122"/>
      <c r="BK56" s="122"/>
      <c r="BL56" s="122"/>
      <c r="BM56" s="122"/>
      <c r="BN56" s="122"/>
      <c r="BO56" s="122"/>
      <c r="BP56" s="122"/>
      <c r="BQ56" s="122"/>
      <c r="BR56" s="122"/>
      <c r="BS56" s="122"/>
      <c r="BT56" s="122"/>
      <c r="BU56" s="122"/>
      <c r="BV56" s="122"/>
      <c r="BW56" s="122"/>
      <c r="BX56" s="122"/>
      <c r="BY56" s="122"/>
      <c r="BZ56" s="122"/>
      <c r="CA56" s="122"/>
      <c r="CB56" s="122"/>
      <c r="CC56" s="122"/>
      <c r="CD56" s="122"/>
      <c r="CE56" s="122"/>
      <c r="CF56" s="122"/>
      <c r="CG56" s="122"/>
      <c r="CH56" s="122"/>
      <c r="CI56" s="122"/>
      <c r="CJ56" s="122"/>
      <c r="CK56" s="122"/>
      <c r="CL56" s="122"/>
      <c r="CM56" s="122"/>
      <c r="CN56" s="122"/>
      <c r="CO56" s="122"/>
      <c r="CP56" s="122"/>
      <c r="CQ56" s="122"/>
      <c r="CR56" s="122"/>
      <c r="CS56" s="122"/>
      <c r="CT56" s="122"/>
      <c r="CU56" s="122"/>
      <c r="CV56" s="122"/>
      <c r="CW56" s="122"/>
      <c r="CX56" s="122"/>
      <c r="CY56" s="122"/>
      <c r="CZ56" s="122"/>
      <c r="DA56" s="122"/>
      <c r="DB56" s="122"/>
      <c r="DC56" s="122"/>
      <c r="DD56" s="122"/>
      <c r="DE56" s="122"/>
      <c r="DF56" s="122"/>
      <c r="DG56" s="122"/>
      <c r="DH56" s="122"/>
      <c r="DI56" s="122"/>
      <c r="DJ56" s="122"/>
      <c r="DK56" s="122"/>
      <c r="DL56" s="122"/>
      <c r="DM56" s="122"/>
      <c r="DN56" s="122"/>
      <c r="DO56" s="122"/>
      <c r="DP56" s="122"/>
      <c r="DQ56" s="122"/>
      <c r="DR56" s="122"/>
      <c r="DS56" s="122"/>
      <c r="DT56" s="122"/>
      <c r="DU56" s="122"/>
      <c r="DV56" s="122"/>
      <c r="DW56" s="122"/>
      <c r="DX56" s="122"/>
    </row>
    <row r="57" spans="1:128" s="67" customFormat="1" ht="120" hidden="1" customHeight="1">
      <c r="A57" s="896"/>
      <c r="B57" s="848"/>
      <c r="C57" s="200"/>
      <c r="D57" s="538">
        <v>1</v>
      </c>
      <c r="E57" s="144" t="s">
        <v>165</v>
      </c>
      <c r="F57" s="129" t="e">
        <f>+'Ma tran chuc năng P5'!#REF!</f>
        <v>#REF!</v>
      </c>
      <c r="G57" s="144" t="s">
        <v>237</v>
      </c>
      <c r="H57" s="129" t="e">
        <f>+'Ma tran chuc năng P5'!#REF!</f>
        <v>#REF!</v>
      </c>
      <c r="I57" s="144" t="s">
        <v>238</v>
      </c>
      <c r="J57" s="129" t="e">
        <f>+H57</f>
        <v>#REF!</v>
      </c>
      <c r="K57" s="129" t="s">
        <v>153</v>
      </c>
      <c r="L57" s="158">
        <v>1</v>
      </c>
      <c r="M57" s="158" t="s">
        <v>25</v>
      </c>
      <c r="N57" s="139">
        <v>1</v>
      </c>
      <c r="O57" s="139"/>
      <c r="P57" s="178"/>
      <c r="Q57" s="134"/>
      <c r="R57" s="118">
        <v>100</v>
      </c>
      <c r="S57" s="135">
        <f>$A$9*$B$22*C57*N57*R57</f>
        <v>0</v>
      </c>
      <c r="T57" s="178"/>
      <c r="U57" s="83">
        <v>10</v>
      </c>
      <c r="V57" s="118">
        <f t="shared" si="5"/>
        <v>100</v>
      </c>
      <c r="W57" s="135">
        <f>+$A$9*$B$22*$C$57*N57*V57</f>
        <v>0</v>
      </c>
      <c r="X57" s="122"/>
      <c r="Y57" s="122"/>
      <c r="Z57" s="122"/>
      <c r="AA57" s="122"/>
      <c r="AB57" s="122"/>
      <c r="AC57" s="122"/>
      <c r="AD57" s="122"/>
      <c r="AE57" s="122"/>
      <c r="AF57" s="122"/>
      <c r="AG57" s="122"/>
      <c r="AH57" s="122"/>
      <c r="AI57" s="122"/>
      <c r="AJ57" s="122"/>
      <c r="AK57" s="122"/>
      <c r="AL57" s="122"/>
      <c r="AM57" s="122"/>
      <c r="AN57" s="122"/>
      <c r="AO57" s="122"/>
      <c r="AP57" s="122"/>
      <c r="AQ57" s="122"/>
      <c r="AR57" s="122"/>
      <c r="AS57" s="122"/>
      <c r="AT57" s="122"/>
      <c r="AU57" s="122"/>
      <c r="AV57" s="122"/>
      <c r="AW57" s="122"/>
      <c r="AX57" s="122"/>
      <c r="AY57" s="122"/>
      <c r="AZ57" s="122"/>
      <c r="BA57" s="122"/>
      <c r="BB57" s="122"/>
      <c r="BC57" s="122"/>
      <c r="BD57" s="122"/>
      <c r="BE57" s="122"/>
      <c r="BF57" s="122"/>
      <c r="BG57" s="122"/>
      <c r="BH57" s="122"/>
      <c r="BI57" s="122"/>
      <c r="BJ57" s="122"/>
      <c r="BK57" s="122"/>
      <c r="BL57" s="122"/>
      <c r="BM57" s="122"/>
      <c r="BN57" s="122"/>
      <c r="BO57" s="122"/>
      <c r="BP57" s="122"/>
      <c r="BQ57" s="122"/>
      <c r="BR57" s="122"/>
      <c r="BS57" s="122"/>
      <c r="BT57" s="122"/>
      <c r="BU57" s="122"/>
      <c r="BV57" s="122"/>
      <c r="BW57" s="122"/>
      <c r="BX57" s="122"/>
      <c r="BY57" s="122"/>
      <c r="BZ57" s="122"/>
      <c r="CA57" s="122"/>
      <c r="CB57" s="122"/>
      <c r="CC57" s="122"/>
      <c r="CD57" s="122"/>
      <c r="CE57" s="122"/>
      <c r="CF57" s="122"/>
      <c r="CG57" s="122"/>
      <c r="CH57" s="122"/>
      <c r="CI57" s="122"/>
      <c r="CJ57" s="122"/>
      <c r="CK57" s="122"/>
      <c r="CL57" s="122"/>
      <c r="CM57" s="122"/>
      <c r="CN57" s="122"/>
      <c r="CO57" s="122"/>
      <c r="CP57" s="122"/>
      <c r="CQ57" s="122"/>
      <c r="CR57" s="122"/>
      <c r="CS57" s="122"/>
      <c r="CT57" s="122"/>
      <c r="CU57" s="122"/>
      <c r="CV57" s="122"/>
      <c r="CW57" s="122"/>
      <c r="CX57" s="122"/>
      <c r="CY57" s="122"/>
      <c r="CZ57" s="122"/>
      <c r="DA57" s="122"/>
      <c r="DB57" s="122"/>
      <c r="DC57" s="122"/>
      <c r="DD57" s="122"/>
      <c r="DE57" s="122"/>
      <c r="DF57" s="122"/>
      <c r="DG57" s="122"/>
      <c r="DH57" s="122"/>
      <c r="DI57" s="122"/>
      <c r="DJ57" s="122"/>
      <c r="DK57" s="122"/>
      <c r="DL57" s="122"/>
      <c r="DM57" s="122"/>
      <c r="DN57" s="122"/>
      <c r="DO57" s="122"/>
      <c r="DP57" s="122"/>
      <c r="DQ57" s="122"/>
      <c r="DR57" s="122"/>
      <c r="DS57" s="122"/>
      <c r="DT57" s="122"/>
      <c r="DU57" s="122"/>
      <c r="DV57" s="122"/>
      <c r="DW57" s="122"/>
      <c r="DX57" s="122"/>
    </row>
    <row r="58" spans="1:128" s="67" customFormat="1" ht="30.75" hidden="1" customHeight="1">
      <c r="A58" s="896"/>
      <c r="B58" s="848"/>
      <c r="C58" s="147"/>
      <c r="D58" s="147"/>
      <c r="E58" s="138" t="s">
        <v>240</v>
      </c>
      <c r="F58" s="831" t="s">
        <v>239</v>
      </c>
      <c r="G58" s="832"/>
      <c r="H58" s="832"/>
      <c r="I58" s="832"/>
      <c r="J58" s="832"/>
      <c r="K58" s="832"/>
      <c r="L58" s="832"/>
      <c r="M58" s="833"/>
      <c r="N58" s="190"/>
      <c r="O58" s="190"/>
      <c r="P58" s="198"/>
      <c r="Q58" s="198"/>
      <c r="R58" s="196"/>
      <c r="S58" s="197"/>
      <c r="T58" s="198"/>
      <c r="U58" s="83">
        <v>10</v>
      </c>
      <c r="V58" s="118">
        <f t="shared" si="5"/>
        <v>100</v>
      </c>
      <c r="W58" s="197"/>
      <c r="X58" s="122"/>
      <c r="Y58" s="122"/>
      <c r="Z58" s="122"/>
      <c r="AA58" s="122"/>
      <c r="AB58" s="122"/>
      <c r="AC58" s="122"/>
      <c r="AD58" s="122"/>
      <c r="AE58" s="122"/>
      <c r="AF58" s="122"/>
      <c r="AG58" s="122"/>
      <c r="AH58" s="122"/>
      <c r="AI58" s="122"/>
      <c r="AJ58" s="122"/>
      <c r="AK58" s="122"/>
      <c r="AL58" s="122"/>
      <c r="AM58" s="122"/>
      <c r="AN58" s="122"/>
      <c r="AO58" s="122"/>
      <c r="AP58" s="122"/>
      <c r="AQ58" s="122"/>
      <c r="AR58" s="122"/>
      <c r="AS58" s="122"/>
      <c r="AT58" s="122"/>
      <c r="AU58" s="122"/>
      <c r="AV58" s="122"/>
      <c r="AW58" s="122"/>
      <c r="AX58" s="122"/>
      <c r="AY58" s="122"/>
      <c r="AZ58" s="122"/>
      <c r="BA58" s="122"/>
      <c r="BB58" s="122"/>
      <c r="BC58" s="122"/>
      <c r="BD58" s="122"/>
      <c r="BE58" s="122"/>
      <c r="BF58" s="122"/>
      <c r="BG58" s="122"/>
      <c r="BH58" s="122"/>
      <c r="BI58" s="122"/>
      <c r="BJ58" s="122"/>
      <c r="BK58" s="122"/>
      <c r="BL58" s="122"/>
      <c r="BM58" s="122"/>
      <c r="BN58" s="122"/>
      <c r="BO58" s="122"/>
      <c r="BP58" s="122"/>
      <c r="BQ58" s="122"/>
      <c r="BR58" s="122"/>
      <c r="BS58" s="122"/>
      <c r="BT58" s="122"/>
      <c r="BU58" s="122"/>
      <c r="BV58" s="122"/>
      <c r="BW58" s="122"/>
      <c r="BX58" s="122"/>
      <c r="BY58" s="122"/>
      <c r="BZ58" s="122"/>
      <c r="CA58" s="122"/>
      <c r="CB58" s="122"/>
      <c r="CC58" s="122"/>
      <c r="CD58" s="122"/>
      <c r="CE58" s="122"/>
      <c r="CF58" s="122"/>
      <c r="CG58" s="122"/>
      <c r="CH58" s="122"/>
      <c r="CI58" s="122"/>
      <c r="CJ58" s="122"/>
      <c r="CK58" s="122"/>
      <c r="CL58" s="122"/>
      <c r="CM58" s="122"/>
      <c r="CN58" s="122"/>
      <c r="CO58" s="122"/>
      <c r="CP58" s="122"/>
      <c r="CQ58" s="122"/>
      <c r="CR58" s="122"/>
      <c r="CS58" s="122"/>
      <c r="CT58" s="122"/>
      <c r="CU58" s="122"/>
      <c r="CV58" s="122"/>
      <c r="CW58" s="122"/>
      <c r="CX58" s="122"/>
      <c r="CY58" s="122"/>
      <c r="CZ58" s="122"/>
      <c r="DA58" s="122"/>
      <c r="DB58" s="122"/>
      <c r="DC58" s="122"/>
      <c r="DD58" s="122"/>
      <c r="DE58" s="122"/>
      <c r="DF58" s="122"/>
      <c r="DG58" s="122"/>
      <c r="DH58" s="122"/>
      <c r="DI58" s="122"/>
      <c r="DJ58" s="122"/>
      <c r="DK58" s="122"/>
      <c r="DL58" s="122"/>
      <c r="DM58" s="122"/>
      <c r="DN58" s="122"/>
      <c r="DO58" s="122"/>
      <c r="DP58" s="122"/>
      <c r="DQ58" s="122"/>
      <c r="DR58" s="122"/>
      <c r="DS58" s="122"/>
      <c r="DT58" s="122"/>
      <c r="DU58" s="122"/>
      <c r="DV58" s="122"/>
      <c r="DW58" s="122"/>
      <c r="DX58" s="122"/>
    </row>
    <row r="59" spans="1:128" s="67" customFormat="1" ht="78.75" hidden="1" customHeight="1">
      <c r="A59" s="896"/>
      <c r="B59" s="848"/>
      <c r="C59" s="200">
        <v>0</v>
      </c>
      <c r="D59" s="538">
        <v>1</v>
      </c>
      <c r="E59" s="81" t="s">
        <v>81</v>
      </c>
      <c r="F59" s="93" t="str">
        <f>'Ma tran chuc năng P5'!D88</f>
        <v>Công tác văn hóa doanh nghiệp</v>
      </c>
      <c r="G59" s="81" t="s">
        <v>563</v>
      </c>
      <c r="H59" s="58" t="str">
        <f>'Ma tran chuc năng P5'!F88</f>
        <v>Thực hiện công tác Văn hóa Doanh nghiệp trong đơn vị theo quy định của Công ty và Tổng Công ty Điện lực Miền Bắc</v>
      </c>
      <c r="I59" s="81">
        <f>'Ma tran chuc năng P5'!G89</f>
        <v>0</v>
      </c>
      <c r="J59" s="58">
        <f>'Ma tran chuc năng P5'!H89</f>
        <v>0</v>
      </c>
      <c r="K59" s="118" t="s">
        <v>105</v>
      </c>
      <c r="L59" s="86">
        <v>0</v>
      </c>
      <c r="M59" s="178" t="s">
        <v>106</v>
      </c>
      <c r="N59" s="139">
        <v>1</v>
      </c>
      <c r="O59" s="312">
        <f>N59*$C$59*$B$22*$A$9</f>
        <v>0</v>
      </c>
      <c r="P59" s="86">
        <v>0</v>
      </c>
      <c r="Q59" s="134"/>
      <c r="R59" s="118">
        <f>IF((100-P59*10)&gt;30,100-P59*10,0)</f>
        <v>100</v>
      </c>
      <c r="S59" s="135">
        <f>R59*O59</f>
        <v>0</v>
      </c>
      <c r="T59" s="86">
        <v>0</v>
      </c>
      <c r="U59" s="83">
        <v>10</v>
      </c>
      <c r="V59" s="118">
        <f t="shared" si="5"/>
        <v>100</v>
      </c>
      <c r="W59" s="135">
        <f>O59*V59</f>
        <v>0</v>
      </c>
      <c r="X59" s="122"/>
      <c r="Y59" s="122"/>
      <c r="Z59" s="122"/>
      <c r="AA59" s="122"/>
      <c r="AB59" s="122"/>
      <c r="AC59" s="122"/>
      <c r="AD59" s="122"/>
      <c r="AE59" s="122"/>
      <c r="AF59" s="122"/>
      <c r="AG59" s="122"/>
      <c r="AH59" s="122"/>
      <c r="AI59" s="122"/>
      <c r="AJ59" s="122"/>
      <c r="AK59" s="122"/>
      <c r="AL59" s="122"/>
      <c r="AM59" s="122"/>
      <c r="AN59" s="122"/>
      <c r="AO59" s="122"/>
      <c r="AP59" s="122"/>
      <c r="AQ59" s="122"/>
      <c r="AR59" s="122"/>
      <c r="AS59" s="122"/>
      <c r="AT59" s="122"/>
      <c r="AU59" s="122"/>
      <c r="AV59" s="122"/>
      <c r="AW59" s="122"/>
      <c r="AX59" s="122"/>
      <c r="AY59" s="122"/>
      <c r="AZ59" s="122"/>
      <c r="BA59" s="122"/>
      <c r="BB59" s="122"/>
      <c r="BC59" s="122"/>
      <c r="BD59" s="122"/>
      <c r="BE59" s="122"/>
      <c r="BF59" s="122"/>
      <c r="BG59" s="122"/>
      <c r="BH59" s="122"/>
      <c r="BI59" s="122"/>
      <c r="BJ59" s="122"/>
      <c r="BK59" s="122"/>
      <c r="BL59" s="122"/>
      <c r="BM59" s="122"/>
      <c r="BN59" s="122"/>
      <c r="BO59" s="122"/>
      <c r="BP59" s="122"/>
      <c r="BQ59" s="122"/>
      <c r="BR59" s="122"/>
      <c r="BS59" s="122"/>
      <c r="BT59" s="122"/>
      <c r="BU59" s="122"/>
      <c r="BV59" s="122"/>
      <c r="BW59" s="122"/>
      <c r="BX59" s="122"/>
      <c r="BY59" s="122"/>
      <c r="BZ59" s="122"/>
      <c r="CA59" s="122"/>
      <c r="CB59" s="122"/>
      <c r="CC59" s="122"/>
      <c r="CD59" s="122"/>
      <c r="CE59" s="122"/>
      <c r="CF59" s="122"/>
      <c r="CG59" s="122"/>
      <c r="CH59" s="122"/>
      <c r="CI59" s="122"/>
      <c r="CJ59" s="122"/>
      <c r="CK59" s="122"/>
      <c r="CL59" s="122"/>
      <c r="CM59" s="122"/>
      <c r="CN59" s="122"/>
      <c r="CO59" s="122"/>
      <c r="CP59" s="122"/>
      <c r="CQ59" s="122"/>
      <c r="CR59" s="122"/>
      <c r="CS59" s="122"/>
      <c r="CT59" s="122"/>
      <c r="CU59" s="122"/>
      <c r="CV59" s="122"/>
      <c r="CW59" s="122"/>
      <c r="CX59" s="122"/>
      <c r="CY59" s="122"/>
      <c r="CZ59" s="122"/>
      <c r="DA59" s="122"/>
      <c r="DB59" s="122"/>
      <c r="DC59" s="122"/>
      <c r="DD59" s="122"/>
      <c r="DE59" s="122"/>
      <c r="DF59" s="122"/>
      <c r="DG59" s="122"/>
      <c r="DH59" s="122"/>
      <c r="DI59" s="122"/>
      <c r="DJ59" s="122"/>
      <c r="DK59" s="122"/>
      <c r="DL59" s="122"/>
      <c r="DM59" s="122"/>
      <c r="DN59" s="122"/>
      <c r="DO59" s="122"/>
      <c r="DP59" s="122"/>
      <c r="DQ59" s="122"/>
      <c r="DR59" s="122"/>
      <c r="DS59" s="122"/>
      <c r="DT59" s="122"/>
      <c r="DU59" s="122"/>
      <c r="DV59" s="122"/>
      <c r="DW59" s="122"/>
      <c r="DX59" s="122"/>
    </row>
    <row r="60" spans="1:128" s="67" customFormat="1" ht="20.25" customHeight="1">
      <c r="A60" s="896"/>
      <c r="B60" s="848"/>
      <c r="C60" s="573"/>
      <c r="D60" s="573"/>
      <c r="E60" s="138" t="s">
        <v>218</v>
      </c>
      <c r="F60" s="937" t="s">
        <v>219</v>
      </c>
      <c r="G60" s="938"/>
      <c r="H60" s="938"/>
      <c r="I60" s="938"/>
      <c r="J60" s="938"/>
      <c r="K60" s="938"/>
      <c r="L60" s="938"/>
      <c r="M60" s="939"/>
      <c r="N60" s="342"/>
      <c r="O60" s="343"/>
      <c r="P60" s="365"/>
      <c r="Q60" s="344"/>
      <c r="R60" s="303"/>
      <c r="S60" s="345"/>
      <c r="T60" s="365"/>
      <c r="U60" s="415"/>
      <c r="V60" s="303"/>
      <c r="W60" s="345"/>
      <c r="X60" s="122"/>
      <c r="Y60" s="122"/>
      <c r="Z60" s="122"/>
      <c r="AA60" s="122"/>
      <c r="AB60" s="122"/>
      <c r="AC60" s="122"/>
      <c r="AD60" s="122"/>
      <c r="AE60" s="122"/>
      <c r="AF60" s="122"/>
      <c r="AG60" s="122"/>
      <c r="AH60" s="122"/>
      <c r="AI60" s="122"/>
      <c r="AJ60" s="122"/>
      <c r="AK60" s="122"/>
      <c r="AL60" s="122"/>
      <c r="AM60" s="122"/>
      <c r="AN60" s="122"/>
      <c r="AO60" s="122"/>
      <c r="AP60" s="122"/>
      <c r="AQ60" s="122"/>
      <c r="AR60" s="122"/>
      <c r="AS60" s="122"/>
      <c r="AT60" s="122"/>
      <c r="AU60" s="122"/>
      <c r="AV60" s="122"/>
      <c r="AW60" s="122"/>
      <c r="AX60" s="122"/>
      <c r="AY60" s="122"/>
      <c r="AZ60" s="122"/>
      <c r="BA60" s="122"/>
      <c r="BB60" s="122"/>
      <c r="BC60" s="122"/>
      <c r="BD60" s="122"/>
      <c r="BE60" s="122"/>
      <c r="BF60" s="122"/>
      <c r="BG60" s="122"/>
      <c r="BH60" s="122"/>
      <c r="BI60" s="122"/>
      <c r="BJ60" s="122"/>
      <c r="BK60" s="122"/>
      <c r="BL60" s="122"/>
      <c r="BM60" s="122"/>
      <c r="BN60" s="122"/>
      <c r="BO60" s="122"/>
      <c r="BP60" s="122"/>
      <c r="BQ60" s="122"/>
      <c r="BR60" s="122"/>
      <c r="BS60" s="122"/>
      <c r="BT60" s="122"/>
      <c r="BU60" s="122"/>
      <c r="BV60" s="122"/>
      <c r="BW60" s="122"/>
      <c r="BX60" s="122"/>
      <c r="BY60" s="122"/>
      <c r="BZ60" s="122"/>
      <c r="CA60" s="122"/>
      <c r="CB60" s="122"/>
      <c r="CC60" s="122"/>
      <c r="CD60" s="122"/>
      <c r="CE60" s="122"/>
      <c r="CF60" s="122"/>
      <c r="CG60" s="122"/>
      <c r="CH60" s="122"/>
      <c r="CI60" s="122"/>
      <c r="CJ60" s="122"/>
      <c r="CK60" s="122"/>
      <c r="CL60" s="122"/>
      <c r="CM60" s="122"/>
      <c r="CN60" s="122"/>
      <c r="CO60" s="122"/>
      <c r="CP60" s="122"/>
      <c r="CQ60" s="122"/>
      <c r="CR60" s="122"/>
      <c r="CS60" s="122"/>
      <c r="CT60" s="122"/>
      <c r="CU60" s="122"/>
      <c r="CV60" s="122"/>
      <c r="CW60" s="122"/>
      <c r="CX60" s="122"/>
      <c r="CY60" s="122"/>
      <c r="CZ60" s="122"/>
      <c r="DA60" s="122"/>
      <c r="DB60" s="122"/>
      <c r="DC60" s="122"/>
      <c r="DD60" s="122"/>
      <c r="DE60" s="122"/>
      <c r="DF60" s="122"/>
      <c r="DG60" s="122"/>
      <c r="DH60" s="122"/>
      <c r="DI60" s="122"/>
      <c r="DJ60" s="122"/>
      <c r="DK60" s="122"/>
      <c r="DL60" s="122"/>
      <c r="DM60" s="122"/>
      <c r="DN60" s="122"/>
      <c r="DO60" s="122"/>
      <c r="DP60" s="122"/>
      <c r="DQ60" s="122"/>
      <c r="DR60" s="122"/>
      <c r="DS60" s="122"/>
      <c r="DT60" s="122"/>
      <c r="DU60" s="122"/>
      <c r="DV60" s="122"/>
      <c r="DW60" s="122"/>
      <c r="DX60" s="122"/>
    </row>
    <row r="61" spans="1:128" s="67" customFormat="1" ht="47.25">
      <c r="A61" s="896"/>
      <c r="B61" s="909"/>
      <c r="C61" s="200">
        <v>0.05</v>
      </c>
      <c r="D61" s="556">
        <v>1</v>
      </c>
      <c r="E61" s="81" t="str">
        <f>'Ma tran chuc năng P5'!C71</f>
        <v>XD4</v>
      </c>
      <c r="F61" s="127" t="str">
        <f>'Ma tran chuc năng P5'!D71</f>
        <v>Thực hiện lựa chọn nhà thầu đúng quy định</v>
      </c>
      <c r="G61" s="81" t="str">
        <f>'Ma tran chuc năng P5'!E71</f>
        <v>XD4.1</v>
      </c>
      <c r="H61" s="127" t="str">
        <f>'Ma tran chuc năng P5'!F71</f>
        <v>Tham gia Thực hiện lựa chọn nhà thầu đúng quy định</v>
      </c>
      <c r="I61" s="81" t="str">
        <f>'Ma tran chuc năng P5'!G71</f>
        <v>XD4.1.1</v>
      </c>
      <c r="J61" s="58" t="str">
        <f>'Ma tran chuc năng P5'!H71</f>
        <v>Thực hiện lựa chọn nhà thầu đúng quy định</v>
      </c>
      <c r="K61" s="118" t="s">
        <v>105</v>
      </c>
      <c r="L61" s="86">
        <v>0</v>
      </c>
      <c r="M61" s="178" t="s">
        <v>106</v>
      </c>
      <c r="N61" s="139">
        <v>1</v>
      </c>
      <c r="O61" s="312">
        <f>N61*D61*$C$61*$B$22*$A$9</f>
        <v>3.7400000000000003E-2</v>
      </c>
      <c r="P61" s="86">
        <v>0</v>
      </c>
      <c r="Q61" s="83">
        <v>10</v>
      </c>
      <c r="R61" s="118">
        <f>100-(P61-L61)*Q61</f>
        <v>100</v>
      </c>
      <c r="S61" s="135">
        <f>R61*O61</f>
        <v>3.74</v>
      </c>
      <c r="T61" s="86">
        <v>0</v>
      </c>
      <c r="U61" s="83">
        <v>10</v>
      </c>
      <c r="V61" s="118">
        <f>100-(T61-L61)*U61</f>
        <v>100</v>
      </c>
      <c r="W61" s="135">
        <f>O61*V61</f>
        <v>3.74</v>
      </c>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c r="BB61" s="122"/>
      <c r="BC61" s="122"/>
      <c r="BD61" s="122"/>
      <c r="BE61" s="122"/>
      <c r="BF61" s="122"/>
      <c r="BG61" s="122"/>
      <c r="BH61" s="122"/>
      <c r="BI61" s="122"/>
      <c r="BJ61" s="122"/>
      <c r="BK61" s="122"/>
      <c r="BL61" s="122"/>
      <c r="BM61" s="122"/>
      <c r="BN61" s="122"/>
      <c r="BO61" s="122"/>
      <c r="BP61" s="122"/>
      <c r="BQ61" s="122"/>
      <c r="BR61" s="122"/>
      <c r="BS61" s="122"/>
      <c r="BT61" s="122"/>
      <c r="BU61" s="122"/>
      <c r="BV61" s="122"/>
      <c r="BW61" s="122"/>
      <c r="BX61" s="122"/>
      <c r="BY61" s="122"/>
      <c r="BZ61" s="122"/>
      <c r="CA61" s="122"/>
      <c r="CB61" s="122"/>
      <c r="CC61" s="122"/>
      <c r="CD61" s="122"/>
      <c r="CE61" s="122"/>
      <c r="CF61" s="122"/>
      <c r="CG61" s="122"/>
      <c r="CH61" s="122"/>
      <c r="CI61" s="122"/>
      <c r="CJ61" s="122"/>
      <c r="CK61" s="122"/>
      <c r="CL61" s="122"/>
      <c r="CM61" s="122"/>
      <c r="CN61" s="122"/>
      <c r="CO61" s="122"/>
      <c r="CP61" s="122"/>
      <c r="CQ61" s="122"/>
      <c r="CR61" s="122"/>
      <c r="CS61" s="122"/>
      <c r="CT61" s="122"/>
      <c r="CU61" s="122"/>
      <c r="CV61" s="122"/>
      <c r="CW61" s="122"/>
      <c r="CX61" s="122"/>
      <c r="CY61" s="122"/>
      <c r="CZ61" s="122"/>
      <c r="DA61" s="122"/>
      <c r="DB61" s="122"/>
      <c r="DC61" s="122"/>
      <c r="DD61" s="122"/>
      <c r="DE61" s="122"/>
      <c r="DF61" s="122"/>
      <c r="DG61" s="122"/>
      <c r="DH61" s="122"/>
      <c r="DI61" s="122"/>
      <c r="DJ61" s="122"/>
      <c r="DK61" s="122"/>
      <c r="DL61" s="122"/>
      <c r="DM61" s="122"/>
      <c r="DN61" s="122"/>
      <c r="DO61" s="122"/>
      <c r="DP61" s="122"/>
      <c r="DQ61" s="122"/>
      <c r="DR61" s="122"/>
      <c r="DS61" s="122"/>
      <c r="DT61" s="122"/>
      <c r="DU61" s="122"/>
      <c r="DV61" s="122"/>
      <c r="DW61" s="122"/>
      <c r="DX61" s="122"/>
    </row>
    <row r="62" spans="1:128" s="67" customFormat="1" ht="22.5" customHeight="1">
      <c r="A62" s="896"/>
      <c r="B62" s="147"/>
      <c r="C62" s="162">
        <f>SUM(C23:C61)</f>
        <v>1</v>
      </c>
      <c r="D62" s="162"/>
      <c r="E62" s="81"/>
      <c r="F62" s="93"/>
      <c r="G62" s="81"/>
      <c r="H62" s="58"/>
      <c r="I62" s="81"/>
      <c r="J62" s="58"/>
      <c r="K62" s="90"/>
      <c r="L62" s="179"/>
      <c r="M62" s="178"/>
      <c r="N62" s="139"/>
      <c r="O62" s="139"/>
      <c r="P62" s="178"/>
      <c r="Q62" s="178"/>
      <c r="R62" s="176"/>
      <c r="S62" s="177"/>
      <c r="T62" s="178"/>
      <c r="U62" s="83"/>
      <c r="V62" s="176"/>
      <c r="W62" s="177"/>
      <c r="X62" s="122"/>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c r="BB62" s="122"/>
      <c r="BC62" s="122"/>
      <c r="BD62" s="122"/>
      <c r="BE62" s="122"/>
      <c r="BF62" s="122"/>
      <c r="BG62" s="122"/>
      <c r="BH62" s="122"/>
      <c r="BI62" s="122"/>
      <c r="BJ62" s="122"/>
      <c r="BK62" s="122"/>
      <c r="BL62" s="122"/>
      <c r="BM62" s="122"/>
      <c r="BN62" s="122"/>
      <c r="BO62" s="122"/>
      <c r="BP62" s="122"/>
      <c r="BQ62" s="122"/>
      <c r="BR62" s="122"/>
      <c r="BS62" s="122"/>
      <c r="BT62" s="122"/>
      <c r="BU62" s="122"/>
      <c r="BV62" s="122"/>
      <c r="BW62" s="122"/>
      <c r="BX62" s="122"/>
      <c r="BY62" s="122"/>
      <c r="BZ62" s="122"/>
      <c r="CA62" s="122"/>
      <c r="CB62" s="122"/>
      <c r="CC62" s="122"/>
      <c r="CD62" s="122"/>
      <c r="CE62" s="122"/>
      <c r="CF62" s="122"/>
      <c r="CG62" s="122"/>
      <c r="CH62" s="122"/>
      <c r="CI62" s="122"/>
      <c r="CJ62" s="122"/>
      <c r="CK62" s="122"/>
      <c r="CL62" s="122"/>
      <c r="CM62" s="122"/>
      <c r="CN62" s="122"/>
      <c r="CO62" s="122"/>
      <c r="CP62" s="122"/>
      <c r="CQ62" s="122"/>
      <c r="CR62" s="122"/>
      <c r="CS62" s="122"/>
      <c r="CT62" s="122"/>
      <c r="CU62" s="122"/>
      <c r="CV62" s="122"/>
      <c r="CW62" s="122"/>
      <c r="CX62" s="122"/>
      <c r="CY62" s="122"/>
      <c r="CZ62" s="122"/>
      <c r="DA62" s="122"/>
      <c r="DB62" s="122"/>
      <c r="DC62" s="122"/>
      <c r="DD62" s="122"/>
      <c r="DE62" s="122"/>
      <c r="DF62" s="122"/>
      <c r="DG62" s="122"/>
      <c r="DH62" s="122"/>
      <c r="DI62" s="122"/>
      <c r="DJ62" s="122"/>
      <c r="DK62" s="122"/>
      <c r="DL62" s="122"/>
      <c r="DM62" s="122"/>
      <c r="DN62" s="122"/>
      <c r="DO62" s="122"/>
      <c r="DP62" s="122"/>
      <c r="DQ62" s="122"/>
      <c r="DR62" s="122"/>
      <c r="DS62" s="122"/>
      <c r="DT62" s="122"/>
      <c r="DU62" s="122"/>
      <c r="DV62" s="122"/>
      <c r="DW62" s="122"/>
      <c r="DX62" s="122"/>
    </row>
    <row r="63" spans="1:128" s="335" customFormat="1" ht="15.75" customHeight="1">
      <c r="A63" s="896"/>
      <c r="B63" s="328"/>
      <c r="C63" s="329"/>
      <c r="D63" s="329"/>
      <c r="E63" s="330" t="s">
        <v>604</v>
      </c>
      <c r="F63" s="836" t="s">
        <v>605</v>
      </c>
      <c r="G63" s="837"/>
      <c r="H63" s="837"/>
      <c r="I63" s="837"/>
      <c r="J63" s="837"/>
      <c r="K63" s="837"/>
      <c r="L63" s="837"/>
      <c r="M63" s="838"/>
      <c r="N63" s="384"/>
      <c r="O63" s="384"/>
      <c r="P63" s="385"/>
      <c r="Q63" s="385"/>
      <c r="R63" s="386"/>
      <c r="S63" s="387"/>
      <c r="T63" s="385"/>
      <c r="U63" s="414"/>
      <c r="V63" s="388"/>
      <c r="W63" s="387"/>
    </row>
    <row r="64" spans="1:128" s="335" customFormat="1" ht="122.25" customHeight="1">
      <c r="A64" s="896"/>
      <c r="B64" s="839">
        <v>0.12</v>
      </c>
      <c r="C64" s="188">
        <v>0.09</v>
      </c>
      <c r="D64" s="558">
        <v>1</v>
      </c>
      <c r="E64" s="83" t="s">
        <v>8</v>
      </c>
      <c r="F64" s="84" t="s">
        <v>42</v>
      </c>
      <c r="G64" s="157" t="s">
        <v>583</v>
      </c>
      <c r="H64" s="84" t="s">
        <v>401</v>
      </c>
      <c r="I64" s="156" t="s">
        <v>584</v>
      </c>
      <c r="J64" s="84" t="s">
        <v>401</v>
      </c>
      <c r="K64" s="86" t="s">
        <v>105</v>
      </c>
      <c r="L64" s="86">
        <v>0</v>
      </c>
      <c r="M64" s="118" t="s">
        <v>106</v>
      </c>
      <c r="N64" s="168">
        <v>1</v>
      </c>
      <c r="O64" s="312">
        <f t="shared" ref="O64:O69" si="6">N64*D64*C64*$B$64*$A$9</f>
        <v>9.1799999999999989E-3</v>
      </c>
      <c r="P64" s="156">
        <v>0</v>
      </c>
      <c r="Q64" s="83">
        <v>10</v>
      </c>
      <c r="R64" s="118">
        <f t="shared" ref="R64:R71" si="7">100-(P64-L64)*Q64</f>
        <v>100</v>
      </c>
      <c r="S64" s="135">
        <f t="shared" ref="S64:S73" si="8">O64*R64</f>
        <v>0.91799999999999993</v>
      </c>
      <c r="T64" s="156">
        <v>0</v>
      </c>
      <c r="U64" s="83">
        <v>10</v>
      </c>
      <c r="V64" s="118">
        <f>100-(T64-L64)*U64</f>
        <v>100</v>
      </c>
      <c r="W64" s="135">
        <f t="shared" ref="W64:W73" si="9">O64*V64</f>
        <v>0.91799999999999993</v>
      </c>
    </row>
    <row r="65" spans="1:128" s="335" customFormat="1" ht="78.75">
      <c r="A65" s="896"/>
      <c r="B65" s="840"/>
      <c r="C65" s="364">
        <v>0.06</v>
      </c>
      <c r="D65" s="559">
        <v>1</v>
      </c>
      <c r="E65" s="81" t="s">
        <v>56</v>
      </c>
      <c r="F65" s="58" t="s">
        <v>57</v>
      </c>
      <c r="G65" s="140" t="s">
        <v>472</v>
      </c>
      <c r="H65" s="53" t="s">
        <v>273</v>
      </c>
      <c r="I65" s="81" t="s">
        <v>477</v>
      </c>
      <c r="J65" s="298" t="s">
        <v>429</v>
      </c>
      <c r="K65" s="86" t="s">
        <v>105</v>
      </c>
      <c r="L65" s="86">
        <v>0</v>
      </c>
      <c r="M65" s="118" t="s">
        <v>106</v>
      </c>
      <c r="N65" s="139">
        <v>1</v>
      </c>
      <c r="O65" s="312">
        <f t="shared" si="6"/>
        <v>6.1199999999999996E-3</v>
      </c>
      <c r="P65" s="156">
        <v>0</v>
      </c>
      <c r="Q65" s="83">
        <v>10</v>
      </c>
      <c r="R65" s="118">
        <f t="shared" si="7"/>
        <v>100</v>
      </c>
      <c r="S65" s="135">
        <f t="shared" si="8"/>
        <v>0.61199999999999999</v>
      </c>
      <c r="T65" s="156">
        <v>0</v>
      </c>
      <c r="U65" s="83">
        <v>10</v>
      </c>
      <c r="V65" s="118">
        <f t="shared" ref="V65:V74" si="10">100-(T65-L65)*U65</f>
        <v>100</v>
      </c>
      <c r="W65" s="135">
        <f t="shared" si="9"/>
        <v>0.61199999999999999</v>
      </c>
    </row>
    <row r="66" spans="1:128" s="335" customFormat="1" ht="63">
      <c r="A66" s="896"/>
      <c r="B66" s="840"/>
      <c r="C66" s="364">
        <v>0.06</v>
      </c>
      <c r="D66" s="559">
        <v>1</v>
      </c>
      <c r="E66" s="81" t="s">
        <v>58</v>
      </c>
      <c r="F66" s="58" t="s">
        <v>59</v>
      </c>
      <c r="G66" s="140" t="s">
        <v>473</v>
      </c>
      <c r="H66" s="53" t="s">
        <v>290</v>
      </c>
      <c r="I66" s="81" t="s">
        <v>478</v>
      </c>
      <c r="J66" s="298" t="s">
        <v>430</v>
      </c>
      <c r="K66" s="86" t="s">
        <v>105</v>
      </c>
      <c r="L66" s="86">
        <v>0</v>
      </c>
      <c r="M66" s="118" t="s">
        <v>106</v>
      </c>
      <c r="N66" s="139">
        <v>1</v>
      </c>
      <c r="O66" s="312">
        <f t="shared" si="6"/>
        <v>6.1199999999999996E-3</v>
      </c>
      <c r="P66" s="156">
        <v>0</v>
      </c>
      <c r="Q66" s="83">
        <v>10</v>
      </c>
      <c r="R66" s="118">
        <f t="shared" si="7"/>
        <v>100</v>
      </c>
      <c r="S66" s="135">
        <f t="shared" si="8"/>
        <v>0.61199999999999999</v>
      </c>
      <c r="T66" s="156">
        <v>0</v>
      </c>
      <c r="U66" s="83">
        <v>10</v>
      </c>
      <c r="V66" s="118">
        <f t="shared" si="10"/>
        <v>100</v>
      </c>
      <c r="W66" s="135">
        <f t="shared" si="9"/>
        <v>0.61199999999999999</v>
      </c>
    </row>
    <row r="67" spans="1:128" s="335" customFormat="1" ht="141" customHeight="1">
      <c r="A67" s="896"/>
      <c r="B67" s="840"/>
      <c r="C67" s="364">
        <v>0.09</v>
      </c>
      <c r="D67" s="568">
        <v>1</v>
      </c>
      <c r="E67" s="225" t="s">
        <v>67</v>
      </c>
      <c r="F67" s="278" t="s">
        <v>127</v>
      </c>
      <c r="G67" s="140" t="s">
        <v>588</v>
      </c>
      <c r="H67" s="132" t="s">
        <v>394</v>
      </c>
      <c r="I67" s="140" t="s">
        <v>547</v>
      </c>
      <c r="J67" s="277" t="s">
        <v>400</v>
      </c>
      <c r="K67" s="86" t="s">
        <v>105</v>
      </c>
      <c r="L67" s="179">
        <v>0</v>
      </c>
      <c r="M67" s="178" t="s">
        <v>106</v>
      </c>
      <c r="N67" s="139">
        <v>1</v>
      </c>
      <c r="O67" s="312">
        <f t="shared" si="6"/>
        <v>9.1799999999999989E-3</v>
      </c>
      <c r="P67" s="156">
        <v>0</v>
      </c>
      <c r="Q67" s="83">
        <v>10</v>
      </c>
      <c r="R67" s="118">
        <f t="shared" si="7"/>
        <v>100</v>
      </c>
      <c r="S67" s="135">
        <f t="shared" si="8"/>
        <v>0.91799999999999993</v>
      </c>
      <c r="T67" s="156">
        <v>0</v>
      </c>
      <c r="U67" s="83">
        <v>10</v>
      </c>
      <c r="V67" s="118">
        <f t="shared" si="10"/>
        <v>100</v>
      </c>
      <c r="W67" s="135">
        <f t="shared" si="9"/>
        <v>0.91799999999999993</v>
      </c>
    </row>
    <row r="68" spans="1:128" s="527" customFormat="1" ht="47.25">
      <c r="A68" s="896"/>
      <c r="B68" s="840"/>
      <c r="C68" s="520">
        <v>0.08</v>
      </c>
      <c r="D68" s="560">
        <v>1</v>
      </c>
      <c r="E68" s="521" t="s">
        <v>102</v>
      </c>
      <c r="F68" s="521" t="s">
        <v>103</v>
      </c>
      <c r="G68" s="522" t="s">
        <v>636</v>
      </c>
      <c r="H68" s="431" t="s">
        <v>637</v>
      </c>
      <c r="I68" s="430" t="s">
        <v>638</v>
      </c>
      <c r="J68" s="431" t="s">
        <v>637</v>
      </c>
      <c r="K68" s="460" t="s">
        <v>650</v>
      </c>
      <c r="L68" s="460">
        <v>1</v>
      </c>
      <c r="M68" s="478" t="s">
        <v>106</v>
      </c>
      <c r="N68" s="442">
        <v>1</v>
      </c>
      <c r="O68" s="312">
        <f t="shared" si="6"/>
        <v>8.1599999999999989E-3</v>
      </c>
      <c r="P68" s="523">
        <v>0</v>
      </c>
      <c r="Q68" s="524">
        <v>10</v>
      </c>
      <c r="R68" s="525">
        <v>100</v>
      </c>
      <c r="S68" s="526">
        <f>O68*R68</f>
        <v>0.81599999999999984</v>
      </c>
      <c r="T68" s="523">
        <v>0</v>
      </c>
      <c r="U68" s="524">
        <v>10</v>
      </c>
      <c r="V68" s="525">
        <v>100</v>
      </c>
      <c r="W68" s="526">
        <f>O68*V68</f>
        <v>0.81599999999999984</v>
      </c>
    </row>
    <row r="69" spans="1:128" s="335" customFormat="1" ht="94.5">
      <c r="A69" s="896"/>
      <c r="B69" s="840"/>
      <c r="C69" s="798">
        <v>0.18</v>
      </c>
      <c r="D69" s="568">
        <v>0.5</v>
      </c>
      <c r="E69" s="827" t="s">
        <v>70</v>
      </c>
      <c r="F69" s="699" t="s">
        <v>71</v>
      </c>
      <c r="G69" s="827" t="s">
        <v>551</v>
      </c>
      <c r="H69" s="699" t="s">
        <v>71</v>
      </c>
      <c r="I69" s="144" t="s">
        <v>549</v>
      </c>
      <c r="J69" s="478" t="s">
        <v>651</v>
      </c>
      <c r="K69" s="460" t="s">
        <v>153</v>
      </c>
      <c r="L69" s="179">
        <v>0</v>
      </c>
      <c r="M69" s="178" t="s">
        <v>106</v>
      </c>
      <c r="N69" s="139">
        <v>1</v>
      </c>
      <c r="O69" s="312">
        <f t="shared" si="6"/>
        <v>9.1799999999999989E-3</v>
      </c>
      <c r="P69" s="156">
        <v>0</v>
      </c>
      <c r="Q69" s="83">
        <v>10</v>
      </c>
      <c r="R69" s="118">
        <f t="shared" si="7"/>
        <v>100</v>
      </c>
      <c r="S69" s="135">
        <f t="shared" si="8"/>
        <v>0.91799999999999993</v>
      </c>
      <c r="T69" s="156">
        <v>0</v>
      </c>
      <c r="U69" s="83">
        <v>10</v>
      </c>
      <c r="V69" s="118">
        <f t="shared" si="10"/>
        <v>100</v>
      </c>
      <c r="W69" s="135">
        <f t="shared" si="9"/>
        <v>0.91799999999999993</v>
      </c>
    </row>
    <row r="70" spans="1:128" s="335" customFormat="1" ht="70.5" customHeight="1">
      <c r="A70" s="896"/>
      <c r="B70" s="840"/>
      <c r="C70" s="799"/>
      <c r="D70" s="571">
        <v>0.5</v>
      </c>
      <c r="E70" s="828"/>
      <c r="F70" s="701"/>
      <c r="G70" s="935"/>
      <c r="H70" s="701"/>
      <c r="I70" s="144" t="s">
        <v>550</v>
      </c>
      <c r="J70" s="129" t="s">
        <v>409</v>
      </c>
      <c r="K70" s="86" t="s">
        <v>105</v>
      </c>
      <c r="L70" s="179">
        <v>0</v>
      </c>
      <c r="M70" s="178" t="s">
        <v>106</v>
      </c>
      <c r="N70" s="139">
        <v>1</v>
      </c>
      <c r="O70" s="312">
        <f>N70*D70*C69*$B$64*$A$9</f>
        <v>9.1799999999999989E-3</v>
      </c>
      <c r="P70" s="156">
        <v>0</v>
      </c>
      <c r="Q70" s="83">
        <v>10</v>
      </c>
      <c r="R70" s="118">
        <f t="shared" si="7"/>
        <v>100</v>
      </c>
      <c r="S70" s="135">
        <f t="shared" si="8"/>
        <v>0.91799999999999993</v>
      </c>
      <c r="T70" s="156">
        <v>0</v>
      </c>
      <c r="U70" s="83">
        <v>10</v>
      </c>
      <c r="V70" s="118">
        <f t="shared" si="10"/>
        <v>100</v>
      </c>
      <c r="W70" s="135">
        <f t="shared" si="9"/>
        <v>0.91799999999999993</v>
      </c>
    </row>
    <row r="71" spans="1:128" s="335" customFormat="1" ht="129" customHeight="1">
      <c r="A71" s="896"/>
      <c r="B71" s="840"/>
      <c r="C71" s="364">
        <v>0.18</v>
      </c>
      <c r="D71" s="559">
        <v>1</v>
      </c>
      <c r="E71" s="98" t="s">
        <v>76</v>
      </c>
      <c r="F71" s="58" t="s">
        <v>77</v>
      </c>
      <c r="G71" s="81" t="s">
        <v>555</v>
      </c>
      <c r="H71" s="63" t="s">
        <v>440</v>
      </c>
      <c r="I71" s="81" t="s">
        <v>554</v>
      </c>
      <c r="J71" s="64" t="s">
        <v>233</v>
      </c>
      <c r="K71" s="460" t="s">
        <v>652</v>
      </c>
      <c r="L71" s="179">
        <v>0</v>
      </c>
      <c r="M71" s="178" t="s">
        <v>106</v>
      </c>
      <c r="N71" s="139">
        <v>1</v>
      </c>
      <c r="O71" s="312">
        <f>N71*D71*C71*$B$64*$A$9</f>
        <v>1.8359999999999998E-2</v>
      </c>
      <c r="P71" s="156">
        <v>0</v>
      </c>
      <c r="Q71" s="83">
        <v>10</v>
      </c>
      <c r="R71" s="118">
        <f t="shared" si="7"/>
        <v>100</v>
      </c>
      <c r="S71" s="135">
        <f t="shared" si="8"/>
        <v>1.8359999999999999</v>
      </c>
      <c r="T71" s="156">
        <v>0</v>
      </c>
      <c r="U71" s="83">
        <v>10</v>
      </c>
      <c r="V71" s="118">
        <f t="shared" si="10"/>
        <v>100</v>
      </c>
      <c r="W71" s="135">
        <f t="shared" si="9"/>
        <v>1.8359999999999999</v>
      </c>
    </row>
    <row r="72" spans="1:128" s="335" customFormat="1" ht="93" customHeight="1">
      <c r="A72" s="896"/>
      <c r="B72" s="840"/>
      <c r="C72" s="364">
        <v>0.18</v>
      </c>
      <c r="D72" s="559">
        <v>1</v>
      </c>
      <c r="E72" s="98" t="s">
        <v>78</v>
      </c>
      <c r="F72" s="58" t="s">
        <v>79</v>
      </c>
      <c r="G72" s="81" t="s">
        <v>557</v>
      </c>
      <c r="H72" s="63" t="s">
        <v>443</v>
      </c>
      <c r="I72" s="81" t="s">
        <v>558</v>
      </c>
      <c r="J72" s="63" t="s">
        <v>234</v>
      </c>
      <c r="K72" s="460" t="s">
        <v>278</v>
      </c>
      <c r="L72" s="481" t="s">
        <v>654</v>
      </c>
      <c r="M72" s="178" t="s">
        <v>106</v>
      </c>
      <c r="N72" s="139">
        <v>1</v>
      </c>
      <c r="O72" s="312">
        <f>N72*D72*C72*$B$64*$A$9</f>
        <v>1.8359999999999998E-2</v>
      </c>
      <c r="P72" s="156">
        <v>0</v>
      </c>
      <c r="Q72" s="83">
        <v>10</v>
      </c>
      <c r="R72" s="118">
        <v>100</v>
      </c>
      <c r="S72" s="135">
        <f t="shared" si="8"/>
        <v>1.8359999999999999</v>
      </c>
      <c r="T72" s="156">
        <v>0</v>
      </c>
      <c r="U72" s="83">
        <v>10</v>
      </c>
      <c r="V72" s="118">
        <v>100</v>
      </c>
      <c r="W72" s="135">
        <f t="shared" si="9"/>
        <v>1.8359999999999999</v>
      </c>
    </row>
    <row r="73" spans="1:128" s="67" customFormat="1" ht="120" customHeight="1">
      <c r="A73" s="897"/>
      <c r="B73" s="936"/>
      <c r="C73" s="216">
        <v>0.08</v>
      </c>
      <c r="D73" s="557">
        <v>1</v>
      </c>
      <c r="E73" s="225" t="s">
        <v>81</v>
      </c>
      <c r="F73" s="323" t="s">
        <v>82</v>
      </c>
      <c r="G73" s="225" t="s">
        <v>563</v>
      </c>
      <c r="H73" s="318" t="s">
        <v>445</v>
      </c>
      <c r="I73" s="118" t="s">
        <v>562</v>
      </c>
      <c r="J73" s="298" t="s">
        <v>445</v>
      </c>
      <c r="K73" s="460" t="s">
        <v>278</v>
      </c>
      <c r="L73" s="480"/>
      <c r="M73" s="178" t="s">
        <v>106</v>
      </c>
      <c r="N73" s="139">
        <v>1</v>
      </c>
      <c r="O73" s="312">
        <f>N73*D73*C73*$B$64*$A$9</f>
        <v>8.1599999999999989E-3</v>
      </c>
      <c r="P73" s="156">
        <v>100</v>
      </c>
      <c r="Q73" s="83">
        <v>10</v>
      </c>
      <c r="R73" s="118">
        <f>100-(P73-L73)*Q73</f>
        <v>-900</v>
      </c>
      <c r="S73" s="135">
        <f t="shared" si="8"/>
        <v>-7.3439999999999985</v>
      </c>
      <c r="T73" s="156">
        <v>100</v>
      </c>
      <c r="U73" s="83">
        <v>10</v>
      </c>
      <c r="V73" s="118">
        <f t="shared" si="10"/>
        <v>-900</v>
      </c>
      <c r="W73" s="135">
        <f t="shared" si="9"/>
        <v>-7.3439999999999985</v>
      </c>
      <c r="X73" s="122"/>
      <c r="Y73" s="122"/>
      <c r="Z73" s="122"/>
      <c r="AA73" s="122"/>
      <c r="AB73" s="122"/>
      <c r="AC73" s="122"/>
      <c r="AD73" s="122"/>
      <c r="AE73" s="122"/>
      <c r="AF73" s="122"/>
      <c r="AG73" s="122"/>
      <c r="AH73" s="122"/>
      <c r="AI73" s="122"/>
      <c r="AJ73" s="122"/>
      <c r="AK73" s="122"/>
      <c r="AL73" s="122"/>
      <c r="AM73" s="122"/>
      <c r="AN73" s="122"/>
      <c r="AO73" s="122"/>
      <c r="AP73" s="122"/>
      <c r="AQ73" s="122"/>
      <c r="AR73" s="122"/>
      <c r="AS73" s="122"/>
      <c r="AT73" s="122"/>
      <c r="AU73" s="122"/>
      <c r="AV73" s="122"/>
      <c r="AW73" s="122"/>
      <c r="AX73" s="122"/>
      <c r="AY73" s="122"/>
      <c r="AZ73" s="122"/>
      <c r="BA73" s="122"/>
      <c r="BB73" s="122"/>
      <c r="BC73" s="122"/>
      <c r="BD73" s="122"/>
      <c r="BE73" s="122"/>
      <c r="BF73" s="122"/>
      <c r="BG73" s="122"/>
      <c r="BH73" s="122"/>
      <c r="BI73" s="122"/>
      <c r="BJ73" s="122"/>
      <c r="BK73" s="122"/>
      <c r="BL73" s="122"/>
      <c r="BM73" s="122"/>
      <c r="BN73" s="122"/>
      <c r="BO73" s="122"/>
      <c r="BP73" s="122"/>
      <c r="BQ73" s="122"/>
      <c r="BR73" s="122"/>
      <c r="BS73" s="122"/>
      <c r="BT73" s="122"/>
      <c r="BU73" s="122"/>
      <c r="BV73" s="122"/>
      <c r="BW73" s="122"/>
      <c r="BX73" s="122"/>
      <c r="BY73" s="122"/>
      <c r="BZ73" s="122"/>
      <c r="CA73" s="122"/>
      <c r="CB73" s="122"/>
      <c r="CC73" s="122"/>
      <c r="CD73" s="122"/>
      <c r="CE73" s="122"/>
      <c r="CF73" s="122"/>
      <c r="CG73" s="122"/>
      <c r="CH73" s="122"/>
      <c r="CI73" s="122"/>
      <c r="CJ73" s="122"/>
      <c r="CK73" s="122"/>
      <c r="CL73" s="122"/>
      <c r="CM73" s="122"/>
      <c r="CN73" s="122"/>
      <c r="CO73" s="122"/>
      <c r="CP73" s="122"/>
      <c r="CQ73" s="122"/>
      <c r="CR73" s="122"/>
      <c r="CS73" s="122"/>
      <c r="CT73" s="122"/>
      <c r="CU73" s="122"/>
      <c r="CV73" s="122"/>
      <c r="CW73" s="122"/>
      <c r="CX73" s="122"/>
      <c r="CY73" s="122"/>
      <c r="CZ73" s="122"/>
      <c r="DA73" s="122"/>
      <c r="DB73" s="122"/>
      <c r="DC73" s="122"/>
      <c r="DD73" s="122"/>
      <c r="DE73" s="122"/>
      <c r="DF73" s="122"/>
      <c r="DG73" s="122"/>
      <c r="DH73" s="122"/>
      <c r="DI73" s="122"/>
      <c r="DJ73" s="122"/>
      <c r="DK73" s="122"/>
      <c r="DL73" s="122"/>
      <c r="DM73" s="122"/>
      <c r="DN73" s="122"/>
      <c r="DO73" s="122"/>
      <c r="DP73" s="122"/>
      <c r="DQ73" s="122"/>
      <c r="DR73" s="122"/>
      <c r="DS73" s="122"/>
      <c r="DT73" s="122"/>
      <c r="DU73" s="122"/>
      <c r="DV73" s="122"/>
      <c r="DW73" s="122"/>
      <c r="DX73" s="122"/>
    </row>
    <row r="74" spans="1:128" s="335" customFormat="1">
      <c r="A74" s="337"/>
      <c r="B74" s="162">
        <f>B10+B22+B64</f>
        <v>1</v>
      </c>
      <c r="C74" s="162">
        <f>SUM(C64:C73)</f>
        <v>0.99999999999999989</v>
      </c>
      <c r="D74" s="162"/>
      <c r="E74" s="81"/>
      <c r="F74" s="338"/>
      <c r="G74" s="338"/>
      <c r="H74" s="339"/>
      <c r="I74" s="339"/>
      <c r="J74" s="339"/>
      <c r="K74" s="340"/>
      <c r="L74" s="340"/>
      <c r="M74" s="341"/>
      <c r="N74" s="331"/>
      <c r="O74" s="331"/>
      <c r="P74" s="93"/>
      <c r="Q74" s="93"/>
      <c r="R74" s="332"/>
      <c r="S74" s="333"/>
      <c r="T74" s="93"/>
      <c r="U74" s="93"/>
      <c r="V74" s="118">
        <f t="shared" si="10"/>
        <v>100</v>
      </c>
      <c r="W74" s="333"/>
    </row>
    <row r="75" spans="1:128" s="67" customFormat="1" ht="21" customHeight="1">
      <c r="A75" s="889">
        <v>0.15</v>
      </c>
      <c r="B75" s="147"/>
      <c r="C75" s="147"/>
      <c r="D75" s="147"/>
      <c r="E75" s="371" t="s">
        <v>129</v>
      </c>
      <c r="F75" s="787" t="s">
        <v>130</v>
      </c>
      <c r="G75" s="788"/>
      <c r="H75" s="788"/>
      <c r="I75" s="788"/>
      <c r="J75" s="788"/>
      <c r="K75" s="788"/>
      <c r="L75" s="788"/>
      <c r="M75" s="789"/>
      <c r="N75" s="374"/>
      <c r="O75" s="374"/>
      <c r="P75" s="376"/>
      <c r="Q75" s="376"/>
      <c r="R75" s="376"/>
      <c r="S75" s="377"/>
      <c r="T75" s="376"/>
      <c r="U75" s="376"/>
      <c r="V75" s="376"/>
      <c r="W75" s="377"/>
      <c r="X75" s="122"/>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2"/>
      <c r="BP75" s="122"/>
      <c r="BQ75" s="122"/>
      <c r="BR75" s="122"/>
      <c r="BS75" s="122"/>
      <c r="BT75" s="122"/>
      <c r="BU75" s="122"/>
      <c r="BV75" s="122"/>
      <c r="BW75" s="122"/>
      <c r="BX75" s="122"/>
      <c r="BY75" s="122"/>
      <c r="BZ75" s="122"/>
      <c r="CA75" s="122"/>
      <c r="CB75" s="122"/>
      <c r="CC75" s="122"/>
      <c r="CD75" s="122"/>
      <c r="CE75" s="122"/>
      <c r="CF75" s="122"/>
      <c r="CG75" s="122"/>
      <c r="CH75" s="122"/>
      <c r="CI75" s="122"/>
      <c r="CJ75" s="122"/>
      <c r="CK75" s="122"/>
      <c r="CL75" s="122"/>
      <c r="CM75" s="122"/>
      <c r="CN75" s="122"/>
      <c r="CO75" s="122"/>
      <c r="CP75" s="122"/>
      <c r="CQ75" s="122"/>
      <c r="CR75" s="122"/>
      <c r="CS75" s="122"/>
      <c r="CT75" s="122"/>
      <c r="CU75" s="122"/>
      <c r="CV75" s="122"/>
      <c r="CW75" s="122"/>
      <c r="CX75" s="122"/>
      <c r="CY75" s="122"/>
      <c r="CZ75" s="122"/>
      <c r="DA75" s="122"/>
      <c r="DB75" s="122"/>
      <c r="DC75" s="122"/>
      <c r="DD75" s="122"/>
      <c r="DE75" s="122"/>
      <c r="DF75" s="122"/>
      <c r="DG75" s="122"/>
      <c r="DH75" s="122"/>
      <c r="DI75" s="122"/>
      <c r="DJ75" s="122"/>
      <c r="DK75" s="122"/>
      <c r="DL75" s="122"/>
      <c r="DM75" s="122"/>
      <c r="DN75" s="122"/>
      <c r="DO75" s="122"/>
      <c r="DP75" s="122"/>
      <c r="DQ75" s="122"/>
      <c r="DR75" s="122"/>
      <c r="DS75" s="122"/>
      <c r="DT75" s="122"/>
      <c r="DU75" s="122"/>
      <c r="DV75" s="122"/>
      <c r="DW75" s="122"/>
      <c r="DX75" s="122"/>
    </row>
    <row r="76" spans="1:128" s="67" customFormat="1" ht="49.9" customHeight="1">
      <c r="A76" s="890"/>
      <c r="B76" s="673">
        <v>0.7</v>
      </c>
      <c r="C76" s="163">
        <v>1</v>
      </c>
      <c r="D76" s="559">
        <v>1</v>
      </c>
      <c r="E76" s="81" t="s">
        <v>131</v>
      </c>
      <c r="F76" s="130" t="s">
        <v>151</v>
      </c>
      <c r="G76" s="128" t="s">
        <v>630</v>
      </c>
      <c r="H76" s="130" t="s">
        <v>151</v>
      </c>
      <c r="I76" s="129" t="s">
        <v>632</v>
      </c>
      <c r="J76" s="129" t="s">
        <v>132</v>
      </c>
      <c r="K76" s="86"/>
      <c r="L76" s="86"/>
      <c r="M76" s="178" t="s">
        <v>106</v>
      </c>
      <c r="N76" s="166">
        <v>1</v>
      </c>
      <c r="O76" s="312">
        <f>N76*D76*$C$76*$B$76*$A$75</f>
        <v>0.105</v>
      </c>
      <c r="P76" s="156">
        <v>0</v>
      </c>
      <c r="Q76" s="83">
        <v>10</v>
      </c>
      <c r="R76" s="118">
        <f>100-(P76-L76)*Q76</f>
        <v>100</v>
      </c>
      <c r="S76" s="135">
        <f>R76*O76</f>
        <v>10.5</v>
      </c>
      <c r="T76" s="86">
        <v>0</v>
      </c>
      <c r="U76" s="83">
        <v>10</v>
      </c>
      <c r="V76" s="118">
        <f>100-(T76-P76)*U76</f>
        <v>100</v>
      </c>
      <c r="W76" s="135">
        <f>O76*V76</f>
        <v>10.5</v>
      </c>
      <c r="X76" s="122"/>
      <c r="Y76" s="122"/>
      <c r="Z76" s="122"/>
      <c r="AA76" s="122"/>
      <c r="AB76" s="122"/>
      <c r="AC76" s="122"/>
      <c r="AD76" s="122"/>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22"/>
      <c r="BH76" s="122"/>
      <c r="BI76" s="122"/>
      <c r="BJ76" s="122"/>
      <c r="BK76" s="122"/>
      <c r="BL76" s="122"/>
      <c r="BM76" s="122"/>
      <c r="BN76" s="122"/>
      <c r="BO76" s="122"/>
      <c r="BP76" s="122"/>
      <c r="BQ76" s="122"/>
      <c r="BR76" s="122"/>
      <c r="BS76" s="122"/>
      <c r="BT76" s="122"/>
      <c r="BU76" s="122"/>
      <c r="BV76" s="122"/>
      <c r="BW76" s="122"/>
      <c r="BX76" s="122"/>
      <c r="BY76" s="122"/>
      <c r="BZ76" s="122"/>
      <c r="CA76" s="122"/>
      <c r="CB76" s="122"/>
      <c r="CC76" s="122"/>
      <c r="CD76" s="122"/>
      <c r="CE76" s="122"/>
      <c r="CF76" s="122"/>
      <c r="CG76" s="122"/>
      <c r="CH76" s="122"/>
      <c r="CI76" s="122"/>
      <c r="CJ76" s="122"/>
      <c r="CK76" s="122"/>
      <c r="CL76" s="122"/>
      <c r="CM76" s="122"/>
      <c r="CN76" s="122"/>
      <c r="CO76" s="122"/>
      <c r="CP76" s="122"/>
      <c r="CQ76" s="122"/>
      <c r="CR76" s="122"/>
      <c r="CS76" s="122"/>
      <c r="CT76" s="122"/>
      <c r="CU76" s="122"/>
      <c r="CV76" s="122"/>
      <c r="CW76" s="122"/>
      <c r="CX76" s="122"/>
      <c r="CY76" s="122"/>
      <c r="CZ76" s="122"/>
      <c r="DA76" s="122"/>
      <c r="DB76" s="122"/>
      <c r="DC76" s="122"/>
      <c r="DD76" s="122"/>
      <c r="DE76" s="122"/>
      <c r="DF76" s="122"/>
      <c r="DG76" s="122"/>
      <c r="DH76" s="122"/>
      <c r="DI76" s="122"/>
      <c r="DJ76" s="122"/>
      <c r="DK76" s="122"/>
      <c r="DL76" s="122"/>
      <c r="DM76" s="122"/>
      <c r="DN76" s="122"/>
      <c r="DO76" s="122"/>
      <c r="DP76" s="122"/>
      <c r="DQ76" s="122"/>
      <c r="DR76" s="122"/>
      <c r="DS76" s="122"/>
      <c r="DT76" s="122"/>
      <c r="DU76" s="122"/>
      <c r="DV76" s="122"/>
      <c r="DW76" s="122"/>
      <c r="DX76" s="122"/>
    </row>
    <row r="77" spans="1:128" s="67" customFormat="1" ht="57" customHeight="1">
      <c r="A77" s="891"/>
      <c r="B77" s="674">
        <v>0.3</v>
      </c>
      <c r="C77" s="163">
        <v>1</v>
      </c>
      <c r="D77" s="559">
        <v>1</v>
      </c>
      <c r="E77" s="81" t="s">
        <v>133</v>
      </c>
      <c r="F77" s="130" t="s">
        <v>152</v>
      </c>
      <c r="G77" s="128" t="s">
        <v>631</v>
      </c>
      <c r="H77" s="130" t="s">
        <v>152</v>
      </c>
      <c r="I77" s="129" t="s">
        <v>633</v>
      </c>
      <c r="J77" s="129" t="s">
        <v>134</v>
      </c>
      <c r="K77" s="86"/>
      <c r="L77" s="86"/>
      <c r="M77" s="178" t="s">
        <v>106</v>
      </c>
      <c r="N77" s="166">
        <v>1</v>
      </c>
      <c r="O77" s="312">
        <f>N77*D77*$C$77*$B$77*$A$75</f>
        <v>4.4999999999999998E-2</v>
      </c>
      <c r="P77" s="156">
        <v>0</v>
      </c>
      <c r="Q77" s="83">
        <v>10</v>
      </c>
      <c r="R77" s="118">
        <f>100-(P77-L77)*Q77</f>
        <v>100</v>
      </c>
      <c r="S77" s="135">
        <f>R77*O77</f>
        <v>4.5</v>
      </c>
      <c r="T77" s="86">
        <v>0</v>
      </c>
      <c r="U77" s="83">
        <v>10</v>
      </c>
      <c r="V77" s="118">
        <f>100-(T77-P77)*U77</f>
        <v>100</v>
      </c>
      <c r="W77" s="135">
        <f>O77*V77</f>
        <v>4.5</v>
      </c>
      <c r="X77" s="122"/>
      <c r="Y77" s="122"/>
      <c r="Z77" s="122"/>
      <c r="AA77" s="122"/>
      <c r="AB77" s="122"/>
      <c r="AC77" s="122"/>
      <c r="AD77" s="122"/>
      <c r="AE77" s="122"/>
      <c r="AF77" s="122"/>
      <c r="AG77" s="122"/>
      <c r="AH77" s="122"/>
      <c r="AI77" s="122"/>
      <c r="AJ77" s="122"/>
      <c r="AK77" s="122"/>
      <c r="AL77" s="122"/>
      <c r="AM77" s="122"/>
      <c r="AN77" s="122"/>
      <c r="AO77" s="122"/>
      <c r="AP77" s="122"/>
      <c r="AQ77" s="122"/>
      <c r="AR77" s="122"/>
      <c r="AS77" s="122"/>
      <c r="AT77" s="122"/>
      <c r="AU77" s="122"/>
      <c r="AV77" s="122"/>
      <c r="AW77" s="122"/>
      <c r="AX77" s="122"/>
      <c r="AY77" s="122"/>
      <c r="AZ77" s="122"/>
      <c r="BA77" s="122"/>
      <c r="BB77" s="122"/>
      <c r="BC77" s="122"/>
      <c r="BD77" s="122"/>
      <c r="BE77" s="122"/>
      <c r="BF77" s="122"/>
      <c r="BG77" s="122"/>
      <c r="BH77" s="122"/>
      <c r="BI77" s="122"/>
      <c r="BJ77" s="122"/>
      <c r="BK77" s="122"/>
      <c r="BL77" s="122"/>
      <c r="BM77" s="122"/>
      <c r="BN77" s="122"/>
      <c r="BO77" s="122"/>
      <c r="BP77" s="122"/>
      <c r="BQ77" s="122"/>
      <c r="BR77" s="122"/>
      <c r="BS77" s="122"/>
      <c r="BT77" s="122"/>
      <c r="BU77" s="122"/>
      <c r="BV77" s="122"/>
      <c r="BW77" s="122"/>
      <c r="BX77" s="122"/>
      <c r="BY77" s="122"/>
      <c r="BZ77" s="122"/>
      <c r="CA77" s="122"/>
      <c r="CB77" s="122"/>
      <c r="CC77" s="122"/>
      <c r="CD77" s="122"/>
      <c r="CE77" s="122"/>
      <c r="CF77" s="122"/>
      <c r="CG77" s="122"/>
      <c r="CH77" s="122"/>
      <c r="CI77" s="122"/>
      <c r="CJ77" s="122"/>
      <c r="CK77" s="122"/>
      <c r="CL77" s="122"/>
      <c r="CM77" s="122"/>
      <c r="CN77" s="122"/>
      <c r="CO77" s="122"/>
      <c r="CP77" s="122"/>
      <c r="CQ77" s="122"/>
      <c r="CR77" s="122"/>
      <c r="CS77" s="122"/>
      <c r="CT77" s="122"/>
      <c r="CU77" s="122"/>
      <c r="CV77" s="122"/>
      <c r="CW77" s="122"/>
      <c r="CX77" s="122"/>
      <c r="CY77" s="122"/>
      <c r="CZ77" s="122"/>
      <c r="DA77" s="122"/>
      <c r="DB77" s="122"/>
      <c r="DC77" s="122"/>
      <c r="DD77" s="122"/>
      <c r="DE77" s="122"/>
      <c r="DF77" s="122"/>
      <c r="DG77" s="122"/>
      <c r="DH77" s="122"/>
      <c r="DI77" s="122"/>
      <c r="DJ77" s="122"/>
      <c r="DK77" s="122"/>
      <c r="DL77" s="122"/>
      <c r="DM77" s="122"/>
      <c r="DN77" s="122"/>
      <c r="DO77" s="122"/>
      <c r="DP77" s="122"/>
      <c r="DQ77" s="122"/>
      <c r="DR77" s="122"/>
      <c r="DS77" s="122"/>
      <c r="DT77" s="122"/>
      <c r="DU77" s="122"/>
      <c r="DV77" s="122"/>
      <c r="DW77" s="122"/>
      <c r="DX77" s="122"/>
    </row>
    <row r="78" spans="1:128" s="67" customFormat="1" ht="29.45" customHeight="1">
      <c r="A78" s="910"/>
      <c r="B78" s="911"/>
      <c r="C78" s="911"/>
      <c r="D78" s="912"/>
      <c r="E78" s="379" t="s">
        <v>53</v>
      </c>
      <c r="F78" s="900" t="s">
        <v>135</v>
      </c>
      <c r="G78" s="901"/>
      <c r="H78" s="901"/>
      <c r="I78" s="901"/>
      <c r="J78" s="901"/>
      <c r="K78" s="901"/>
      <c r="L78" s="901"/>
      <c r="M78" s="902"/>
      <c r="N78" s="380"/>
      <c r="O78" s="380"/>
      <c r="P78" s="376"/>
      <c r="Q78" s="376"/>
      <c r="R78" s="381"/>
      <c r="S78" s="382"/>
      <c r="T78" s="376"/>
      <c r="U78" s="376"/>
      <c r="V78" s="381"/>
      <c r="W78" s="382"/>
      <c r="X78" s="122"/>
      <c r="Y78" s="122"/>
      <c r="Z78" s="122"/>
      <c r="AA78" s="122"/>
      <c r="AB78" s="122"/>
      <c r="AC78" s="122"/>
      <c r="AD78" s="122"/>
      <c r="AE78" s="122"/>
      <c r="AF78" s="122"/>
      <c r="AG78" s="122"/>
      <c r="AH78" s="122"/>
      <c r="AI78" s="122"/>
      <c r="AJ78" s="122"/>
      <c r="AK78" s="122"/>
      <c r="AL78" s="122"/>
      <c r="AM78" s="122"/>
      <c r="AN78" s="122"/>
      <c r="AO78" s="122"/>
      <c r="AP78" s="122"/>
      <c r="AQ78" s="122"/>
      <c r="AR78" s="122"/>
      <c r="AS78" s="122"/>
      <c r="AT78" s="122"/>
      <c r="AU78" s="122"/>
      <c r="AV78" s="122"/>
      <c r="AW78" s="122"/>
      <c r="AX78" s="122"/>
      <c r="AY78" s="122"/>
      <c r="AZ78" s="122"/>
      <c r="BA78" s="122"/>
      <c r="BB78" s="122"/>
      <c r="BC78" s="122"/>
      <c r="BD78" s="122"/>
      <c r="BE78" s="122"/>
      <c r="BF78" s="122"/>
      <c r="BG78" s="122"/>
      <c r="BH78" s="122"/>
      <c r="BI78" s="122"/>
      <c r="BJ78" s="122"/>
      <c r="BK78" s="122"/>
      <c r="BL78" s="122"/>
      <c r="BM78" s="122"/>
      <c r="BN78" s="122"/>
      <c r="BO78" s="122"/>
      <c r="BP78" s="122"/>
      <c r="BQ78" s="122"/>
      <c r="BR78" s="122"/>
      <c r="BS78" s="122"/>
      <c r="BT78" s="122"/>
      <c r="BU78" s="122"/>
      <c r="BV78" s="122"/>
      <c r="BW78" s="122"/>
      <c r="BX78" s="122"/>
      <c r="BY78" s="122"/>
      <c r="BZ78" s="122"/>
      <c r="CA78" s="122"/>
      <c r="CB78" s="122"/>
      <c r="CC78" s="122"/>
      <c r="CD78" s="122"/>
      <c r="CE78" s="122"/>
      <c r="CF78" s="122"/>
      <c r="CG78" s="122"/>
      <c r="CH78" s="122"/>
      <c r="CI78" s="122"/>
      <c r="CJ78" s="122"/>
      <c r="CK78" s="122"/>
      <c r="CL78" s="122"/>
      <c r="CM78" s="122"/>
      <c r="CN78" s="122"/>
      <c r="CO78" s="122"/>
      <c r="CP78" s="122"/>
      <c r="CQ78" s="122"/>
      <c r="CR78" s="122"/>
      <c r="CS78" s="122"/>
      <c r="CT78" s="122"/>
      <c r="CU78" s="122"/>
      <c r="CV78" s="122"/>
      <c r="CW78" s="122"/>
      <c r="CX78" s="122"/>
      <c r="CY78" s="122"/>
      <c r="CZ78" s="122"/>
      <c r="DA78" s="122"/>
      <c r="DB78" s="122"/>
      <c r="DC78" s="122"/>
      <c r="DD78" s="122"/>
      <c r="DE78" s="122"/>
      <c r="DF78" s="122"/>
      <c r="DG78" s="122"/>
      <c r="DH78" s="122"/>
      <c r="DI78" s="122"/>
      <c r="DJ78" s="122"/>
      <c r="DK78" s="122"/>
      <c r="DL78" s="122"/>
      <c r="DM78" s="122"/>
      <c r="DN78" s="122"/>
      <c r="DO78" s="122"/>
      <c r="DP78" s="122"/>
      <c r="DQ78" s="122"/>
      <c r="DR78" s="122"/>
      <c r="DS78" s="122"/>
      <c r="DT78" s="122"/>
      <c r="DU78" s="122"/>
      <c r="DV78" s="122"/>
      <c r="DW78" s="122"/>
      <c r="DX78" s="122"/>
    </row>
    <row r="79" spans="1:128" s="67" customFormat="1" ht="62.45" customHeight="1">
      <c r="A79" s="567"/>
      <c r="B79" s="567"/>
      <c r="C79" s="567"/>
      <c r="D79" s="545"/>
      <c r="E79" s="841" t="s">
        <v>136</v>
      </c>
      <c r="F79" s="898" t="s">
        <v>137</v>
      </c>
      <c r="G79" s="96" t="s">
        <v>583</v>
      </c>
      <c r="H79" s="96" t="s">
        <v>404</v>
      </c>
      <c r="I79" s="96" t="s">
        <v>584</v>
      </c>
      <c r="J79" s="96" t="s">
        <v>402</v>
      </c>
      <c r="K79" s="90" t="s">
        <v>627</v>
      </c>
      <c r="L79" s="179"/>
      <c r="M79" s="178" t="s">
        <v>106</v>
      </c>
      <c r="N79" s="166"/>
      <c r="O79" s="166"/>
      <c r="P79" s="178"/>
      <c r="Q79" s="166"/>
      <c r="R79" s="118"/>
      <c r="S79" s="135">
        <f>R79*O79</f>
        <v>0</v>
      </c>
      <c r="T79" s="178"/>
      <c r="U79" s="166"/>
      <c r="V79" s="118"/>
      <c r="W79" s="135">
        <f>O79*V79</f>
        <v>0</v>
      </c>
      <c r="X79" s="122"/>
      <c r="Y79" s="122"/>
      <c r="Z79" s="122"/>
      <c r="AA79" s="122"/>
      <c r="AB79" s="122"/>
      <c r="AC79" s="122"/>
      <c r="AD79" s="122"/>
      <c r="AE79" s="122"/>
      <c r="AF79" s="122"/>
      <c r="AG79" s="122"/>
      <c r="AH79" s="122"/>
      <c r="AI79" s="122"/>
      <c r="AJ79" s="122"/>
      <c r="AK79" s="122"/>
      <c r="AL79" s="122"/>
      <c r="AM79" s="122"/>
      <c r="AN79" s="122"/>
      <c r="AO79" s="122"/>
      <c r="AP79" s="122"/>
      <c r="AQ79" s="122"/>
      <c r="AR79" s="122"/>
      <c r="AS79" s="122"/>
      <c r="AT79" s="122"/>
      <c r="AU79" s="122"/>
      <c r="AV79" s="122"/>
      <c r="AW79" s="122"/>
      <c r="AX79" s="122"/>
      <c r="AY79" s="122"/>
      <c r="AZ79" s="122"/>
      <c r="BA79" s="122"/>
      <c r="BB79" s="122"/>
      <c r="BC79" s="122"/>
      <c r="BD79" s="122"/>
      <c r="BE79" s="122"/>
      <c r="BF79" s="122"/>
      <c r="BG79" s="122"/>
      <c r="BH79" s="122"/>
      <c r="BI79" s="122"/>
      <c r="BJ79" s="122"/>
      <c r="BK79" s="122"/>
      <c r="BL79" s="122"/>
      <c r="BM79" s="122"/>
      <c r="BN79" s="122"/>
      <c r="BO79" s="122"/>
      <c r="BP79" s="122"/>
      <c r="BQ79" s="122"/>
      <c r="BR79" s="122"/>
      <c r="BS79" s="122"/>
      <c r="BT79" s="122"/>
      <c r="BU79" s="122"/>
      <c r="BV79" s="122"/>
      <c r="BW79" s="122"/>
      <c r="BX79" s="122"/>
      <c r="BY79" s="122"/>
      <c r="BZ79" s="122"/>
      <c r="CA79" s="122"/>
      <c r="CB79" s="122"/>
      <c r="CC79" s="122"/>
      <c r="CD79" s="122"/>
      <c r="CE79" s="122"/>
      <c r="CF79" s="122"/>
      <c r="CG79" s="122"/>
      <c r="CH79" s="122"/>
      <c r="CI79" s="122"/>
      <c r="CJ79" s="122"/>
      <c r="CK79" s="122"/>
      <c r="CL79" s="122"/>
      <c r="CM79" s="122"/>
      <c r="CN79" s="122"/>
      <c r="CO79" s="122"/>
      <c r="CP79" s="122"/>
      <c r="CQ79" s="122"/>
      <c r="CR79" s="122"/>
      <c r="CS79" s="122"/>
      <c r="CT79" s="122"/>
      <c r="CU79" s="122"/>
      <c r="CV79" s="122"/>
      <c r="CW79" s="122"/>
      <c r="CX79" s="122"/>
      <c r="CY79" s="122"/>
      <c r="CZ79" s="122"/>
      <c r="DA79" s="122"/>
      <c r="DB79" s="122"/>
      <c r="DC79" s="122"/>
      <c r="DD79" s="122"/>
      <c r="DE79" s="122"/>
      <c r="DF79" s="122"/>
      <c r="DG79" s="122"/>
      <c r="DH79" s="122"/>
      <c r="DI79" s="122"/>
      <c r="DJ79" s="122"/>
      <c r="DK79" s="122"/>
      <c r="DL79" s="122"/>
      <c r="DM79" s="122"/>
      <c r="DN79" s="122"/>
      <c r="DO79" s="122"/>
      <c r="DP79" s="122"/>
      <c r="DQ79" s="122"/>
      <c r="DR79" s="122"/>
      <c r="DS79" s="122"/>
      <c r="DT79" s="122"/>
      <c r="DU79" s="122"/>
      <c r="DV79" s="122"/>
      <c r="DW79" s="122"/>
      <c r="DX79" s="122"/>
    </row>
    <row r="80" spans="1:128" s="67" customFormat="1" ht="62.45" customHeight="1">
      <c r="A80" s="567"/>
      <c r="B80" s="567"/>
      <c r="C80" s="567"/>
      <c r="D80" s="545"/>
      <c r="E80" s="842"/>
      <c r="F80" s="899"/>
      <c r="G80" s="96" t="s">
        <v>634</v>
      </c>
      <c r="H80" s="96" t="s">
        <v>405</v>
      </c>
      <c r="I80" s="96" t="s">
        <v>628</v>
      </c>
      <c r="J80" s="96" t="s">
        <v>403</v>
      </c>
      <c r="K80" s="90" t="s">
        <v>627</v>
      </c>
      <c r="L80" s="179"/>
      <c r="M80" s="178" t="s">
        <v>106</v>
      </c>
      <c r="N80" s="166"/>
      <c r="O80" s="166"/>
      <c r="P80" s="178"/>
      <c r="Q80" s="166"/>
      <c r="R80" s="118"/>
      <c r="S80" s="135">
        <f>R80*O80</f>
        <v>0</v>
      </c>
      <c r="T80" s="178"/>
      <c r="U80" s="166"/>
      <c r="V80" s="118"/>
      <c r="W80" s="135">
        <f>O80*V80</f>
        <v>0</v>
      </c>
      <c r="X80" s="122"/>
      <c r="Y80" s="122"/>
      <c r="Z80" s="122"/>
      <c r="AA80" s="122"/>
      <c r="AB80" s="122"/>
      <c r="AC80" s="122"/>
      <c r="AD80" s="122"/>
      <c r="AE80" s="122"/>
      <c r="AF80" s="122"/>
      <c r="AG80" s="122"/>
      <c r="AH80" s="122"/>
      <c r="AI80" s="122"/>
      <c r="AJ80" s="122"/>
      <c r="AK80" s="122"/>
      <c r="AL80" s="122"/>
      <c r="AM80" s="122"/>
      <c r="AN80" s="122"/>
      <c r="AO80" s="122"/>
      <c r="AP80" s="122"/>
      <c r="AQ80" s="122"/>
      <c r="AR80" s="122"/>
      <c r="AS80" s="122"/>
      <c r="AT80" s="122"/>
      <c r="AU80" s="122"/>
      <c r="AV80" s="122"/>
      <c r="AW80" s="122"/>
      <c r="AX80" s="122"/>
      <c r="AY80" s="122"/>
      <c r="AZ80" s="122"/>
      <c r="BA80" s="122"/>
      <c r="BB80" s="122"/>
      <c r="BC80" s="122"/>
      <c r="BD80" s="122"/>
      <c r="BE80" s="122"/>
      <c r="BF80" s="122"/>
      <c r="BG80" s="122"/>
      <c r="BH80" s="122"/>
      <c r="BI80" s="122"/>
      <c r="BJ80" s="122"/>
      <c r="BK80" s="122"/>
      <c r="BL80" s="122"/>
      <c r="BM80" s="122"/>
      <c r="BN80" s="122"/>
      <c r="BO80" s="122"/>
      <c r="BP80" s="122"/>
      <c r="BQ80" s="122"/>
      <c r="BR80" s="122"/>
      <c r="BS80" s="122"/>
      <c r="BT80" s="122"/>
      <c r="BU80" s="122"/>
      <c r="BV80" s="122"/>
      <c r="BW80" s="122"/>
      <c r="BX80" s="122"/>
      <c r="BY80" s="122"/>
      <c r="BZ80" s="122"/>
      <c r="CA80" s="122"/>
      <c r="CB80" s="122"/>
      <c r="CC80" s="122"/>
      <c r="CD80" s="122"/>
      <c r="CE80" s="122"/>
      <c r="CF80" s="122"/>
      <c r="CG80" s="122"/>
      <c r="CH80" s="122"/>
      <c r="CI80" s="122"/>
      <c r="CJ80" s="122"/>
      <c r="CK80" s="122"/>
      <c r="CL80" s="122"/>
      <c r="CM80" s="122"/>
      <c r="CN80" s="122"/>
      <c r="CO80" s="122"/>
      <c r="CP80" s="122"/>
      <c r="CQ80" s="122"/>
      <c r="CR80" s="122"/>
      <c r="CS80" s="122"/>
      <c r="CT80" s="122"/>
      <c r="CU80" s="122"/>
      <c r="CV80" s="122"/>
      <c r="CW80" s="122"/>
      <c r="CX80" s="122"/>
      <c r="CY80" s="122"/>
      <c r="CZ80" s="122"/>
      <c r="DA80" s="122"/>
      <c r="DB80" s="122"/>
      <c r="DC80" s="122"/>
      <c r="DD80" s="122"/>
      <c r="DE80" s="122"/>
      <c r="DF80" s="122"/>
      <c r="DG80" s="122"/>
      <c r="DH80" s="122"/>
      <c r="DI80" s="122"/>
      <c r="DJ80" s="122"/>
      <c r="DK80" s="122"/>
      <c r="DL80" s="122"/>
      <c r="DM80" s="122"/>
      <c r="DN80" s="122"/>
      <c r="DO80" s="122"/>
      <c r="DP80" s="122"/>
      <c r="DQ80" s="122"/>
      <c r="DR80" s="122"/>
      <c r="DS80" s="122"/>
      <c r="DT80" s="122"/>
      <c r="DU80" s="122"/>
      <c r="DV80" s="122"/>
      <c r="DW80" s="122"/>
      <c r="DX80" s="122"/>
    </row>
    <row r="81" spans="1:128" ht="91.5" customHeight="1">
      <c r="A81" s="567"/>
      <c r="B81" s="567"/>
      <c r="C81" s="567"/>
      <c r="D81" s="545"/>
      <c r="E81" s="81" t="s">
        <v>138</v>
      </c>
      <c r="F81" s="141" t="s">
        <v>139</v>
      </c>
      <c r="G81" s="141" t="s">
        <v>629</v>
      </c>
      <c r="H81" s="141" t="s">
        <v>139</v>
      </c>
      <c r="I81" s="141" t="s">
        <v>635</v>
      </c>
      <c r="J81" s="141" t="s">
        <v>139</v>
      </c>
      <c r="K81" s="88" t="s">
        <v>153</v>
      </c>
      <c r="L81" s="180"/>
      <c r="M81" s="181" t="s">
        <v>106</v>
      </c>
      <c r="N81" s="166"/>
      <c r="O81" s="166"/>
      <c r="P81" s="178"/>
      <c r="Q81" s="134"/>
      <c r="R81" s="118"/>
      <c r="S81" s="135">
        <f>R81*O81</f>
        <v>0</v>
      </c>
      <c r="T81" s="178"/>
      <c r="U81" s="134"/>
      <c r="V81" s="118"/>
      <c r="W81" s="135">
        <f>O81*V81</f>
        <v>0</v>
      </c>
    </row>
    <row r="82" spans="1:128" s="99" customFormat="1" ht="37.15" customHeight="1">
      <c r="A82" s="567"/>
      <c r="B82" s="567"/>
      <c r="C82" s="567"/>
      <c r="D82" s="545"/>
      <c r="E82" s="81"/>
      <c r="F82" s="892" t="s">
        <v>140</v>
      </c>
      <c r="G82" s="893"/>
      <c r="H82" s="893"/>
      <c r="I82" s="893"/>
      <c r="J82" s="894"/>
      <c r="K82" s="201"/>
      <c r="L82" s="201"/>
      <c r="M82" s="202"/>
      <c r="N82" s="203"/>
      <c r="O82" s="548">
        <f>SUM(O12:O81)</f>
        <v>0.99999999999999978</v>
      </c>
      <c r="P82" s="204"/>
      <c r="Q82" s="204"/>
      <c r="R82" s="204"/>
      <c r="S82" s="205">
        <f>SUM(S12:S81)</f>
        <v>91.839999999999989</v>
      </c>
      <c r="T82" s="204"/>
      <c r="U82" s="204"/>
      <c r="V82" s="204"/>
      <c r="W82" s="205">
        <f>SUM(W12:W81)</f>
        <v>91.839999999999989</v>
      </c>
      <c r="X82" s="125"/>
      <c r="Y82" s="125"/>
      <c r="Z82" s="125"/>
      <c r="AA82" s="125"/>
      <c r="AB82" s="125"/>
      <c r="AC82" s="125"/>
      <c r="AD82" s="125"/>
      <c r="AE82" s="125"/>
      <c r="AF82" s="125"/>
      <c r="AG82" s="125"/>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c r="BG82" s="125"/>
      <c r="BH82" s="125"/>
      <c r="BI82" s="125"/>
      <c r="BJ82" s="125"/>
      <c r="BK82" s="125"/>
      <c r="BL82" s="125"/>
      <c r="BM82" s="125"/>
      <c r="BN82" s="125"/>
      <c r="BO82" s="125"/>
      <c r="BP82" s="125"/>
      <c r="BQ82" s="125"/>
      <c r="BR82" s="125"/>
      <c r="BS82" s="125"/>
      <c r="BT82" s="125"/>
      <c r="BU82" s="125"/>
      <c r="BV82" s="125"/>
      <c r="BW82" s="125"/>
      <c r="BX82" s="125"/>
      <c r="BY82" s="125"/>
      <c r="BZ82" s="125"/>
      <c r="CA82" s="125"/>
      <c r="CB82" s="125"/>
      <c r="CC82" s="125"/>
      <c r="CD82" s="125"/>
      <c r="CE82" s="125"/>
      <c r="CF82" s="125"/>
      <c r="CG82" s="125"/>
      <c r="CH82" s="125"/>
      <c r="CI82" s="125"/>
      <c r="CJ82" s="125"/>
      <c r="CK82" s="125"/>
      <c r="CL82" s="125"/>
      <c r="CM82" s="125"/>
      <c r="CN82" s="125"/>
      <c r="CO82" s="125"/>
      <c r="CP82" s="125"/>
      <c r="CQ82" s="125"/>
      <c r="CR82" s="125"/>
      <c r="CS82" s="125"/>
      <c r="CT82" s="125"/>
      <c r="CU82" s="125"/>
      <c r="CV82" s="125"/>
      <c r="CW82" s="125"/>
      <c r="CX82" s="125"/>
      <c r="CY82" s="125"/>
      <c r="CZ82" s="125"/>
      <c r="DA82" s="125"/>
      <c r="DB82" s="125"/>
      <c r="DC82" s="125"/>
      <c r="DD82" s="125"/>
      <c r="DE82" s="125"/>
      <c r="DF82" s="125"/>
      <c r="DG82" s="125"/>
      <c r="DH82" s="125"/>
      <c r="DI82" s="125"/>
      <c r="DJ82" s="125"/>
      <c r="DK82" s="125"/>
      <c r="DL82" s="125"/>
      <c r="DM82" s="125"/>
      <c r="DN82" s="125"/>
      <c r="DO82" s="125"/>
      <c r="DP82" s="125"/>
      <c r="DQ82" s="125"/>
      <c r="DR82" s="125"/>
      <c r="DS82" s="125"/>
      <c r="DT82" s="125"/>
      <c r="DU82" s="125"/>
      <c r="DV82" s="125"/>
      <c r="DW82" s="125"/>
      <c r="DX82" s="125"/>
    </row>
    <row r="83" spans="1:128">
      <c r="E83" s="100"/>
      <c r="F83" s="101"/>
      <c r="G83" s="101"/>
      <c r="H83" s="102"/>
      <c r="I83" s="101"/>
      <c r="J83" s="103"/>
      <c r="K83" s="104"/>
      <c r="L83" s="182"/>
      <c r="M83" s="183"/>
      <c r="N83" s="105"/>
      <c r="O83" s="105"/>
      <c r="P83" s="184"/>
      <c r="Q83" s="184"/>
      <c r="R83" s="184"/>
    </row>
    <row r="85" spans="1:128" s="111" customFormat="1">
      <c r="E85" s="106"/>
      <c r="F85" s="790" t="s">
        <v>141</v>
      </c>
      <c r="G85" s="790"/>
      <c r="H85" s="790"/>
      <c r="I85" s="110"/>
      <c r="J85" s="110"/>
      <c r="M85" s="791" t="s">
        <v>142</v>
      </c>
      <c r="N85" s="791"/>
      <c r="O85" s="791"/>
      <c r="P85" s="791"/>
      <c r="Q85" s="791"/>
      <c r="R85" s="791"/>
      <c r="S85" s="791"/>
      <c r="T85" s="109"/>
      <c r="U85" s="109"/>
      <c r="V85" s="109"/>
      <c r="W85" s="109"/>
      <c r="X85" s="126"/>
      <c r="Y85" s="126"/>
      <c r="Z85" s="126"/>
      <c r="AA85" s="126"/>
      <c r="AB85" s="126"/>
      <c r="AC85" s="126"/>
      <c r="AD85" s="126"/>
      <c r="AE85" s="126"/>
      <c r="AF85" s="126"/>
      <c r="AG85" s="126"/>
      <c r="AH85" s="126"/>
      <c r="AI85" s="126"/>
      <c r="AJ85" s="126"/>
      <c r="AK85" s="126"/>
      <c r="AL85" s="126"/>
      <c r="AM85" s="126"/>
      <c r="AN85" s="126"/>
      <c r="AO85" s="126"/>
      <c r="AP85" s="126"/>
      <c r="AQ85" s="126"/>
      <c r="AR85" s="126"/>
      <c r="AS85" s="126"/>
      <c r="AT85" s="126"/>
      <c r="AU85" s="126"/>
      <c r="AV85" s="126"/>
      <c r="AW85" s="126"/>
      <c r="AX85" s="126"/>
      <c r="AY85" s="126"/>
      <c r="AZ85" s="126"/>
      <c r="BA85" s="126"/>
      <c r="BB85" s="126"/>
      <c r="BC85" s="126"/>
      <c r="BD85" s="126"/>
      <c r="BE85" s="126"/>
      <c r="BF85" s="126"/>
      <c r="BG85" s="126"/>
      <c r="BH85" s="126"/>
      <c r="BI85" s="126"/>
      <c r="BJ85" s="126"/>
      <c r="BK85" s="126"/>
      <c r="BL85" s="126"/>
      <c r="BM85" s="126"/>
      <c r="BN85" s="126"/>
      <c r="BO85" s="126"/>
      <c r="BP85" s="126"/>
      <c r="BQ85" s="126"/>
      <c r="BR85" s="126"/>
      <c r="BS85" s="126"/>
      <c r="BT85" s="126"/>
      <c r="BU85" s="126"/>
      <c r="BV85" s="126"/>
      <c r="BW85" s="126"/>
      <c r="BX85" s="126"/>
      <c r="BY85" s="126"/>
      <c r="BZ85" s="126"/>
      <c r="CA85" s="126"/>
      <c r="CB85" s="126"/>
      <c r="CC85" s="126"/>
      <c r="CD85" s="126"/>
      <c r="CE85" s="126"/>
      <c r="CF85" s="126"/>
      <c r="CG85" s="126"/>
      <c r="CH85" s="126"/>
      <c r="CI85" s="126"/>
      <c r="CJ85" s="126"/>
      <c r="CK85" s="126"/>
      <c r="CL85" s="126"/>
      <c r="CM85" s="126"/>
      <c r="CN85" s="126"/>
      <c r="CO85" s="126"/>
      <c r="CP85" s="126"/>
      <c r="CQ85" s="126"/>
      <c r="CR85" s="126"/>
      <c r="CS85" s="126"/>
      <c r="CT85" s="126"/>
      <c r="CU85" s="126"/>
      <c r="CV85" s="126"/>
      <c r="CW85" s="126"/>
      <c r="CX85" s="126"/>
      <c r="CY85" s="126"/>
      <c r="CZ85" s="126"/>
      <c r="DA85" s="126"/>
      <c r="DB85" s="126"/>
      <c r="DC85" s="126"/>
      <c r="DD85" s="126"/>
      <c r="DE85" s="126"/>
      <c r="DF85" s="126"/>
      <c r="DG85" s="126"/>
      <c r="DH85" s="126"/>
      <c r="DI85" s="126"/>
      <c r="DJ85" s="126"/>
      <c r="DK85" s="126"/>
      <c r="DL85" s="126"/>
      <c r="DM85" s="126"/>
      <c r="DN85" s="126"/>
      <c r="DO85" s="126"/>
      <c r="DP85" s="126"/>
      <c r="DQ85" s="126"/>
      <c r="DR85" s="126"/>
      <c r="DS85" s="126"/>
      <c r="DT85" s="126"/>
      <c r="DU85" s="126"/>
      <c r="DV85" s="126"/>
      <c r="DW85" s="126"/>
      <c r="DX85" s="126"/>
    </row>
  </sheetData>
  <mergeCells count="94">
    <mergeCell ref="A75:A77"/>
    <mergeCell ref="D33:D35"/>
    <mergeCell ref="D36:D38"/>
    <mergeCell ref="D39:D41"/>
    <mergeCell ref="D42:D44"/>
    <mergeCell ref="B22:B61"/>
    <mergeCell ref="C51:C52"/>
    <mergeCell ref="C54:C55"/>
    <mergeCell ref="C69:C70"/>
    <mergeCell ref="E79:E80"/>
    <mergeCell ref="F42:F44"/>
    <mergeCell ref="H42:H44"/>
    <mergeCell ref="G42:G44"/>
    <mergeCell ref="H51:H52"/>
    <mergeCell ref="E42:E44"/>
    <mergeCell ref="E69:E70"/>
    <mergeCell ref="A1:G2"/>
    <mergeCell ref="C25:C26"/>
    <mergeCell ref="C33:C44"/>
    <mergeCell ref="G51:G52"/>
    <mergeCell ref="C28:C30"/>
    <mergeCell ref="E28:E29"/>
    <mergeCell ref="F28:F29"/>
    <mergeCell ref="F17:M17"/>
    <mergeCell ref="F19:M19"/>
    <mergeCell ref="F22:M22"/>
    <mergeCell ref="E33:E35"/>
    <mergeCell ref="H28:H29"/>
    <mergeCell ref="F31:M31"/>
    <mergeCell ref="F51:F52"/>
    <mergeCell ref="G28:G29"/>
    <mergeCell ref="E51:E52"/>
    <mergeCell ref="M85:S85"/>
    <mergeCell ref="F58:M58"/>
    <mergeCell ref="F82:J82"/>
    <mergeCell ref="F78:M78"/>
    <mergeCell ref="F79:F80"/>
    <mergeCell ref="F85:H85"/>
    <mergeCell ref="F60:M60"/>
    <mergeCell ref="H69:H70"/>
    <mergeCell ref="F75:M75"/>
    <mergeCell ref="F69:F70"/>
    <mergeCell ref="G69:G70"/>
    <mergeCell ref="E36:E41"/>
    <mergeCell ref="F50:M50"/>
    <mergeCell ref="G36:G38"/>
    <mergeCell ref="H36:H38"/>
    <mergeCell ref="F45:M45"/>
    <mergeCell ref="I1:R1"/>
    <mergeCell ref="P5:S5"/>
    <mergeCell ref="M3:M6"/>
    <mergeCell ref="S1:W1"/>
    <mergeCell ref="I2:L2"/>
    <mergeCell ref="M2:R2"/>
    <mergeCell ref="S2:W2"/>
    <mergeCell ref="J4:J6"/>
    <mergeCell ref="K4:K6"/>
    <mergeCell ref="L4:L6"/>
    <mergeCell ref="T5:W5"/>
    <mergeCell ref="N3:N6"/>
    <mergeCell ref="I3:J3"/>
    <mergeCell ref="P3:W4"/>
    <mergeCell ref="I4:I6"/>
    <mergeCell ref="K3:L3"/>
    <mergeCell ref="A3:A6"/>
    <mergeCell ref="B3:B6"/>
    <mergeCell ref="C3:C6"/>
    <mergeCell ref="E4:E6"/>
    <mergeCell ref="H4:H6"/>
    <mergeCell ref="E3:F3"/>
    <mergeCell ref="O3:O6"/>
    <mergeCell ref="G4:G6"/>
    <mergeCell ref="D3:D6"/>
    <mergeCell ref="B10:B20"/>
    <mergeCell ref="C12:C14"/>
    <mergeCell ref="F4:F6"/>
    <mergeCell ref="F9:M9"/>
    <mergeCell ref="F15:M15"/>
    <mergeCell ref="A78:D78"/>
    <mergeCell ref="F56:M56"/>
    <mergeCell ref="F23:M23"/>
    <mergeCell ref="H33:H35"/>
    <mergeCell ref="G33:G35"/>
    <mergeCell ref="F27:M27"/>
    <mergeCell ref="F36:F41"/>
    <mergeCell ref="H39:H41"/>
    <mergeCell ref="G39:G41"/>
    <mergeCell ref="F53:M53"/>
    <mergeCell ref="A9:A73"/>
    <mergeCell ref="F21:M21"/>
    <mergeCell ref="F63:M63"/>
    <mergeCell ref="B64:B73"/>
    <mergeCell ref="F33:F35"/>
    <mergeCell ref="F48:M48"/>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X85"/>
  <sheetViews>
    <sheetView topLeftCell="A68" zoomScale="75" zoomScaleNormal="75" workbookViewId="0">
      <selection activeCell="K76" sqref="K76:L77"/>
    </sheetView>
  </sheetViews>
  <sheetFormatPr defaultRowHeight="15.75"/>
  <cols>
    <col min="1" max="4" width="8" style="66" customWidth="1"/>
    <col min="5" max="5" width="6" style="106" customWidth="1"/>
    <col min="6" max="6" width="17.375" style="107" customWidth="1"/>
    <col min="7" max="7" width="8.75" style="107" bestFit="1" customWidth="1"/>
    <col min="8" max="8" width="21.25" style="107" customWidth="1"/>
    <col min="9" max="9" width="8.875" style="107" customWidth="1"/>
    <col min="10" max="10" width="19.125" style="107" customWidth="1"/>
    <col min="11" max="11" width="8.375" style="66" customWidth="1"/>
    <col min="12" max="12" width="8.375" style="186" customWidth="1"/>
    <col min="13" max="13" width="7.375" style="186" customWidth="1"/>
    <col min="14" max="14" width="6.25" style="108" customWidth="1"/>
    <col min="15" max="15" width="7.125" style="108" customWidth="1"/>
    <col min="16" max="17" width="7.75" style="108" customWidth="1"/>
    <col min="18" max="18" width="8.25" style="108" customWidth="1"/>
    <col min="19" max="19" width="7.5" style="108" customWidth="1"/>
    <col min="20" max="20" width="7.5" style="185" customWidth="1"/>
    <col min="21" max="21" width="10.125" style="185" bestFit="1" customWidth="1"/>
    <col min="22" max="22" width="8" style="185" customWidth="1"/>
    <col min="23" max="23" width="9.375" style="185" customWidth="1"/>
    <col min="24" max="128" width="8" style="122" customWidth="1"/>
    <col min="129" max="16384" width="9" style="66"/>
  </cols>
  <sheetData>
    <row r="1" spans="1:128">
      <c r="A1" s="859" t="s">
        <v>158</v>
      </c>
      <c r="B1" s="860"/>
      <c r="C1" s="860"/>
      <c r="D1" s="860"/>
      <c r="E1" s="860"/>
      <c r="F1" s="861"/>
      <c r="G1" s="150"/>
      <c r="H1" s="65" t="s">
        <v>144</v>
      </c>
      <c r="I1" s="865" t="s">
        <v>109</v>
      </c>
      <c r="J1" s="866"/>
      <c r="K1" s="866"/>
      <c r="L1" s="866"/>
      <c r="M1" s="866"/>
      <c r="N1" s="866"/>
      <c r="O1" s="866"/>
      <c r="P1" s="866"/>
      <c r="Q1" s="866"/>
      <c r="R1" s="867"/>
      <c r="S1" s="876" t="s">
        <v>110</v>
      </c>
      <c r="T1" s="877"/>
      <c r="U1" s="877"/>
      <c r="V1" s="877"/>
      <c r="W1" s="878"/>
    </row>
    <row r="2" spans="1:128">
      <c r="A2" s="862"/>
      <c r="B2" s="863"/>
      <c r="C2" s="863"/>
      <c r="D2" s="863"/>
      <c r="E2" s="863"/>
      <c r="F2" s="864"/>
      <c r="G2" s="151"/>
      <c r="H2" s="65" t="s">
        <v>111</v>
      </c>
      <c r="I2" s="865" t="s">
        <v>304</v>
      </c>
      <c r="J2" s="866"/>
      <c r="K2" s="866"/>
      <c r="L2" s="866"/>
      <c r="M2" s="879" t="s">
        <v>107</v>
      </c>
      <c r="N2" s="880"/>
      <c r="O2" s="880"/>
      <c r="P2" s="880"/>
      <c r="Q2" s="880"/>
      <c r="R2" s="881"/>
      <c r="S2" s="876" t="s">
        <v>305</v>
      </c>
      <c r="T2" s="877"/>
      <c r="U2" s="877"/>
      <c r="V2" s="877"/>
      <c r="W2" s="878"/>
    </row>
    <row r="3" spans="1:128" s="67" customFormat="1" ht="15.75" customHeight="1">
      <c r="A3" s="844" t="s">
        <v>639</v>
      </c>
      <c r="B3" s="844" t="s">
        <v>640</v>
      </c>
      <c r="C3" s="844" t="s">
        <v>641</v>
      </c>
      <c r="D3" s="844" t="s">
        <v>656</v>
      </c>
      <c r="E3" s="852" t="s">
        <v>112</v>
      </c>
      <c r="F3" s="853"/>
      <c r="H3" s="145" t="s">
        <v>113</v>
      </c>
      <c r="I3" s="818" t="s">
        <v>114</v>
      </c>
      <c r="J3" s="818"/>
      <c r="K3" s="852" t="s">
        <v>115</v>
      </c>
      <c r="L3" s="853"/>
      <c r="M3" s="882" t="s">
        <v>116</v>
      </c>
      <c r="N3" s="824" t="s">
        <v>643</v>
      </c>
      <c r="O3" s="824" t="s">
        <v>591</v>
      </c>
      <c r="P3" s="885" t="s">
        <v>117</v>
      </c>
      <c r="Q3" s="886"/>
      <c r="R3" s="886"/>
      <c r="S3" s="886"/>
      <c r="T3" s="886"/>
      <c r="U3" s="886"/>
      <c r="V3" s="886"/>
      <c r="W3" s="88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row>
    <row r="4" spans="1:128" s="68" customFormat="1">
      <c r="A4" s="845"/>
      <c r="B4" s="845"/>
      <c r="C4" s="845"/>
      <c r="D4" s="845"/>
      <c r="E4" s="844" t="s">
        <v>159</v>
      </c>
      <c r="F4" s="824" t="s">
        <v>161</v>
      </c>
      <c r="G4" s="844" t="s">
        <v>160</v>
      </c>
      <c r="H4" s="818" t="s">
        <v>161</v>
      </c>
      <c r="I4" s="844" t="s">
        <v>162</v>
      </c>
      <c r="J4" s="818" t="s">
        <v>161</v>
      </c>
      <c r="K4" s="824" t="s">
        <v>104</v>
      </c>
      <c r="L4" s="824" t="s">
        <v>118</v>
      </c>
      <c r="M4" s="883"/>
      <c r="N4" s="825"/>
      <c r="O4" s="825"/>
      <c r="P4" s="887"/>
      <c r="Q4" s="888"/>
      <c r="R4" s="888"/>
      <c r="S4" s="888"/>
      <c r="T4" s="888"/>
      <c r="U4" s="888"/>
      <c r="V4" s="888"/>
      <c r="W4" s="884"/>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c r="DH4" s="123"/>
      <c r="DI4" s="123"/>
      <c r="DJ4" s="123"/>
      <c r="DK4" s="123"/>
      <c r="DL4" s="123"/>
      <c r="DM4" s="123"/>
      <c r="DN4" s="123"/>
      <c r="DO4" s="123"/>
      <c r="DP4" s="123"/>
      <c r="DQ4" s="123"/>
      <c r="DR4" s="123"/>
      <c r="DS4" s="123"/>
      <c r="DT4" s="123"/>
      <c r="DU4" s="123"/>
      <c r="DV4" s="123"/>
      <c r="DW4" s="123"/>
      <c r="DX4" s="123"/>
    </row>
    <row r="5" spans="1:128" s="67" customFormat="1" ht="15.75" customHeight="1">
      <c r="A5" s="845"/>
      <c r="B5" s="845"/>
      <c r="C5" s="845"/>
      <c r="D5" s="845"/>
      <c r="E5" s="845"/>
      <c r="F5" s="825"/>
      <c r="G5" s="845"/>
      <c r="H5" s="818"/>
      <c r="I5" s="845"/>
      <c r="J5" s="818"/>
      <c r="K5" s="825"/>
      <c r="L5" s="825"/>
      <c r="M5" s="883"/>
      <c r="N5" s="825"/>
      <c r="O5" s="825"/>
      <c r="P5" s="818" t="s">
        <v>119</v>
      </c>
      <c r="Q5" s="818"/>
      <c r="R5" s="818"/>
      <c r="S5" s="818"/>
      <c r="T5" s="852" t="s">
        <v>621</v>
      </c>
      <c r="U5" s="875"/>
      <c r="V5" s="875"/>
      <c r="W5" s="853"/>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2"/>
      <c r="BE5" s="122"/>
      <c r="BF5" s="122"/>
      <c r="BG5" s="122"/>
      <c r="BH5" s="122"/>
      <c r="BI5" s="122"/>
      <c r="BJ5" s="122"/>
      <c r="BK5" s="122"/>
      <c r="BL5" s="122"/>
      <c r="BM5" s="122"/>
      <c r="BN5" s="122"/>
      <c r="BO5" s="122"/>
      <c r="BP5" s="122"/>
      <c r="BQ5" s="122"/>
      <c r="BR5" s="122"/>
      <c r="BS5" s="122"/>
      <c r="BT5" s="122"/>
      <c r="BU5" s="122"/>
      <c r="BV5" s="122"/>
      <c r="BW5" s="122"/>
      <c r="BX5" s="122"/>
      <c r="BY5" s="122"/>
      <c r="BZ5" s="122"/>
      <c r="CA5" s="122"/>
      <c r="CB5" s="122"/>
      <c r="CC5" s="122"/>
      <c r="CD5" s="122"/>
      <c r="CE5" s="122"/>
      <c r="CF5" s="122"/>
      <c r="CG5" s="122"/>
      <c r="CH5" s="122"/>
      <c r="CI5" s="122"/>
      <c r="CJ5" s="122"/>
      <c r="CK5" s="122"/>
      <c r="CL5" s="122"/>
      <c r="CM5" s="122"/>
      <c r="CN5" s="122"/>
      <c r="CO5" s="122"/>
      <c r="CP5" s="122"/>
      <c r="CQ5" s="122"/>
      <c r="CR5" s="122"/>
      <c r="CS5" s="122"/>
      <c r="CT5" s="122"/>
      <c r="CU5" s="122"/>
      <c r="CV5" s="122"/>
      <c r="CW5" s="122"/>
      <c r="CX5" s="122"/>
      <c r="CY5" s="122"/>
      <c r="CZ5" s="122"/>
      <c r="DA5" s="122"/>
      <c r="DB5" s="122"/>
      <c r="DC5" s="122"/>
      <c r="DD5" s="122"/>
      <c r="DE5" s="122"/>
      <c r="DF5" s="122"/>
      <c r="DG5" s="122"/>
      <c r="DH5" s="122"/>
      <c r="DI5" s="122"/>
      <c r="DJ5" s="122"/>
      <c r="DK5" s="122"/>
      <c r="DL5" s="122"/>
      <c r="DM5" s="122"/>
      <c r="DN5" s="122"/>
      <c r="DO5" s="122"/>
      <c r="DP5" s="122"/>
      <c r="DQ5" s="122"/>
      <c r="DR5" s="122"/>
      <c r="DS5" s="122"/>
      <c r="DT5" s="122"/>
      <c r="DU5" s="122"/>
      <c r="DV5" s="122"/>
      <c r="DW5" s="122"/>
      <c r="DX5" s="122"/>
    </row>
    <row r="6" spans="1:128" s="67" customFormat="1" ht="47.25">
      <c r="A6" s="846"/>
      <c r="B6" s="846"/>
      <c r="C6" s="846"/>
      <c r="D6" s="846"/>
      <c r="E6" s="846"/>
      <c r="F6" s="826"/>
      <c r="G6" s="846"/>
      <c r="H6" s="818"/>
      <c r="I6" s="846"/>
      <c r="J6" s="818"/>
      <c r="K6" s="826"/>
      <c r="L6" s="826"/>
      <c r="M6" s="884"/>
      <c r="N6" s="826"/>
      <c r="O6" s="826"/>
      <c r="P6" s="69" t="s">
        <v>120</v>
      </c>
      <c r="Q6" s="69" t="s">
        <v>428</v>
      </c>
      <c r="R6" s="69" t="s">
        <v>121</v>
      </c>
      <c r="S6" s="69" t="s">
        <v>122</v>
      </c>
      <c r="T6" s="69" t="s">
        <v>120</v>
      </c>
      <c r="U6" s="69" t="s">
        <v>428</v>
      </c>
      <c r="V6" s="69" t="s">
        <v>121</v>
      </c>
      <c r="W6" s="69" t="s">
        <v>122</v>
      </c>
      <c r="X6" s="122"/>
      <c r="Y6" s="122"/>
      <c r="Z6" s="122"/>
      <c r="AA6" s="122"/>
      <c r="AB6" s="122"/>
      <c r="AC6" s="122"/>
      <c r="AD6" s="122"/>
      <c r="AE6" s="122"/>
      <c r="AF6" s="122"/>
      <c r="AG6" s="122"/>
      <c r="AH6" s="122"/>
      <c r="AI6" s="122"/>
      <c r="AJ6" s="122"/>
      <c r="AK6" s="122"/>
      <c r="AL6" s="122"/>
      <c r="AM6" s="122"/>
      <c r="AN6" s="122"/>
      <c r="AO6" s="122"/>
      <c r="AP6" s="122"/>
      <c r="AQ6" s="122"/>
      <c r="AR6" s="122"/>
      <c r="AS6" s="122"/>
      <c r="AT6" s="122"/>
      <c r="AU6" s="122"/>
      <c r="AV6" s="122"/>
      <c r="AW6" s="122"/>
      <c r="AX6" s="122"/>
      <c r="AY6" s="122"/>
      <c r="AZ6" s="122"/>
      <c r="BA6" s="122"/>
      <c r="BB6" s="122"/>
      <c r="BC6" s="122"/>
      <c r="BD6" s="122"/>
      <c r="BE6" s="122"/>
      <c r="BF6" s="122"/>
      <c r="BG6" s="122"/>
      <c r="BH6" s="122"/>
      <c r="BI6" s="122"/>
      <c r="BJ6" s="122"/>
      <c r="BK6" s="122"/>
      <c r="BL6" s="122"/>
      <c r="BM6" s="122"/>
      <c r="BN6" s="122"/>
      <c r="BO6" s="122"/>
      <c r="BP6" s="122"/>
      <c r="BQ6" s="122"/>
      <c r="BR6" s="122"/>
      <c r="BS6" s="122"/>
      <c r="BT6" s="122"/>
      <c r="BU6" s="122"/>
      <c r="BV6" s="122"/>
      <c r="BW6" s="122"/>
      <c r="BX6" s="122"/>
      <c r="BY6" s="122"/>
      <c r="BZ6" s="122"/>
      <c r="CA6" s="122"/>
      <c r="CB6" s="122"/>
      <c r="CC6" s="122"/>
      <c r="CD6" s="122"/>
      <c r="CE6" s="122"/>
      <c r="CF6" s="122"/>
      <c r="CG6" s="122"/>
      <c r="CH6" s="122"/>
      <c r="CI6" s="122"/>
      <c r="CJ6" s="122"/>
      <c r="CK6" s="122"/>
      <c r="CL6" s="122"/>
      <c r="CM6" s="122"/>
      <c r="CN6" s="122"/>
      <c r="CO6" s="122"/>
      <c r="CP6" s="122"/>
      <c r="CQ6" s="122"/>
      <c r="CR6" s="122"/>
      <c r="CS6" s="122"/>
      <c r="CT6" s="122"/>
      <c r="CU6" s="122"/>
      <c r="CV6" s="122"/>
      <c r="CW6" s="122"/>
      <c r="CX6" s="122"/>
      <c r="CY6" s="122"/>
      <c r="CZ6" s="122"/>
      <c r="DA6" s="122"/>
      <c r="DB6" s="122"/>
      <c r="DC6" s="122"/>
      <c r="DD6" s="122"/>
      <c r="DE6" s="122"/>
      <c r="DF6" s="122"/>
      <c r="DG6" s="122"/>
      <c r="DH6" s="122"/>
      <c r="DI6" s="122"/>
      <c r="DJ6" s="122"/>
      <c r="DK6" s="122"/>
      <c r="DL6" s="122"/>
      <c r="DM6" s="122"/>
      <c r="DN6" s="122"/>
      <c r="DO6" s="122"/>
      <c r="DP6" s="122"/>
      <c r="DQ6" s="122"/>
      <c r="DR6" s="122"/>
      <c r="DS6" s="122"/>
      <c r="DT6" s="122"/>
      <c r="DU6" s="122"/>
      <c r="DV6" s="122"/>
      <c r="DW6" s="122"/>
      <c r="DX6" s="122"/>
    </row>
    <row r="7" spans="1:128" s="70" customFormat="1">
      <c r="A7" s="153">
        <v>1</v>
      </c>
      <c r="B7" s="153">
        <v>2</v>
      </c>
      <c r="C7" s="154">
        <v>3</v>
      </c>
      <c r="D7" s="153">
        <v>4</v>
      </c>
      <c r="E7" s="154">
        <v>5</v>
      </c>
      <c r="F7" s="153">
        <v>6</v>
      </c>
      <c r="G7" s="154">
        <v>7</v>
      </c>
      <c r="H7" s="153">
        <v>8</v>
      </c>
      <c r="I7" s="154">
        <v>9</v>
      </c>
      <c r="J7" s="153">
        <v>10</v>
      </c>
      <c r="K7" s="154">
        <v>11</v>
      </c>
      <c r="L7" s="153">
        <v>12</v>
      </c>
      <c r="M7" s="154">
        <v>13</v>
      </c>
      <c r="N7" s="153">
        <v>14</v>
      </c>
      <c r="O7" s="154">
        <v>15</v>
      </c>
      <c r="P7" s="153">
        <v>16</v>
      </c>
      <c r="Q7" s="154">
        <v>17</v>
      </c>
      <c r="R7" s="153">
        <v>18</v>
      </c>
      <c r="S7" s="154">
        <v>19</v>
      </c>
      <c r="T7" s="153">
        <v>20</v>
      </c>
      <c r="U7" s="154">
        <v>21</v>
      </c>
      <c r="V7" s="153">
        <v>22</v>
      </c>
      <c r="W7" s="154">
        <v>23</v>
      </c>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3"/>
      <c r="CB7" s="123"/>
      <c r="CC7" s="123"/>
      <c r="CD7" s="123"/>
      <c r="CE7" s="123"/>
      <c r="CF7" s="123"/>
      <c r="CG7" s="123"/>
      <c r="CH7" s="123"/>
      <c r="CI7" s="123"/>
      <c r="CJ7" s="123"/>
      <c r="CK7" s="123"/>
      <c r="CL7" s="123"/>
      <c r="CM7" s="123"/>
      <c r="CN7" s="123"/>
      <c r="CO7" s="123"/>
      <c r="CP7" s="123"/>
      <c r="CQ7" s="123"/>
      <c r="CR7" s="123"/>
      <c r="CS7" s="123"/>
      <c r="CT7" s="123"/>
      <c r="CU7" s="123"/>
      <c r="CV7" s="123"/>
      <c r="CW7" s="123"/>
      <c r="CX7" s="123"/>
      <c r="CY7" s="123"/>
      <c r="CZ7" s="123"/>
      <c r="DA7" s="123"/>
      <c r="DB7" s="123"/>
      <c r="DC7" s="123"/>
      <c r="DD7" s="123"/>
      <c r="DE7" s="123"/>
      <c r="DF7" s="123"/>
      <c r="DG7" s="123"/>
      <c r="DH7" s="123"/>
      <c r="DI7" s="123"/>
      <c r="DJ7" s="123"/>
      <c r="DK7" s="123"/>
      <c r="DL7" s="123"/>
      <c r="DM7" s="123"/>
      <c r="DN7" s="123"/>
      <c r="DO7" s="123"/>
      <c r="DP7" s="123"/>
      <c r="DQ7" s="123"/>
      <c r="DR7" s="123"/>
      <c r="DS7" s="123"/>
      <c r="DT7" s="123"/>
      <c r="DU7" s="123"/>
      <c r="DV7" s="123"/>
      <c r="DW7" s="123"/>
      <c r="DX7" s="123"/>
    </row>
    <row r="8" spans="1:128" s="311" customFormat="1" ht="87" customHeight="1">
      <c r="A8" s="54" t="s">
        <v>596</v>
      </c>
      <c r="B8" s="54" t="s">
        <v>597</v>
      </c>
      <c r="C8" s="54" t="s">
        <v>598</v>
      </c>
      <c r="D8" s="54" t="s">
        <v>600</v>
      </c>
      <c r="E8" s="54"/>
      <c r="F8" s="308"/>
      <c r="G8" s="309"/>
      <c r="H8" s="308"/>
      <c r="I8" s="535"/>
      <c r="J8" s="308"/>
      <c r="K8" s="310" t="s">
        <v>21</v>
      </c>
      <c r="L8" s="535" t="s">
        <v>187</v>
      </c>
      <c r="M8" s="310" t="s">
        <v>599</v>
      </c>
      <c r="N8" s="535" t="s">
        <v>644</v>
      </c>
      <c r="O8" s="535" t="s">
        <v>645</v>
      </c>
      <c r="P8" s="535" t="s">
        <v>601</v>
      </c>
      <c r="Q8" s="535" t="s">
        <v>602</v>
      </c>
      <c r="R8" s="535" t="s">
        <v>592</v>
      </c>
      <c r="S8" s="535" t="s">
        <v>603</v>
      </c>
      <c r="T8" s="535" t="s">
        <v>601</v>
      </c>
      <c r="U8" s="535" t="s">
        <v>602</v>
      </c>
      <c r="V8" s="535" t="s">
        <v>592</v>
      </c>
      <c r="W8" s="535" t="s">
        <v>603</v>
      </c>
    </row>
    <row r="9" spans="1:128" ht="30.75" customHeight="1">
      <c r="A9" s="895">
        <v>0.85</v>
      </c>
      <c r="B9" s="368"/>
      <c r="C9" s="368"/>
      <c r="D9" s="368"/>
      <c r="E9" s="369" t="s">
        <v>123</v>
      </c>
      <c r="F9" s="917" t="s">
        <v>157</v>
      </c>
      <c r="G9" s="829"/>
      <c r="H9" s="829"/>
      <c r="I9" s="829"/>
      <c r="J9" s="829"/>
      <c r="K9" s="829"/>
      <c r="L9" s="829"/>
      <c r="M9" s="830"/>
      <c r="N9" s="370"/>
      <c r="O9" s="370"/>
      <c r="P9" s="371"/>
      <c r="Q9" s="371"/>
      <c r="R9" s="371"/>
      <c r="S9" s="371"/>
      <c r="T9" s="391"/>
      <c r="U9" s="391"/>
      <c r="V9" s="391"/>
      <c r="W9" s="391"/>
    </row>
    <row r="10" spans="1:128" s="78" customFormat="1">
      <c r="A10" s="896"/>
      <c r="B10" s="849">
        <v>0</v>
      </c>
      <c r="C10" s="152"/>
      <c r="D10" s="152"/>
      <c r="E10" s="71" t="s">
        <v>124</v>
      </c>
      <c r="F10" s="72" t="s">
        <v>172</v>
      </c>
      <c r="G10" s="73"/>
      <c r="H10" s="73"/>
      <c r="I10" s="73"/>
      <c r="J10" s="73"/>
      <c r="K10" s="73"/>
      <c r="L10" s="73"/>
      <c r="M10" s="74"/>
      <c r="N10" s="75"/>
      <c r="O10" s="75"/>
      <c r="P10" s="76"/>
      <c r="Q10" s="76"/>
      <c r="R10" s="76"/>
      <c r="S10" s="76"/>
      <c r="T10" s="76"/>
      <c r="U10" s="76"/>
      <c r="V10" s="77"/>
      <c r="W10" s="77"/>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c r="BN10" s="122"/>
      <c r="BO10" s="122"/>
      <c r="BP10" s="122"/>
      <c r="BQ10" s="122"/>
      <c r="BR10" s="122"/>
      <c r="BS10" s="122"/>
      <c r="BT10" s="122"/>
      <c r="BU10" s="122"/>
      <c r="BV10" s="122"/>
      <c r="BW10" s="122"/>
      <c r="BX10" s="122"/>
      <c r="BY10" s="122"/>
      <c r="BZ10" s="122"/>
      <c r="CA10" s="122"/>
      <c r="CB10" s="122"/>
      <c r="CC10" s="122"/>
      <c r="CD10" s="122"/>
      <c r="CE10" s="122"/>
      <c r="CF10" s="122"/>
      <c r="CG10" s="122"/>
      <c r="CH10" s="122"/>
      <c r="CI10" s="122"/>
      <c r="CJ10" s="122"/>
      <c r="CK10" s="122"/>
      <c r="CL10" s="122"/>
      <c r="CM10" s="122"/>
      <c r="CN10" s="122"/>
      <c r="CO10" s="122"/>
      <c r="CP10" s="122"/>
      <c r="CQ10" s="122"/>
      <c r="CR10" s="122"/>
      <c r="CS10" s="122"/>
      <c r="CT10" s="122"/>
      <c r="CU10" s="122"/>
      <c r="CV10" s="122"/>
      <c r="CW10" s="122"/>
      <c r="CX10" s="122"/>
      <c r="CY10" s="122"/>
      <c r="CZ10" s="122"/>
      <c r="DA10" s="122"/>
      <c r="DB10" s="122"/>
      <c r="DC10" s="122"/>
      <c r="DD10" s="122"/>
      <c r="DE10" s="122"/>
      <c r="DF10" s="122"/>
      <c r="DG10" s="122"/>
      <c r="DH10" s="122"/>
      <c r="DI10" s="122"/>
      <c r="DJ10" s="122"/>
      <c r="DK10" s="122"/>
      <c r="DL10" s="122"/>
      <c r="DM10" s="122"/>
      <c r="DN10" s="122"/>
      <c r="DO10" s="122"/>
      <c r="DP10" s="122"/>
      <c r="DQ10" s="122"/>
      <c r="DR10" s="122"/>
      <c r="DS10" s="122"/>
      <c r="DT10" s="122"/>
      <c r="DU10" s="122"/>
      <c r="DV10" s="122"/>
      <c r="DW10" s="122"/>
      <c r="DX10" s="122"/>
    </row>
    <row r="11" spans="1:128" s="80" customFormat="1" ht="15.75" hidden="1" customHeight="1">
      <c r="A11" s="896"/>
      <c r="B11" s="850"/>
      <c r="C11" s="199"/>
      <c r="D11" s="199"/>
      <c r="E11" s="138" t="s">
        <v>174</v>
      </c>
      <c r="F11" s="137" t="s">
        <v>173</v>
      </c>
      <c r="G11" s="137"/>
      <c r="H11" s="137"/>
      <c r="I11" s="137"/>
      <c r="J11" s="137"/>
      <c r="K11" s="137"/>
      <c r="L11" s="137"/>
      <c r="M11" s="137"/>
      <c r="N11" s="190"/>
      <c r="O11" s="190"/>
      <c r="P11" s="79"/>
      <c r="Q11" s="79"/>
      <c r="R11" s="79"/>
      <c r="S11" s="79"/>
      <c r="T11" s="79"/>
      <c r="U11" s="79"/>
      <c r="V11" s="155"/>
      <c r="W11" s="155"/>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c r="BG11" s="122"/>
      <c r="BH11" s="122"/>
      <c r="BI11" s="122"/>
      <c r="BJ11" s="122"/>
      <c r="BK11" s="122"/>
      <c r="BL11" s="122"/>
      <c r="BM11" s="122"/>
      <c r="BN11" s="122"/>
      <c r="BO11" s="122"/>
      <c r="BP11" s="122"/>
      <c r="BQ11" s="122"/>
      <c r="BR11" s="122"/>
      <c r="BS11" s="122"/>
      <c r="BT11" s="122"/>
      <c r="BU11" s="122"/>
      <c r="BV11" s="122"/>
      <c r="BW11" s="122"/>
      <c r="BX11" s="122"/>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122"/>
      <c r="DD11" s="122"/>
      <c r="DE11" s="122"/>
      <c r="DF11" s="122"/>
      <c r="DG11" s="122"/>
      <c r="DH11" s="122"/>
      <c r="DI11" s="122"/>
      <c r="DJ11" s="122"/>
      <c r="DK11" s="122"/>
      <c r="DL11" s="122"/>
      <c r="DM11" s="122"/>
      <c r="DN11" s="122"/>
      <c r="DO11" s="122"/>
      <c r="DP11" s="122"/>
      <c r="DQ11" s="122"/>
      <c r="DR11" s="122"/>
      <c r="DS11" s="122"/>
      <c r="DT11" s="122"/>
      <c r="DU11" s="122"/>
      <c r="DV11" s="122"/>
      <c r="DW11" s="122"/>
      <c r="DX11" s="122"/>
    </row>
    <row r="12" spans="1:128" s="119" customFormat="1" ht="47.25" hidden="1" customHeight="1">
      <c r="A12" s="896"/>
      <c r="B12" s="850"/>
      <c r="C12" s="924"/>
      <c r="D12" s="531"/>
      <c r="E12" s="83" t="s">
        <v>4</v>
      </c>
      <c r="F12" s="85" t="s">
        <v>0</v>
      </c>
      <c r="G12" s="156" t="s">
        <v>5</v>
      </c>
      <c r="H12" s="85" t="s">
        <v>41</v>
      </c>
      <c r="I12" s="156" t="s">
        <v>169</v>
      </c>
      <c r="J12" s="136" t="s">
        <v>145</v>
      </c>
      <c r="K12" s="159" t="str">
        <f>'BSC P5'!L6</f>
        <v>%</v>
      </c>
      <c r="L12" s="169"/>
      <c r="M12" s="156"/>
      <c r="N12" s="168"/>
      <c r="O12" s="168"/>
      <c r="P12" s="133"/>
      <c r="Q12" s="134"/>
      <c r="R12" s="118"/>
      <c r="S12" s="135"/>
      <c r="T12" s="133"/>
      <c r="U12" s="134"/>
      <c r="V12" s="118"/>
      <c r="W12" s="135"/>
    </row>
    <row r="13" spans="1:128" s="119" customFormat="1" ht="78.75" hidden="1" customHeight="1">
      <c r="A13" s="896"/>
      <c r="B13" s="850"/>
      <c r="C13" s="925"/>
      <c r="D13" s="532"/>
      <c r="E13" s="83" t="s">
        <v>6</v>
      </c>
      <c r="F13" s="85" t="s">
        <v>1</v>
      </c>
      <c r="G13" s="156" t="s">
        <v>9</v>
      </c>
      <c r="H13" s="85" t="s">
        <v>36</v>
      </c>
      <c r="I13" s="156" t="s">
        <v>170</v>
      </c>
      <c r="J13" s="136" t="s">
        <v>244</v>
      </c>
      <c r="K13" s="159" t="str">
        <f>'BSC P5'!L7</f>
        <v>đ/ kWh</v>
      </c>
      <c r="L13" s="156"/>
      <c r="M13" s="156"/>
      <c r="N13" s="168"/>
      <c r="O13" s="168"/>
      <c r="P13" s="118"/>
      <c r="Q13" s="134"/>
      <c r="R13" s="118"/>
      <c r="S13" s="135"/>
      <c r="T13" s="118"/>
      <c r="U13" s="134"/>
      <c r="V13" s="118"/>
      <c r="W13" s="135"/>
    </row>
    <row r="14" spans="1:128" s="119" customFormat="1" ht="63" hidden="1" customHeight="1">
      <c r="A14" s="896"/>
      <c r="B14" s="850"/>
      <c r="C14" s="926"/>
      <c r="D14" s="533"/>
      <c r="E14" s="83" t="s">
        <v>7</v>
      </c>
      <c r="F14" s="85" t="s">
        <v>37</v>
      </c>
      <c r="G14" s="156" t="s">
        <v>10</v>
      </c>
      <c r="H14" s="85" t="str">
        <f>'BSC P5'!G8</f>
        <v>Giá trị hàng tồn kho hàng quý không vượt kế hoạch TCT giao</v>
      </c>
      <c r="I14" s="156" t="s">
        <v>171</v>
      </c>
      <c r="J14" s="136" t="s">
        <v>147</v>
      </c>
      <c r="K14" s="33" t="str">
        <f>'BSC P5'!L8</f>
        <v>%</v>
      </c>
      <c r="L14" s="169"/>
      <c r="M14" s="156"/>
      <c r="N14" s="168"/>
      <c r="O14" s="168"/>
      <c r="P14" s="133"/>
      <c r="Q14" s="134"/>
      <c r="R14" s="118"/>
      <c r="S14" s="135"/>
      <c r="T14" s="133"/>
      <c r="U14" s="134"/>
      <c r="V14" s="118"/>
      <c r="W14" s="135"/>
    </row>
    <row r="15" spans="1:128" ht="15.75" hidden="1" customHeight="1">
      <c r="A15" s="896"/>
      <c r="B15" s="850"/>
      <c r="C15" s="146"/>
      <c r="D15" s="146"/>
      <c r="E15" s="138" t="s">
        <v>53</v>
      </c>
      <c r="F15" s="927" t="s">
        <v>175</v>
      </c>
      <c r="G15" s="928"/>
      <c r="H15" s="928"/>
      <c r="I15" s="928"/>
      <c r="J15" s="928"/>
      <c r="K15" s="928"/>
      <c r="L15" s="928"/>
      <c r="M15" s="929"/>
      <c r="N15" s="137"/>
      <c r="O15" s="137"/>
      <c r="P15" s="79"/>
      <c r="Q15" s="79"/>
      <c r="R15" s="79"/>
      <c r="S15" s="189"/>
      <c r="T15" s="79"/>
      <c r="U15" s="79"/>
      <c r="V15" s="79"/>
      <c r="W15" s="189"/>
    </row>
    <row r="16" spans="1:128" s="87" customFormat="1" ht="110.25" hidden="1" customHeight="1">
      <c r="A16" s="896"/>
      <c r="B16" s="850"/>
      <c r="C16" s="188">
        <v>0</v>
      </c>
      <c r="D16" s="540"/>
      <c r="E16" s="83" t="s">
        <v>8</v>
      </c>
      <c r="F16" s="84" t="s">
        <v>42</v>
      </c>
      <c r="G16" s="157" t="s">
        <v>583</v>
      </c>
      <c r="H16" s="84" t="str">
        <f>+'BSC P5'!G9</f>
        <v>Thực hiện tốt công tác dịch vụ khách hàng, không vi phạm về quy định giao tiếp khách hàng</v>
      </c>
      <c r="I16" s="156" t="s">
        <v>584</v>
      </c>
      <c r="J16" s="84" t="str">
        <f>+H16</f>
        <v>Thực hiện tốt công tác dịch vụ khách hàng, không vi phạm về quy định giao tiếp khách hàng</v>
      </c>
      <c r="K16" s="118" t="s">
        <v>105</v>
      </c>
      <c r="L16" s="86">
        <v>0</v>
      </c>
      <c r="M16" s="118" t="s">
        <v>106</v>
      </c>
      <c r="N16" s="168">
        <v>1</v>
      </c>
      <c r="O16" s="312">
        <f>N16*$C$16*$B$10*$A$9</f>
        <v>0</v>
      </c>
      <c r="P16" s="156">
        <f>+L16</f>
        <v>0</v>
      </c>
      <c r="Q16" s="134"/>
      <c r="R16" s="118">
        <f>IF((100-P16*10)&gt;30,100-P16*10,0)</f>
        <v>100</v>
      </c>
      <c r="S16" s="135">
        <f>R16*O16</f>
        <v>0</v>
      </c>
      <c r="T16" s="86">
        <v>0</v>
      </c>
      <c r="U16" s="134"/>
      <c r="V16" s="118">
        <f>IF((100-T16*10)&gt;30,100-T16*10,0)</f>
        <v>100</v>
      </c>
      <c r="W16" s="135">
        <f>O16*V16</f>
        <v>0</v>
      </c>
    </row>
    <row r="17" spans="1:128">
      <c r="A17" s="896"/>
      <c r="B17" s="850"/>
      <c r="C17" s="146"/>
      <c r="D17" s="146"/>
      <c r="E17" s="138" t="s">
        <v>177</v>
      </c>
      <c r="F17" s="815" t="s">
        <v>176</v>
      </c>
      <c r="G17" s="815"/>
      <c r="H17" s="815"/>
      <c r="I17" s="815"/>
      <c r="J17" s="815"/>
      <c r="K17" s="815"/>
      <c r="L17" s="815"/>
      <c r="M17" s="815"/>
      <c r="N17" s="190"/>
      <c r="O17" s="190"/>
      <c r="P17" s="79"/>
      <c r="Q17" s="79"/>
      <c r="R17" s="191"/>
      <c r="S17" s="192"/>
      <c r="T17" s="79"/>
      <c r="U17" s="79"/>
      <c r="V17" s="191"/>
      <c r="W17" s="192"/>
    </row>
    <row r="18" spans="1:128" s="89" customFormat="1" ht="47.25">
      <c r="A18" s="896"/>
      <c r="B18" s="850"/>
      <c r="C18" s="200">
        <v>0</v>
      </c>
      <c r="D18" s="556">
        <v>1</v>
      </c>
      <c r="E18" s="83" t="s">
        <v>2</v>
      </c>
      <c r="F18" s="84" t="s">
        <v>3</v>
      </c>
      <c r="G18" s="157" t="s">
        <v>585</v>
      </c>
      <c r="H18" s="84" t="s">
        <v>149</v>
      </c>
      <c r="I18" s="157" t="s">
        <v>586</v>
      </c>
      <c r="J18" s="84" t="str">
        <f>+H18</f>
        <v>Nghiên cứu áp dụng công nghệ mới vào SXKD</v>
      </c>
      <c r="K18" s="118" t="s">
        <v>105</v>
      </c>
      <c r="L18" s="86">
        <v>0</v>
      </c>
      <c r="M18" s="118" t="s">
        <v>106</v>
      </c>
      <c r="N18" s="139">
        <v>1</v>
      </c>
      <c r="O18" s="312">
        <f>N18*D18*$C$18*$B$10*$A$9</f>
        <v>0</v>
      </c>
      <c r="P18" s="156">
        <f>+L18</f>
        <v>0</v>
      </c>
      <c r="Q18" s="83">
        <v>10</v>
      </c>
      <c r="R18" s="118">
        <f>100-(P18-L18)*Q18</f>
        <v>100</v>
      </c>
      <c r="S18" s="135">
        <f>R18*O18</f>
        <v>0</v>
      </c>
      <c r="T18" s="86">
        <v>0</v>
      </c>
      <c r="U18" s="83">
        <v>10</v>
      </c>
      <c r="V18" s="118">
        <f>100-(T18-L18)*U18</f>
        <v>100</v>
      </c>
      <c r="W18" s="135">
        <f>O18*V18</f>
        <v>0</v>
      </c>
    </row>
    <row r="19" spans="1:128" ht="15.75" hidden="1" customHeight="1">
      <c r="A19" s="896"/>
      <c r="B19" s="850"/>
      <c r="C19" s="167"/>
      <c r="D19" s="167"/>
      <c r="E19" s="138" t="s">
        <v>179</v>
      </c>
      <c r="F19" s="815" t="s">
        <v>178</v>
      </c>
      <c r="G19" s="858"/>
      <c r="H19" s="858"/>
      <c r="I19" s="858"/>
      <c r="J19" s="858"/>
      <c r="K19" s="858"/>
      <c r="L19" s="858"/>
      <c r="M19" s="858"/>
      <c r="N19" s="190"/>
      <c r="O19" s="190"/>
      <c r="P19" s="79"/>
      <c r="Q19" s="79"/>
      <c r="R19" s="191"/>
      <c r="S19" s="192"/>
      <c r="T19" s="79"/>
      <c r="U19" s="79"/>
      <c r="V19" s="191"/>
      <c r="W19" s="192"/>
    </row>
    <row r="20" spans="1:128" s="91" customFormat="1">
      <c r="A20" s="896"/>
      <c r="B20" s="851"/>
      <c r="C20" s="160"/>
      <c r="D20" s="160"/>
      <c r="E20" s="83"/>
      <c r="F20" s="84"/>
      <c r="G20" s="84"/>
      <c r="H20" s="82"/>
      <c r="I20" s="82"/>
      <c r="J20" s="82"/>
      <c r="K20" s="120"/>
      <c r="L20" s="172"/>
      <c r="M20" s="172"/>
      <c r="N20" s="139"/>
      <c r="O20" s="139"/>
      <c r="P20" s="173"/>
      <c r="Q20" s="173"/>
      <c r="R20" s="170"/>
      <c r="S20" s="171"/>
      <c r="T20" s="173"/>
      <c r="U20" s="173"/>
      <c r="V20" s="170"/>
      <c r="W20" s="171"/>
      <c r="X20" s="124"/>
      <c r="Y20" s="124"/>
      <c r="Z20" s="124"/>
      <c r="AA20" s="124"/>
      <c r="AB20" s="124"/>
      <c r="AC20" s="124"/>
      <c r="AD20" s="124"/>
      <c r="AE20" s="124"/>
      <c r="AF20" s="124"/>
      <c r="AG20" s="124"/>
      <c r="AH20" s="124"/>
      <c r="AI20" s="124"/>
      <c r="AJ20" s="124"/>
      <c r="AK20" s="124"/>
      <c r="AL20" s="124"/>
      <c r="AM20" s="124"/>
      <c r="AN20" s="124"/>
      <c r="AO20" s="124"/>
      <c r="AP20" s="124"/>
      <c r="AQ20" s="124"/>
      <c r="AR20" s="124"/>
      <c r="AS20" s="124"/>
      <c r="AT20" s="124"/>
      <c r="AU20" s="124"/>
      <c r="AV20" s="124"/>
      <c r="AW20" s="124"/>
      <c r="AX20" s="124"/>
      <c r="AY20" s="124"/>
      <c r="AZ20" s="124"/>
      <c r="BA20" s="124"/>
      <c r="BB20" s="124"/>
      <c r="BC20" s="124"/>
      <c r="BD20" s="124"/>
      <c r="BE20" s="124"/>
      <c r="BF20" s="124"/>
      <c r="BG20" s="124"/>
      <c r="BH20" s="124"/>
      <c r="BI20" s="124"/>
      <c r="BJ20" s="124"/>
      <c r="BK20" s="124"/>
      <c r="BL20" s="124"/>
      <c r="BM20" s="124"/>
      <c r="BN20" s="124"/>
      <c r="BO20" s="124"/>
      <c r="BP20" s="124"/>
      <c r="BQ20" s="124"/>
      <c r="BR20" s="124"/>
      <c r="BS20" s="124"/>
      <c r="BT20" s="124"/>
      <c r="BU20" s="124"/>
      <c r="BV20" s="124"/>
      <c r="BW20" s="124"/>
      <c r="BX20" s="124"/>
      <c r="BY20" s="124"/>
      <c r="BZ20" s="124"/>
      <c r="CA20" s="124"/>
      <c r="CB20" s="124"/>
      <c r="CC20" s="124"/>
      <c r="CD20" s="124"/>
      <c r="CE20" s="124"/>
      <c r="CF20" s="124"/>
      <c r="CG20" s="124"/>
      <c r="CH20" s="124"/>
      <c r="CI20" s="124"/>
      <c r="CJ20" s="124"/>
      <c r="CK20" s="124"/>
      <c r="CL20" s="124"/>
      <c r="CM20" s="124"/>
      <c r="CN20" s="124"/>
      <c r="CO20" s="124"/>
      <c r="CP20" s="124"/>
      <c r="CQ20" s="124"/>
      <c r="CR20" s="124"/>
      <c r="CS20" s="124"/>
      <c r="CT20" s="124"/>
      <c r="CU20" s="124"/>
      <c r="CV20" s="124"/>
      <c r="CW20" s="124"/>
      <c r="CX20" s="124"/>
      <c r="CY20" s="124"/>
      <c r="CZ20" s="124"/>
      <c r="DA20" s="124"/>
      <c r="DB20" s="124"/>
      <c r="DC20" s="124"/>
      <c r="DD20" s="124"/>
      <c r="DE20" s="124"/>
      <c r="DF20" s="124"/>
      <c r="DG20" s="124"/>
      <c r="DH20" s="124"/>
      <c r="DI20" s="124"/>
      <c r="DJ20" s="124"/>
      <c r="DK20" s="124"/>
      <c r="DL20" s="124"/>
      <c r="DM20" s="124"/>
      <c r="DN20" s="124"/>
      <c r="DO20" s="124"/>
      <c r="DP20" s="124"/>
      <c r="DQ20" s="124"/>
      <c r="DR20" s="124"/>
      <c r="DS20" s="124"/>
      <c r="DT20" s="124"/>
      <c r="DU20" s="124"/>
      <c r="DV20" s="124"/>
      <c r="DW20" s="124"/>
      <c r="DX20" s="124"/>
    </row>
    <row r="21" spans="1:128">
      <c r="A21" s="896"/>
      <c r="C21" s="146"/>
      <c r="D21" s="146"/>
      <c r="E21" s="76" t="s">
        <v>126</v>
      </c>
      <c r="F21" s="816" t="s">
        <v>180</v>
      </c>
      <c r="G21" s="816"/>
      <c r="H21" s="816"/>
      <c r="I21" s="816"/>
      <c r="J21" s="816"/>
      <c r="K21" s="816"/>
      <c r="L21" s="816"/>
      <c r="M21" s="816"/>
      <c r="N21" s="165"/>
      <c r="O21" s="165"/>
      <c r="P21" s="174"/>
      <c r="Q21" s="174"/>
      <c r="R21" s="174"/>
      <c r="S21" s="175"/>
      <c r="T21" s="174"/>
      <c r="U21" s="174"/>
      <c r="V21" s="174"/>
      <c r="W21" s="175"/>
    </row>
    <row r="22" spans="1:128" ht="15.75" hidden="1" customHeight="1">
      <c r="A22" s="896"/>
      <c r="B22" s="847">
        <v>0.88</v>
      </c>
      <c r="C22" s="146"/>
      <c r="D22" s="146"/>
      <c r="E22" s="79" t="s">
        <v>182</v>
      </c>
      <c r="F22" s="801" t="s">
        <v>181</v>
      </c>
      <c r="G22" s="801"/>
      <c r="H22" s="801"/>
      <c r="I22" s="801"/>
      <c r="J22" s="801"/>
      <c r="K22" s="801"/>
      <c r="L22" s="801"/>
      <c r="M22" s="801"/>
      <c r="N22" s="142"/>
      <c r="O22" s="142"/>
      <c r="P22" s="193"/>
      <c r="Q22" s="193"/>
      <c r="R22" s="193"/>
      <c r="S22" s="194"/>
      <c r="T22" s="193"/>
      <c r="U22" s="193"/>
      <c r="V22" s="193"/>
      <c r="W22" s="194"/>
    </row>
    <row r="23" spans="1:128" s="68" customFormat="1" ht="31.5" hidden="1" customHeight="1">
      <c r="A23" s="896"/>
      <c r="B23" s="848"/>
      <c r="I23" s="140" t="s">
        <v>184</v>
      </c>
      <c r="J23" s="82" t="e">
        <f>+'Ma tran chuc năng P5'!#REF!</f>
        <v>#REF!</v>
      </c>
      <c r="K23" s="90" t="s">
        <v>105</v>
      </c>
      <c r="L23" s="173"/>
      <c r="M23" s="95"/>
      <c r="N23" s="139"/>
      <c r="O23" s="139"/>
      <c r="P23" s="95"/>
      <c r="Q23" s="134"/>
      <c r="R23" s="118"/>
      <c r="S23" s="135"/>
      <c r="T23" s="95"/>
      <c r="U23" s="134"/>
      <c r="V23" s="118"/>
      <c r="W23" s="135"/>
      <c r="X23" s="123"/>
      <c r="Y23" s="123"/>
      <c r="Z23" s="123"/>
      <c r="AA23" s="123"/>
      <c r="AB23" s="123"/>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123"/>
      <c r="DD23" s="123"/>
      <c r="DE23" s="123"/>
      <c r="DF23" s="123"/>
      <c r="DG23" s="123"/>
      <c r="DH23" s="123"/>
      <c r="DI23" s="123"/>
      <c r="DJ23" s="123"/>
      <c r="DK23" s="123"/>
      <c r="DL23" s="123"/>
      <c r="DM23" s="123"/>
      <c r="DN23" s="123"/>
      <c r="DO23" s="123"/>
      <c r="DP23" s="123"/>
      <c r="DQ23" s="123"/>
      <c r="DR23" s="123"/>
      <c r="DS23" s="123"/>
      <c r="DT23" s="123"/>
      <c r="DU23" s="123"/>
      <c r="DV23" s="123"/>
      <c r="DW23" s="123"/>
      <c r="DX23" s="123"/>
    </row>
    <row r="24" spans="1:128" s="68" customFormat="1" ht="47.25" hidden="1" customHeight="1">
      <c r="A24" s="896"/>
      <c r="B24" s="848"/>
      <c r="C24" s="216"/>
      <c r="D24" s="528"/>
      <c r="E24" s="97" t="s">
        <v>51</v>
      </c>
      <c r="F24" s="220" t="s">
        <v>52</v>
      </c>
      <c r="G24" s="143" t="s">
        <v>183</v>
      </c>
      <c r="H24" s="220" t="str">
        <f>+F24</f>
        <v xml:space="preserve">Lập kế hoạch SXKD dài hạn của Công ty </v>
      </c>
      <c r="I24" s="140" t="s">
        <v>184</v>
      </c>
      <c r="J24" s="82" t="e">
        <f>+'Ma tran chuc năng P5'!#REF!</f>
        <v>#REF!</v>
      </c>
      <c r="K24" s="90" t="s">
        <v>105</v>
      </c>
      <c r="L24" s="173"/>
      <c r="M24" s="95"/>
      <c r="N24" s="139"/>
      <c r="O24" s="139"/>
      <c r="P24" s="95"/>
      <c r="Q24" s="134"/>
      <c r="R24" s="118"/>
      <c r="S24" s="135"/>
      <c r="T24" s="95"/>
      <c r="U24" s="134"/>
      <c r="V24" s="118"/>
      <c r="W24" s="135"/>
      <c r="X24" s="123"/>
      <c r="Y24" s="123"/>
      <c r="Z24" s="123"/>
      <c r="AA24" s="123"/>
      <c r="AB24" s="123"/>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c r="BP24" s="123"/>
      <c r="BQ24" s="123"/>
      <c r="BR24" s="123"/>
      <c r="BS24" s="123"/>
      <c r="BT24" s="123"/>
      <c r="BU24" s="123"/>
      <c r="BV24" s="123"/>
      <c r="BW24" s="123"/>
      <c r="BX24" s="123"/>
      <c r="BY24" s="123"/>
      <c r="BZ24" s="123"/>
      <c r="CA24" s="123"/>
      <c r="CB24" s="123"/>
      <c r="CC24" s="123"/>
      <c r="CD24" s="123"/>
      <c r="CE24" s="123"/>
      <c r="CF24" s="123"/>
      <c r="CG24" s="123"/>
      <c r="CH24" s="123"/>
      <c r="CI24" s="123"/>
      <c r="CJ24" s="123"/>
      <c r="CK24" s="123"/>
      <c r="CL24" s="123"/>
      <c r="CM24" s="123"/>
      <c r="CN24" s="123"/>
      <c r="CO24" s="123"/>
      <c r="CP24" s="123"/>
      <c r="CQ24" s="123"/>
      <c r="CR24" s="123"/>
      <c r="CS24" s="123"/>
      <c r="CT24" s="123"/>
      <c r="CU24" s="123"/>
      <c r="CV24" s="123"/>
      <c r="CW24" s="123"/>
      <c r="CX24" s="123"/>
      <c r="CY24" s="123"/>
      <c r="CZ24" s="123"/>
      <c r="DA24" s="123"/>
      <c r="DB24" s="123"/>
      <c r="DC24" s="123"/>
      <c r="DD24" s="123"/>
      <c r="DE24" s="123"/>
      <c r="DF24" s="123"/>
      <c r="DG24" s="123"/>
      <c r="DH24" s="123"/>
      <c r="DI24" s="123"/>
      <c r="DJ24" s="123"/>
      <c r="DK24" s="123"/>
      <c r="DL24" s="123"/>
      <c r="DM24" s="123"/>
      <c r="DN24" s="123"/>
      <c r="DO24" s="123"/>
      <c r="DP24" s="123"/>
      <c r="DQ24" s="123"/>
      <c r="DR24" s="123"/>
      <c r="DS24" s="123"/>
      <c r="DT24" s="123"/>
      <c r="DU24" s="123"/>
      <c r="DV24" s="123"/>
      <c r="DW24" s="123"/>
      <c r="DX24" s="123"/>
    </row>
    <row r="25" spans="1:128" s="68" customFormat="1" ht="15.75" hidden="1" customHeight="1">
      <c r="A25" s="896"/>
      <c r="B25" s="848"/>
      <c r="C25" s="148"/>
      <c r="D25" s="537"/>
      <c r="E25" s="138" t="s">
        <v>187</v>
      </c>
      <c r="F25" s="908" t="s">
        <v>186</v>
      </c>
      <c r="G25" s="908"/>
      <c r="H25" s="908"/>
      <c r="I25" s="908"/>
      <c r="J25" s="908"/>
      <c r="K25" s="908"/>
      <c r="L25" s="908"/>
      <c r="M25" s="908"/>
      <c r="N25" s="190"/>
      <c r="O25" s="190"/>
      <c r="P25" s="195"/>
      <c r="Q25" s="195"/>
      <c r="R25" s="196"/>
      <c r="S25" s="197"/>
      <c r="T25" s="195"/>
      <c r="U25" s="195"/>
      <c r="V25" s="196"/>
      <c r="W25" s="197"/>
      <c r="X25" s="123"/>
      <c r="Y25" s="123"/>
      <c r="Z25" s="123"/>
      <c r="AA25" s="123"/>
      <c r="AB25" s="123"/>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c r="BP25" s="123"/>
      <c r="BQ25" s="123"/>
      <c r="BR25" s="123"/>
      <c r="BS25" s="123"/>
      <c r="BT25" s="123"/>
      <c r="BU25" s="123"/>
      <c r="BV25" s="123"/>
      <c r="BW25" s="123"/>
      <c r="BX25" s="123"/>
      <c r="BY25" s="123"/>
      <c r="BZ25" s="123"/>
      <c r="CA25" s="123"/>
      <c r="CB25" s="123"/>
      <c r="CC25" s="123"/>
      <c r="CD25" s="123"/>
      <c r="CE25" s="123"/>
      <c r="CF25" s="123"/>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123"/>
      <c r="DD25" s="123"/>
      <c r="DE25" s="123"/>
      <c r="DF25" s="123"/>
      <c r="DG25" s="123"/>
      <c r="DH25" s="123"/>
      <c r="DI25" s="123"/>
      <c r="DJ25" s="123"/>
      <c r="DK25" s="123"/>
      <c r="DL25" s="123"/>
      <c r="DM25" s="123"/>
      <c r="DN25" s="123"/>
      <c r="DO25" s="123"/>
      <c r="DP25" s="123"/>
      <c r="DQ25" s="123"/>
      <c r="DR25" s="123"/>
      <c r="DS25" s="123"/>
      <c r="DT25" s="123"/>
      <c r="DU25" s="123"/>
      <c r="DV25" s="123"/>
      <c r="DW25" s="123"/>
      <c r="DX25" s="123"/>
    </row>
    <row r="26" spans="1:128" s="67" customFormat="1" ht="47.25" hidden="1" customHeight="1">
      <c r="A26" s="896"/>
      <c r="B26" s="848"/>
      <c r="E26" s="81" t="s">
        <v>83</v>
      </c>
      <c r="F26" s="58" t="s">
        <v>188</v>
      </c>
      <c r="G26" s="140" t="s">
        <v>189</v>
      </c>
      <c r="H26" s="53" t="e">
        <f>+'Ma tran chuc năng P5'!#REF!</f>
        <v>#REF!</v>
      </c>
      <c r="I26" s="81" t="s">
        <v>190</v>
      </c>
      <c r="J26" s="53" t="s">
        <v>191</v>
      </c>
      <c r="K26" s="90" t="s">
        <v>105</v>
      </c>
      <c r="L26" s="173"/>
      <c r="M26" s="95"/>
      <c r="N26" s="139"/>
      <c r="O26" s="139"/>
      <c r="P26" s="95"/>
      <c r="Q26" s="134"/>
      <c r="R26" s="118"/>
      <c r="S26" s="135"/>
      <c r="T26" s="95"/>
      <c r="U26" s="134"/>
      <c r="V26" s="118"/>
      <c r="W26" s="135"/>
      <c r="X26" s="122"/>
      <c r="Y26" s="122"/>
      <c r="Z26" s="122"/>
      <c r="AA26" s="122"/>
      <c r="AB26" s="122"/>
      <c r="AC26" s="122"/>
      <c r="AD26" s="122"/>
      <c r="AE26" s="122"/>
      <c r="AF26" s="122"/>
      <c r="AG26" s="122"/>
      <c r="AH26" s="122"/>
      <c r="AI26" s="122"/>
      <c r="AJ26" s="122"/>
      <c r="AK26" s="122"/>
      <c r="AL26" s="122"/>
      <c r="AM26" s="122"/>
      <c r="AN26" s="122"/>
      <c r="AO26" s="122"/>
      <c r="AP26" s="122"/>
      <c r="AQ26" s="122"/>
      <c r="AR26" s="122"/>
      <c r="AS26" s="122"/>
      <c r="AT26" s="122"/>
      <c r="AU26" s="122"/>
      <c r="AV26" s="122"/>
      <c r="AW26" s="122"/>
      <c r="AX26" s="122"/>
      <c r="AY26" s="122"/>
      <c r="AZ26" s="122"/>
      <c r="BA26" s="122"/>
      <c r="BB26" s="122"/>
      <c r="BC26" s="122"/>
      <c r="BD26" s="122"/>
      <c r="BE26" s="122"/>
      <c r="BF26" s="122"/>
      <c r="BG26" s="122"/>
      <c r="BH26" s="122"/>
      <c r="BI26" s="122"/>
      <c r="BJ26" s="122"/>
      <c r="BK26" s="122"/>
      <c r="BL26" s="122"/>
      <c r="BM26" s="122"/>
      <c r="BN26" s="122"/>
      <c r="BO26" s="122"/>
      <c r="BP26" s="122"/>
      <c r="BQ26" s="122"/>
      <c r="BR26" s="122"/>
      <c r="BS26" s="122"/>
      <c r="BT26" s="122"/>
      <c r="BU26" s="122"/>
      <c r="BV26" s="122"/>
      <c r="BW26" s="122"/>
      <c r="BX26" s="122"/>
      <c r="BY26" s="122"/>
      <c r="BZ26" s="122"/>
      <c r="CA26" s="122"/>
      <c r="CB26" s="122"/>
      <c r="CC26" s="122"/>
      <c r="CD26" s="122"/>
      <c r="CE26" s="122"/>
      <c r="CF26" s="122"/>
      <c r="CG26" s="122"/>
      <c r="CH26" s="122"/>
      <c r="CI26" s="122"/>
      <c r="CJ26" s="122"/>
      <c r="CK26" s="122"/>
      <c r="CL26" s="122"/>
      <c r="CM26" s="122"/>
      <c r="CN26" s="122"/>
      <c r="CO26" s="122"/>
      <c r="CP26" s="122"/>
      <c r="CQ26" s="122"/>
      <c r="CR26" s="122"/>
      <c r="CS26" s="122"/>
      <c r="CT26" s="122"/>
      <c r="CU26" s="122"/>
      <c r="CV26" s="122"/>
      <c r="CW26" s="122"/>
      <c r="CX26" s="122"/>
      <c r="CY26" s="122"/>
      <c r="CZ26" s="122"/>
      <c r="DA26" s="122"/>
      <c r="DB26" s="122"/>
      <c r="DC26" s="122"/>
      <c r="DD26" s="122"/>
      <c r="DE26" s="122"/>
      <c r="DF26" s="122"/>
      <c r="DG26" s="122"/>
      <c r="DH26" s="122"/>
      <c r="DI26" s="122"/>
      <c r="DJ26" s="122"/>
      <c r="DK26" s="122"/>
      <c r="DL26" s="122"/>
      <c r="DM26" s="122"/>
      <c r="DN26" s="122"/>
      <c r="DO26" s="122"/>
      <c r="DP26" s="122"/>
      <c r="DQ26" s="122"/>
      <c r="DR26" s="122"/>
      <c r="DS26" s="122"/>
      <c r="DT26" s="122"/>
      <c r="DU26" s="122"/>
      <c r="DV26" s="122"/>
      <c r="DW26" s="122"/>
      <c r="DX26" s="122"/>
    </row>
    <row r="27" spans="1:128" s="67" customFormat="1" ht="47.25" hidden="1" customHeight="1">
      <c r="A27" s="896"/>
      <c r="B27" s="848"/>
      <c r="C27" s="207">
        <v>0</v>
      </c>
      <c r="D27" s="207"/>
      <c r="E27" s="81" t="s">
        <v>56</v>
      </c>
      <c r="F27" s="58" t="str">
        <f>+'Ma tran chuc năng P5'!D6</f>
        <v xml:space="preserve">Lập, triển khai kế hoạch CCHC của Công ty </v>
      </c>
      <c r="G27" s="140" t="s">
        <v>472</v>
      </c>
      <c r="H27" s="53" t="str">
        <f>'Ma tran chuc năng P5'!F6</f>
        <v xml:space="preserve">Tham gia triển khai thực hiện kế hoạch CCHC của Công ty </v>
      </c>
      <c r="I27" s="81" t="s">
        <v>477</v>
      </c>
      <c r="J27" s="298" t="s">
        <v>431</v>
      </c>
      <c r="K27" s="118" t="s">
        <v>105</v>
      </c>
      <c r="L27" s="86">
        <v>0</v>
      </c>
      <c r="M27" s="118" t="s">
        <v>106</v>
      </c>
      <c r="N27" s="139">
        <v>0.5</v>
      </c>
      <c r="O27" s="312">
        <f>N27*$C$27*$B$22*$A$9</f>
        <v>0</v>
      </c>
      <c r="P27" s="86">
        <v>0</v>
      </c>
      <c r="Q27" s="134"/>
      <c r="R27" s="118">
        <f>IF((100-P27*10)&gt;30,100-P27*10,0)</f>
        <v>100</v>
      </c>
      <c r="S27" s="135">
        <f>R27*O27</f>
        <v>0</v>
      </c>
      <c r="T27" s="86">
        <v>0</v>
      </c>
      <c r="U27" s="134"/>
      <c r="V27" s="118">
        <f>IF((100-T27*10)&gt;30,100-T27*10,0)</f>
        <v>100</v>
      </c>
      <c r="W27" s="135">
        <f>O27*V27</f>
        <v>0</v>
      </c>
      <c r="X27" s="122"/>
      <c r="Y27" s="122"/>
      <c r="Z27" s="122"/>
      <c r="AA27" s="122"/>
      <c r="AB27" s="122"/>
      <c r="AC27" s="122"/>
      <c r="AD27" s="122"/>
      <c r="AE27" s="122"/>
      <c r="AF27" s="122"/>
      <c r="AG27" s="122"/>
      <c r="AH27" s="122"/>
      <c r="AI27" s="122"/>
      <c r="AJ27" s="122"/>
      <c r="AK27" s="122"/>
      <c r="AL27" s="122"/>
      <c r="AM27" s="122"/>
      <c r="AN27" s="122"/>
      <c r="AO27" s="122"/>
      <c r="AP27" s="122"/>
      <c r="AQ27" s="122"/>
      <c r="AR27" s="122"/>
      <c r="AS27" s="122"/>
      <c r="AT27" s="122"/>
      <c r="AU27" s="122"/>
      <c r="AV27" s="122"/>
      <c r="AW27" s="122"/>
      <c r="AX27" s="122"/>
      <c r="AY27" s="122"/>
      <c r="AZ27" s="122"/>
      <c r="BA27" s="122"/>
      <c r="BB27" s="122"/>
      <c r="BC27" s="122"/>
      <c r="BD27" s="122"/>
      <c r="BE27" s="122"/>
      <c r="BF27" s="122"/>
      <c r="BG27" s="122"/>
      <c r="BH27" s="122"/>
      <c r="BI27" s="122"/>
      <c r="BJ27" s="122"/>
      <c r="BK27" s="122"/>
      <c r="BL27" s="122"/>
      <c r="BM27" s="122"/>
      <c r="BN27" s="122"/>
      <c r="BO27" s="122"/>
      <c r="BP27" s="122"/>
      <c r="BQ27" s="122"/>
      <c r="BR27" s="122"/>
      <c r="BS27" s="122"/>
      <c r="BT27" s="122"/>
      <c r="BU27" s="122"/>
      <c r="BV27" s="122"/>
      <c r="BW27" s="122"/>
      <c r="BX27" s="122"/>
      <c r="BY27" s="122"/>
      <c r="BZ27" s="122"/>
      <c r="CA27" s="122"/>
      <c r="CB27" s="122"/>
      <c r="CC27" s="122"/>
      <c r="CD27" s="122"/>
      <c r="CE27" s="122"/>
      <c r="CF27" s="122"/>
      <c r="CG27" s="122"/>
      <c r="CH27" s="122"/>
      <c r="CI27" s="122"/>
      <c r="CJ27" s="122"/>
      <c r="CK27" s="122"/>
      <c r="CL27" s="122"/>
      <c r="CM27" s="122"/>
      <c r="CN27" s="122"/>
      <c r="CO27" s="122"/>
      <c r="CP27" s="122"/>
      <c r="CQ27" s="122"/>
      <c r="CR27" s="122"/>
      <c r="CS27" s="122"/>
      <c r="CT27" s="122"/>
      <c r="CU27" s="122"/>
      <c r="CV27" s="122"/>
      <c r="CW27" s="122"/>
      <c r="CX27" s="122"/>
      <c r="CY27" s="122"/>
      <c r="CZ27" s="122"/>
      <c r="DA27" s="122"/>
      <c r="DB27" s="122"/>
      <c r="DC27" s="122"/>
      <c r="DD27" s="122"/>
      <c r="DE27" s="122"/>
      <c r="DF27" s="122"/>
      <c r="DG27" s="122"/>
      <c r="DH27" s="122"/>
      <c r="DI27" s="122"/>
      <c r="DJ27" s="122"/>
      <c r="DK27" s="122"/>
      <c r="DL27" s="122"/>
      <c r="DM27" s="122"/>
      <c r="DN27" s="122"/>
      <c r="DO27" s="122"/>
      <c r="DP27" s="122"/>
      <c r="DQ27" s="122"/>
      <c r="DR27" s="122"/>
      <c r="DS27" s="122"/>
      <c r="DT27" s="122"/>
      <c r="DU27" s="122"/>
      <c r="DV27" s="122"/>
      <c r="DW27" s="122"/>
      <c r="DX27" s="122"/>
    </row>
    <row r="28" spans="1:128" s="67" customFormat="1" ht="63" hidden="1" customHeight="1">
      <c r="A28" s="896"/>
      <c r="B28" s="848"/>
      <c r="C28" s="208"/>
      <c r="D28" s="208"/>
      <c r="E28" s="81" t="s">
        <v>58</v>
      </c>
      <c r="F28" s="58" t="str">
        <f>+'Ma tran chuc năng P5'!D7</f>
        <v xml:space="preserve">Lập, triển khai kế hoạch thực hiện Quy chế dân chủ của Công ty </v>
      </c>
      <c r="G28" s="140" t="s">
        <v>473</v>
      </c>
      <c r="H28" s="62" t="str">
        <f>'Ma tran chuc năng P5'!F7</f>
        <v xml:space="preserve">Tham gia triển khai thực hiện kế hoạch thực hiện Quy chế dân chủ của Công ty </v>
      </c>
      <c r="I28" s="81" t="s">
        <v>478</v>
      </c>
      <c r="J28" s="298" t="s">
        <v>432</v>
      </c>
      <c r="K28" s="118" t="s">
        <v>105</v>
      </c>
      <c r="L28" s="86">
        <v>0</v>
      </c>
      <c r="M28" s="118" t="s">
        <v>106</v>
      </c>
      <c r="N28" s="139">
        <v>0.5</v>
      </c>
      <c r="O28" s="312">
        <f>N28*$C$27*$B$22*$A$9</f>
        <v>0</v>
      </c>
      <c r="P28" s="86">
        <v>0</v>
      </c>
      <c r="Q28" s="134"/>
      <c r="R28" s="118">
        <f>IF((100-P28*10)&gt;30,100-P28*10,0)</f>
        <v>100</v>
      </c>
      <c r="S28" s="135">
        <f>R28*O28</f>
        <v>0</v>
      </c>
      <c r="T28" s="86">
        <v>0</v>
      </c>
      <c r="U28" s="134"/>
      <c r="V28" s="118">
        <f>IF((100-T28*10)&gt;30,100-T28*10,0)</f>
        <v>100</v>
      </c>
      <c r="W28" s="135">
        <f>O28*V28</f>
        <v>0</v>
      </c>
      <c r="X28" s="122"/>
      <c r="Y28" s="122"/>
      <c r="Z28" s="122"/>
      <c r="AA28" s="122"/>
      <c r="AB28" s="122"/>
      <c r="AC28" s="122"/>
      <c r="AD28" s="122"/>
      <c r="AE28" s="122"/>
      <c r="AF28" s="122"/>
      <c r="AG28" s="122"/>
      <c r="AH28" s="122"/>
      <c r="AI28" s="122"/>
      <c r="AJ28" s="122"/>
      <c r="AK28" s="122"/>
      <c r="AL28" s="122"/>
      <c r="AM28" s="122"/>
      <c r="AN28" s="122"/>
      <c r="AO28" s="122"/>
      <c r="AP28" s="122"/>
      <c r="AQ28" s="122"/>
      <c r="AR28" s="122"/>
      <c r="AS28" s="122"/>
      <c r="AT28" s="122"/>
      <c r="AU28" s="122"/>
      <c r="AV28" s="122"/>
      <c r="AW28" s="122"/>
      <c r="AX28" s="122"/>
      <c r="AY28" s="122"/>
      <c r="AZ28" s="122"/>
      <c r="BA28" s="122"/>
      <c r="BB28" s="122"/>
      <c r="BC28" s="122"/>
      <c r="BD28" s="122"/>
      <c r="BE28" s="122"/>
      <c r="BF28" s="122"/>
      <c r="BG28" s="122"/>
      <c r="BH28" s="122"/>
      <c r="BI28" s="122"/>
      <c r="BJ28" s="122"/>
      <c r="BK28" s="122"/>
      <c r="BL28" s="122"/>
      <c r="BM28" s="122"/>
      <c r="BN28" s="122"/>
      <c r="BO28" s="122"/>
      <c r="BP28" s="122"/>
      <c r="BQ28" s="122"/>
      <c r="BR28" s="122"/>
      <c r="BS28" s="122"/>
      <c r="BT28" s="122"/>
      <c r="BU28" s="122"/>
      <c r="BV28" s="122"/>
      <c r="BW28" s="122"/>
      <c r="BX28" s="122"/>
      <c r="BY28" s="122"/>
      <c r="BZ28" s="122"/>
      <c r="CA28" s="122"/>
      <c r="CB28" s="122"/>
      <c r="CC28" s="122"/>
      <c r="CD28" s="122"/>
      <c r="CE28" s="122"/>
      <c r="CF28" s="122"/>
      <c r="CG28" s="122"/>
      <c r="CH28" s="122"/>
      <c r="CI28" s="122"/>
      <c r="CJ28" s="122"/>
      <c r="CK28" s="122"/>
      <c r="CL28" s="122"/>
      <c r="CM28" s="122"/>
      <c r="CN28" s="122"/>
      <c r="CO28" s="122"/>
      <c r="CP28" s="122"/>
      <c r="CQ28" s="122"/>
      <c r="CR28" s="122"/>
      <c r="CS28" s="122"/>
      <c r="CT28" s="122"/>
      <c r="CU28" s="122"/>
      <c r="CV28" s="122"/>
      <c r="CW28" s="122"/>
      <c r="CX28" s="122"/>
      <c r="CY28" s="122"/>
      <c r="CZ28" s="122"/>
      <c r="DA28" s="122"/>
      <c r="DB28" s="122"/>
      <c r="DC28" s="122"/>
      <c r="DD28" s="122"/>
      <c r="DE28" s="122"/>
      <c r="DF28" s="122"/>
      <c r="DG28" s="122"/>
      <c r="DH28" s="122"/>
      <c r="DI28" s="122"/>
      <c r="DJ28" s="122"/>
      <c r="DK28" s="122"/>
      <c r="DL28" s="122"/>
      <c r="DM28" s="122"/>
      <c r="DN28" s="122"/>
      <c r="DO28" s="122"/>
      <c r="DP28" s="122"/>
      <c r="DQ28" s="122"/>
      <c r="DR28" s="122"/>
      <c r="DS28" s="122"/>
      <c r="DT28" s="122"/>
      <c r="DU28" s="122"/>
      <c r="DV28" s="122"/>
      <c r="DW28" s="122"/>
      <c r="DX28" s="122"/>
    </row>
    <row r="29" spans="1:128" s="67" customFormat="1" ht="15.75" hidden="1" customHeight="1">
      <c r="A29" s="896"/>
      <c r="B29" s="848"/>
      <c r="C29" s="147"/>
      <c r="D29" s="147"/>
      <c r="E29" s="138" t="s">
        <v>197</v>
      </c>
      <c r="F29" s="801" t="s">
        <v>198</v>
      </c>
      <c r="G29" s="801"/>
      <c r="H29" s="801"/>
      <c r="I29" s="801"/>
      <c r="J29" s="801"/>
      <c r="K29" s="801"/>
      <c r="L29" s="801"/>
      <c r="M29" s="801"/>
      <c r="N29" s="190"/>
      <c r="O29" s="190"/>
      <c r="P29" s="198"/>
      <c r="Q29" s="198"/>
      <c r="R29" s="196"/>
      <c r="S29" s="197"/>
      <c r="T29" s="198"/>
      <c r="U29" s="198"/>
      <c r="V29" s="196"/>
      <c r="W29" s="197"/>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122"/>
      <c r="BB29" s="122"/>
      <c r="BC29" s="122"/>
      <c r="BD29" s="122"/>
      <c r="BE29" s="122"/>
      <c r="BF29" s="122"/>
      <c r="BG29" s="122"/>
      <c r="BH29" s="122"/>
      <c r="BI29" s="122"/>
      <c r="BJ29" s="122"/>
      <c r="BK29" s="122"/>
      <c r="BL29" s="122"/>
      <c r="BM29" s="122"/>
      <c r="BN29" s="122"/>
      <c r="BO29" s="122"/>
      <c r="BP29" s="122"/>
      <c r="BQ29" s="122"/>
      <c r="BR29" s="122"/>
      <c r="BS29" s="122"/>
      <c r="BT29" s="122"/>
      <c r="BU29" s="122"/>
      <c r="BV29" s="122"/>
      <c r="BW29" s="122"/>
      <c r="BX29" s="122"/>
      <c r="BY29" s="122"/>
      <c r="BZ29" s="122"/>
      <c r="CA29" s="122"/>
      <c r="CB29" s="122"/>
      <c r="CC29" s="122"/>
      <c r="CD29" s="122"/>
      <c r="CE29" s="122"/>
      <c r="CF29" s="122"/>
      <c r="CG29" s="122"/>
      <c r="CH29" s="122"/>
      <c r="CI29" s="122"/>
      <c r="CJ29" s="122"/>
      <c r="CK29" s="122"/>
      <c r="CL29" s="122"/>
      <c r="CM29" s="122"/>
      <c r="CN29" s="122"/>
      <c r="CO29" s="122"/>
      <c r="CP29" s="122"/>
      <c r="CQ29" s="122"/>
      <c r="CR29" s="122"/>
      <c r="CS29" s="122"/>
      <c r="CT29" s="122"/>
      <c r="CU29" s="122"/>
      <c r="CV29" s="122"/>
      <c r="CW29" s="122"/>
      <c r="CX29" s="122"/>
      <c r="CY29" s="122"/>
      <c r="CZ29" s="122"/>
      <c r="DA29" s="122"/>
      <c r="DB29" s="122"/>
      <c r="DC29" s="122"/>
      <c r="DD29" s="122"/>
      <c r="DE29" s="122"/>
      <c r="DF29" s="122"/>
      <c r="DG29" s="122"/>
      <c r="DH29" s="122"/>
      <c r="DI29" s="122"/>
      <c r="DJ29" s="122"/>
      <c r="DK29" s="122"/>
      <c r="DL29" s="122"/>
      <c r="DM29" s="122"/>
      <c r="DN29" s="122"/>
      <c r="DO29" s="122"/>
      <c r="DP29" s="122"/>
      <c r="DQ29" s="122"/>
      <c r="DR29" s="122"/>
      <c r="DS29" s="122"/>
      <c r="DT29" s="122"/>
      <c r="DU29" s="122"/>
      <c r="DV29" s="122"/>
      <c r="DW29" s="122"/>
      <c r="DX29" s="122"/>
    </row>
    <row r="30" spans="1:128" s="67" customFormat="1" ht="31.5" hidden="1" customHeight="1">
      <c r="A30" s="896"/>
      <c r="B30" s="848"/>
      <c r="C30" s="868"/>
      <c r="D30" s="528"/>
      <c r="E30" s="841" t="s">
        <v>84</v>
      </c>
      <c r="F30" s="693" t="e">
        <f>+'Ma tran chuc năng P5'!#REF!</f>
        <v>#REF!</v>
      </c>
      <c r="G30" s="844" t="s">
        <v>248</v>
      </c>
      <c r="H30" s="719" t="s">
        <v>249</v>
      </c>
      <c r="I30" s="140" t="s">
        <v>250</v>
      </c>
      <c r="J30" s="58" t="e">
        <f>+'Ma tran chuc năng P5'!#REF!</f>
        <v>#REF!</v>
      </c>
      <c r="K30" s="90" t="s">
        <v>105</v>
      </c>
      <c r="L30" s="179"/>
      <c r="M30" s="178"/>
      <c r="N30" s="139"/>
      <c r="O30" s="139"/>
      <c r="P30" s="178"/>
      <c r="Q30" s="134"/>
      <c r="R30" s="118"/>
      <c r="S30" s="135"/>
      <c r="T30" s="178"/>
      <c r="U30" s="134"/>
      <c r="V30" s="118"/>
      <c r="W30" s="135"/>
      <c r="X30" s="122"/>
      <c r="Y30" s="122"/>
      <c r="Z30" s="122"/>
      <c r="AA30" s="122"/>
      <c r="AB30" s="122"/>
      <c r="AC30" s="122"/>
      <c r="AD30" s="122"/>
      <c r="AE30" s="122"/>
      <c r="AF30" s="122"/>
      <c r="AG30" s="122"/>
      <c r="AH30" s="122"/>
      <c r="AI30" s="122"/>
      <c r="AJ30" s="122"/>
      <c r="AK30" s="122"/>
      <c r="AL30" s="122"/>
      <c r="AM30" s="122"/>
      <c r="AN30" s="122"/>
      <c r="AO30" s="122"/>
      <c r="AP30" s="122"/>
      <c r="AQ30" s="122"/>
      <c r="AR30" s="122"/>
      <c r="AS30" s="122"/>
      <c r="AT30" s="122"/>
      <c r="AU30" s="122"/>
      <c r="AV30" s="122"/>
      <c r="AW30" s="122"/>
      <c r="AX30" s="122"/>
      <c r="AY30" s="122"/>
      <c r="AZ30" s="122"/>
      <c r="BA30" s="122"/>
      <c r="BB30" s="122"/>
      <c r="BC30" s="122"/>
      <c r="BD30" s="122"/>
      <c r="BE30" s="122"/>
      <c r="BF30" s="122"/>
      <c r="BG30" s="122"/>
      <c r="BH30" s="122"/>
      <c r="BI30" s="122"/>
      <c r="BJ30" s="122"/>
      <c r="BK30" s="122"/>
      <c r="BL30" s="122"/>
      <c r="BM30" s="122"/>
      <c r="BN30" s="122"/>
      <c r="BO30" s="122"/>
      <c r="BP30" s="122"/>
      <c r="BQ30" s="122"/>
      <c r="BR30" s="122"/>
      <c r="BS30" s="122"/>
      <c r="BT30" s="122"/>
      <c r="BU30" s="122"/>
      <c r="BV30" s="122"/>
      <c r="BW30" s="122"/>
      <c r="BX30" s="122"/>
      <c r="BY30" s="122"/>
      <c r="BZ30" s="122"/>
      <c r="CA30" s="122"/>
      <c r="CB30" s="122"/>
      <c r="CC30" s="122"/>
      <c r="CD30" s="122"/>
      <c r="CE30" s="122"/>
      <c r="CF30" s="122"/>
      <c r="CG30" s="122"/>
      <c r="CH30" s="122"/>
      <c r="CI30" s="122"/>
      <c r="CJ30" s="122"/>
      <c r="CK30" s="122"/>
      <c r="CL30" s="122"/>
      <c r="CM30" s="122"/>
      <c r="CN30" s="122"/>
      <c r="CO30" s="122"/>
      <c r="CP30" s="122"/>
      <c r="CQ30" s="122"/>
      <c r="CR30" s="122"/>
      <c r="CS30" s="122"/>
      <c r="CT30" s="122"/>
      <c r="CU30" s="122"/>
      <c r="CV30" s="122"/>
      <c r="CW30" s="122"/>
      <c r="CX30" s="122"/>
      <c r="CY30" s="122"/>
      <c r="CZ30" s="122"/>
      <c r="DA30" s="122"/>
      <c r="DB30" s="122"/>
      <c r="DC30" s="122"/>
      <c r="DD30" s="122"/>
      <c r="DE30" s="122"/>
      <c r="DF30" s="122"/>
      <c r="DG30" s="122"/>
      <c r="DH30" s="122"/>
      <c r="DI30" s="122"/>
      <c r="DJ30" s="122"/>
      <c r="DK30" s="122"/>
      <c r="DL30" s="122"/>
      <c r="DM30" s="122"/>
      <c r="DN30" s="122"/>
      <c r="DO30" s="122"/>
      <c r="DP30" s="122"/>
      <c r="DQ30" s="122"/>
      <c r="DR30" s="122"/>
      <c r="DS30" s="122"/>
      <c r="DT30" s="122"/>
      <c r="DU30" s="122"/>
      <c r="DV30" s="122"/>
      <c r="DW30" s="122"/>
      <c r="DX30" s="122"/>
    </row>
    <row r="31" spans="1:128" s="67" customFormat="1" ht="31.5" hidden="1" customHeight="1">
      <c r="A31" s="896"/>
      <c r="B31" s="848"/>
      <c r="C31" s="869"/>
      <c r="D31" s="530"/>
      <c r="E31" s="842"/>
      <c r="F31" s="695"/>
      <c r="G31" s="846"/>
      <c r="H31" s="720"/>
      <c r="I31" s="140" t="s">
        <v>251</v>
      </c>
      <c r="J31" s="58" t="str">
        <f>+'Ma tran chuc năng P5'!H8</f>
        <v>Lập danh mục VTTB, tài sản thu hồi</v>
      </c>
      <c r="K31" s="90" t="s">
        <v>105</v>
      </c>
      <c r="L31" s="179"/>
      <c r="M31" s="178"/>
      <c r="N31" s="139"/>
      <c r="O31" s="139"/>
      <c r="P31" s="178"/>
      <c r="Q31" s="134"/>
      <c r="R31" s="118"/>
      <c r="S31" s="135"/>
      <c r="T31" s="178"/>
      <c r="U31" s="134"/>
      <c r="V31" s="118"/>
      <c r="W31" s="135"/>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2"/>
      <c r="BD31" s="122"/>
      <c r="BE31" s="122"/>
      <c r="BF31" s="122"/>
      <c r="BG31" s="122"/>
      <c r="BH31" s="122"/>
      <c r="BI31" s="122"/>
      <c r="BJ31" s="122"/>
      <c r="BK31" s="122"/>
      <c r="BL31" s="122"/>
      <c r="BM31" s="122"/>
      <c r="BN31" s="122"/>
      <c r="BO31" s="122"/>
      <c r="BP31" s="122"/>
      <c r="BQ31" s="122"/>
      <c r="BR31" s="122"/>
      <c r="BS31" s="122"/>
      <c r="BT31" s="122"/>
      <c r="BU31" s="122"/>
      <c r="BV31" s="122"/>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122"/>
      <c r="DD31" s="122"/>
      <c r="DE31" s="122"/>
      <c r="DF31" s="122"/>
      <c r="DG31" s="122"/>
      <c r="DH31" s="122"/>
      <c r="DI31" s="122"/>
      <c r="DJ31" s="122"/>
      <c r="DK31" s="122"/>
      <c r="DL31" s="122"/>
      <c r="DM31" s="122"/>
      <c r="DN31" s="122"/>
      <c r="DO31" s="122"/>
      <c r="DP31" s="122"/>
      <c r="DQ31" s="122"/>
      <c r="DR31" s="122"/>
      <c r="DS31" s="122"/>
      <c r="DT31" s="122"/>
      <c r="DU31" s="122"/>
      <c r="DV31" s="122"/>
      <c r="DW31" s="122"/>
      <c r="DX31" s="122"/>
    </row>
    <row r="32" spans="1:128" s="67" customFormat="1" ht="78.75" hidden="1" customHeight="1">
      <c r="A32" s="896"/>
      <c r="B32" s="848"/>
      <c r="C32" s="870"/>
      <c r="D32" s="529"/>
      <c r="E32" s="98" t="s">
        <v>86</v>
      </c>
      <c r="F32" s="58" t="str">
        <f>+'Ma tran chuc năng P5'!D12</f>
        <v>Thực hiện tiếp nhận tài sản các công trình điện khách hàng bàn giao.</v>
      </c>
      <c r="G32" s="140" t="s">
        <v>202</v>
      </c>
      <c r="H32" s="58" t="s">
        <v>253</v>
      </c>
      <c r="I32" s="140" t="s">
        <v>203</v>
      </c>
      <c r="J32" s="58" t="s">
        <v>252</v>
      </c>
      <c r="K32" s="90" t="s">
        <v>105</v>
      </c>
      <c r="L32" s="179"/>
      <c r="M32" s="178"/>
      <c r="N32" s="139"/>
      <c r="O32" s="139"/>
      <c r="P32" s="178"/>
      <c r="Q32" s="134"/>
      <c r="R32" s="118"/>
      <c r="S32" s="135"/>
      <c r="T32" s="178"/>
      <c r="U32" s="134"/>
      <c r="V32" s="118"/>
      <c r="W32" s="135"/>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2"/>
      <c r="BF32" s="122"/>
      <c r="BG32" s="122"/>
      <c r="BH32" s="122"/>
      <c r="BI32" s="122"/>
      <c r="BJ32" s="122"/>
      <c r="BK32" s="122"/>
      <c r="BL32" s="122"/>
      <c r="BM32" s="122"/>
      <c r="BN32" s="122"/>
      <c r="BO32" s="122"/>
      <c r="BP32" s="122"/>
      <c r="BQ32" s="122"/>
      <c r="BR32" s="122"/>
      <c r="BS32" s="122"/>
      <c r="BT32" s="122"/>
      <c r="BU32" s="122"/>
      <c r="BV32" s="122"/>
      <c r="BW32" s="122"/>
      <c r="BX32" s="122"/>
      <c r="BY32" s="122"/>
      <c r="BZ32" s="122"/>
      <c r="CA32" s="122"/>
      <c r="CB32" s="122"/>
      <c r="CC32" s="122"/>
      <c r="CD32" s="122"/>
      <c r="CE32" s="122"/>
      <c r="CF32" s="122"/>
      <c r="CG32" s="122"/>
      <c r="CH32" s="122"/>
      <c r="CI32" s="122"/>
      <c r="CJ32" s="122"/>
      <c r="CK32" s="122"/>
      <c r="CL32" s="122"/>
      <c r="CM32" s="122"/>
      <c r="CN32" s="122"/>
      <c r="CO32" s="122"/>
      <c r="CP32" s="122"/>
      <c r="CQ32" s="122"/>
      <c r="CR32" s="122"/>
      <c r="CS32" s="122"/>
      <c r="CT32" s="122"/>
      <c r="CU32" s="122"/>
      <c r="CV32" s="122"/>
      <c r="CW32" s="122"/>
      <c r="CX32" s="122"/>
      <c r="CY32" s="122"/>
      <c r="CZ32" s="122"/>
      <c r="DA32" s="122"/>
      <c r="DB32" s="122"/>
      <c r="DC32" s="122"/>
      <c r="DD32" s="122"/>
      <c r="DE32" s="122"/>
      <c r="DF32" s="122"/>
      <c r="DG32" s="122"/>
      <c r="DH32" s="122"/>
      <c r="DI32" s="122"/>
      <c r="DJ32" s="122"/>
      <c r="DK32" s="122"/>
      <c r="DL32" s="122"/>
      <c r="DM32" s="122"/>
      <c r="DN32" s="122"/>
      <c r="DO32" s="122"/>
      <c r="DP32" s="122"/>
      <c r="DQ32" s="122"/>
      <c r="DR32" s="122"/>
      <c r="DS32" s="122"/>
      <c r="DT32" s="122"/>
      <c r="DU32" s="122"/>
      <c r="DV32" s="122"/>
      <c r="DW32" s="122"/>
      <c r="DX32" s="122"/>
    </row>
    <row r="33" spans="1:128" s="67" customFormat="1">
      <c r="A33" s="896"/>
      <c r="B33" s="848"/>
      <c r="C33" s="147"/>
      <c r="D33" s="147"/>
      <c r="E33" s="138" t="s">
        <v>205</v>
      </c>
      <c r="F33" s="801" t="s">
        <v>204</v>
      </c>
      <c r="G33" s="801"/>
      <c r="H33" s="801"/>
      <c r="I33" s="801"/>
      <c r="J33" s="801"/>
      <c r="K33" s="801"/>
      <c r="L33" s="801"/>
      <c r="M33" s="801"/>
      <c r="N33" s="190"/>
      <c r="O33" s="190"/>
      <c r="P33" s="198"/>
      <c r="Q33" s="198"/>
      <c r="R33" s="196"/>
      <c r="S33" s="197"/>
      <c r="T33" s="198"/>
      <c r="U33" s="198"/>
      <c r="V33" s="196"/>
      <c r="W33" s="197"/>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2"/>
      <c r="BB33" s="122"/>
      <c r="BC33" s="122"/>
      <c r="BD33" s="122"/>
      <c r="BE33" s="122"/>
      <c r="BF33" s="122"/>
      <c r="BG33" s="122"/>
      <c r="BH33" s="122"/>
      <c r="BI33" s="122"/>
      <c r="BJ33" s="122"/>
      <c r="BK33" s="122"/>
      <c r="BL33" s="122"/>
      <c r="BM33" s="122"/>
      <c r="BN33" s="122"/>
      <c r="BO33" s="122"/>
      <c r="BP33" s="122"/>
      <c r="BQ33" s="122"/>
      <c r="BR33" s="122"/>
      <c r="BS33" s="122"/>
      <c r="BT33" s="122"/>
      <c r="BU33" s="122"/>
      <c r="BV33" s="122"/>
      <c r="BW33" s="122"/>
      <c r="BX33" s="122"/>
      <c r="BY33" s="122"/>
      <c r="BZ33" s="122"/>
      <c r="CA33" s="122"/>
      <c r="CB33" s="122"/>
      <c r="CC33" s="122"/>
      <c r="CD33" s="122"/>
      <c r="CE33" s="122"/>
      <c r="CF33" s="122"/>
      <c r="CG33" s="122"/>
      <c r="CH33" s="122"/>
      <c r="CI33" s="122"/>
      <c r="CJ33" s="122"/>
      <c r="CK33" s="122"/>
      <c r="CL33" s="122"/>
      <c r="CM33" s="122"/>
      <c r="CN33" s="122"/>
      <c r="CO33" s="122"/>
      <c r="CP33" s="122"/>
      <c r="CQ33" s="122"/>
      <c r="CR33" s="122"/>
      <c r="CS33" s="122"/>
      <c r="CT33" s="122"/>
      <c r="CU33" s="122"/>
      <c r="CV33" s="122"/>
      <c r="CW33" s="122"/>
      <c r="CX33" s="122"/>
      <c r="CY33" s="122"/>
      <c r="CZ33" s="122"/>
      <c r="DA33" s="122"/>
      <c r="DB33" s="122"/>
      <c r="DC33" s="122"/>
      <c r="DD33" s="122"/>
      <c r="DE33" s="122"/>
      <c r="DF33" s="122"/>
      <c r="DG33" s="122"/>
      <c r="DH33" s="122"/>
      <c r="DI33" s="122"/>
      <c r="DJ33" s="122"/>
      <c r="DK33" s="122"/>
      <c r="DL33" s="122"/>
      <c r="DM33" s="122"/>
      <c r="DN33" s="122"/>
      <c r="DO33" s="122"/>
      <c r="DP33" s="122"/>
      <c r="DQ33" s="122"/>
      <c r="DR33" s="122"/>
      <c r="DS33" s="122"/>
      <c r="DT33" s="122"/>
      <c r="DU33" s="122"/>
      <c r="DV33" s="122"/>
      <c r="DW33" s="122"/>
      <c r="DX33" s="122"/>
    </row>
    <row r="34" spans="1:128" s="67" customFormat="1" ht="173.25" hidden="1" customHeight="1">
      <c r="A34" s="896"/>
      <c r="B34" s="848"/>
      <c r="E34" s="98" t="s">
        <v>88</v>
      </c>
      <c r="F34" s="127" t="s">
        <v>89</v>
      </c>
      <c r="G34" s="140" t="s">
        <v>206</v>
      </c>
      <c r="H34" s="58" t="str">
        <f>+'Ma tran chuc năng P5'!D13</f>
        <v>Thực hiện công tác quản lý tài chính. Quản lý sử dụng vốn, kiểm soát dòng tiền, theo dõi tài sản, phân tích hiệu quả tài chính.</v>
      </c>
      <c r="I34" s="140" t="s">
        <v>207</v>
      </c>
      <c r="J34" s="58" t="str">
        <f>+'Ma tran chuc năng P5'!H15</f>
        <v>Thực hiện theo dõi giá trị tình hình biến động tài sản của Công ty. (quản lý theo dõi Tổng nguyên giá tài sản, khấu hao TSCĐ, giá trị còn lại của TSCĐ). Phản ánh chính xác tình hình tăng giảm các tài sản theo các nguồn vốn.</v>
      </c>
      <c r="K34" s="90" t="s">
        <v>105</v>
      </c>
      <c r="L34" s="173"/>
      <c r="M34" s="178"/>
      <c r="N34" s="139"/>
      <c r="O34" s="139"/>
      <c r="P34" s="178"/>
      <c r="Q34" s="134"/>
      <c r="R34" s="118"/>
      <c r="S34" s="135"/>
      <c r="T34" s="178"/>
      <c r="U34" s="134"/>
      <c r="V34" s="118"/>
      <c r="W34" s="135"/>
      <c r="X34" s="122"/>
      <c r="Y34" s="122"/>
      <c r="Z34" s="122"/>
      <c r="AA34" s="122"/>
      <c r="AB34" s="122"/>
      <c r="AC34" s="122"/>
      <c r="AD34" s="122"/>
      <c r="AE34" s="122"/>
      <c r="AF34" s="122"/>
      <c r="AG34" s="122"/>
      <c r="AH34" s="122"/>
      <c r="AI34" s="122"/>
      <c r="AJ34" s="122"/>
      <c r="AK34" s="122"/>
      <c r="AL34" s="122"/>
      <c r="AM34" s="122"/>
      <c r="AN34" s="122"/>
      <c r="AO34" s="122"/>
      <c r="AP34" s="122"/>
      <c r="AQ34" s="122"/>
      <c r="AR34" s="122"/>
      <c r="AS34" s="122"/>
      <c r="AT34" s="122"/>
      <c r="AU34" s="122"/>
      <c r="AV34" s="122"/>
      <c r="AW34" s="122"/>
      <c r="AX34" s="122"/>
      <c r="AY34" s="122"/>
      <c r="AZ34" s="122"/>
      <c r="BA34" s="122"/>
      <c r="BB34" s="122"/>
      <c r="BC34" s="122"/>
      <c r="BD34" s="122"/>
      <c r="BE34" s="122"/>
      <c r="BF34" s="122"/>
      <c r="BG34" s="122"/>
      <c r="BH34" s="122"/>
      <c r="BI34" s="122"/>
      <c r="BJ34" s="122"/>
      <c r="BK34" s="122"/>
      <c r="BL34" s="122"/>
      <c r="BM34" s="122"/>
      <c r="BN34" s="122"/>
      <c r="BO34" s="122"/>
      <c r="BP34" s="122"/>
      <c r="BQ34" s="122"/>
      <c r="BR34" s="122"/>
      <c r="BS34" s="122"/>
      <c r="BT34" s="122"/>
      <c r="BU34" s="122"/>
      <c r="BV34" s="122"/>
      <c r="BW34" s="122"/>
      <c r="BX34" s="122"/>
      <c r="BY34" s="122"/>
      <c r="BZ34" s="122"/>
      <c r="CA34" s="122"/>
      <c r="CB34" s="122"/>
      <c r="CC34" s="122"/>
      <c r="CD34" s="122"/>
      <c r="CE34" s="122"/>
      <c r="CF34" s="122"/>
      <c r="CG34" s="122"/>
      <c r="CH34" s="122"/>
      <c r="CI34" s="122"/>
      <c r="CJ34" s="122"/>
      <c r="CK34" s="122"/>
      <c r="CL34" s="122"/>
      <c r="CM34" s="122"/>
      <c r="CN34" s="122"/>
      <c r="CO34" s="122"/>
      <c r="CP34" s="122"/>
      <c r="CQ34" s="122"/>
      <c r="CR34" s="122"/>
      <c r="CS34" s="122"/>
      <c r="CT34" s="122"/>
      <c r="CU34" s="122"/>
      <c r="CV34" s="122"/>
      <c r="CW34" s="122"/>
      <c r="CX34" s="122"/>
      <c r="CY34" s="122"/>
      <c r="CZ34" s="122"/>
      <c r="DA34" s="122"/>
      <c r="DB34" s="122"/>
      <c r="DC34" s="122"/>
      <c r="DD34" s="122"/>
      <c r="DE34" s="122"/>
      <c r="DF34" s="122"/>
      <c r="DG34" s="122"/>
      <c r="DH34" s="122"/>
      <c r="DI34" s="122"/>
      <c r="DJ34" s="122"/>
      <c r="DK34" s="122"/>
      <c r="DL34" s="122"/>
      <c r="DM34" s="122"/>
      <c r="DN34" s="122"/>
      <c r="DO34" s="122"/>
      <c r="DP34" s="122"/>
      <c r="DQ34" s="122"/>
      <c r="DR34" s="122"/>
      <c r="DS34" s="122"/>
      <c r="DT34" s="122"/>
      <c r="DU34" s="122"/>
      <c r="DV34" s="122"/>
      <c r="DW34" s="122"/>
      <c r="DX34" s="122"/>
    </row>
    <row r="35" spans="1:128" s="67" customFormat="1" ht="157.5">
      <c r="A35" s="896"/>
      <c r="B35" s="848"/>
      <c r="C35" s="868">
        <v>1</v>
      </c>
      <c r="D35" s="871">
        <v>0.2</v>
      </c>
      <c r="E35" s="841" t="s">
        <v>90</v>
      </c>
      <c r="F35" s="719" t="str">
        <f>+'Ma tran chuc năng P5'!D22</f>
        <v>Thực hiện hạch toán kế toán (tài khoản, sổ sách chứng từ, quy trình), vận hành và kiểm soát nghiệp vụ thu chi, chứng từ kế toán.</v>
      </c>
      <c r="G35" s="844" t="s">
        <v>507</v>
      </c>
      <c r="H35" s="719" t="str">
        <f>+'Ma tran chuc năng P5'!D22</f>
        <v>Thực hiện hạch toán kế toán (tài khoản, sổ sách chứng từ, quy trình), vận hành và kiểm soát nghiệp vụ thu chi, chứng từ kế toán.</v>
      </c>
      <c r="I35" s="140" t="str">
        <f>'Ma tran chuc năng P5'!G22</f>
        <v>TC2.1.1</v>
      </c>
      <c r="J35" s="58" t="s">
        <v>345</v>
      </c>
      <c r="K35" s="118" t="s">
        <v>105</v>
      </c>
      <c r="L35" s="86">
        <v>0</v>
      </c>
      <c r="M35" s="178" t="s">
        <v>106</v>
      </c>
      <c r="N35" s="139">
        <v>0.6</v>
      </c>
      <c r="O35" s="312">
        <f t="shared" ref="O35:O38" si="0">N35*D35*$C$35*$B$22*$A$9</f>
        <v>8.9759999999999993E-2</v>
      </c>
      <c r="P35" s="86">
        <v>0</v>
      </c>
      <c r="Q35" s="83">
        <v>10</v>
      </c>
      <c r="R35" s="118">
        <f t="shared" ref="R35:R45" si="1">100-(P35-L35)*Q35</f>
        <v>100</v>
      </c>
      <c r="S35" s="135">
        <f t="shared" ref="S35:S45" si="2">R35*O35</f>
        <v>8.9759999999999991</v>
      </c>
      <c r="T35" s="86">
        <v>0</v>
      </c>
      <c r="U35" s="83">
        <v>10</v>
      </c>
      <c r="V35" s="118">
        <f t="shared" ref="V35:V45" si="3">100-(T35-L35)*U35</f>
        <v>100</v>
      </c>
      <c r="W35" s="135">
        <f t="shared" ref="W35:W45" si="4">O35*V35</f>
        <v>8.9759999999999991</v>
      </c>
      <c r="X35" s="122"/>
      <c r="Y35" s="122"/>
      <c r="Z35" s="122"/>
      <c r="AA35" s="122"/>
      <c r="AB35" s="122"/>
      <c r="AC35" s="122"/>
      <c r="AD35" s="122"/>
      <c r="AE35" s="122"/>
      <c r="AF35" s="122"/>
      <c r="AG35" s="122"/>
      <c r="AH35" s="122"/>
      <c r="AI35" s="122"/>
      <c r="AJ35" s="122"/>
      <c r="AK35" s="122"/>
      <c r="AL35" s="122"/>
      <c r="AM35" s="122"/>
      <c r="AN35" s="122"/>
      <c r="AO35" s="122"/>
      <c r="AP35" s="122"/>
      <c r="AQ35" s="122"/>
      <c r="AR35" s="122"/>
      <c r="AS35" s="122"/>
      <c r="AT35" s="122"/>
      <c r="AU35" s="122"/>
      <c r="AV35" s="122"/>
      <c r="AW35" s="122"/>
      <c r="AX35" s="122"/>
      <c r="AY35" s="122"/>
      <c r="AZ35" s="122"/>
      <c r="BA35" s="122"/>
      <c r="BB35" s="122"/>
      <c r="BC35" s="122"/>
      <c r="BD35" s="122"/>
      <c r="BE35" s="122"/>
      <c r="BF35" s="122"/>
      <c r="BG35" s="122"/>
      <c r="BH35" s="122"/>
      <c r="BI35" s="122"/>
      <c r="BJ35" s="122"/>
      <c r="BK35" s="122"/>
      <c r="BL35" s="122"/>
      <c r="BM35" s="122"/>
      <c r="BN35" s="122"/>
      <c r="BO35" s="122"/>
      <c r="BP35" s="122"/>
      <c r="BQ35" s="122"/>
      <c r="BR35" s="122"/>
      <c r="BS35" s="122"/>
      <c r="BT35" s="122"/>
      <c r="BU35" s="122"/>
      <c r="BV35" s="122"/>
      <c r="BW35" s="122"/>
      <c r="BX35" s="122"/>
      <c r="BY35" s="122"/>
      <c r="BZ35" s="122"/>
      <c r="CA35" s="122"/>
      <c r="CB35" s="122"/>
      <c r="CC35" s="122"/>
      <c r="CD35" s="122"/>
      <c r="CE35" s="122"/>
      <c r="CF35" s="122"/>
      <c r="CG35" s="122"/>
      <c r="CH35" s="122"/>
      <c r="CI35" s="122"/>
      <c r="CJ35" s="122"/>
      <c r="CK35" s="122"/>
      <c r="CL35" s="122"/>
      <c r="CM35" s="122"/>
      <c r="CN35" s="122"/>
      <c r="CO35" s="122"/>
      <c r="CP35" s="122"/>
      <c r="CQ35" s="122"/>
      <c r="CR35" s="122"/>
      <c r="CS35" s="122"/>
      <c r="CT35" s="122"/>
      <c r="CU35" s="122"/>
      <c r="CV35" s="122"/>
      <c r="CW35" s="122"/>
      <c r="CX35" s="122"/>
      <c r="CY35" s="122"/>
      <c r="CZ35" s="122"/>
      <c r="DA35" s="122"/>
      <c r="DB35" s="122"/>
      <c r="DC35" s="122"/>
      <c r="DD35" s="122"/>
      <c r="DE35" s="122"/>
      <c r="DF35" s="122"/>
      <c r="DG35" s="122"/>
      <c r="DH35" s="122"/>
      <c r="DI35" s="122"/>
      <c r="DJ35" s="122"/>
      <c r="DK35" s="122"/>
      <c r="DL35" s="122"/>
      <c r="DM35" s="122"/>
      <c r="DN35" s="122"/>
      <c r="DO35" s="122"/>
      <c r="DP35" s="122"/>
      <c r="DQ35" s="122"/>
      <c r="DR35" s="122"/>
      <c r="DS35" s="122"/>
      <c r="DT35" s="122"/>
      <c r="DU35" s="122"/>
      <c r="DV35" s="122"/>
      <c r="DW35" s="122"/>
      <c r="DX35" s="122"/>
    </row>
    <row r="36" spans="1:128" s="67" customFormat="1" ht="94.5">
      <c r="A36" s="896"/>
      <c r="B36" s="848"/>
      <c r="C36" s="869"/>
      <c r="D36" s="872"/>
      <c r="E36" s="843"/>
      <c r="F36" s="857"/>
      <c r="G36" s="845"/>
      <c r="H36" s="857"/>
      <c r="I36" s="140" t="str">
        <f>'Ma tran chuc năng P5'!G23</f>
        <v>TC2.1.2</v>
      </c>
      <c r="J36" s="58" t="str">
        <f>'Ma tran chuc năng P5'!H23</f>
        <v>Phân bổ giá trị tài sản, lập biên bản tạm tăng TS; điều chỉnh Tài sản khi có quyết định phê duyệt quyết toán công trình hoàn thành.</v>
      </c>
      <c r="K36" s="118" t="s">
        <v>105</v>
      </c>
      <c r="L36" s="86">
        <v>0</v>
      </c>
      <c r="M36" s="178" t="s">
        <v>106</v>
      </c>
      <c r="N36" s="139">
        <v>0.2</v>
      </c>
      <c r="O36" s="312">
        <f>N36*D35*$C$35*$B$22*$A$9</f>
        <v>2.9920000000000006E-2</v>
      </c>
      <c r="P36" s="86">
        <v>0</v>
      </c>
      <c r="Q36" s="83">
        <v>10</v>
      </c>
      <c r="R36" s="118">
        <f t="shared" si="1"/>
        <v>100</v>
      </c>
      <c r="S36" s="135">
        <f t="shared" si="2"/>
        <v>2.9920000000000004</v>
      </c>
      <c r="T36" s="86">
        <v>0</v>
      </c>
      <c r="U36" s="83">
        <v>10</v>
      </c>
      <c r="V36" s="118">
        <f t="shared" si="3"/>
        <v>100</v>
      </c>
      <c r="W36" s="135">
        <f t="shared" si="4"/>
        <v>2.9920000000000004</v>
      </c>
      <c r="X36" s="122"/>
      <c r="Y36" s="122"/>
      <c r="Z36" s="122"/>
      <c r="AA36" s="122"/>
      <c r="AB36" s="122"/>
      <c r="AC36" s="122"/>
      <c r="AD36" s="122"/>
      <c r="AE36" s="122"/>
      <c r="AF36" s="122"/>
      <c r="AG36" s="122"/>
      <c r="AH36" s="122"/>
      <c r="AI36" s="122"/>
      <c r="AJ36" s="122"/>
      <c r="AK36" s="122"/>
      <c r="AL36" s="122"/>
      <c r="AM36" s="122"/>
      <c r="AN36" s="122"/>
      <c r="AO36" s="122"/>
      <c r="AP36" s="122"/>
      <c r="AQ36" s="122"/>
      <c r="AR36" s="122"/>
      <c r="AS36" s="122"/>
      <c r="AT36" s="122"/>
      <c r="AU36" s="122"/>
      <c r="AV36" s="122"/>
      <c r="AW36" s="122"/>
      <c r="AX36" s="122"/>
      <c r="AY36" s="122"/>
      <c r="AZ36" s="122"/>
      <c r="BA36" s="122"/>
      <c r="BB36" s="122"/>
      <c r="BC36" s="122"/>
      <c r="BD36" s="122"/>
      <c r="BE36" s="122"/>
      <c r="BF36" s="122"/>
      <c r="BG36" s="122"/>
      <c r="BH36" s="122"/>
      <c r="BI36" s="122"/>
      <c r="BJ36" s="122"/>
      <c r="BK36" s="122"/>
      <c r="BL36" s="122"/>
      <c r="BM36" s="122"/>
      <c r="BN36" s="122"/>
      <c r="BO36" s="122"/>
      <c r="BP36" s="122"/>
      <c r="BQ36" s="122"/>
      <c r="BR36" s="122"/>
      <c r="BS36" s="122"/>
      <c r="BT36" s="122"/>
      <c r="BU36" s="122"/>
      <c r="BV36" s="12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122"/>
      <c r="DD36" s="122"/>
      <c r="DE36" s="122"/>
      <c r="DF36" s="122"/>
      <c r="DG36" s="122"/>
      <c r="DH36" s="122"/>
      <c r="DI36" s="122"/>
      <c r="DJ36" s="122"/>
      <c r="DK36" s="122"/>
      <c r="DL36" s="122"/>
      <c r="DM36" s="122"/>
      <c r="DN36" s="122"/>
      <c r="DO36" s="122"/>
      <c r="DP36" s="122"/>
      <c r="DQ36" s="122"/>
      <c r="DR36" s="122"/>
      <c r="DS36" s="122"/>
      <c r="DT36" s="122"/>
      <c r="DU36" s="122"/>
      <c r="DV36" s="122"/>
      <c r="DW36" s="122"/>
      <c r="DX36" s="122"/>
    </row>
    <row r="37" spans="1:128" s="67" customFormat="1" ht="47.25">
      <c r="A37" s="896"/>
      <c r="B37" s="848"/>
      <c r="C37" s="869"/>
      <c r="D37" s="873"/>
      <c r="E37" s="842"/>
      <c r="F37" s="720"/>
      <c r="G37" s="846"/>
      <c r="H37" s="720"/>
      <c r="I37" s="140" t="str">
        <f>'Ma tran chuc năng P5'!G30</f>
        <v>TC2.1.9</v>
      </c>
      <c r="J37" s="58" t="str">
        <f>'Ma tran chuc năng P5'!H30</f>
        <v>Thực hiện in sổ sách kế toán theo từng Phân hệ kế toán</v>
      </c>
      <c r="K37" s="118" t="s">
        <v>105</v>
      </c>
      <c r="L37" s="86">
        <v>0</v>
      </c>
      <c r="M37" s="178" t="s">
        <v>106</v>
      </c>
      <c r="N37" s="139">
        <v>0.2</v>
      </c>
      <c r="O37" s="312">
        <f>N37*D35*$C$35*$B$22*$A$9</f>
        <v>2.9920000000000006E-2</v>
      </c>
      <c r="P37" s="86">
        <v>0</v>
      </c>
      <c r="Q37" s="83">
        <v>10</v>
      </c>
      <c r="R37" s="118">
        <f t="shared" si="1"/>
        <v>100</v>
      </c>
      <c r="S37" s="135">
        <f t="shared" si="2"/>
        <v>2.9920000000000004</v>
      </c>
      <c r="T37" s="86">
        <v>0</v>
      </c>
      <c r="U37" s="83">
        <v>10</v>
      </c>
      <c r="V37" s="118">
        <f t="shared" si="3"/>
        <v>100</v>
      </c>
      <c r="W37" s="135">
        <f t="shared" si="4"/>
        <v>2.9920000000000004</v>
      </c>
      <c r="X37" s="122"/>
      <c r="Y37" s="122"/>
      <c r="Z37" s="122"/>
      <c r="AA37" s="122"/>
      <c r="AB37" s="122"/>
      <c r="AC37" s="122"/>
      <c r="AD37" s="122"/>
      <c r="AE37" s="122"/>
      <c r="AF37" s="122"/>
      <c r="AG37" s="122"/>
      <c r="AH37" s="122"/>
      <c r="AI37" s="122"/>
      <c r="AJ37" s="122"/>
      <c r="AK37" s="122"/>
      <c r="AL37" s="122"/>
      <c r="AM37" s="122"/>
      <c r="AN37" s="122"/>
      <c r="AO37" s="122"/>
      <c r="AP37" s="122"/>
      <c r="AQ37" s="122"/>
      <c r="AR37" s="122"/>
      <c r="AS37" s="122"/>
      <c r="AT37" s="122"/>
      <c r="AU37" s="122"/>
      <c r="AV37" s="122"/>
      <c r="AW37" s="122"/>
      <c r="AX37" s="122"/>
      <c r="AY37" s="122"/>
      <c r="AZ37" s="122"/>
      <c r="BA37" s="122"/>
      <c r="BB37" s="122"/>
      <c r="BC37" s="122"/>
      <c r="BD37" s="122"/>
      <c r="BE37" s="122"/>
      <c r="BF37" s="122"/>
      <c r="BG37" s="122"/>
      <c r="BH37" s="122"/>
      <c r="BI37" s="122"/>
      <c r="BJ37" s="122"/>
      <c r="BK37" s="122"/>
      <c r="BL37" s="122"/>
      <c r="BM37" s="122"/>
      <c r="BN37" s="122"/>
      <c r="BO37" s="122"/>
      <c r="BP37" s="122"/>
      <c r="BQ37" s="122"/>
      <c r="BR37" s="122"/>
      <c r="BS37" s="122"/>
      <c r="BT37" s="122"/>
      <c r="BU37" s="122"/>
      <c r="BV37" s="12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122"/>
      <c r="DD37" s="122"/>
      <c r="DE37" s="122"/>
      <c r="DF37" s="122"/>
      <c r="DG37" s="122"/>
      <c r="DH37" s="122"/>
      <c r="DI37" s="122"/>
      <c r="DJ37" s="122"/>
      <c r="DK37" s="122"/>
      <c r="DL37" s="122"/>
      <c r="DM37" s="122"/>
      <c r="DN37" s="122"/>
      <c r="DO37" s="122"/>
      <c r="DP37" s="122"/>
      <c r="DQ37" s="122"/>
      <c r="DR37" s="122"/>
      <c r="DS37" s="122"/>
      <c r="DT37" s="122"/>
      <c r="DU37" s="122"/>
      <c r="DV37" s="122"/>
      <c r="DW37" s="122"/>
      <c r="DX37" s="122"/>
    </row>
    <row r="38" spans="1:128" s="67" customFormat="1" ht="78.75">
      <c r="A38" s="896"/>
      <c r="B38" s="848"/>
      <c r="C38" s="869"/>
      <c r="D38" s="871">
        <v>0.2</v>
      </c>
      <c r="E38" s="841" t="s">
        <v>92</v>
      </c>
      <c r="F38" s="719" t="str">
        <f>+'Ma tran chuc năng P5'!D36</f>
        <v>Lập  các báo cáo kế toán tài chính.</v>
      </c>
      <c r="G38" s="844" t="s">
        <v>511</v>
      </c>
      <c r="H38" s="811" t="str">
        <f>'Ma tran chuc năng P5'!F36</f>
        <v>Lập báo cáo kế toán tài chính toàn công ty</v>
      </c>
      <c r="I38" s="143" t="str">
        <f>'Ma tran chuc năng P5'!G36</f>
        <v>TC3.1.1</v>
      </c>
      <c r="J38" s="58" t="s">
        <v>313</v>
      </c>
      <c r="K38" s="118" t="s">
        <v>105</v>
      </c>
      <c r="L38" s="86">
        <v>0</v>
      </c>
      <c r="M38" s="178" t="s">
        <v>106</v>
      </c>
      <c r="N38" s="139">
        <v>0.6</v>
      </c>
      <c r="O38" s="312">
        <f t="shared" si="0"/>
        <v>8.9759999999999993E-2</v>
      </c>
      <c r="P38" s="86">
        <v>0</v>
      </c>
      <c r="Q38" s="83">
        <v>10</v>
      </c>
      <c r="R38" s="118">
        <f t="shared" si="1"/>
        <v>100</v>
      </c>
      <c r="S38" s="135">
        <f t="shared" si="2"/>
        <v>8.9759999999999991</v>
      </c>
      <c r="T38" s="86">
        <v>0</v>
      </c>
      <c r="U38" s="83">
        <v>10</v>
      </c>
      <c r="V38" s="118">
        <f t="shared" si="3"/>
        <v>100</v>
      </c>
      <c r="W38" s="135">
        <f t="shared" si="4"/>
        <v>8.9759999999999991</v>
      </c>
      <c r="X38" s="122"/>
      <c r="Y38" s="122"/>
      <c r="Z38" s="122"/>
      <c r="AA38" s="122"/>
      <c r="AB38" s="122"/>
      <c r="AC38" s="122"/>
      <c r="AD38" s="122"/>
      <c r="AE38" s="122"/>
      <c r="AF38" s="122"/>
      <c r="AG38" s="122"/>
      <c r="AH38" s="122"/>
      <c r="AI38" s="122"/>
      <c r="AJ38" s="122"/>
      <c r="AK38" s="122"/>
      <c r="AL38" s="122"/>
      <c r="AM38" s="122"/>
      <c r="AN38" s="122"/>
      <c r="AO38" s="122"/>
      <c r="AP38" s="122"/>
      <c r="AQ38" s="122"/>
      <c r="AR38" s="122"/>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c r="CZ38" s="122"/>
      <c r="DA38" s="122"/>
      <c r="DB38" s="122"/>
      <c r="DC38" s="122"/>
      <c r="DD38" s="122"/>
      <c r="DE38" s="122"/>
      <c r="DF38" s="122"/>
      <c r="DG38" s="122"/>
      <c r="DH38" s="122"/>
      <c r="DI38" s="122"/>
      <c r="DJ38" s="122"/>
      <c r="DK38" s="122"/>
      <c r="DL38" s="122"/>
      <c r="DM38" s="122"/>
      <c r="DN38" s="122"/>
      <c r="DO38" s="122"/>
      <c r="DP38" s="122"/>
      <c r="DQ38" s="122"/>
      <c r="DR38" s="122"/>
      <c r="DS38" s="122"/>
      <c r="DT38" s="122"/>
      <c r="DU38" s="122"/>
      <c r="DV38" s="122"/>
      <c r="DW38" s="122"/>
      <c r="DX38" s="122"/>
    </row>
    <row r="39" spans="1:128" s="67" customFormat="1" ht="110.25">
      <c r="A39" s="896"/>
      <c r="B39" s="848"/>
      <c r="C39" s="869"/>
      <c r="D39" s="872"/>
      <c r="E39" s="843"/>
      <c r="F39" s="857"/>
      <c r="G39" s="845"/>
      <c r="H39" s="811"/>
      <c r="I39" s="143" t="str">
        <f>'Ma tran chuc năng P5'!G37</f>
        <v>TC3.1.2</v>
      </c>
      <c r="J39" s="127" t="s">
        <v>390</v>
      </c>
      <c r="K39" s="118" t="s">
        <v>105</v>
      </c>
      <c r="L39" s="86">
        <v>0</v>
      </c>
      <c r="M39" s="178" t="s">
        <v>106</v>
      </c>
      <c r="N39" s="139">
        <v>0.2</v>
      </c>
      <c r="O39" s="312">
        <f>N39*D38*$C$35*$B$22*$A$9</f>
        <v>2.9920000000000006E-2</v>
      </c>
      <c r="P39" s="86">
        <v>0</v>
      </c>
      <c r="Q39" s="83">
        <v>10</v>
      </c>
      <c r="R39" s="118">
        <f t="shared" si="1"/>
        <v>100</v>
      </c>
      <c r="S39" s="135">
        <f t="shared" si="2"/>
        <v>2.9920000000000004</v>
      </c>
      <c r="T39" s="86">
        <v>0</v>
      </c>
      <c r="U39" s="83">
        <v>10</v>
      </c>
      <c r="V39" s="118">
        <f t="shared" si="3"/>
        <v>100</v>
      </c>
      <c r="W39" s="135">
        <f t="shared" si="4"/>
        <v>2.9920000000000004</v>
      </c>
      <c r="X39" s="122"/>
      <c r="Y39" s="122"/>
      <c r="Z39" s="122"/>
      <c r="AA39" s="122"/>
      <c r="AB39" s="122"/>
      <c r="AC39" s="122"/>
      <c r="AD39" s="122"/>
      <c r="AE39" s="122"/>
      <c r="AF39" s="122"/>
      <c r="AG39" s="122"/>
      <c r="AH39" s="122"/>
      <c r="AI39" s="122"/>
      <c r="AJ39" s="122"/>
      <c r="AK39" s="122"/>
      <c r="AL39" s="122"/>
      <c r="AM39" s="122"/>
      <c r="AN39" s="122"/>
      <c r="AO39" s="122"/>
      <c r="AP39" s="122"/>
      <c r="AQ39" s="122"/>
      <c r="AR39" s="122"/>
      <c r="AS39" s="122"/>
      <c r="AT39" s="122"/>
      <c r="AU39" s="122"/>
      <c r="AV39" s="122"/>
      <c r="AW39" s="122"/>
      <c r="AX39" s="122"/>
      <c r="AY39" s="122"/>
      <c r="AZ39" s="122"/>
      <c r="BA39" s="122"/>
      <c r="BB39" s="122"/>
      <c r="BC39" s="122"/>
      <c r="BD39" s="122"/>
      <c r="BE39" s="122"/>
      <c r="BF39" s="122"/>
      <c r="BG39" s="122"/>
      <c r="BH39" s="122"/>
      <c r="BI39" s="122"/>
      <c r="BJ39" s="122"/>
      <c r="BK39" s="122"/>
      <c r="BL39" s="122"/>
      <c r="BM39" s="122"/>
      <c r="BN39" s="122"/>
      <c r="BO39" s="122"/>
      <c r="BP39" s="122"/>
      <c r="BQ39" s="122"/>
      <c r="BR39" s="122"/>
      <c r="BS39" s="122"/>
      <c r="BT39" s="122"/>
      <c r="BU39" s="122"/>
      <c r="BV39" s="122"/>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c r="CZ39" s="122"/>
      <c r="DA39" s="122"/>
      <c r="DB39" s="122"/>
      <c r="DC39" s="122"/>
      <c r="DD39" s="122"/>
      <c r="DE39" s="122"/>
      <c r="DF39" s="122"/>
      <c r="DG39" s="122"/>
      <c r="DH39" s="122"/>
      <c r="DI39" s="122"/>
      <c r="DJ39" s="122"/>
      <c r="DK39" s="122"/>
      <c r="DL39" s="122"/>
      <c r="DM39" s="122"/>
      <c r="DN39" s="122"/>
      <c r="DO39" s="122"/>
      <c r="DP39" s="122"/>
      <c r="DQ39" s="122"/>
      <c r="DR39" s="122"/>
      <c r="DS39" s="122"/>
      <c r="DT39" s="122"/>
      <c r="DU39" s="122"/>
      <c r="DV39" s="122"/>
      <c r="DW39" s="122"/>
      <c r="DX39" s="122"/>
    </row>
    <row r="40" spans="1:128" s="67" customFormat="1" ht="78.75">
      <c r="A40" s="896"/>
      <c r="B40" s="848"/>
      <c r="C40" s="869"/>
      <c r="D40" s="873"/>
      <c r="E40" s="843"/>
      <c r="F40" s="857"/>
      <c r="G40" s="845"/>
      <c r="H40" s="811"/>
      <c r="I40" s="143" t="str">
        <f>'Ma tran chuc năng P5'!G38</f>
        <v>TC3.1.3</v>
      </c>
      <c r="J40" s="127" t="str">
        <f>'Ma tran chuc năng P5'!H38</f>
        <v>Thực hiện phân bổ giá trị lãi vay, gốc vay các công trình ĐTXD khi có thông báo của EVNNPC.</v>
      </c>
      <c r="K40" s="118" t="s">
        <v>105</v>
      </c>
      <c r="L40" s="86">
        <v>0</v>
      </c>
      <c r="M40" s="178" t="s">
        <v>106</v>
      </c>
      <c r="N40" s="139">
        <v>0.2</v>
      </c>
      <c r="O40" s="312">
        <f>N40*D38*$C$35*$B$22*$A$9</f>
        <v>2.9920000000000006E-2</v>
      </c>
      <c r="P40" s="86">
        <v>0</v>
      </c>
      <c r="Q40" s="83">
        <v>10</v>
      </c>
      <c r="R40" s="118">
        <f t="shared" si="1"/>
        <v>100</v>
      </c>
      <c r="S40" s="135">
        <f t="shared" si="2"/>
        <v>2.9920000000000004</v>
      </c>
      <c r="T40" s="86">
        <v>0</v>
      </c>
      <c r="U40" s="83">
        <v>10</v>
      </c>
      <c r="V40" s="118">
        <f t="shared" si="3"/>
        <v>100</v>
      </c>
      <c r="W40" s="135">
        <f t="shared" si="4"/>
        <v>2.9920000000000004</v>
      </c>
      <c r="X40" s="122"/>
      <c r="Y40" s="122"/>
      <c r="Z40" s="122"/>
      <c r="AA40" s="122"/>
      <c r="AB40" s="122"/>
      <c r="AC40" s="122"/>
      <c r="AD40" s="122"/>
      <c r="AE40" s="122"/>
      <c r="AF40" s="122"/>
      <c r="AG40" s="122"/>
      <c r="AH40" s="122"/>
      <c r="AI40" s="122"/>
      <c r="AJ40" s="122"/>
      <c r="AK40" s="122"/>
      <c r="AL40" s="122"/>
      <c r="AM40" s="122"/>
      <c r="AN40" s="122"/>
      <c r="AO40" s="122"/>
      <c r="AP40" s="122"/>
      <c r="AQ40" s="122"/>
      <c r="AR40" s="122"/>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122"/>
      <c r="DD40" s="122"/>
      <c r="DE40" s="122"/>
      <c r="DF40" s="122"/>
      <c r="DG40" s="122"/>
      <c r="DH40" s="122"/>
      <c r="DI40" s="122"/>
      <c r="DJ40" s="122"/>
      <c r="DK40" s="122"/>
      <c r="DL40" s="122"/>
      <c r="DM40" s="122"/>
      <c r="DN40" s="122"/>
      <c r="DO40" s="122"/>
      <c r="DP40" s="122"/>
      <c r="DQ40" s="122"/>
      <c r="DR40" s="122"/>
      <c r="DS40" s="122"/>
      <c r="DT40" s="122"/>
      <c r="DU40" s="122"/>
      <c r="DV40" s="122"/>
      <c r="DW40" s="122"/>
      <c r="DX40" s="122"/>
    </row>
    <row r="41" spans="1:128" s="67" customFormat="1" ht="110.25">
      <c r="A41" s="896"/>
      <c r="B41" s="848"/>
      <c r="C41" s="869"/>
      <c r="D41" s="871">
        <v>0.1</v>
      </c>
      <c r="E41" s="843"/>
      <c r="F41" s="857"/>
      <c r="G41" s="844" t="s">
        <v>589</v>
      </c>
      <c r="H41" s="719" t="str">
        <f>'Ma tran chuc năng P5'!F41</f>
        <v>Lập các báo cáo kế toán khác</v>
      </c>
      <c r="I41" s="143" t="str">
        <f>'Ma tran chuc năng P5'!G45</f>
        <v>TC3.2.5</v>
      </c>
      <c r="J41" s="127" t="str">
        <f>'Ma tran chuc năng P5'!H45</f>
        <v>Tham gia phối hợp thực hiện Lập Báo cáo đăng ký kế hoạch vốn và kế hoạch giải ngân vốn đầu tư xây dựng cơ bản theo yêu cầu của EVNNPC</v>
      </c>
      <c r="K41" s="118" t="s">
        <v>105</v>
      </c>
      <c r="L41" s="86">
        <v>0</v>
      </c>
      <c r="M41" s="178" t="s">
        <v>125</v>
      </c>
      <c r="N41" s="139">
        <v>0.3</v>
      </c>
      <c r="O41" s="312">
        <f>N41*D41*$C$35*$B$22*$A$9</f>
        <v>2.2439999999999998E-2</v>
      </c>
      <c r="P41" s="86">
        <v>0</v>
      </c>
      <c r="Q41" s="83">
        <v>10</v>
      </c>
      <c r="R41" s="118">
        <f t="shared" si="1"/>
        <v>100</v>
      </c>
      <c r="S41" s="135">
        <f t="shared" si="2"/>
        <v>2.2439999999999998</v>
      </c>
      <c r="T41" s="86">
        <v>0</v>
      </c>
      <c r="U41" s="83">
        <v>10</v>
      </c>
      <c r="V41" s="118">
        <f t="shared" si="3"/>
        <v>100</v>
      </c>
      <c r="W41" s="135">
        <f t="shared" si="4"/>
        <v>2.2439999999999998</v>
      </c>
      <c r="X41" s="122"/>
      <c r="Y41" s="122"/>
      <c r="Z41" s="122"/>
      <c r="AA41" s="122"/>
      <c r="AB41" s="122"/>
      <c r="AC41" s="122"/>
      <c r="AD41" s="122"/>
      <c r="AE41" s="122"/>
      <c r="AF41" s="122"/>
      <c r="AG41" s="122"/>
      <c r="AH41" s="122"/>
      <c r="AI41" s="122"/>
      <c r="AJ41" s="122"/>
      <c r="AK41" s="122"/>
      <c r="AL41" s="122"/>
      <c r="AM41" s="122"/>
      <c r="AN41" s="122"/>
      <c r="AO41" s="122"/>
      <c r="AP41" s="122"/>
      <c r="AQ41" s="122"/>
      <c r="AR41" s="122"/>
      <c r="AS41" s="122"/>
      <c r="AT41" s="122"/>
      <c r="AU41" s="122"/>
      <c r="AV41" s="122"/>
      <c r="AW41" s="122"/>
      <c r="AX41" s="122"/>
      <c r="AY41" s="122"/>
      <c r="AZ41" s="122"/>
      <c r="BA41" s="122"/>
      <c r="BB41" s="122"/>
      <c r="BC41" s="122"/>
      <c r="BD41" s="122"/>
      <c r="BE41" s="122"/>
      <c r="BF41" s="122"/>
      <c r="BG41" s="122"/>
      <c r="BH41" s="122"/>
      <c r="BI41" s="122"/>
      <c r="BJ41" s="122"/>
      <c r="BK41" s="122"/>
      <c r="BL41" s="122"/>
      <c r="BM41" s="122"/>
      <c r="BN41" s="122"/>
      <c r="BO41" s="122"/>
      <c r="BP41" s="122"/>
      <c r="BQ41" s="122"/>
      <c r="BR41" s="122"/>
      <c r="BS41" s="122"/>
      <c r="BT41" s="122"/>
      <c r="BU41" s="122"/>
      <c r="BV41" s="122"/>
      <c r="BW41" s="122"/>
      <c r="BX41" s="122"/>
      <c r="BY41" s="122"/>
      <c r="BZ41" s="122"/>
      <c r="CA41" s="122"/>
      <c r="CB41" s="122"/>
      <c r="CC41" s="122"/>
      <c r="CD41" s="122"/>
      <c r="CE41" s="122"/>
      <c r="CF41" s="122"/>
      <c r="CG41" s="122"/>
      <c r="CH41" s="122"/>
      <c r="CI41" s="122"/>
      <c r="CJ41" s="122"/>
      <c r="CK41" s="122"/>
      <c r="CL41" s="122"/>
      <c r="CM41" s="122"/>
      <c r="CN41" s="122"/>
      <c r="CO41" s="122"/>
      <c r="CP41" s="122"/>
      <c r="CQ41" s="122"/>
      <c r="CR41" s="122"/>
      <c r="CS41" s="122"/>
      <c r="CT41" s="122"/>
      <c r="CU41" s="122"/>
      <c r="CV41" s="122"/>
      <c r="CW41" s="122"/>
      <c r="CX41" s="122"/>
      <c r="CY41" s="122"/>
      <c r="CZ41" s="122"/>
      <c r="DA41" s="122"/>
      <c r="DB41" s="122"/>
      <c r="DC41" s="122"/>
      <c r="DD41" s="122"/>
      <c r="DE41" s="122"/>
      <c r="DF41" s="122"/>
      <c r="DG41" s="122"/>
      <c r="DH41" s="122"/>
      <c r="DI41" s="122"/>
      <c r="DJ41" s="122"/>
      <c r="DK41" s="122"/>
      <c r="DL41" s="122"/>
      <c r="DM41" s="122"/>
      <c r="DN41" s="122"/>
      <c r="DO41" s="122"/>
      <c r="DP41" s="122"/>
      <c r="DQ41" s="122"/>
      <c r="DR41" s="122"/>
      <c r="DS41" s="122"/>
      <c r="DT41" s="122"/>
      <c r="DU41" s="122"/>
      <c r="DV41" s="122"/>
      <c r="DW41" s="122"/>
      <c r="DX41" s="122"/>
    </row>
    <row r="42" spans="1:128" s="67" customFormat="1" ht="63">
      <c r="A42" s="896"/>
      <c r="B42" s="848"/>
      <c r="C42" s="869"/>
      <c r="D42" s="873"/>
      <c r="E42" s="843"/>
      <c r="F42" s="857"/>
      <c r="G42" s="846"/>
      <c r="H42" s="935"/>
      <c r="I42" s="143" t="str">
        <f>'Ma tran chuc năng P5'!G46</f>
        <v>TC3.2.6</v>
      </c>
      <c r="J42" s="58" t="s">
        <v>391</v>
      </c>
      <c r="K42" s="118" t="s">
        <v>105</v>
      </c>
      <c r="L42" s="86">
        <v>0</v>
      </c>
      <c r="M42" s="178" t="s">
        <v>106</v>
      </c>
      <c r="N42" s="139">
        <v>0.7</v>
      </c>
      <c r="O42" s="312">
        <f>N42*D41*$C$35*$B$22*$A$9</f>
        <v>5.2359999999999997E-2</v>
      </c>
      <c r="P42" s="86">
        <v>0</v>
      </c>
      <c r="Q42" s="83">
        <v>10</v>
      </c>
      <c r="R42" s="118">
        <f t="shared" si="1"/>
        <v>100</v>
      </c>
      <c r="S42" s="135">
        <f t="shared" si="2"/>
        <v>5.2359999999999998</v>
      </c>
      <c r="T42" s="86">
        <v>0</v>
      </c>
      <c r="U42" s="83">
        <v>10</v>
      </c>
      <c r="V42" s="118">
        <f t="shared" si="3"/>
        <v>100</v>
      </c>
      <c r="W42" s="135">
        <f t="shared" si="4"/>
        <v>5.2359999999999998</v>
      </c>
      <c r="X42" s="122"/>
      <c r="Y42" s="122"/>
      <c r="Z42" s="122"/>
      <c r="AA42" s="122"/>
      <c r="AB42" s="122"/>
      <c r="AC42" s="122"/>
      <c r="AD42" s="122"/>
      <c r="AE42" s="122"/>
      <c r="AF42" s="122"/>
      <c r="AG42" s="122"/>
      <c r="AH42" s="122"/>
      <c r="AI42" s="122"/>
      <c r="AJ42" s="122"/>
      <c r="AK42" s="122"/>
      <c r="AL42" s="122"/>
      <c r="AM42" s="122"/>
      <c r="AN42" s="122"/>
      <c r="AO42" s="122"/>
      <c r="AP42" s="122"/>
      <c r="AQ42" s="122"/>
      <c r="AR42" s="122"/>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122"/>
      <c r="DD42" s="122"/>
      <c r="DE42" s="122"/>
      <c r="DF42" s="122"/>
      <c r="DG42" s="122"/>
      <c r="DH42" s="122"/>
      <c r="DI42" s="122"/>
      <c r="DJ42" s="122"/>
      <c r="DK42" s="122"/>
      <c r="DL42" s="122"/>
      <c r="DM42" s="122"/>
      <c r="DN42" s="122"/>
      <c r="DO42" s="122"/>
      <c r="DP42" s="122"/>
      <c r="DQ42" s="122"/>
      <c r="DR42" s="122"/>
      <c r="DS42" s="122"/>
      <c r="DT42" s="122"/>
      <c r="DU42" s="122"/>
      <c r="DV42" s="122"/>
      <c r="DW42" s="122"/>
      <c r="DX42" s="122"/>
    </row>
    <row r="43" spans="1:128" s="67" customFormat="1" ht="47.25">
      <c r="A43" s="896"/>
      <c r="B43" s="848"/>
      <c r="C43" s="869"/>
      <c r="D43" s="871">
        <v>0.5</v>
      </c>
      <c r="E43" s="841" t="s">
        <v>95</v>
      </c>
      <c r="F43" s="719" t="str">
        <f>+'Ma tran chuc năng P5'!D58</f>
        <v>Thẩm tra quyết toán, xin vốn và giải ngân công trình XDCB, SCL, khắc phục thiên tai</v>
      </c>
      <c r="G43" s="844" t="s">
        <v>210</v>
      </c>
      <c r="H43" s="719" t="str">
        <f>'Ma tran chuc năng P5'!F58</f>
        <v>Thực hiện Thẩm tra quyết toán, xin vốn và giải ngân công trình XDCB.</v>
      </c>
      <c r="I43" s="140" t="s">
        <v>213</v>
      </c>
      <c r="J43" s="58" t="s">
        <v>320</v>
      </c>
      <c r="K43" s="118" t="s">
        <v>105</v>
      </c>
      <c r="L43" s="86">
        <v>0</v>
      </c>
      <c r="M43" s="178" t="s">
        <v>106</v>
      </c>
      <c r="N43" s="139">
        <v>0.4</v>
      </c>
      <c r="O43" s="312">
        <f>N43*D43*$C$35*$B$22*$A$9</f>
        <v>0.14960000000000001</v>
      </c>
      <c r="P43" s="86">
        <v>0</v>
      </c>
      <c r="Q43" s="83">
        <v>10</v>
      </c>
      <c r="R43" s="118">
        <f t="shared" si="1"/>
        <v>100</v>
      </c>
      <c r="S43" s="135">
        <f t="shared" si="2"/>
        <v>14.96</v>
      </c>
      <c r="T43" s="86">
        <v>0</v>
      </c>
      <c r="U43" s="83">
        <v>10</v>
      </c>
      <c r="V43" s="118">
        <f t="shared" si="3"/>
        <v>100</v>
      </c>
      <c r="W43" s="135">
        <f t="shared" si="4"/>
        <v>14.96</v>
      </c>
      <c r="X43" s="122"/>
      <c r="Y43" s="122"/>
      <c r="Z43" s="122"/>
      <c r="AA43" s="122"/>
      <c r="AB43" s="122"/>
      <c r="AC43" s="122"/>
      <c r="AD43" s="122"/>
      <c r="AE43" s="122"/>
      <c r="AF43" s="122"/>
      <c r="AG43" s="122"/>
      <c r="AH43" s="122"/>
      <c r="AI43" s="122"/>
      <c r="AJ43" s="122"/>
      <c r="AK43" s="122"/>
      <c r="AL43" s="122"/>
      <c r="AM43" s="122"/>
      <c r="AN43" s="122"/>
      <c r="AO43" s="122"/>
      <c r="AP43" s="122"/>
      <c r="AQ43" s="122"/>
      <c r="AR43" s="122"/>
      <c r="AS43" s="122"/>
      <c r="AT43" s="122"/>
      <c r="AU43" s="122"/>
      <c r="AV43" s="122"/>
      <c r="AW43" s="122"/>
      <c r="AX43" s="122"/>
      <c r="AY43" s="122"/>
      <c r="AZ43" s="122"/>
      <c r="BA43" s="122"/>
      <c r="BB43" s="122"/>
      <c r="BC43" s="122"/>
      <c r="BD43" s="122"/>
      <c r="BE43" s="122"/>
      <c r="BF43" s="122"/>
      <c r="BG43" s="122"/>
      <c r="BH43" s="122"/>
      <c r="BI43" s="122"/>
      <c r="BJ43" s="122"/>
      <c r="BK43" s="122"/>
      <c r="BL43" s="122"/>
      <c r="BM43" s="122"/>
      <c r="BN43" s="122"/>
      <c r="BO43" s="122"/>
      <c r="BP43" s="122"/>
      <c r="BQ43" s="122"/>
      <c r="BR43" s="122"/>
      <c r="BS43" s="122"/>
      <c r="BT43" s="122"/>
      <c r="BU43" s="122"/>
      <c r="BV43" s="122"/>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122"/>
      <c r="DD43" s="122"/>
      <c r="DE43" s="122"/>
      <c r="DF43" s="122"/>
      <c r="DG43" s="122"/>
      <c r="DH43" s="122"/>
      <c r="DI43" s="122"/>
      <c r="DJ43" s="122"/>
      <c r="DK43" s="122"/>
      <c r="DL43" s="122"/>
      <c r="DM43" s="122"/>
      <c r="DN43" s="122"/>
      <c r="DO43" s="122"/>
      <c r="DP43" s="122"/>
      <c r="DQ43" s="122"/>
      <c r="DR43" s="122"/>
      <c r="DS43" s="122"/>
      <c r="DT43" s="122"/>
      <c r="DU43" s="122"/>
      <c r="DV43" s="122"/>
      <c r="DW43" s="122"/>
      <c r="DX43" s="122"/>
    </row>
    <row r="44" spans="1:128" s="67" customFormat="1" ht="141.75">
      <c r="A44" s="896"/>
      <c r="B44" s="848"/>
      <c r="C44" s="869"/>
      <c r="D44" s="872"/>
      <c r="E44" s="843"/>
      <c r="F44" s="857"/>
      <c r="G44" s="845"/>
      <c r="H44" s="857"/>
      <c r="I44" s="140" t="str">
        <f>'Ma tran chuc năng P5'!G59</f>
        <v>TC5.1.2</v>
      </c>
      <c r="J44" s="58" t="str">
        <f>'Ma tran chuc năng P5'!H59</f>
        <v>Lập báo cáo quyết toán công trình hoàn thành, tập hợp hồ sơ và hoàn thành công tác thẩm tra. Thực hiện trình lãnh đạo phê duyệt quyết định quyết toán công trình ĐTXD hoàn thành.</v>
      </c>
      <c r="K44" s="118" t="s">
        <v>105</v>
      </c>
      <c r="L44" s="86">
        <v>0</v>
      </c>
      <c r="M44" s="178" t="s">
        <v>106</v>
      </c>
      <c r="N44" s="139">
        <v>0.4</v>
      </c>
      <c r="O44" s="312">
        <f>N44*D43*$C$35*$B$22*$A$9</f>
        <v>0.14960000000000001</v>
      </c>
      <c r="P44" s="86">
        <v>0</v>
      </c>
      <c r="Q44" s="83">
        <v>10</v>
      </c>
      <c r="R44" s="118">
        <f t="shared" si="1"/>
        <v>100</v>
      </c>
      <c r="S44" s="135">
        <f t="shared" si="2"/>
        <v>14.96</v>
      </c>
      <c r="T44" s="86">
        <v>0</v>
      </c>
      <c r="U44" s="83">
        <v>10</v>
      </c>
      <c r="V44" s="118">
        <f t="shared" si="3"/>
        <v>100</v>
      </c>
      <c r="W44" s="135">
        <f t="shared" si="4"/>
        <v>14.96</v>
      </c>
      <c r="X44" s="122"/>
      <c r="Y44" s="122"/>
      <c r="Z44" s="122"/>
      <c r="AA44" s="122"/>
      <c r="AB44" s="122"/>
      <c r="AC44" s="122"/>
      <c r="AD44" s="122"/>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22"/>
      <c r="DD44" s="122"/>
      <c r="DE44" s="122"/>
      <c r="DF44" s="122"/>
      <c r="DG44" s="122"/>
      <c r="DH44" s="122"/>
      <c r="DI44" s="122"/>
      <c r="DJ44" s="122"/>
      <c r="DK44" s="122"/>
      <c r="DL44" s="122"/>
      <c r="DM44" s="122"/>
      <c r="DN44" s="122"/>
      <c r="DO44" s="122"/>
      <c r="DP44" s="122"/>
      <c r="DQ44" s="122"/>
      <c r="DR44" s="122"/>
      <c r="DS44" s="122"/>
      <c r="DT44" s="122"/>
      <c r="DU44" s="122"/>
      <c r="DV44" s="122"/>
      <c r="DW44" s="122"/>
      <c r="DX44" s="122"/>
    </row>
    <row r="45" spans="1:128" s="67" customFormat="1" ht="110.25">
      <c r="A45" s="896"/>
      <c r="B45" s="848"/>
      <c r="C45" s="870"/>
      <c r="D45" s="873"/>
      <c r="E45" s="842"/>
      <c r="F45" s="720"/>
      <c r="G45" s="846"/>
      <c r="H45" s="720"/>
      <c r="I45" s="140" t="str">
        <f>'Ma tran chuc năng P5'!G60</f>
        <v>TC5.1.3</v>
      </c>
      <c r="J45" s="132" t="s">
        <v>337</v>
      </c>
      <c r="K45" s="118" t="s">
        <v>105</v>
      </c>
      <c r="L45" s="86">
        <v>0</v>
      </c>
      <c r="M45" s="178" t="s">
        <v>106</v>
      </c>
      <c r="N45" s="139">
        <v>0.2</v>
      </c>
      <c r="O45" s="312">
        <f>N45*D43*$C$35*$B$22*$A$9</f>
        <v>7.4800000000000005E-2</v>
      </c>
      <c r="P45" s="86">
        <v>0</v>
      </c>
      <c r="Q45" s="83">
        <v>10</v>
      </c>
      <c r="R45" s="118">
        <f t="shared" si="1"/>
        <v>100</v>
      </c>
      <c r="S45" s="135">
        <f t="shared" si="2"/>
        <v>7.48</v>
      </c>
      <c r="T45" s="86">
        <v>0</v>
      </c>
      <c r="U45" s="83">
        <v>10</v>
      </c>
      <c r="V45" s="118">
        <f t="shared" si="3"/>
        <v>100</v>
      </c>
      <c r="W45" s="135">
        <f t="shared" si="4"/>
        <v>7.48</v>
      </c>
      <c r="X45" s="122"/>
      <c r="Y45" s="122"/>
      <c r="Z45" s="122"/>
      <c r="AA45" s="122"/>
      <c r="AB45" s="122"/>
      <c r="AC45" s="122"/>
      <c r="AD45" s="122"/>
      <c r="AE45" s="122"/>
      <c r="AF45" s="122"/>
      <c r="AG45" s="122"/>
      <c r="AH45" s="122"/>
      <c r="AI45" s="122"/>
      <c r="AJ45" s="122"/>
      <c r="AK45" s="122"/>
      <c r="AL45" s="122"/>
      <c r="AM45" s="122"/>
      <c r="AN45" s="122"/>
      <c r="AO45" s="122"/>
      <c r="AP45" s="122"/>
      <c r="AQ45" s="122"/>
      <c r="AR45" s="122"/>
      <c r="AS45" s="122"/>
      <c r="AT45" s="122"/>
      <c r="AU45" s="122"/>
      <c r="AV45" s="122"/>
      <c r="AW45" s="122"/>
      <c r="AX45" s="122"/>
      <c r="AY45" s="122"/>
      <c r="AZ45" s="122"/>
      <c r="BA45" s="122"/>
      <c r="BB45" s="122"/>
      <c r="BC45" s="122"/>
      <c r="BD45" s="122"/>
      <c r="BE45" s="122"/>
      <c r="BF45" s="122"/>
      <c r="BG45" s="122"/>
      <c r="BH45" s="122"/>
      <c r="BI45" s="122"/>
      <c r="BJ45" s="122"/>
      <c r="BK45" s="122"/>
      <c r="BL45" s="122"/>
      <c r="BM45" s="122"/>
      <c r="BN45" s="122"/>
      <c r="BO45" s="122"/>
      <c r="BP45" s="122"/>
      <c r="BQ45" s="122"/>
      <c r="BR45" s="122"/>
      <c r="BS45" s="122"/>
      <c r="BT45" s="122"/>
      <c r="BU45" s="122"/>
      <c r="BV45" s="122"/>
      <c r="BW45" s="122"/>
      <c r="BX45" s="122"/>
      <c r="BY45" s="122"/>
      <c r="BZ45" s="122"/>
      <c r="CA45" s="122"/>
      <c r="CB45" s="122"/>
      <c r="CC45" s="122"/>
      <c r="CD45" s="122"/>
      <c r="CE45" s="122"/>
      <c r="CF45" s="122"/>
      <c r="CG45" s="122"/>
      <c r="CH45" s="122"/>
      <c r="CI45" s="122"/>
      <c r="CJ45" s="122"/>
      <c r="CK45" s="122"/>
      <c r="CL45" s="122"/>
      <c r="CM45" s="122"/>
      <c r="CN45" s="122"/>
      <c r="CO45" s="122"/>
      <c r="CP45" s="122"/>
      <c r="CQ45" s="122"/>
      <c r="CR45" s="122"/>
      <c r="CS45" s="122"/>
      <c r="CT45" s="122"/>
      <c r="CU45" s="122"/>
      <c r="CV45" s="122"/>
      <c r="CW45" s="122"/>
      <c r="CX45" s="122"/>
      <c r="CY45" s="122"/>
      <c r="CZ45" s="122"/>
      <c r="DA45" s="122"/>
      <c r="DB45" s="122"/>
      <c r="DC45" s="122"/>
      <c r="DD45" s="122"/>
      <c r="DE45" s="122"/>
      <c r="DF45" s="122"/>
      <c r="DG45" s="122"/>
      <c r="DH45" s="122"/>
      <c r="DI45" s="122"/>
      <c r="DJ45" s="122"/>
      <c r="DK45" s="122"/>
      <c r="DL45" s="122"/>
      <c r="DM45" s="122"/>
      <c r="DN45" s="122"/>
      <c r="DO45" s="122"/>
      <c r="DP45" s="122"/>
      <c r="DQ45" s="122"/>
      <c r="DR45" s="122"/>
      <c r="DS45" s="122"/>
      <c r="DT45" s="122"/>
      <c r="DU45" s="122"/>
      <c r="DV45" s="122"/>
      <c r="DW45" s="122"/>
      <c r="DX45" s="122"/>
    </row>
    <row r="46" spans="1:128" s="67" customFormat="1" ht="15.75" hidden="1" customHeight="1">
      <c r="A46" s="896"/>
      <c r="B46" s="848"/>
      <c r="C46" s="147"/>
      <c r="D46" s="147"/>
      <c r="E46" s="138" t="s">
        <v>214</v>
      </c>
      <c r="F46" s="801" t="s">
        <v>215</v>
      </c>
      <c r="G46" s="801"/>
      <c r="H46" s="801"/>
      <c r="I46" s="801"/>
      <c r="J46" s="801"/>
      <c r="K46" s="801"/>
      <c r="L46" s="801"/>
      <c r="M46" s="801"/>
      <c r="N46" s="190"/>
      <c r="O46" s="190"/>
      <c r="P46" s="198"/>
      <c r="Q46" s="198"/>
      <c r="R46" s="196"/>
      <c r="S46" s="197"/>
      <c r="T46" s="198"/>
      <c r="U46" s="198"/>
      <c r="V46" s="196"/>
      <c r="W46" s="197"/>
      <c r="X46" s="122"/>
      <c r="Y46" s="122"/>
      <c r="Z46" s="122"/>
      <c r="AA46" s="122"/>
      <c r="AB46" s="122"/>
      <c r="AC46" s="122"/>
      <c r="AD46" s="122"/>
      <c r="AE46" s="122"/>
      <c r="AF46" s="122"/>
      <c r="AG46" s="122"/>
      <c r="AH46" s="122"/>
      <c r="AI46" s="122"/>
      <c r="AJ46" s="122"/>
      <c r="AK46" s="122"/>
      <c r="AL46" s="122"/>
      <c r="AM46" s="122"/>
      <c r="AN46" s="122"/>
      <c r="AO46" s="122"/>
      <c r="AP46" s="122"/>
      <c r="AQ46" s="122"/>
      <c r="AR46" s="122"/>
      <c r="AS46" s="122"/>
      <c r="AT46" s="122"/>
      <c r="AU46" s="122"/>
      <c r="AV46" s="122"/>
      <c r="AW46" s="122"/>
      <c r="AX46" s="122"/>
      <c r="AY46" s="122"/>
      <c r="AZ46" s="122"/>
      <c r="BA46" s="122"/>
      <c r="BB46" s="122"/>
      <c r="BC46" s="122"/>
      <c r="BD46" s="122"/>
      <c r="BE46" s="122"/>
      <c r="BF46" s="122"/>
      <c r="BG46" s="122"/>
      <c r="BH46" s="122"/>
      <c r="BI46" s="122"/>
      <c r="BJ46" s="122"/>
      <c r="BK46" s="122"/>
      <c r="BL46" s="122"/>
      <c r="BM46" s="122"/>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22"/>
      <c r="DD46" s="122"/>
      <c r="DE46" s="122"/>
      <c r="DF46" s="122"/>
      <c r="DG46" s="122"/>
      <c r="DH46" s="122"/>
      <c r="DI46" s="122"/>
      <c r="DJ46" s="122"/>
      <c r="DK46" s="122"/>
      <c r="DL46" s="122"/>
      <c r="DM46" s="122"/>
      <c r="DN46" s="122"/>
      <c r="DO46" s="122"/>
      <c r="DP46" s="122"/>
      <c r="DQ46" s="122"/>
      <c r="DR46" s="122"/>
      <c r="DS46" s="122"/>
      <c r="DT46" s="122"/>
      <c r="DU46" s="122"/>
      <c r="DV46" s="122"/>
      <c r="DW46" s="122"/>
      <c r="DX46" s="122"/>
    </row>
    <row r="47" spans="1:128" s="67" customFormat="1" ht="47.25" hidden="1" customHeight="1">
      <c r="A47" s="896"/>
      <c r="B47" s="848"/>
      <c r="C47" s="200"/>
      <c r="D47" s="538"/>
      <c r="E47" s="81" t="s">
        <v>97</v>
      </c>
      <c r="F47" s="58" t="str">
        <f>+'Ma tran chuc năng P5'!D70</f>
        <v>Tổ chức phòng chống và khắc phục thiên tai</v>
      </c>
      <c r="G47" s="140" t="s">
        <v>216</v>
      </c>
      <c r="H47" s="132" t="str">
        <f>+'Ma tran chuc năng P5'!H70</f>
        <v>Thực hiện tham gia Ban chỉ huy phòng chống và khắc phục thiên tai</v>
      </c>
      <c r="I47" s="140" t="s">
        <v>217</v>
      </c>
      <c r="J47" s="132" t="s">
        <v>259</v>
      </c>
      <c r="K47" s="90" t="s">
        <v>105</v>
      </c>
      <c r="L47" s="179"/>
      <c r="M47" s="178"/>
      <c r="N47" s="139"/>
      <c r="O47" s="139"/>
      <c r="P47" s="178"/>
      <c r="Q47" s="134"/>
      <c r="R47" s="118"/>
      <c r="S47" s="135"/>
      <c r="T47" s="178"/>
      <c r="U47" s="134"/>
      <c r="V47" s="118"/>
      <c r="W47" s="135"/>
      <c r="X47" s="122"/>
      <c r="Y47" s="122"/>
      <c r="Z47" s="122"/>
      <c r="AA47" s="122"/>
      <c r="AB47" s="122"/>
      <c r="AC47" s="122"/>
      <c r="AD47" s="122"/>
      <c r="AE47" s="122"/>
      <c r="AF47" s="122"/>
      <c r="AG47" s="122"/>
      <c r="AH47" s="122"/>
      <c r="AI47" s="122"/>
      <c r="AJ47" s="122"/>
      <c r="AK47" s="122"/>
      <c r="AL47" s="122"/>
      <c r="AM47" s="122"/>
      <c r="AN47" s="122"/>
      <c r="AO47" s="122"/>
      <c r="AP47" s="122"/>
      <c r="AQ47" s="122"/>
      <c r="AR47" s="122"/>
      <c r="AS47" s="122"/>
      <c r="AT47" s="122"/>
      <c r="AU47" s="122"/>
      <c r="AV47" s="122"/>
      <c r="AW47" s="122"/>
      <c r="AX47" s="122"/>
      <c r="AY47" s="122"/>
      <c r="AZ47" s="122"/>
      <c r="BA47" s="122"/>
      <c r="BB47" s="122"/>
      <c r="BC47" s="122"/>
      <c r="BD47" s="122"/>
      <c r="BE47" s="122"/>
      <c r="BF47" s="122"/>
      <c r="BG47" s="122"/>
      <c r="BH47" s="122"/>
      <c r="BI47" s="122"/>
      <c r="BJ47" s="122"/>
      <c r="BK47" s="122"/>
      <c r="BL47" s="122"/>
      <c r="BM47" s="122"/>
      <c r="BN47" s="122"/>
      <c r="BO47" s="122"/>
      <c r="BP47" s="122"/>
      <c r="BQ47" s="122"/>
      <c r="BR47" s="122"/>
      <c r="BS47" s="122"/>
      <c r="BT47" s="122"/>
      <c r="BU47" s="122"/>
      <c r="BV47" s="122"/>
      <c r="BW47" s="122"/>
      <c r="BX47" s="122"/>
      <c r="BY47" s="122"/>
      <c r="BZ47" s="122"/>
      <c r="CA47" s="122"/>
      <c r="CB47" s="122"/>
      <c r="CC47" s="122"/>
      <c r="CD47" s="122"/>
      <c r="CE47" s="122"/>
      <c r="CF47" s="122"/>
      <c r="CG47" s="122"/>
      <c r="CH47" s="122"/>
      <c r="CI47" s="122"/>
      <c r="CJ47" s="122"/>
      <c r="CK47" s="122"/>
      <c r="CL47" s="122"/>
      <c r="CM47" s="122"/>
      <c r="CN47" s="122"/>
      <c r="CO47" s="122"/>
      <c r="CP47" s="122"/>
      <c r="CQ47" s="122"/>
      <c r="CR47" s="122"/>
      <c r="CS47" s="122"/>
      <c r="CT47" s="122"/>
      <c r="CU47" s="122"/>
      <c r="CV47" s="122"/>
      <c r="CW47" s="122"/>
      <c r="CX47" s="122"/>
      <c r="CY47" s="122"/>
      <c r="CZ47" s="122"/>
      <c r="DA47" s="122"/>
      <c r="DB47" s="122"/>
      <c r="DC47" s="122"/>
      <c r="DD47" s="122"/>
      <c r="DE47" s="122"/>
      <c r="DF47" s="122"/>
      <c r="DG47" s="122"/>
      <c r="DH47" s="122"/>
      <c r="DI47" s="122"/>
      <c r="DJ47" s="122"/>
      <c r="DK47" s="122"/>
      <c r="DL47" s="122"/>
      <c r="DM47" s="122"/>
      <c r="DN47" s="122"/>
      <c r="DO47" s="122"/>
      <c r="DP47" s="122"/>
      <c r="DQ47" s="122"/>
      <c r="DR47" s="122"/>
      <c r="DS47" s="122"/>
      <c r="DT47" s="122"/>
      <c r="DU47" s="122"/>
      <c r="DV47" s="122"/>
      <c r="DW47" s="122"/>
      <c r="DX47" s="122"/>
    </row>
    <row r="48" spans="1:128" s="67" customFormat="1" ht="15.75" hidden="1" customHeight="1">
      <c r="A48" s="896"/>
      <c r="B48" s="848"/>
      <c r="C48" s="200"/>
      <c r="D48" s="538"/>
      <c r="E48" s="81"/>
      <c r="F48" s="58"/>
      <c r="G48" s="140"/>
      <c r="H48" s="132"/>
      <c r="I48" s="140"/>
      <c r="J48" s="132"/>
      <c r="K48" s="90"/>
      <c r="L48" s="173"/>
      <c r="M48" s="178"/>
      <c r="N48" s="139"/>
      <c r="O48" s="139"/>
      <c r="P48" s="178"/>
      <c r="Q48" s="134"/>
      <c r="R48" s="118"/>
      <c r="S48" s="135"/>
      <c r="T48" s="178"/>
      <c r="U48" s="134"/>
      <c r="V48" s="118"/>
      <c r="W48" s="135"/>
      <c r="X48" s="122"/>
      <c r="Y48" s="122"/>
      <c r="Z48" s="122"/>
      <c r="AA48" s="122"/>
      <c r="AB48" s="122"/>
      <c r="AC48" s="122"/>
      <c r="AD48" s="122"/>
      <c r="AE48" s="122"/>
      <c r="AF48" s="122"/>
      <c r="AG48" s="122"/>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2"/>
      <c r="BG48" s="122"/>
      <c r="BH48" s="122"/>
      <c r="BI48" s="122"/>
      <c r="BJ48" s="122"/>
      <c r="BK48" s="122"/>
      <c r="BL48" s="122"/>
      <c r="BM48" s="122"/>
      <c r="BN48" s="122"/>
      <c r="BO48" s="122"/>
      <c r="BP48" s="122"/>
      <c r="BQ48" s="122"/>
      <c r="BR48" s="122"/>
      <c r="BS48" s="122"/>
      <c r="BT48" s="122"/>
      <c r="BU48" s="122"/>
      <c r="BV48" s="122"/>
      <c r="BW48" s="122"/>
      <c r="BX48" s="122"/>
      <c r="BY48" s="122"/>
      <c r="BZ48" s="122"/>
      <c r="CA48" s="122"/>
      <c r="CB48" s="122"/>
      <c r="CC48" s="122"/>
      <c r="CD48" s="122"/>
      <c r="CE48" s="122"/>
      <c r="CF48" s="12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122"/>
      <c r="DD48" s="122"/>
      <c r="DE48" s="122"/>
      <c r="DF48" s="122"/>
      <c r="DG48" s="122"/>
      <c r="DH48" s="122"/>
      <c r="DI48" s="122"/>
      <c r="DJ48" s="122"/>
      <c r="DK48" s="122"/>
      <c r="DL48" s="122"/>
      <c r="DM48" s="122"/>
      <c r="DN48" s="122"/>
      <c r="DO48" s="122"/>
      <c r="DP48" s="122"/>
      <c r="DQ48" s="122"/>
      <c r="DR48" s="122"/>
      <c r="DS48" s="122"/>
      <c r="DT48" s="122"/>
      <c r="DU48" s="122"/>
      <c r="DV48" s="122"/>
      <c r="DW48" s="122"/>
      <c r="DX48" s="122"/>
    </row>
    <row r="49" spans="1:128" s="67" customFormat="1" ht="15.75" hidden="1" customHeight="1">
      <c r="A49" s="896"/>
      <c r="B49" s="848"/>
      <c r="C49" s="147"/>
      <c r="D49" s="147"/>
      <c r="E49" s="138" t="s">
        <v>222</v>
      </c>
      <c r="F49" s="801" t="s">
        <v>223</v>
      </c>
      <c r="G49" s="801"/>
      <c r="H49" s="801"/>
      <c r="I49" s="801"/>
      <c r="J49" s="801"/>
      <c r="K49" s="801"/>
      <c r="L49" s="801"/>
      <c r="M49" s="801"/>
      <c r="N49" s="190"/>
      <c r="O49" s="190"/>
      <c r="P49" s="198"/>
      <c r="Q49" s="198"/>
      <c r="R49" s="196"/>
      <c r="S49" s="197"/>
      <c r="T49" s="198"/>
      <c r="U49" s="198"/>
      <c r="V49" s="196"/>
      <c r="W49" s="197"/>
      <c r="X49" s="122"/>
      <c r="Y49" s="122"/>
      <c r="Z49" s="122"/>
      <c r="AA49" s="122"/>
      <c r="AB49" s="122"/>
      <c r="AC49" s="122"/>
      <c r="AD49" s="122"/>
      <c r="AE49" s="122"/>
      <c r="AF49" s="122"/>
      <c r="AG49" s="122"/>
      <c r="AH49" s="122"/>
      <c r="AI49" s="122"/>
      <c r="AJ49" s="122"/>
      <c r="AK49" s="122"/>
      <c r="AL49" s="122"/>
      <c r="AM49" s="122"/>
      <c r="AN49" s="122"/>
      <c r="AO49" s="122"/>
      <c r="AP49" s="122"/>
      <c r="AQ49" s="122"/>
      <c r="AR49" s="122"/>
      <c r="AS49" s="122"/>
      <c r="AT49" s="122"/>
      <c r="AU49" s="122"/>
      <c r="AV49" s="122"/>
      <c r="AW49" s="122"/>
      <c r="AX49" s="122"/>
      <c r="AY49" s="122"/>
      <c r="AZ49" s="122"/>
      <c r="BA49" s="122"/>
      <c r="BB49" s="122"/>
      <c r="BC49" s="122"/>
      <c r="BD49" s="122"/>
      <c r="BE49" s="122"/>
      <c r="BF49" s="122"/>
      <c r="BG49" s="122"/>
      <c r="BH49" s="122"/>
      <c r="BI49" s="122"/>
      <c r="BJ49" s="122"/>
      <c r="BK49" s="122"/>
      <c r="BL49" s="122"/>
      <c r="BM49" s="122"/>
      <c r="BN49" s="122"/>
      <c r="BO49" s="122"/>
      <c r="BP49" s="122"/>
      <c r="BQ49" s="122"/>
      <c r="BR49" s="122"/>
      <c r="BS49" s="122"/>
      <c r="BT49" s="122"/>
      <c r="BU49" s="122"/>
      <c r="BV49" s="122"/>
      <c r="BW49" s="122"/>
      <c r="BX49" s="122"/>
      <c r="BY49" s="122"/>
      <c r="BZ49" s="122"/>
      <c r="CA49" s="122"/>
      <c r="CB49" s="122"/>
      <c r="CC49" s="122"/>
      <c r="CD49" s="122"/>
      <c r="CE49" s="122"/>
      <c r="CF49" s="122"/>
      <c r="CG49" s="122"/>
      <c r="CH49" s="122"/>
      <c r="CI49" s="122"/>
      <c r="CJ49" s="122"/>
      <c r="CK49" s="122"/>
      <c r="CL49" s="122"/>
      <c r="CM49" s="122"/>
      <c r="CN49" s="122"/>
      <c r="CO49" s="122"/>
      <c r="CP49" s="122"/>
      <c r="CQ49" s="122"/>
      <c r="CR49" s="122"/>
      <c r="CS49" s="122"/>
      <c r="CT49" s="122"/>
      <c r="CU49" s="122"/>
      <c r="CV49" s="122"/>
      <c r="CW49" s="122"/>
      <c r="CX49" s="122"/>
      <c r="CY49" s="122"/>
      <c r="CZ49" s="122"/>
      <c r="DA49" s="122"/>
      <c r="DB49" s="122"/>
      <c r="DC49" s="122"/>
      <c r="DD49" s="122"/>
      <c r="DE49" s="122"/>
      <c r="DF49" s="122"/>
      <c r="DG49" s="122"/>
      <c r="DH49" s="122"/>
      <c r="DI49" s="122"/>
      <c r="DJ49" s="122"/>
      <c r="DK49" s="122"/>
      <c r="DL49" s="122"/>
      <c r="DM49" s="122"/>
      <c r="DN49" s="122"/>
      <c r="DO49" s="122"/>
      <c r="DP49" s="122"/>
      <c r="DQ49" s="122"/>
      <c r="DR49" s="122"/>
      <c r="DS49" s="122"/>
      <c r="DT49" s="122"/>
      <c r="DU49" s="122"/>
      <c r="DV49" s="122"/>
      <c r="DW49" s="122"/>
      <c r="DX49" s="122"/>
    </row>
    <row r="50" spans="1:128" s="67" customFormat="1" ht="126" hidden="1" customHeight="1">
      <c r="A50" s="896"/>
      <c r="B50" s="848"/>
      <c r="C50" s="216">
        <v>0</v>
      </c>
      <c r="D50" s="528">
        <v>1</v>
      </c>
      <c r="E50" s="225" t="s">
        <v>67</v>
      </c>
      <c r="F50" s="232" t="s">
        <v>127</v>
      </c>
      <c r="G50" s="140" t="s">
        <v>588</v>
      </c>
      <c r="H50" s="132" t="str">
        <f>'Ma tran chuc năng P5'!F78</f>
        <v>Soạn thảo văn bản</v>
      </c>
      <c r="I50" s="92" t="s">
        <v>547</v>
      </c>
      <c r="J50" s="161" t="str">
        <f>'Ma tran chuc năng P5'!H78</f>
        <v>Soạn thảo và soát kỹ các văn bản, báo cáo, quy trình, quy định…của phòng trước khi trình ký đảm bảo đúng đủ về nội dung và thể thức trình bày.</v>
      </c>
      <c r="K50" s="118" t="s">
        <v>105</v>
      </c>
      <c r="L50" s="86">
        <v>0</v>
      </c>
      <c r="M50" s="178" t="s">
        <v>106</v>
      </c>
      <c r="N50" s="139">
        <v>1</v>
      </c>
      <c r="O50" s="312">
        <f>N50*$C$50*$B$22*$A$9</f>
        <v>0</v>
      </c>
      <c r="P50" s="86">
        <v>0</v>
      </c>
      <c r="Q50" s="134"/>
      <c r="R50" s="118">
        <f>IF((100-P50*10)&gt;30,100-P50*10,0)</f>
        <v>100</v>
      </c>
      <c r="S50" s="135">
        <f>R50*O50</f>
        <v>0</v>
      </c>
      <c r="T50" s="86">
        <v>0</v>
      </c>
      <c r="U50" s="134"/>
      <c r="V50" s="118">
        <f>IF((100-T50*10)&gt;30,100-T50*10,0)</f>
        <v>100</v>
      </c>
      <c r="W50" s="135">
        <f>O50*V50</f>
        <v>0</v>
      </c>
      <c r="X50" s="122"/>
      <c r="Y50" s="122"/>
      <c r="Z50" s="122"/>
      <c r="AA50" s="122"/>
      <c r="AB50" s="122"/>
      <c r="AC50" s="122"/>
      <c r="AD50" s="122"/>
      <c r="AE50" s="122"/>
      <c r="AF50" s="122"/>
      <c r="AG50" s="122"/>
      <c r="AH50" s="122"/>
      <c r="AI50" s="122"/>
      <c r="AJ50" s="122"/>
      <c r="AK50" s="122"/>
      <c r="AL50" s="122"/>
      <c r="AM50" s="122"/>
      <c r="AN50" s="122"/>
      <c r="AO50" s="122"/>
      <c r="AP50" s="122"/>
      <c r="AQ50" s="122"/>
      <c r="AR50" s="122"/>
      <c r="AS50" s="122"/>
      <c r="AT50" s="122"/>
      <c r="AU50" s="122"/>
      <c r="AV50" s="122"/>
      <c r="AW50" s="122"/>
      <c r="AX50" s="122"/>
      <c r="AY50" s="122"/>
      <c r="AZ50" s="122"/>
      <c r="BA50" s="122"/>
      <c r="BB50" s="122"/>
      <c r="BC50" s="122"/>
      <c r="BD50" s="122"/>
      <c r="BE50" s="122"/>
      <c r="BF50" s="122"/>
      <c r="BG50" s="122"/>
      <c r="BH50" s="122"/>
      <c r="BI50" s="122"/>
      <c r="BJ50" s="122"/>
      <c r="BK50" s="122"/>
      <c r="BL50" s="122"/>
      <c r="BM50" s="122"/>
      <c r="BN50" s="122"/>
      <c r="BO50" s="122"/>
      <c r="BP50" s="122"/>
      <c r="BQ50" s="122"/>
      <c r="BR50" s="122"/>
      <c r="BS50" s="122"/>
      <c r="BT50" s="122"/>
      <c r="BU50" s="122"/>
      <c r="BV50" s="122"/>
      <c r="BW50" s="122"/>
      <c r="BX50" s="122"/>
      <c r="BY50" s="122"/>
      <c r="BZ50" s="122"/>
      <c r="CA50" s="122"/>
      <c r="CB50" s="122"/>
      <c r="CC50" s="122"/>
      <c r="CD50" s="122"/>
      <c r="CE50" s="122"/>
      <c r="CF50" s="122"/>
      <c r="CG50" s="122"/>
      <c r="CH50" s="122"/>
      <c r="CI50" s="122"/>
      <c r="CJ50" s="122"/>
      <c r="CK50" s="122"/>
      <c r="CL50" s="122"/>
      <c r="CM50" s="122"/>
      <c r="CN50" s="122"/>
      <c r="CO50" s="122"/>
      <c r="CP50" s="122"/>
      <c r="CQ50" s="122"/>
      <c r="CR50" s="122"/>
      <c r="CS50" s="122"/>
      <c r="CT50" s="122"/>
      <c r="CU50" s="122"/>
      <c r="CV50" s="122"/>
      <c r="CW50" s="122"/>
      <c r="CX50" s="122"/>
      <c r="CY50" s="122"/>
      <c r="CZ50" s="122"/>
      <c r="DA50" s="122"/>
      <c r="DB50" s="122"/>
      <c r="DC50" s="122"/>
      <c r="DD50" s="122"/>
      <c r="DE50" s="122"/>
      <c r="DF50" s="122"/>
      <c r="DG50" s="122"/>
      <c r="DH50" s="122"/>
      <c r="DI50" s="122"/>
      <c r="DJ50" s="122"/>
      <c r="DK50" s="122"/>
      <c r="DL50" s="122"/>
      <c r="DM50" s="122"/>
      <c r="DN50" s="122"/>
      <c r="DO50" s="122"/>
      <c r="DP50" s="122"/>
      <c r="DQ50" s="122"/>
      <c r="DR50" s="122"/>
      <c r="DS50" s="122"/>
      <c r="DT50" s="122"/>
      <c r="DU50" s="122"/>
      <c r="DV50" s="122"/>
      <c r="DW50" s="122"/>
      <c r="DX50" s="122"/>
    </row>
    <row r="51" spans="1:128" s="67" customFormat="1" ht="15.75" hidden="1" customHeight="1">
      <c r="A51" s="896"/>
      <c r="B51" s="848"/>
      <c r="C51" s="147"/>
      <c r="D51" s="147"/>
      <c r="E51" s="138" t="s">
        <v>224</v>
      </c>
      <c r="F51" s="801" t="s">
        <v>225</v>
      </c>
      <c r="G51" s="801"/>
      <c r="H51" s="801"/>
      <c r="I51" s="801"/>
      <c r="J51" s="801"/>
      <c r="K51" s="801"/>
      <c r="L51" s="801"/>
      <c r="M51" s="801"/>
      <c r="N51" s="190"/>
      <c r="O51" s="190"/>
      <c r="P51" s="198"/>
      <c r="Q51" s="198"/>
      <c r="R51" s="196"/>
      <c r="S51" s="197"/>
      <c r="T51" s="198"/>
      <c r="U51" s="198"/>
      <c r="V51" s="196"/>
      <c r="W51" s="197"/>
      <c r="X51" s="122"/>
      <c r="Y51" s="122"/>
      <c r="Z51" s="122"/>
      <c r="AA51" s="122"/>
      <c r="AB51" s="122"/>
      <c r="AC51" s="122"/>
      <c r="AD51" s="122"/>
      <c r="AE51" s="122"/>
      <c r="AF51" s="122"/>
      <c r="AG51" s="122"/>
      <c r="AH51" s="122"/>
      <c r="AI51" s="122"/>
      <c r="AJ51" s="122"/>
      <c r="AK51" s="122"/>
      <c r="AL51" s="122"/>
      <c r="AM51" s="122"/>
      <c r="AN51" s="122"/>
      <c r="AO51" s="122"/>
      <c r="AP51" s="122"/>
      <c r="AQ51" s="122"/>
      <c r="AR51" s="122"/>
      <c r="AS51" s="122"/>
      <c r="AT51" s="122"/>
      <c r="AU51" s="122"/>
      <c r="AV51" s="122"/>
      <c r="AW51" s="122"/>
      <c r="AX51" s="122"/>
      <c r="AY51" s="122"/>
      <c r="AZ51" s="122"/>
      <c r="BA51" s="122"/>
      <c r="BB51" s="122"/>
      <c r="BC51" s="122"/>
      <c r="BD51" s="122"/>
      <c r="BE51" s="122"/>
      <c r="BF51" s="122"/>
      <c r="BG51" s="122"/>
      <c r="BH51" s="122"/>
      <c r="BI51" s="122"/>
      <c r="BJ51" s="122"/>
      <c r="BK51" s="122"/>
      <c r="BL51" s="122"/>
      <c r="BM51" s="122"/>
      <c r="BN51" s="122"/>
      <c r="BO51" s="122"/>
      <c r="BP51" s="122"/>
      <c r="BQ51" s="122"/>
      <c r="BR51" s="122"/>
      <c r="BS51" s="122"/>
      <c r="BT51" s="122"/>
      <c r="BU51" s="122"/>
      <c r="BV51" s="122"/>
      <c r="BW51" s="122"/>
      <c r="BX51" s="122"/>
      <c r="BY51" s="122"/>
      <c r="BZ51" s="122"/>
      <c r="CA51" s="122"/>
      <c r="CB51" s="122"/>
      <c r="CC51" s="122"/>
      <c r="CD51" s="122"/>
      <c r="CE51" s="122"/>
      <c r="CF51" s="122"/>
      <c r="CG51" s="122"/>
      <c r="CH51" s="122"/>
      <c r="CI51" s="122"/>
      <c r="CJ51" s="122"/>
      <c r="CK51" s="122"/>
      <c r="CL51" s="122"/>
      <c r="CM51" s="122"/>
      <c r="CN51" s="122"/>
      <c r="CO51" s="122"/>
      <c r="CP51" s="122"/>
      <c r="CQ51" s="122"/>
      <c r="CR51" s="122"/>
      <c r="CS51" s="122"/>
      <c r="CT51" s="122"/>
      <c r="CU51" s="122"/>
      <c r="CV51" s="122"/>
      <c r="CW51" s="122"/>
      <c r="CX51" s="122"/>
      <c r="CY51" s="122"/>
      <c r="CZ51" s="122"/>
      <c r="DA51" s="122"/>
      <c r="DB51" s="122"/>
      <c r="DC51" s="122"/>
      <c r="DD51" s="122"/>
      <c r="DE51" s="122"/>
      <c r="DF51" s="122"/>
      <c r="DG51" s="122"/>
      <c r="DH51" s="122"/>
      <c r="DI51" s="122"/>
      <c r="DJ51" s="122"/>
      <c r="DK51" s="122"/>
      <c r="DL51" s="122"/>
      <c r="DM51" s="122"/>
      <c r="DN51" s="122"/>
      <c r="DO51" s="122"/>
      <c r="DP51" s="122"/>
      <c r="DQ51" s="122"/>
      <c r="DR51" s="122"/>
      <c r="DS51" s="122"/>
      <c r="DT51" s="122"/>
      <c r="DU51" s="122"/>
      <c r="DV51" s="122"/>
      <c r="DW51" s="122"/>
      <c r="DX51" s="122"/>
    </row>
    <row r="52" spans="1:128" s="67" customFormat="1" ht="78.75" hidden="1" customHeight="1">
      <c r="A52" s="896"/>
      <c r="B52" s="848"/>
      <c r="C52" s="868">
        <v>0</v>
      </c>
      <c r="D52" s="528">
        <v>0.5</v>
      </c>
      <c r="E52" s="827" t="s">
        <v>70</v>
      </c>
      <c r="F52" s="699" t="str">
        <f>+'Ma tran chuc năng P5'!D81</f>
        <v>Khai thác hiệu quả các phần mềm được trang bị</v>
      </c>
      <c r="G52" s="827" t="s">
        <v>551</v>
      </c>
      <c r="H52" s="699" t="str">
        <f>'Ma tran chuc năng P5'!F81</f>
        <v>Khai thác hiệu quả các phần mềm được trang bị</v>
      </c>
      <c r="I52" s="144" t="s">
        <v>549</v>
      </c>
      <c r="J52" s="129" t="str">
        <f>'Ma tran chuc năng P5'!H81</f>
        <v>Khai thác hiệu quả các phần mềm dùng chung được trang bị như Eoffice; Microsoft Office; visio</v>
      </c>
      <c r="K52" s="118" t="s">
        <v>105</v>
      </c>
      <c r="L52" s="86">
        <v>0</v>
      </c>
      <c r="M52" s="178" t="s">
        <v>106</v>
      </c>
      <c r="N52" s="139">
        <v>0.5</v>
      </c>
      <c r="O52" s="312">
        <f>N52*$C$52*$B$22*$A$9</f>
        <v>0</v>
      </c>
      <c r="P52" s="86">
        <v>0</v>
      </c>
      <c r="Q52" s="134"/>
      <c r="R52" s="118">
        <f>IF((100-P52*10)&gt;30,100-P52*10,0)</f>
        <v>100</v>
      </c>
      <c r="S52" s="135">
        <f>R52*O52</f>
        <v>0</v>
      </c>
      <c r="T52" s="86">
        <v>0</v>
      </c>
      <c r="U52" s="134"/>
      <c r="V52" s="118">
        <f>IF((100-T52*10)&gt;30,100-T52*10,0)</f>
        <v>100</v>
      </c>
      <c r="W52" s="135">
        <f>O52*V52</f>
        <v>0</v>
      </c>
      <c r="X52" s="122"/>
      <c r="Y52" s="122"/>
      <c r="Z52" s="122"/>
      <c r="AA52" s="122"/>
      <c r="AB52" s="122"/>
      <c r="AC52" s="122"/>
      <c r="AD52" s="122"/>
      <c r="AE52" s="122"/>
      <c r="AF52" s="122"/>
      <c r="AG52" s="122"/>
      <c r="AH52" s="122"/>
      <c r="AI52" s="122"/>
      <c r="AJ52" s="122"/>
      <c r="AK52" s="122"/>
      <c r="AL52" s="122"/>
      <c r="AM52" s="122"/>
      <c r="AN52" s="122"/>
      <c r="AO52" s="122"/>
      <c r="AP52" s="122"/>
      <c r="AQ52" s="122"/>
      <c r="AR52" s="122"/>
      <c r="AS52" s="122"/>
      <c r="AT52" s="122"/>
      <c r="AU52" s="122"/>
      <c r="AV52" s="122"/>
      <c r="AW52" s="122"/>
      <c r="AX52" s="122"/>
      <c r="AY52" s="122"/>
      <c r="AZ52" s="122"/>
      <c r="BA52" s="122"/>
      <c r="BB52" s="122"/>
      <c r="BC52" s="122"/>
      <c r="BD52" s="122"/>
      <c r="BE52" s="122"/>
      <c r="BF52" s="122"/>
      <c r="BG52" s="122"/>
      <c r="BH52" s="122"/>
      <c r="BI52" s="122"/>
      <c r="BJ52" s="122"/>
      <c r="BK52" s="122"/>
      <c r="BL52" s="122"/>
      <c r="BM52" s="122"/>
      <c r="BN52" s="122"/>
      <c r="BO52" s="122"/>
      <c r="BP52" s="122"/>
      <c r="BQ52" s="122"/>
      <c r="BR52" s="122"/>
      <c r="BS52" s="122"/>
      <c r="BT52" s="122"/>
      <c r="BU52" s="122"/>
      <c r="BV52" s="122"/>
      <c r="BW52" s="122"/>
      <c r="BX52" s="122"/>
      <c r="BY52" s="122"/>
      <c r="BZ52" s="122"/>
      <c r="CA52" s="122"/>
      <c r="CB52" s="122"/>
      <c r="CC52" s="122"/>
      <c r="CD52" s="122"/>
      <c r="CE52" s="122"/>
      <c r="CF52" s="122"/>
      <c r="CG52" s="122"/>
      <c r="CH52" s="122"/>
      <c r="CI52" s="122"/>
      <c r="CJ52" s="122"/>
      <c r="CK52" s="122"/>
      <c r="CL52" s="122"/>
      <c r="CM52" s="122"/>
      <c r="CN52" s="122"/>
      <c r="CO52" s="122"/>
      <c r="CP52" s="122"/>
      <c r="CQ52" s="122"/>
      <c r="CR52" s="122"/>
      <c r="CS52" s="122"/>
      <c r="CT52" s="122"/>
      <c r="CU52" s="122"/>
      <c r="CV52" s="122"/>
      <c r="CW52" s="122"/>
      <c r="CX52" s="122"/>
      <c r="CY52" s="122"/>
      <c r="CZ52" s="122"/>
      <c r="DA52" s="122"/>
      <c r="DB52" s="122"/>
      <c r="DC52" s="122"/>
      <c r="DD52" s="122"/>
      <c r="DE52" s="122"/>
      <c r="DF52" s="122"/>
      <c r="DG52" s="122"/>
      <c r="DH52" s="122"/>
      <c r="DI52" s="122"/>
      <c r="DJ52" s="122"/>
      <c r="DK52" s="122"/>
      <c r="DL52" s="122"/>
      <c r="DM52" s="122"/>
      <c r="DN52" s="122"/>
      <c r="DO52" s="122"/>
      <c r="DP52" s="122"/>
      <c r="DQ52" s="122"/>
      <c r="DR52" s="122"/>
      <c r="DS52" s="122"/>
      <c r="DT52" s="122"/>
      <c r="DU52" s="122"/>
      <c r="DV52" s="122"/>
      <c r="DW52" s="122"/>
      <c r="DX52" s="122"/>
    </row>
    <row r="53" spans="1:128" s="67" customFormat="1" ht="47.25" hidden="1" customHeight="1">
      <c r="A53" s="896"/>
      <c r="B53" s="848"/>
      <c r="C53" s="870"/>
      <c r="D53" s="529">
        <v>0.5</v>
      </c>
      <c r="E53" s="828"/>
      <c r="F53" s="701"/>
      <c r="G53" s="828"/>
      <c r="H53" s="701"/>
      <c r="I53" s="144" t="s">
        <v>550</v>
      </c>
      <c r="J53" s="129" t="str">
        <f>'Ma tran chuc năng P5'!H82</f>
        <v>Khai thác hiệu quả các phần mềm chuyên môn được trang bị</v>
      </c>
      <c r="K53" s="118" t="s">
        <v>105</v>
      </c>
      <c r="L53" s="86">
        <v>0</v>
      </c>
      <c r="M53" s="178" t="s">
        <v>106</v>
      </c>
      <c r="N53" s="139">
        <v>0.5</v>
      </c>
      <c r="O53" s="312">
        <f>N53*$C$52*$B$22*$A$9</f>
        <v>0</v>
      </c>
      <c r="P53" s="86">
        <v>0</v>
      </c>
      <c r="Q53" s="134"/>
      <c r="R53" s="118">
        <f>IF((100-P53*10)&gt;30,100-P53*10,0)</f>
        <v>100</v>
      </c>
      <c r="S53" s="135">
        <f>R53*O53</f>
        <v>0</v>
      </c>
      <c r="T53" s="86">
        <v>0</v>
      </c>
      <c r="U53" s="134"/>
      <c r="V53" s="118">
        <f>IF((100-T53*10)&gt;30,100-T53*10,0)</f>
        <v>100</v>
      </c>
      <c r="W53" s="135">
        <f>O53*V53</f>
        <v>0</v>
      </c>
      <c r="X53" s="122"/>
      <c r="Y53" s="122"/>
      <c r="Z53" s="122"/>
      <c r="AA53" s="122"/>
      <c r="AB53" s="122"/>
      <c r="AC53" s="122"/>
      <c r="AD53" s="122"/>
      <c r="AE53" s="122"/>
      <c r="AF53" s="122"/>
      <c r="AG53" s="122"/>
      <c r="AH53" s="122"/>
      <c r="AI53" s="122"/>
      <c r="AJ53" s="122"/>
      <c r="AK53" s="122"/>
      <c r="AL53" s="122"/>
      <c r="AM53" s="122"/>
      <c r="AN53" s="122"/>
      <c r="AO53" s="122"/>
      <c r="AP53" s="122"/>
      <c r="AQ53" s="122"/>
      <c r="AR53" s="122"/>
      <c r="AS53" s="122"/>
      <c r="AT53" s="122"/>
      <c r="AU53" s="122"/>
      <c r="AV53" s="122"/>
      <c r="AW53" s="122"/>
      <c r="AX53" s="122"/>
      <c r="AY53" s="122"/>
      <c r="AZ53" s="122"/>
      <c r="BA53" s="122"/>
      <c r="BB53" s="122"/>
      <c r="BC53" s="122"/>
      <c r="BD53" s="122"/>
      <c r="BE53" s="122"/>
      <c r="BF53" s="122"/>
      <c r="BG53" s="122"/>
      <c r="BH53" s="122"/>
      <c r="BI53" s="122"/>
      <c r="BJ53" s="122"/>
      <c r="BK53" s="122"/>
      <c r="BL53" s="122"/>
      <c r="BM53" s="122"/>
      <c r="BN53" s="122"/>
      <c r="BO53" s="122"/>
      <c r="BP53" s="122"/>
      <c r="BQ53" s="122"/>
      <c r="BR53" s="122"/>
      <c r="BS53" s="122"/>
      <c r="BT53" s="122"/>
      <c r="BU53" s="122"/>
      <c r="BV53" s="122"/>
      <c r="BW53" s="122"/>
      <c r="BX53" s="122"/>
      <c r="BY53" s="122"/>
      <c r="BZ53" s="122"/>
      <c r="CA53" s="122"/>
      <c r="CB53" s="122"/>
      <c r="CC53" s="122"/>
      <c r="CD53" s="122"/>
      <c r="CE53" s="122"/>
      <c r="CF53" s="122"/>
      <c r="CG53" s="122"/>
      <c r="CH53" s="122"/>
      <c r="CI53" s="122"/>
      <c r="CJ53" s="122"/>
      <c r="CK53" s="122"/>
      <c r="CL53" s="122"/>
      <c r="CM53" s="122"/>
      <c r="CN53" s="122"/>
      <c r="CO53" s="122"/>
      <c r="CP53" s="122"/>
      <c r="CQ53" s="122"/>
      <c r="CR53" s="122"/>
      <c r="CS53" s="122"/>
      <c r="CT53" s="122"/>
      <c r="CU53" s="122"/>
      <c r="CV53" s="122"/>
      <c r="CW53" s="122"/>
      <c r="CX53" s="122"/>
      <c r="CY53" s="122"/>
      <c r="CZ53" s="122"/>
      <c r="DA53" s="122"/>
      <c r="DB53" s="122"/>
      <c r="DC53" s="122"/>
      <c r="DD53" s="122"/>
      <c r="DE53" s="122"/>
      <c r="DF53" s="122"/>
      <c r="DG53" s="122"/>
      <c r="DH53" s="122"/>
      <c r="DI53" s="122"/>
      <c r="DJ53" s="122"/>
      <c r="DK53" s="122"/>
      <c r="DL53" s="122"/>
      <c r="DM53" s="122"/>
      <c r="DN53" s="122"/>
      <c r="DO53" s="122"/>
      <c r="DP53" s="122"/>
      <c r="DQ53" s="122"/>
      <c r="DR53" s="122"/>
      <c r="DS53" s="122"/>
      <c r="DT53" s="122"/>
      <c r="DU53" s="122"/>
      <c r="DV53" s="122"/>
      <c r="DW53" s="122"/>
      <c r="DX53" s="122"/>
    </row>
    <row r="54" spans="1:128" s="67" customFormat="1" ht="189" hidden="1" customHeight="1">
      <c r="A54" s="896"/>
      <c r="B54" s="848"/>
      <c r="C54" s="200"/>
      <c r="D54" s="538"/>
      <c r="E54" s="81" t="s">
        <v>73</v>
      </c>
      <c r="F54" s="58" t="str">
        <f>+'Ma tran chuc năng P5'!D83</f>
        <v>Xây dựng và tổ chức thực hiện kế hoạch thanh tra, kiểm tra định kỳ hoặc đột xuất trong toàn Công ty về việc thực hiện các chính sách, pháp luật của Nhà nước, quy chế phân cấp quản lý, quy định của Công ty và Tổng công ty</v>
      </c>
      <c r="G54" s="81" t="s">
        <v>229</v>
      </c>
      <c r="H54" s="129" t="s">
        <v>128</v>
      </c>
      <c r="I54" s="81" t="s">
        <v>230</v>
      </c>
      <c r="J54" s="64" t="s">
        <v>228</v>
      </c>
      <c r="K54" s="90"/>
      <c r="L54" s="179"/>
      <c r="M54" s="178"/>
      <c r="N54" s="139"/>
      <c r="O54" s="139"/>
      <c r="P54" s="178"/>
      <c r="Q54" s="134"/>
      <c r="R54" s="118"/>
      <c r="S54" s="135"/>
      <c r="T54" s="178"/>
      <c r="U54" s="134"/>
      <c r="V54" s="118"/>
      <c r="W54" s="135"/>
      <c r="X54" s="122"/>
      <c r="Y54" s="122"/>
      <c r="Z54" s="122"/>
      <c r="AA54" s="122"/>
      <c r="AB54" s="122"/>
      <c r="AC54" s="122"/>
      <c r="AD54" s="122"/>
      <c r="AE54" s="122"/>
      <c r="AF54" s="122"/>
      <c r="AG54" s="122"/>
      <c r="AH54" s="122"/>
      <c r="AI54" s="122"/>
      <c r="AJ54" s="122"/>
      <c r="AK54" s="122"/>
      <c r="AL54" s="122"/>
      <c r="AM54" s="122"/>
      <c r="AN54" s="122"/>
      <c r="AO54" s="122"/>
      <c r="AP54" s="122"/>
      <c r="AQ54" s="122"/>
      <c r="AR54" s="122"/>
      <c r="AS54" s="122"/>
      <c r="AT54" s="122"/>
      <c r="AU54" s="122"/>
      <c r="AV54" s="122"/>
      <c r="AW54" s="122"/>
      <c r="AX54" s="122"/>
      <c r="AY54" s="122"/>
      <c r="AZ54" s="122"/>
      <c r="BA54" s="122"/>
      <c r="BB54" s="122"/>
      <c r="BC54" s="122"/>
      <c r="BD54" s="122"/>
      <c r="BE54" s="122"/>
      <c r="BF54" s="122"/>
      <c r="BG54" s="122"/>
      <c r="BH54" s="122"/>
      <c r="BI54" s="122"/>
      <c r="BJ54" s="122"/>
      <c r="BK54" s="122"/>
      <c r="BL54" s="122"/>
      <c r="BM54" s="122"/>
      <c r="BN54" s="122"/>
      <c r="BO54" s="122"/>
      <c r="BP54" s="122"/>
      <c r="BQ54" s="122"/>
      <c r="BR54" s="122"/>
      <c r="BS54" s="122"/>
      <c r="BT54" s="122"/>
      <c r="BU54" s="122"/>
      <c r="BV54" s="122"/>
      <c r="BW54" s="122"/>
      <c r="BX54" s="122"/>
      <c r="BY54" s="122"/>
      <c r="BZ54" s="122"/>
      <c r="CA54" s="122"/>
      <c r="CB54" s="122"/>
      <c r="CC54" s="122"/>
      <c r="CD54" s="122"/>
      <c r="CE54" s="122"/>
      <c r="CF54" s="122"/>
      <c r="CG54" s="122"/>
      <c r="CH54" s="122"/>
      <c r="CI54" s="122"/>
      <c r="CJ54" s="122"/>
      <c r="CK54" s="122"/>
      <c r="CL54" s="122"/>
      <c r="CM54" s="122"/>
      <c r="CN54" s="122"/>
      <c r="CO54" s="122"/>
      <c r="CP54" s="122"/>
      <c r="CQ54" s="122"/>
      <c r="CR54" s="122"/>
      <c r="CS54" s="122"/>
      <c r="CT54" s="122"/>
      <c r="CU54" s="122"/>
      <c r="CV54" s="122"/>
      <c r="CW54" s="122"/>
      <c r="CX54" s="122"/>
      <c r="CY54" s="122"/>
      <c r="CZ54" s="122"/>
      <c r="DA54" s="122"/>
      <c r="DB54" s="122"/>
      <c r="DC54" s="122"/>
      <c r="DD54" s="122"/>
      <c r="DE54" s="122"/>
      <c r="DF54" s="122"/>
      <c r="DG54" s="122"/>
      <c r="DH54" s="122"/>
      <c r="DI54" s="122"/>
      <c r="DJ54" s="122"/>
      <c r="DK54" s="122"/>
      <c r="DL54" s="122"/>
      <c r="DM54" s="122"/>
      <c r="DN54" s="122"/>
      <c r="DO54" s="122"/>
      <c r="DP54" s="122"/>
      <c r="DQ54" s="122"/>
      <c r="DR54" s="122"/>
      <c r="DS54" s="122"/>
      <c r="DT54" s="122"/>
      <c r="DU54" s="122"/>
      <c r="DV54" s="122"/>
      <c r="DW54" s="122"/>
      <c r="DX54" s="122"/>
    </row>
    <row r="55" spans="1:128" s="67" customFormat="1" ht="15.75" hidden="1" customHeight="1">
      <c r="A55" s="896"/>
      <c r="B55" s="848"/>
      <c r="C55" s="147"/>
      <c r="D55" s="147"/>
      <c r="E55" s="138" t="s">
        <v>231</v>
      </c>
      <c r="F55" s="801" t="s">
        <v>232</v>
      </c>
      <c r="G55" s="801"/>
      <c r="H55" s="801"/>
      <c r="I55" s="801"/>
      <c r="J55" s="801"/>
      <c r="K55" s="801"/>
      <c r="L55" s="801"/>
      <c r="M55" s="801"/>
      <c r="N55" s="190"/>
      <c r="O55" s="190"/>
      <c r="P55" s="198"/>
      <c r="Q55" s="198"/>
      <c r="R55" s="196"/>
      <c r="S55" s="197"/>
      <c r="T55" s="198"/>
      <c r="U55" s="198"/>
      <c r="V55" s="196"/>
      <c r="W55" s="197"/>
      <c r="X55" s="122"/>
      <c r="Y55" s="122"/>
      <c r="Z55" s="122"/>
      <c r="AA55" s="122"/>
      <c r="AB55" s="122"/>
      <c r="AC55" s="122"/>
      <c r="AD55" s="122"/>
      <c r="AE55" s="122"/>
      <c r="AF55" s="122"/>
      <c r="AG55" s="122"/>
      <c r="AH55" s="122"/>
      <c r="AI55" s="122"/>
      <c r="AJ55" s="122"/>
      <c r="AK55" s="122"/>
      <c r="AL55" s="122"/>
      <c r="AM55" s="122"/>
      <c r="AN55" s="122"/>
      <c r="AO55" s="122"/>
      <c r="AP55" s="122"/>
      <c r="AQ55" s="122"/>
      <c r="AR55" s="122"/>
      <c r="AS55" s="122"/>
      <c r="AT55" s="122"/>
      <c r="AU55" s="122"/>
      <c r="AV55" s="122"/>
      <c r="AW55" s="122"/>
      <c r="AX55" s="122"/>
      <c r="AY55" s="122"/>
      <c r="AZ55" s="122"/>
      <c r="BA55" s="122"/>
      <c r="BB55" s="122"/>
      <c r="BC55" s="122"/>
      <c r="BD55" s="122"/>
      <c r="BE55" s="122"/>
      <c r="BF55" s="122"/>
      <c r="BG55" s="122"/>
      <c r="BH55" s="122"/>
      <c r="BI55" s="122"/>
      <c r="BJ55" s="122"/>
      <c r="BK55" s="122"/>
      <c r="BL55" s="122"/>
      <c r="BM55" s="122"/>
      <c r="BN55" s="122"/>
      <c r="BO55" s="122"/>
      <c r="BP55" s="122"/>
      <c r="BQ55" s="122"/>
      <c r="BR55" s="122"/>
      <c r="BS55" s="122"/>
      <c r="BT55" s="122"/>
      <c r="BU55" s="122"/>
      <c r="BV55" s="122"/>
      <c r="BW55" s="122"/>
      <c r="BX55" s="122"/>
      <c r="BY55" s="122"/>
      <c r="BZ55" s="122"/>
      <c r="CA55" s="122"/>
      <c r="CB55" s="122"/>
      <c r="CC55" s="122"/>
      <c r="CD55" s="122"/>
      <c r="CE55" s="122"/>
      <c r="CF55" s="122"/>
      <c r="CG55" s="122"/>
      <c r="CH55" s="122"/>
      <c r="CI55" s="122"/>
      <c r="CJ55" s="122"/>
      <c r="CK55" s="122"/>
      <c r="CL55" s="122"/>
      <c r="CM55" s="122"/>
      <c r="CN55" s="122"/>
      <c r="CO55" s="122"/>
      <c r="CP55" s="122"/>
      <c r="CQ55" s="122"/>
      <c r="CR55" s="122"/>
      <c r="CS55" s="122"/>
      <c r="CT55" s="122"/>
      <c r="CU55" s="122"/>
      <c r="CV55" s="122"/>
      <c r="CW55" s="122"/>
      <c r="CX55" s="122"/>
      <c r="CY55" s="122"/>
      <c r="CZ55" s="122"/>
      <c r="DA55" s="122"/>
      <c r="DB55" s="122"/>
      <c r="DC55" s="122"/>
      <c r="DD55" s="122"/>
      <c r="DE55" s="122"/>
      <c r="DF55" s="122"/>
      <c r="DG55" s="122"/>
      <c r="DH55" s="122"/>
      <c r="DI55" s="122"/>
      <c r="DJ55" s="122"/>
      <c r="DK55" s="122"/>
      <c r="DL55" s="122"/>
      <c r="DM55" s="122"/>
      <c r="DN55" s="122"/>
      <c r="DO55" s="122"/>
      <c r="DP55" s="122"/>
      <c r="DQ55" s="122"/>
      <c r="DR55" s="122"/>
      <c r="DS55" s="122"/>
      <c r="DT55" s="122"/>
      <c r="DU55" s="122"/>
      <c r="DV55" s="122"/>
      <c r="DW55" s="122"/>
      <c r="DX55" s="122"/>
    </row>
    <row r="56" spans="1:128" s="67" customFormat="1" ht="110.25" hidden="1" customHeight="1">
      <c r="A56" s="896"/>
      <c r="B56" s="848"/>
      <c r="C56" s="823">
        <v>0</v>
      </c>
      <c r="D56" s="538">
        <v>0.5</v>
      </c>
      <c r="E56" s="98" t="s">
        <v>76</v>
      </c>
      <c r="F56" s="58" t="str">
        <f>+'Ma tran chuc năng P5'!D84</f>
        <v>Lập kế hoạch và tổ chức triển khai duy trì áp dụng và cải tiến hệ thống quản lý chất lượng ISO 9001:2015 trong toàn Công ty</v>
      </c>
      <c r="G56" s="81" t="s">
        <v>555</v>
      </c>
      <c r="H56" s="63" t="str">
        <f>'Ma tran chuc năng P5'!F84</f>
        <v>Chỉ đạo và triển khai kế hoạch duy trì áp dụng và cải tiến hệ thống quản lý chất lượng ISO 9001:2015 của Công ty  đến toàn thể CBCNV trong phòng</v>
      </c>
      <c r="I56" s="81" t="s">
        <v>554</v>
      </c>
      <c r="J56" s="129" t="str">
        <f>'Ma tran chuc năng P5'!H84</f>
        <v xml:space="preserve">Chỉ đạo, triển khai, tổ chức thực hiện duy trì áp dụng và cải tiến hệ thống  quản lý chất lượng ISO 9001:2015 trong phòng. </v>
      </c>
      <c r="K56" s="118" t="s">
        <v>105</v>
      </c>
      <c r="L56" s="86">
        <v>0</v>
      </c>
      <c r="M56" s="178" t="s">
        <v>106</v>
      </c>
      <c r="N56" s="139">
        <v>0.5</v>
      </c>
      <c r="O56" s="312">
        <f>N56*$C$56*$B$22*$A$9</f>
        <v>0</v>
      </c>
      <c r="P56" s="86">
        <v>0</v>
      </c>
      <c r="Q56" s="134"/>
      <c r="R56" s="118">
        <f>IF((100-P56*10)&gt;30,100-P56*10,0)</f>
        <v>100</v>
      </c>
      <c r="S56" s="135">
        <f>R56*O56</f>
        <v>0</v>
      </c>
      <c r="T56" s="86">
        <v>0</v>
      </c>
      <c r="U56" s="134"/>
      <c r="V56" s="118">
        <f>IF((100-T56*10)&gt;30,100-T56*10,0)</f>
        <v>100</v>
      </c>
      <c r="W56" s="135">
        <f>O56*V56</f>
        <v>0</v>
      </c>
      <c r="X56" s="122"/>
      <c r="Y56" s="122"/>
      <c r="Z56" s="122"/>
      <c r="AA56" s="122"/>
      <c r="AB56" s="122"/>
      <c r="AC56" s="122"/>
      <c r="AD56" s="122"/>
      <c r="AE56" s="122"/>
      <c r="AF56" s="122"/>
      <c r="AG56" s="122"/>
      <c r="AH56" s="122"/>
      <c r="AI56" s="122"/>
      <c r="AJ56" s="122"/>
      <c r="AK56" s="122"/>
      <c r="AL56" s="122"/>
      <c r="AM56" s="122"/>
      <c r="AN56" s="122"/>
      <c r="AO56" s="122"/>
      <c r="AP56" s="122"/>
      <c r="AQ56" s="122"/>
      <c r="AR56" s="122"/>
      <c r="AS56" s="122"/>
      <c r="AT56" s="122"/>
      <c r="AU56" s="122"/>
      <c r="AV56" s="122"/>
      <c r="AW56" s="122"/>
      <c r="AX56" s="122"/>
      <c r="AY56" s="122"/>
      <c r="AZ56" s="122"/>
      <c r="BA56" s="122"/>
      <c r="BB56" s="122"/>
      <c r="BC56" s="122"/>
      <c r="BD56" s="122"/>
      <c r="BE56" s="122"/>
      <c r="BF56" s="122"/>
      <c r="BG56" s="122"/>
      <c r="BH56" s="122"/>
      <c r="BI56" s="122"/>
      <c r="BJ56" s="122"/>
      <c r="BK56" s="122"/>
      <c r="BL56" s="122"/>
      <c r="BM56" s="122"/>
      <c r="BN56" s="122"/>
      <c r="BO56" s="122"/>
      <c r="BP56" s="122"/>
      <c r="BQ56" s="122"/>
      <c r="BR56" s="122"/>
      <c r="BS56" s="122"/>
      <c r="BT56" s="122"/>
      <c r="BU56" s="122"/>
      <c r="BV56" s="122"/>
      <c r="BW56" s="122"/>
      <c r="BX56" s="122"/>
      <c r="BY56" s="122"/>
      <c r="BZ56" s="122"/>
      <c r="CA56" s="122"/>
      <c r="CB56" s="122"/>
      <c r="CC56" s="122"/>
      <c r="CD56" s="122"/>
      <c r="CE56" s="122"/>
      <c r="CF56" s="122"/>
      <c r="CG56" s="122"/>
      <c r="CH56" s="122"/>
      <c r="CI56" s="122"/>
      <c r="CJ56" s="122"/>
      <c r="CK56" s="122"/>
      <c r="CL56" s="122"/>
      <c r="CM56" s="122"/>
      <c r="CN56" s="122"/>
      <c r="CO56" s="122"/>
      <c r="CP56" s="122"/>
      <c r="CQ56" s="122"/>
      <c r="CR56" s="122"/>
      <c r="CS56" s="122"/>
      <c r="CT56" s="122"/>
      <c r="CU56" s="122"/>
      <c r="CV56" s="122"/>
      <c r="CW56" s="122"/>
      <c r="CX56" s="122"/>
      <c r="CY56" s="122"/>
      <c r="CZ56" s="122"/>
      <c r="DA56" s="122"/>
      <c r="DB56" s="122"/>
      <c r="DC56" s="122"/>
      <c r="DD56" s="122"/>
      <c r="DE56" s="122"/>
      <c r="DF56" s="122"/>
      <c r="DG56" s="122"/>
      <c r="DH56" s="122"/>
      <c r="DI56" s="122"/>
      <c r="DJ56" s="122"/>
      <c r="DK56" s="122"/>
      <c r="DL56" s="122"/>
      <c r="DM56" s="122"/>
      <c r="DN56" s="122"/>
      <c r="DO56" s="122"/>
      <c r="DP56" s="122"/>
      <c r="DQ56" s="122"/>
      <c r="DR56" s="122"/>
      <c r="DS56" s="122"/>
      <c r="DT56" s="122"/>
      <c r="DU56" s="122"/>
      <c r="DV56" s="122"/>
      <c r="DW56" s="122"/>
      <c r="DX56" s="122"/>
    </row>
    <row r="57" spans="1:128" s="67" customFormat="1" ht="94.5" hidden="1" customHeight="1">
      <c r="A57" s="896"/>
      <c r="B57" s="848"/>
      <c r="C57" s="903"/>
      <c r="D57" s="539">
        <v>0.5</v>
      </c>
      <c r="E57" s="98" t="s">
        <v>78</v>
      </c>
      <c r="F57" s="58" t="str">
        <f>+'Ma tran chuc năng P5'!D86</f>
        <v>Lập kế hoạch triển khai duy trì áp dụng và cải tiến công cụ 5S trong toàn Công ty.</v>
      </c>
      <c r="G57" s="81" t="s">
        <v>557</v>
      </c>
      <c r="H57" s="63" t="str">
        <f>'Ma tran chuc năng P5'!D86</f>
        <v>Lập kế hoạch triển khai duy trì áp dụng và cải tiến công cụ 5S trong toàn Công ty.</v>
      </c>
      <c r="I57" s="81" t="s">
        <v>558</v>
      </c>
      <c r="J57" s="63" t="str">
        <f>'Ma tran chuc năng P5'!F86</f>
        <v>Chỉ đạo và triển khai kế hoạch  duy trì áp dụng và cải tiến công cụ 5S của Công ty đến toàn thể CBCNV trong phòng.</v>
      </c>
      <c r="K57" s="118" t="s">
        <v>105</v>
      </c>
      <c r="L57" s="86">
        <v>0</v>
      </c>
      <c r="M57" s="178" t="s">
        <v>106</v>
      </c>
      <c r="N57" s="139">
        <v>0.5</v>
      </c>
      <c r="O57" s="312">
        <f>N57*$C$56*$B$22*$A$9</f>
        <v>0</v>
      </c>
      <c r="P57" s="86">
        <v>0</v>
      </c>
      <c r="Q57" s="134"/>
      <c r="R57" s="118">
        <f>IF((100-P57*10)&gt;30,100-P57*10,0)</f>
        <v>100</v>
      </c>
      <c r="S57" s="135">
        <f>R57*O57</f>
        <v>0</v>
      </c>
      <c r="T57" s="86">
        <v>0</v>
      </c>
      <c r="U57" s="134"/>
      <c r="V57" s="118">
        <f>IF((100-T57*10)&gt;30,100-T57*10,0)</f>
        <v>100</v>
      </c>
      <c r="W57" s="135">
        <f>O57*V57</f>
        <v>0</v>
      </c>
      <c r="X57" s="122"/>
      <c r="Y57" s="122"/>
      <c r="Z57" s="122"/>
      <c r="AA57" s="122"/>
      <c r="AB57" s="122"/>
      <c r="AC57" s="122"/>
      <c r="AD57" s="122"/>
      <c r="AE57" s="122"/>
      <c r="AF57" s="122"/>
      <c r="AG57" s="122"/>
      <c r="AH57" s="122"/>
      <c r="AI57" s="122"/>
      <c r="AJ57" s="122"/>
      <c r="AK57" s="122"/>
      <c r="AL57" s="122"/>
      <c r="AM57" s="122"/>
      <c r="AN57" s="122"/>
      <c r="AO57" s="122"/>
      <c r="AP57" s="122"/>
      <c r="AQ57" s="122"/>
      <c r="AR57" s="122"/>
      <c r="AS57" s="122"/>
      <c r="AT57" s="122"/>
      <c r="AU57" s="122"/>
      <c r="AV57" s="122"/>
      <c r="AW57" s="122"/>
      <c r="AX57" s="122"/>
      <c r="AY57" s="122"/>
      <c r="AZ57" s="122"/>
      <c r="BA57" s="122"/>
      <c r="BB57" s="122"/>
      <c r="BC57" s="122"/>
      <c r="BD57" s="122"/>
      <c r="BE57" s="122"/>
      <c r="BF57" s="122"/>
      <c r="BG57" s="122"/>
      <c r="BH57" s="122"/>
      <c r="BI57" s="122"/>
      <c r="BJ57" s="122"/>
      <c r="BK57" s="122"/>
      <c r="BL57" s="122"/>
      <c r="BM57" s="122"/>
      <c r="BN57" s="122"/>
      <c r="BO57" s="122"/>
      <c r="BP57" s="122"/>
      <c r="BQ57" s="122"/>
      <c r="BR57" s="122"/>
      <c r="BS57" s="122"/>
      <c r="BT57" s="122"/>
      <c r="BU57" s="122"/>
      <c r="BV57" s="122"/>
      <c r="BW57" s="122"/>
      <c r="BX57" s="122"/>
      <c r="BY57" s="122"/>
      <c r="BZ57" s="122"/>
      <c r="CA57" s="122"/>
      <c r="CB57" s="122"/>
      <c r="CC57" s="122"/>
      <c r="CD57" s="122"/>
      <c r="CE57" s="122"/>
      <c r="CF57" s="122"/>
      <c r="CG57" s="122"/>
      <c r="CH57" s="122"/>
      <c r="CI57" s="122"/>
      <c r="CJ57" s="122"/>
      <c r="CK57" s="122"/>
      <c r="CL57" s="122"/>
      <c r="CM57" s="122"/>
      <c r="CN57" s="122"/>
      <c r="CO57" s="122"/>
      <c r="CP57" s="122"/>
      <c r="CQ57" s="122"/>
      <c r="CR57" s="122"/>
      <c r="CS57" s="122"/>
      <c r="CT57" s="122"/>
      <c r="CU57" s="122"/>
      <c r="CV57" s="122"/>
      <c r="CW57" s="122"/>
      <c r="CX57" s="122"/>
      <c r="CY57" s="122"/>
      <c r="CZ57" s="122"/>
      <c r="DA57" s="122"/>
      <c r="DB57" s="122"/>
      <c r="DC57" s="122"/>
      <c r="DD57" s="122"/>
      <c r="DE57" s="122"/>
      <c r="DF57" s="122"/>
      <c r="DG57" s="122"/>
      <c r="DH57" s="122"/>
      <c r="DI57" s="122"/>
      <c r="DJ57" s="122"/>
      <c r="DK57" s="122"/>
      <c r="DL57" s="122"/>
      <c r="DM57" s="122"/>
      <c r="DN57" s="122"/>
      <c r="DO57" s="122"/>
      <c r="DP57" s="122"/>
      <c r="DQ57" s="122"/>
      <c r="DR57" s="122"/>
      <c r="DS57" s="122"/>
      <c r="DT57" s="122"/>
      <c r="DU57" s="122"/>
      <c r="DV57" s="122"/>
      <c r="DW57" s="122"/>
      <c r="DX57" s="122"/>
    </row>
    <row r="58" spans="1:128" s="67" customFormat="1" ht="15.75" hidden="1" customHeight="1">
      <c r="A58" s="896"/>
      <c r="B58" s="848"/>
      <c r="C58" s="147"/>
      <c r="D58" s="147"/>
      <c r="E58" s="138" t="s">
        <v>235</v>
      </c>
      <c r="F58" s="801" t="s">
        <v>236</v>
      </c>
      <c r="G58" s="801"/>
      <c r="H58" s="801"/>
      <c r="I58" s="801"/>
      <c r="J58" s="801"/>
      <c r="K58" s="801"/>
      <c r="L58" s="801"/>
      <c r="M58" s="801"/>
      <c r="N58" s="190"/>
      <c r="O58" s="190"/>
      <c r="P58" s="198"/>
      <c r="Q58" s="198"/>
      <c r="R58" s="196"/>
      <c r="S58" s="197"/>
      <c r="T58" s="198"/>
      <c r="U58" s="198"/>
      <c r="V58" s="196"/>
      <c r="W58" s="197"/>
      <c r="X58" s="122"/>
      <c r="Y58" s="122"/>
      <c r="Z58" s="122"/>
      <c r="AA58" s="122"/>
      <c r="AB58" s="122"/>
      <c r="AC58" s="122"/>
      <c r="AD58" s="122"/>
      <c r="AE58" s="122"/>
      <c r="AF58" s="122"/>
      <c r="AG58" s="122"/>
      <c r="AH58" s="122"/>
      <c r="AI58" s="122"/>
      <c r="AJ58" s="122"/>
      <c r="AK58" s="122"/>
      <c r="AL58" s="122"/>
      <c r="AM58" s="122"/>
      <c r="AN58" s="122"/>
      <c r="AO58" s="122"/>
      <c r="AP58" s="122"/>
      <c r="AQ58" s="122"/>
      <c r="AR58" s="122"/>
      <c r="AS58" s="122"/>
      <c r="AT58" s="122"/>
      <c r="AU58" s="122"/>
      <c r="AV58" s="122"/>
      <c r="AW58" s="122"/>
      <c r="AX58" s="122"/>
      <c r="AY58" s="122"/>
      <c r="AZ58" s="122"/>
      <c r="BA58" s="122"/>
      <c r="BB58" s="122"/>
      <c r="BC58" s="122"/>
      <c r="BD58" s="122"/>
      <c r="BE58" s="122"/>
      <c r="BF58" s="122"/>
      <c r="BG58" s="122"/>
      <c r="BH58" s="122"/>
      <c r="BI58" s="122"/>
      <c r="BJ58" s="122"/>
      <c r="BK58" s="122"/>
      <c r="BL58" s="122"/>
      <c r="BM58" s="122"/>
      <c r="BN58" s="122"/>
      <c r="BO58" s="122"/>
      <c r="BP58" s="122"/>
      <c r="BQ58" s="122"/>
      <c r="BR58" s="122"/>
      <c r="BS58" s="122"/>
      <c r="BT58" s="122"/>
      <c r="BU58" s="122"/>
      <c r="BV58" s="122"/>
      <c r="BW58" s="122"/>
      <c r="BX58" s="122"/>
      <c r="BY58" s="122"/>
      <c r="BZ58" s="122"/>
      <c r="CA58" s="122"/>
      <c r="CB58" s="122"/>
      <c r="CC58" s="122"/>
      <c r="CD58" s="122"/>
      <c r="CE58" s="122"/>
      <c r="CF58" s="122"/>
      <c r="CG58" s="122"/>
      <c r="CH58" s="122"/>
      <c r="CI58" s="122"/>
      <c r="CJ58" s="122"/>
      <c r="CK58" s="122"/>
      <c r="CL58" s="122"/>
      <c r="CM58" s="122"/>
      <c r="CN58" s="122"/>
      <c r="CO58" s="122"/>
      <c r="CP58" s="122"/>
      <c r="CQ58" s="122"/>
      <c r="CR58" s="122"/>
      <c r="CS58" s="122"/>
      <c r="CT58" s="122"/>
      <c r="CU58" s="122"/>
      <c r="CV58" s="122"/>
      <c r="CW58" s="122"/>
      <c r="CX58" s="122"/>
      <c r="CY58" s="122"/>
      <c r="CZ58" s="122"/>
      <c r="DA58" s="122"/>
      <c r="DB58" s="122"/>
      <c r="DC58" s="122"/>
      <c r="DD58" s="122"/>
      <c r="DE58" s="122"/>
      <c r="DF58" s="122"/>
      <c r="DG58" s="122"/>
      <c r="DH58" s="122"/>
      <c r="DI58" s="122"/>
      <c r="DJ58" s="122"/>
      <c r="DK58" s="122"/>
      <c r="DL58" s="122"/>
      <c r="DM58" s="122"/>
      <c r="DN58" s="122"/>
      <c r="DO58" s="122"/>
      <c r="DP58" s="122"/>
      <c r="DQ58" s="122"/>
      <c r="DR58" s="122"/>
      <c r="DS58" s="122"/>
      <c r="DT58" s="122"/>
      <c r="DU58" s="122"/>
      <c r="DV58" s="122"/>
      <c r="DW58" s="122"/>
      <c r="DX58" s="122"/>
    </row>
    <row r="59" spans="1:128" s="67" customFormat="1" ht="15.75" hidden="1" customHeight="1">
      <c r="A59" s="896"/>
      <c r="B59" s="848"/>
      <c r="C59" s="200"/>
      <c r="D59" s="538">
        <v>1</v>
      </c>
      <c r="E59" s="144" t="s">
        <v>165</v>
      </c>
      <c r="F59" s="129" t="e">
        <f>+'Ma tran chuc năng P5'!#REF!</f>
        <v>#REF!</v>
      </c>
      <c r="G59" s="144" t="s">
        <v>237</v>
      </c>
      <c r="H59" s="129" t="e">
        <f>+'Ma tran chuc năng P5'!#REF!</f>
        <v>#REF!</v>
      </c>
      <c r="I59" s="144" t="s">
        <v>238</v>
      </c>
      <c r="J59" s="129" t="e">
        <f>+H59</f>
        <v>#REF!</v>
      </c>
      <c r="K59" s="129" t="s">
        <v>153</v>
      </c>
      <c r="L59" s="158">
        <v>1</v>
      </c>
      <c r="M59" s="158" t="s">
        <v>25</v>
      </c>
      <c r="N59" s="139">
        <v>1</v>
      </c>
      <c r="O59" s="139"/>
      <c r="P59" s="178"/>
      <c r="Q59" s="134"/>
      <c r="R59" s="118">
        <v>100</v>
      </c>
      <c r="S59" s="135">
        <f>$A$9*$B$22*C59*N59*R59</f>
        <v>0</v>
      </c>
      <c r="T59" s="178"/>
      <c r="U59" s="134"/>
      <c r="V59" s="118">
        <v>100</v>
      </c>
      <c r="W59" s="135">
        <f>+$A$9*$B$22*$C$59*N59*V59</f>
        <v>0</v>
      </c>
      <c r="X59" s="122"/>
      <c r="Y59" s="122"/>
      <c r="Z59" s="122"/>
      <c r="AA59" s="122"/>
      <c r="AB59" s="122"/>
      <c r="AC59" s="122"/>
      <c r="AD59" s="122"/>
      <c r="AE59" s="122"/>
      <c r="AF59" s="122"/>
      <c r="AG59" s="122"/>
      <c r="AH59" s="122"/>
      <c r="AI59" s="122"/>
      <c r="AJ59" s="122"/>
      <c r="AK59" s="122"/>
      <c r="AL59" s="122"/>
      <c r="AM59" s="122"/>
      <c r="AN59" s="122"/>
      <c r="AO59" s="122"/>
      <c r="AP59" s="122"/>
      <c r="AQ59" s="122"/>
      <c r="AR59" s="122"/>
      <c r="AS59" s="122"/>
      <c r="AT59" s="122"/>
      <c r="AU59" s="122"/>
      <c r="AV59" s="122"/>
      <c r="AW59" s="122"/>
      <c r="AX59" s="122"/>
      <c r="AY59" s="122"/>
      <c r="AZ59" s="122"/>
      <c r="BA59" s="122"/>
      <c r="BB59" s="122"/>
      <c r="BC59" s="122"/>
      <c r="BD59" s="122"/>
      <c r="BE59" s="122"/>
      <c r="BF59" s="122"/>
      <c r="BG59" s="122"/>
      <c r="BH59" s="122"/>
      <c r="BI59" s="122"/>
      <c r="BJ59" s="122"/>
      <c r="BK59" s="122"/>
      <c r="BL59" s="122"/>
      <c r="BM59" s="122"/>
      <c r="BN59" s="122"/>
      <c r="BO59" s="122"/>
      <c r="BP59" s="122"/>
      <c r="BQ59" s="122"/>
      <c r="BR59" s="122"/>
      <c r="BS59" s="122"/>
      <c r="BT59" s="122"/>
      <c r="BU59" s="122"/>
      <c r="BV59" s="122"/>
      <c r="BW59" s="122"/>
      <c r="BX59" s="122"/>
      <c r="BY59" s="122"/>
      <c r="BZ59" s="122"/>
      <c r="CA59" s="122"/>
      <c r="CB59" s="122"/>
      <c r="CC59" s="122"/>
      <c r="CD59" s="122"/>
      <c r="CE59" s="122"/>
      <c r="CF59" s="122"/>
      <c r="CG59" s="122"/>
      <c r="CH59" s="122"/>
      <c r="CI59" s="122"/>
      <c r="CJ59" s="122"/>
      <c r="CK59" s="122"/>
      <c r="CL59" s="122"/>
      <c r="CM59" s="122"/>
      <c r="CN59" s="122"/>
      <c r="CO59" s="122"/>
      <c r="CP59" s="122"/>
      <c r="CQ59" s="122"/>
      <c r="CR59" s="122"/>
      <c r="CS59" s="122"/>
      <c r="CT59" s="122"/>
      <c r="CU59" s="122"/>
      <c r="CV59" s="122"/>
      <c r="CW59" s="122"/>
      <c r="CX59" s="122"/>
      <c r="CY59" s="122"/>
      <c r="CZ59" s="122"/>
      <c r="DA59" s="122"/>
      <c r="DB59" s="122"/>
      <c r="DC59" s="122"/>
      <c r="DD59" s="122"/>
      <c r="DE59" s="122"/>
      <c r="DF59" s="122"/>
      <c r="DG59" s="122"/>
      <c r="DH59" s="122"/>
      <c r="DI59" s="122"/>
      <c r="DJ59" s="122"/>
      <c r="DK59" s="122"/>
      <c r="DL59" s="122"/>
      <c r="DM59" s="122"/>
      <c r="DN59" s="122"/>
      <c r="DO59" s="122"/>
      <c r="DP59" s="122"/>
      <c r="DQ59" s="122"/>
      <c r="DR59" s="122"/>
      <c r="DS59" s="122"/>
      <c r="DT59" s="122"/>
      <c r="DU59" s="122"/>
      <c r="DV59" s="122"/>
      <c r="DW59" s="122"/>
      <c r="DX59" s="122"/>
    </row>
    <row r="60" spans="1:128" s="67" customFormat="1" ht="15.75" hidden="1" customHeight="1">
      <c r="A60" s="896"/>
      <c r="B60" s="848"/>
      <c r="C60" s="147"/>
      <c r="D60" s="147"/>
      <c r="E60" s="138" t="s">
        <v>240</v>
      </c>
      <c r="F60" s="801" t="s">
        <v>239</v>
      </c>
      <c r="G60" s="801"/>
      <c r="H60" s="801"/>
      <c r="I60" s="801"/>
      <c r="J60" s="801"/>
      <c r="K60" s="801"/>
      <c r="L60" s="801"/>
      <c r="M60" s="801"/>
      <c r="N60" s="190"/>
      <c r="O60" s="190"/>
      <c r="P60" s="198"/>
      <c r="Q60" s="198"/>
      <c r="R60" s="196"/>
      <c r="S60" s="197"/>
      <c r="T60" s="198"/>
      <c r="U60" s="198"/>
      <c r="V60" s="196"/>
      <c r="W60" s="197"/>
      <c r="X60" s="122"/>
      <c r="Y60" s="122"/>
      <c r="Z60" s="122"/>
      <c r="AA60" s="122"/>
      <c r="AB60" s="122"/>
      <c r="AC60" s="122"/>
      <c r="AD60" s="122"/>
      <c r="AE60" s="122"/>
      <c r="AF60" s="122"/>
      <c r="AG60" s="122"/>
      <c r="AH60" s="122"/>
      <c r="AI60" s="122"/>
      <c r="AJ60" s="122"/>
      <c r="AK60" s="122"/>
      <c r="AL60" s="122"/>
      <c r="AM60" s="122"/>
      <c r="AN60" s="122"/>
      <c r="AO60" s="122"/>
      <c r="AP60" s="122"/>
      <c r="AQ60" s="122"/>
      <c r="AR60" s="122"/>
      <c r="AS60" s="122"/>
      <c r="AT60" s="122"/>
      <c r="AU60" s="122"/>
      <c r="AV60" s="122"/>
      <c r="AW60" s="122"/>
      <c r="AX60" s="122"/>
      <c r="AY60" s="122"/>
      <c r="AZ60" s="122"/>
      <c r="BA60" s="122"/>
      <c r="BB60" s="122"/>
      <c r="BC60" s="122"/>
      <c r="BD60" s="122"/>
      <c r="BE60" s="122"/>
      <c r="BF60" s="122"/>
      <c r="BG60" s="122"/>
      <c r="BH60" s="122"/>
      <c r="BI60" s="122"/>
      <c r="BJ60" s="122"/>
      <c r="BK60" s="122"/>
      <c r="BL60" s="122"/>
      <c r="BM60" s="122"/>
      <c r="BN60" s="122"/>
      <c r="BO60" s="122"/>
      <c r="BP60" s="122"/>
      <c r="BQ60" s="122"/>
      <c r="BR60" s="122"/>
      <c r="BS60" s="122"/>
      <c r="BT60" s="122"/>
      <c r="BU60" s="122"/>
      <c r="BV60" s="122"/>
      <c r="BW60" s="122"/>
      <c r="BX60" s="122"/>
      <c r="BY60" s="122"/>
      <c r="BZ60" s="122"/>
      <c r="CA60" s="122"/>
      <c r="CB60" s="122"/>
      <c r="CC60" s="122"/>
      <c r="CD60" s="122"/>
      <c r="CE60" s="122"/>
      <c r="CF60" s="122"/>
      <c r="CG60" s="122"/>
      <c r="CH60" s="122"/>
      <c r="CI60" s="122"/>
      <c r="CJ60" s="122"/>
      <c r="CK60" s="122"/>
      <c r="CL60" s="122"/>
      <c r="CM60" s="122"/>
      <c r="CN60" s="122"/>
      <c r="CO60" s="122"/>
      <c r="CP60" s="122"/>
      <c r="CQ60" s="122"/>
      <c r="CR60" s="122"/>
      <c r="CS60" s="122"/>
      <c r="CT60" s="122"/>
      <c r="CU60" s="122"/>
      <c r="CV60" s="122"/>
      <c r="CW60" s="122"/>
      <c r="CX60" s="122"/>
      <c r="CY60" s="122"/>
      <c r="CZ60" s="122"/>
      <c r="DA60" s="122"/>
      <c r="DB60" s="122"/>
      <c r="DC60" s="122"/>
      <c r="DD60" s="122"/>
      <c r="DE60" s="122"/>
      <c r="DF60" s="122"/>
      <c r="DG60" s="122"/>
      <c r="DH60" s="122"/>
      <c r="DI60" s="122"/>
      <c r="DJ60" s="122"/>
      <c r="DK60" s="122"/>
      <c r="DL60" s="122"/>
      <c r="DM60" s="122"/>
      <c r="DN60" s="122"/>
      <c r="DO60" s="122"/>
      <c r="DP60" s="122"/>
      <c r="DQ60" s="122"/>
      <c r="DR60" s="122"/>
      <c r="DS60" s="122"/>
      <c r="DT60" s="122"/>
      <c r="DU60" s="122"/>
      <c r="DV60" s="122"/>
      <c r="DW60" s="122"/>
      <c r="DX60" s="122"/>
    </row>
    <row r="61" spans="1:128" s="67" customFormat="1" ht="78.75" hidden="1" customHeight="1">
      <c r="A61" s="896"/>
      <c r="B61" s="909"/>
      <c r="C61" s="200">
        <v>0</v>
      </c>
      <c r="D61" s="538">
        <v>1</v>
      </c>
      <c r="E61" s="81" t="s">
        <v>81</v>
      </c>
      <c r="F61" s="93" t="str">
        <f>'Ma tran chuc năng P5'!D88</f>
        <v>Công tác văn hóa doanh nghiệp</v>
      </c>
      <c r="G61" s="81" t="s">
        <v>563</v>
      </c>
      <c r="H61" s="58" t="str">
        <f>'Ma tran chuc năng P5'!F88</f>
        <v>Thực hiện công tác Văn hóa Doanh nghiệp trong đơn vị theo quy định của Công ty và Tổng Công ty Điện lực Miền Bắc</v>
      </c>
      <c r="I61" s="81">
        <f>'Ma tran chuc năng P5'!G89</f>
        <v>0</v>
      </c>
      <c r="J61" s="58">
        <f>'Ma tran chuc năng P5'!H89</f>
        <v>0</v>
      </c>
      <c r="K61" s="118" t="s">
        <v>105</v>
      </c>
      <c r="L61" s="86">
        <v>0</v>
      </c>
      <c r="M61" s="178" t="s">
        <v>106</v>
      </c>
      <c r="N61" s="139">
        <v>1</v>
      </c>
      <c r="O61" s="312">
        <f>N61*$C$61*$B$22*$A$9</f>
        <v>0</v>
      </c>
      <c r="P61" s="86">
        <v>0</v>
      </c>
      <c r="Q61" s="134"/>
      <c r="R61" s="118">
        <f>IF((100-P61*10)&gt;30,100-P61*10,0)</f>
        <v>100</v>
      </c>
      <c r="S61" s="135">
        <f>R61*O61</f>
        <v>0</v>
      </c>
      <c r="T61" s="86">
        <v>0</v>
      </c>
      <c r="U61" s="134"/>
      <c r="V61" s="118">
        <f>IF((100-T61*10)&gt;30,100-T61*10,0)</f>
        <v>100</v>
      </c>
      <c r="W61" s="135">
        <f>O61*V61</f>
        <v>0</v>
      </c>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c r="BB61" s="122"/>
      <c r="BC61" s="122"/>
      <c r="BD61" s="122"/>
      <c r="BE61" s="122"/>
      <c r="BF61" s="122"/>
      <c r="BG61" s="122"/>
      <c r="BH61" s="122"/>
      <c r="BI61" s="122"/>
      <c r="BJ61" s="122"/>
      <c r="BK61" s="122"/>
      <c r="BL61" s="122"/>
      <c r="BM61" s="122"/>
      <c r="BN61" s="122"/>
      <c r="BO61" s="122"/>
      <c r="BP61" s="122"/>
      <c r="BQ61" s="122"/>
      <c r="BR61" s="122"/>
      <c r="BS61" s="122"/>
      <c r="BT61" s="122"/>
      <c r="BU61" s="122"/>
      <c r="BV61" s="122"/>
      <c r="BW61" s="122"/>
      <c r="BX61" s="122"/>
      <c r="BY61" s="122"/>
      <c r="BZ61" s="122"/>
      <c r="CA61" s="122"/>
      <c r="CB61" s="122"/>
      <c r="CC61" s="122"/>
      <c r="CD61" s="122"/>
      <c r="CE61" s="122"/>
      <c r="CF61" s="122"/>
      <c r="CG61" s="122"/>
      <c r="CH61" s="122"/>
      <c r="CI61" s="122"/>
      <c r="CJ61" s="122"/>
      <c r="CK61" s="122"/>
      <c r="CL61" s="122"/>
      <c r="CM61" s="122"/>
      <c r="CN61" s="122"/>
      <c r="CO61" s="122"/>
      <c r="CP61" s="122"/>
      <c r="CQ61" s="122"/>
      <c r="CR61" s="122"/>
      <c r="CS61" s="122"/>
      <c r="CT61" s="122"/>
      <c r="CU61" s="122"/>
      <c r="CV61" s="122"/>
      <c r="CW61" s="122"/>
      <c r="CX61" s="122"/>
      <c r="CY61" s="122"/>
      <c r="CZ61" s="122"/>
      <c r="DA61" s="122"/>
      <c r="DB61" s="122"/>
      <c r="DC61" s="122"/>
      <c r="DD61" s="122"/>
      <c r="DE61" s="122"/>
      <c r="DF61" s="122"/>
      <c r="DG61" s="122"/>
      <c r="DH61" s="122"/>
      <c r="DI61" s="122"/>
      <c r="DJ61" s="122"/>
      <c r="DK61" s="122"/>
      <c r="DL61" s="122"/>
      <c r="DM61" s="122"/>
      <c r="DN61" s="122"/>
      <c r="DO61" s="122"/>
      <c r="DP61" s="122"/>
      <c r="DQ61" s="122"/>
      <c r="DR61" s="122"/>
      <c r="DS61" s="122"/>
      <c r="DT61" s="122"/>
      <c r="DU61" s="122"/>
      <c r="DV61" s="122"/>
      <c r="DW61" s="122"/>
      <c r="DX61" s="122"/>
    </row>
    <row r="62" spans="1:128" s="67" customFormat="1">
      <c r="A62" s="896"/>
      <c r="B62" s="147"/>
      <c r="C62" s="162">
        <f>SUM(C24:C61)</f>
        <v>1</v>
      </c>
      <c r="D62" s="162"/>
      <c r="E62" s="81"/>
      <c r="F62" s="93"/>
      <c r="G62" s="81"/>
      <c r="H62" s="58"/>
      <c r="I62" s="81"/>
      <c r="J62" s="58"/>
      <c r="K62" s="90"/>
      <c r="L62" s="179"/>
      <c r="M62" s="178"/>
      <c r="N62" s="139"/>
      <c r="O62" s="139"/>
      <c r="P62" s="178"/>
      <c r="Q62" s="178"/>
      <c r="R62" s="176"/>
      <c r="S62" s="177"/>
      <c r="T62" s="178"/>
      <c r="U62" s="178"/>
      <c r="V62" s="176"/>
      <c r="W62" s="177"/>
      <c r="X62" s="122"/>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c r="BB62" s="122"/>
      <c r="BC62" s="122"/>
      <c r="BD62" s="122"/>
      <c r="BE62" s="122"/>
      <c r="BF62" s="122"/>
      <c r="BG62" s="122"/>
      <c r="BH62" s="122"/>
      <c r="BI62" s="122"/>
      <c r="BJ62" s="122"/>
      <c r="BK62" s="122"/>
      <c r="BL62" s="122"/>
      <c r="BM62" s="122"/>
      <c r="BN62" s="122"/>
      <c r="BO62" s="122"/>
      <c r="BP62" s="122"/>
      <c r="BQ62" s="122"/>
      <c r="BR62" s="122"/>
      <c r="BS62" s="122"/>
      <c r="BT62" s="122"/>
      <c r="BU62" s="122"/>
      <c r="BV62" s="122"/>
      <c r="BW62" s="122"/>
      <c r="BX62" s="122"/>
      <c r="BY62" s="122"/>
      <c r="BZ62" s="122"/>
      <c r="CA62" s="122"/>
      <c r="CB62" s="122"/>
      <c r="CC62" s="122"/>
      <c r="CD62" s="122"/>
      <c r="CE62" s="122"/>
      <c r="CF62" s="122"/>
      <c r="CG62" s="122"/>
      <c r="CH62" s="122"/>
      <c r="CI62" s="122"/>
      <c r="CJ62" s="122"/>
      <c r="CK62" s="122"/>
      <c r="CL62" s="122"/>
      <c r="CM62" s="122"/>
      <c r="CN62" s="122"/>
      <c r="CO62" s="122"/>
      <c r="CP62" s="122"/>
      <c r="CQ62" s="122"/>
      <c r="CR62" s="122"/>
      <c r="CS62" s="122"/>
      <c r="CT62" s="122"/>
      <c r="CU62" s="122"/>
      <c r="CV62" s="122"/>
      <c r="CW62" s="122"/>
      <c r="CX62" s="122"/>
      <c r="CY62" s="122"/>
      <c r="CZ62" s="122"/>
      <c r="DA62" s="122"/>
      <c r="DB62" s="122"/>
      <c r="DC62" s="122"/>
      <c r="DD62" s="122"/>
      <c r="DE62" s="122"/>
      <c r="DF62" s="122"/>
      <c r="DG62" s="122"/>
      <c r="DH62" s="122"/>
      <c r="DI62" s="122"/>
      <c r="DJ62" s="122"/>
      <c r="DK62" s="122"/>
      <c r="DL62" s="122"/>
      <c r="DM62" s="122"/>
      <c r="DN62" s="122"/>
      <c r="DO62" s="122"/>
      <c r="DP62" s="122"/>
      <c r="DQ62" s="122"/>
      <c r="DR62" s="122"/>
      <c r="DS62" s="122"/>
      <c r="DT62" s="122"/>
      <c r="DU62" s="122"/>
      <c r="DV62" s="122"/>
      <c r="DW62" s="122"/>
      <c r="DX62" s="122"/>
    </row>
    <row r="63" spans="1:128" s="335" customFormat="1" ht="15.75" customHeight="1">
      <c r="A63" s="896"/>
      <c r="B63" s="328"/>
      <c r="C63" s="329"/>
      <c r="D63" s="329"/>
      <c r="E63" s="330" t="s">
        <v>604</v>
      </c>
      <c r="F63" s="836" t="s">
        <v>605</v>
      </c>
      <c r="G63" s="837"/>
      <c r="H63" s="837"/>
      <c r="I63" s="837"/>
      <c r="J63" s="837"/>
      <c r="K63" s="837"/>
      <c r="L63" s="837"/>
      <c r="M63" s="838"/>
      <c r="N63" s="384"/>
      <c r="O63" s="384"/>
      <c r="P63" s="385"/>
      <c r="Q63" s="385"/>
      <c r="R63" s="386"/>
      <c r="S63" s="387"/>
      <c r="T63" s="385"/>
      <c r="U63" s="385"/>
      <c r="V63" s="388"/>
      <c r="W63" s="387"/>
    </row>
    <row r="64" spans="1:128" s="335" customFormat="1" ht="122.25" customHeight="1">
      <c r="A64" s="896"/>
      <c r="B64" s="839">
        <v>0.12</v>
      </c>
      <c r="C64" s="540">
        <v>0.09</v>
      </c>
      <c r="D64" s="558">
        <v>1</v>
      </c>
      <c r="E64" s="83" t="s">
        <v>8</v>
      </c>
      <c r="F64" s="84" t="s">
        <v>42</v>
      </c>
      <c r="G64" s="157" t="s">
        <v>583</v>
      </c>
      <c r="H64" s="84" t="s">
        <v>401</v>
      </c>
      <c r="I64" s="156" t="s">
        <v>584</v>
      </c>
      <c r="J64" s="84" t="s">
        <v>401</v>
      </c>
      <c r="K64" s="86" t="s">
        <v>105</v>
      </c>
      <c r="L64" s="86">
        <v>0</v>
      </c>
      <c r="M64" s="118" t="s">
        <v>106</v>
      </c>
      <c r="N64" s="168">
        <v>1</v>
      </c>
      <c r="O64" s="312">
        <f t="shared" ref="O64:O69" si="5">N64*D64*C64*$B$64*$A$9</f>
        <v>9.1799999999999989E-3</v>
      </c>
      <c r="P64" s="156">
        <v>0</v>
      </c>
      <c r="Q64" s="83">
        <v>10</v>
      </c>
      <c r="R64" s="118">
        <f t="shared" ref="R64:R71" si="6">100-(P64-L64)*Q64</f>
        <v>100</v>
      </c>
      <c r="S64" s="135">
        <f t="shared" ref="S64:S73" si="7">O64*R64</f>
        <v>0.91799999999999993</v>
      </c>
      <c r="T64" s="156">
        <v>0</v>
      </c>
      <c r="U64" s="83">
        <v>10</v>
      </c>
      <c r="V64" s="118">
        <f t="shared" ref="V64:V71" si="8">100-(T64-L64)*U64</f>
        <v>100</v>
      </c>
      <c r="W64" s="135">
        <f t="shared" ref="W64:W73" si="9">O64*V64</f>
        <v>0.91799999999999993</v>
      </c>
    </row>
    <row r="65" spans="1:128" s="335" customFormat="1" ht="78.75">
      <c r="A65" s="896"/>
      <c r="B65" s="840"/>
      <c r="C65" s="536">
        <v>0.06</v>
      </c>
      <c r="D65" s="559">
        <v>1</v>
      </c>
      <c r="E65" s="81" t="s">
        <v>56</v>
      </c>
      <c r="F65" s="58" t="s">
        <v>57</v>
      </c>
      <c r="G65" s="140" t="s">
        <v>472</v>
      </c>
      <c r="H65" s="53" t="s">
        <v>273</v>
      </c>
      <c r="I65" s="81" t="s">
        <v>477</v>
      </c>
      <c r="J65" s="298" t="s">
        <v>429</v>
      </c>
      <c r="K65" s="86" t="s">
        <v>105</v>
      </c>
      <c r="L65" s="86">
        <v>0</v>
      </c>
      <c r="M65" s="118" t="s">
        <v>106</v>
      </c>
      <c r="N65" s="139">
        <v>1</v>
      </c>
      <c r="O65" s="312">
        <f t="shared" si="5"/>
        <v>6.1199999999999996E-3</v>
      </c>
      <c r="P65" s="156">
        <v>0</v>
      </c>
      <c r="Q65" s="83">
        <v>10</v>
      </c>
      <c r="R65" s="118">
        <f t="shared" si="6"/>
        <v>100</v>
      </c>
      <c r="S65" s="135">
        <f t="shared" si="7"/>
        <v>0.61199999999999999</v>
      </c>
      <c r="T65" s="156">
        <v>0</v>
      </c>
      <c r="U65" s="83">
        <v>10</v>
      </c>
      <c r="V65" s="118">
        <f t="shared" si="8"/>
        <v>100</v>
      </c>
      <c r="W65" s="135">
        <f t="shared" si="9"/>
        <v>0.61199999999999999</v>
      </c>
    </row>
    <row r="66" spans="1:128" s="335" customFormat="1" ht="63">
      <c r="A66" s="896"/>
      <c r="B66" s="840"/>
      <c r="C66" s="536">
        <v>0.06</v>
      </c>
      <c r="D66" s="559">
        <v>1</v>
      </c>
      <c r="E66" s="81" t="s">
        <v>58</v>
      </c>
      <c r="F66" s="58" t="s">
        <v>59</v>
      </c>
      <c r="G66" s="140" t="s">
        <v>473</v>
      </c>
      <c r="H66" s="53" t="s">
        <v>290</v>
      </c>
      <c r="I66" s="81" t="s">
        <v>478</v>
      </c>
      <c r="J66" s="298" t="s">
        <v>430</v>
      </c>
      <c r="K66" s="86" t="s">
        <v>105</v>
      </c>
      <c r="L66" s="86">
        <v>0</v>
      </c>
      <c r="M66" s="118" t="s">
        <v>106</v>
      </c>
      <c r="N66" s="139">
        <v>1</v>
      </c>
      <c r="O66" s="312">
        <f t="shared" si="5"/>
        <v>6.1199999999999996E-3</v>
      </c>
      <c r="P66" s="156">
        <v>0</v>
      </c>
      <c r="Q66" s="83">
        <v>10</v>
      </c>
      <c r="R66" s="118">
        <f t="shared" si="6"/>
        <v>100</v>
      </c>
      <c r="S66" s="135">
        <f t="shared" si="7"/>
        <v>0.61199999999999999</v>
      </c>
      <c r="T66" s="156">
        <v>0</v>
      </c>
      <c r="U66" s="83">
        <v>10</v>
      </c>
      <c r="V66" s="118">
        <f t="shared" si="8"/>
        <v>100</v>
      </c>
      <c r="W66" s="135">
        <f t="shared" si="9"/>
        <v>0.61199999999999999</v>
      </c>
    </row>
    <row r="67" spans="1:128" s="335" customFormat="1" ht="141" customHeight="1">
      <c r="A67" s="896"/>
      <c r="B67" s="840"/>
      <c r="C67" s="536">
        <v>0.09</v>
      </c>
      <c r="D67" s="568">
        <v>1</v>
      </c>
      <c r="E67" s="97" t="s">
        <v>67</v>
      </c>
      <c r="F67" s="278" t="s">
        <v>127</v>
      </c>
      <c r="G67" s="92" t="s">
        <v>588</v>
      </c>
      <c r="H67" s="132" t="s">
        <v>394</v>
      </c>
      <c r="I67" s="140" t="s">
        <v>547</v>
      </c>
      <c r="J67" s="277" t="s">
        <v>400</v>
      </c>
      <c r="K67" s="86" t="s">
        <v>105</v>
      </c>
      <c r="L67" s="179">
        <v>0</v>
      </c>
      <c r="M67" s="178" t="s">
        <v>106</v>
      </c>
      <c r="N67" s="139">
        <v>1</v>
      </c>
      <c r="O67" s="312">
        <f t="shared" si="5"/>
        <v>9.1799999999999989E-3</v>
      </c>
      <c r="P67" s="156">
        <v>0</v>
      </c>
      <c r="Q67" s="83">
        <v>10</v>
      </c>
      <c r="R67" s="118">
        <f t="shared" si="6"/>
        <v>100</v>
      </c>
      <c r="S67" s="135">
        <f t="shared" si="7"/>
        <v>0.91799999999999993</v>
      </c>
      <c r="T67" s="156">
        <v>0</v>
      </c>
      <c r="U67" s="83">
        <v>10</v>
      </c>
      <c r="V67" s="118">
        <f t="shared" si="8"/>
        <v>100</v>
      </c>
      <c r="W67" s="135">
        <f t="shared" si="9"/>
        <v>0.91799999999999993</v>
      </c>
    </row>
    <row r="68" spans="1:128" s="527" customFormat="1" ht="47.25">
      <c r="A68" s="896"/>
      <c r="B68" s="840"/>
      <c r="C68" s="520">
        <v>0.08</v>
      </c>
      <c r="D68" s="560">
        <v>1</v>
      </c>
      <c r="E68" s="521" t="s">
        <v>102</v>
      </c>
      <c r="F68" s="521" t="s">
        <v>103</v>
      </c>
      <c r="G68" s="522" t="s">
        <v>636</v>
      </c>
      <c r="H68" s="431" t="s">
        <v>637</v>
      </c>
      <c r="I68" s="430" t="s">
        <v>638</v>
      </c>
      <c r="J68" s="431" t="s">
        <v>637</v>
      </c>
      <c r="K68" s="460" t="s">
        <v>650</v>
      </c>
      <c r="L68" s="460">
        <v>1</v>
      </c>
      <c r="M68" s="478" t="s">
        <v>106</v>
      </c>
      <c r="N68" s="442">
        <v>1</v>
      </c>
      <c r="O68" s="312">
        <f t="shared" si="5"/>
        <v>8.1599999999999989E-3</v>
      </c>
      <c r="P68" s="523">
        <v>0</v>
      </c>
      <c r="Q68" s="524">
        <v>10</v>
      </c>
      <c r="R68" s="525">
        <v>100</v>
      </c>
      <c r="S68" s="526">
        <f>O68*R68</f>
        <v>0.81599999999999984</v>
      </c>
      <c r="T68" s="523">
        <v>0</v>
      </c>
      <c r="U68" s="524">
        <v>10</v>
      </c>
      <c r="V68" s="525">
        <v>100</v>
      </c>
      <c r="W68" s="526">
        <f>O68*V68</f>
        <v>0.81599999999999984</v>
      </c>
    </row>
    <row r="69" spans="1:128" s="335" customFormat="1" ht="94.5">
      <c r="A69" s="896"/>
      <c r="B69" s="840"/>
      <c r="C69" s="798">
        <v>0.18</v>
      </c>
      <c r="D69" s="568">
        <v>0.5</v>
      </c>
      <c r="E69" s="827" t="s">
        <v>70</v>
      </c>
      <c r="F69" s="699" t="s">
        <v>71</v>
      </c>
      <c r="G69" s="827" t="s">
        <v>551</v>
      </c>
      <c r="H69" s="699" t="s">
        <v>71</v>
      </c>
      <c r="I69" s="144" t="s">
        <v>549</v>
      </c>
      <c r="J69" s="478" t="s">
        <v>651</v>
      </c>
      <c r="K69" s="460" t="s">
        <v>153</v>
      </c>
      <c r="L69" s="179">
        <v>0</v>
      </c>
      <c r="M69" s="178" t="s">
        <v>106</v>
      </c>
      <c r="N69" s="139">
        <v>1</v>
      </c>
      <c r="O69" s="312">
        <f t="shared" si="5"/>
        <v>9.1799999999999989E-3</v>
      </c>
      <c r="P69" s="156">
        <v>0</v>
      </c>
      <c r="Q69" s="83">
        <v>10</v>
      </c>
      <c r="R69" s="118">
        <f t="shared" si="6"/>
        <v>100</v>
      </c>
      <c r="S69" s="135">
        <f t="shared" si="7"/>
        <v>0.91799999999999993</v>
      </c>
      <c r="T69" s="156">
        <v>0</v>
      </c>
      <c r="U69" s="83">
        <v>10</v>
      </c>
      <c r="V69" s="118">
        <f t="shared" si="8"/>
        <v>100</v>
      </c>
      <c r="W69" s="135">
        <f t="shared" si="9"/>
        <v>0.91799999999999993</v>
      </c>
    </row>
    <row r="70" spans="1:128" s="335" customFormat="1" ht="70.5" customHeight="1">
      <c r="A70" s="896"/>
      <c r="B70" s="840"/>
      <c r="C70" s="799"/>
      <c r="D70" s="571">
        <v>0.5</v>
      </c>
      <c r="E70" s="828"/>
      <c r="F70" s="701"/>
      <c r="G70" s="828"/>
      <c r="H70" s="701"/>
      <c r="I70" s="144" t="s">
        <v>550</v>
      </c>
      <c r="J70" s="129" t="s">
        <v>409</v>
      </c>
      <c r="K70" s="86" t="s">
        <v>105</v>
      </c>
      <c r="L70" s="179">
        <v>0</v>
      </c>
      <c r="M70" s="178" t="s">
        <v>106</v>
      </c>
      <c r="N70" s="139">
        <v>1</v>
      </c>
      <c r="O70" s="312">
        <f>N70*D70*C69*$B$64*$A$9</f>
        <v>9.1799999999999989E-3</v>
      </c>
      <c r="P70" s="156">
        <v>0</v>
      </c>
      <c r="Q70" s="83">
        <v>10</v>
      </c>
      <c r="R70" s="118">
        <f t="shared" si="6"/>
        <v>100</v>
      </c>
      <c r="S70" s="135">
        <f t="shared" si="7"/>
        <v>0.91799999999999993</v>
      </c>
      <c r="T70" s="156">
        <v>0</v>
      </c>
      <c r="U70" s="83">
        <v>10</v>
      </c>
      <c r="V70" s="118">
        <f t="shared" si="8"/>
        <v>100</v>
      </c>
      <c r="W70" s="135">
        <f t="shared" si="9"/>
        <v>0.91799999999999993</v>
      </c>
    </row>
    <row r="71" spans="1:128" s="335" customFormat="1" ht="129" customHeight="1">
      <c r="A71" s="896"/>
      <c r="B71" s="840"/>
      <c r="C71" s="536">
        <v>0.18</v>
      </c>
      <c r="D71" s="559">
        <v>1</v>
      </c>
      <c r="E71" s="98" t="s">
        <v>76</v>
      </c>
      <c r="F71" s="58" t="s">
        <v>77</v>
      </c>
      <c r="G71" s="98" t="s">
        <v>555</v>
      </c>
      <c r="H71" s="63" t="s">
        <v>440</v>
      </c>
      <c r="I71" s="81" t="s">
        <v>554</v>
      </c>
      <c r="J71" s="64" t="s">
        <v>233</v>
      </c>
      <c r="K71" s="460" t="s">
        <v>652</v>
      </c>
      <c r="L71" s="179">
        <v>0</v>
      </c>
      <c r="M71" s="178" t="s">
        <v>106</v>
      </c>
      <c r="N71" s="139">
        <v>1</v>
      </c>
      <c r="O71" s="312">
        <f>N71*D71*C71*$B$64*$A$9</f>
        <v>1.8359999999999998E-2</v>
      </c>
      <c r="P71" s="156">
        <v>0</v>
      </c>
      <c r="Q71" s="83">
        <v>10</v>
      </c>
      <c r="R71" s="118">
        <f t="shared" si="6"/>
        <v>100</v>
      </c>
      <c r="S71" s="135">
        <f t="shared" si="7"/>
        <v>1.8359999999999999</v>
      </c>
      <c r="T71" s="156">
        <v>0</v>
      </c>
      <c r="U71" s="83">
        <v>10</v>
      </c>
      <c r="V71" s="118">
        <f t="shared" si="8"/>
        <v>100</v>
      </c>
      <c r="W71" s="135">
        <f t="shared" si="9"/>
        <v>1.8359999999999999</v>
      </c>
    </row>
    <row r="72" spans="1:128" s="335" customFormat="1" ht="93" customHeight="1">
      <c r="A72" s="896"/>
      <c r="B72" s="840"/>
      <c r="C72" s="536">
        <v>0.18</v>
      </c>
      <c r="D72" s="559">
        <v>1</v>
      </c>
      <c r="E72" s="98" t="s">
        <v>78</v>
      </c>
      <c r="F72" s="58" t="s">
        <v>79</v>
      </c>
      <c r="G72" s="81" t="s">
        <v>557</v>
      </c>
      <c r="H72" s="63" t="s">
        <v>443</v>
      </c>
      <c r="I72" s="81" t="s">
        <v>558</v>
      </c>
      <c r="J72" s="63" t="s">
        <v>234</v>
      </c>
      <c r="K72" s="460" t="s">
        <v>278</v>
      </c>
      <c r="L72" s="481" t="s">
        <v>654</v>
      </c>
      <c r="M72" s="178" t="s">
        <v>106</v>
      </c>
      <c r="N72" s="139">
        <v>1</v>
      </c>
      <c r="O72" s="312">
        <f>N72*D72*C72*$B$64*$A$9</f>
        <v>1.8359999999999998E-2</v>
      </c>
      <c r="P72" s="156">
        <v>0</v>
      </c>
      <c r="Q72" s="83">
        <v>10</v>
      </c>
      <c r="R72" s="118">
        <v>100</v>
      </c>
      <c r="S72" s="135">
        <f t="shared" si="7"/>
        <v>1.8359999999999999</v>
      </c>
      <c r="T72" s="156">
        <v>0</v>
      </c>
      <c r="U72" s="83">
        <v>10</v>
      </c>
      <c r="V72" s="118">
        <v>100</v>
      </c>
      <c r="W72" s="135">
        <f t="shared" si="9"/>
        <v>1.8359999999999999</v>
      </c>
    </row>
    <row r="73" spans="1:128" s="67" customFormat="1" ht="120" customHeight="1">
      <c r="A73" s="897"/>
      <c r="B73" s="840"/>
      <c r="C73" s="528">
        <v>0.08</v>
      </c>
      <c r="D73" s="557">
        <v>1</v>
      </c>
      <c r="E73" s="225" t="s">
        <v>81</v>
      </c>
      <c r="F73" s="323" t="s">
        <v>82</v>
      </c>
      <c r="G73" s="225" t="s">
        <v>563</v>
      </c>
      <c r="H73" s="318" t="s">
        <v>445</v>
      </c>
      <c r="I73" s="118" t="s">
        <v>562</v>
      </c>
      <c r="J73" s="298" t="s">
        <v>445</v>
      </c>
      <c r="K73" s="460" t="s">
        <v>278</v>
      </c>
      <c r="L73" s="480"/>
      <c r="M73" s="178" t="s">
        <v>106</v>
      </c>
      <c r="N73" s="139">
        <v>1</v>
      </c>
      <c r="O73" s="312">
        <f>N73*D73*C73*$B$64*$A$9</f>
        <v>8.1599999999999989E-3</v>
      </c>
      <c r="P73" s="156">
        <v>0</v>
      </c>
      <c r="Q73" s="83">
        <v>10</v>
      </c>
      <c r="R73" s="118">
        <v>100</v>
      </c>
      <c r="S73" s="135">
        <f t="shared" si="7"/>
        <v>0.81599999999999984</v>
      </c>
      <c r="T73" s="156">
        <v>0</v>
      </c>
      <c r="U73" s="83">
        <v>10</v>
      </c>
      <c r="V73" s="118">
        <v>100</v>
      </c>
      <c r="W73" s="135">
        <f t="shared" si="9"/>
        <v>0.81599999999999984</v>
      </c>
      <c r="X73" s="122"/>
      <c r="Y73" s="122"/>
      <c r="Z73" s="122"/>
      <c r="AA73" s="122"/>
      <c r="AB73" s="122"/>
      <c r="AC73" s="122"/>
      <c r="AD73" s="122"/>
      <c r="AE73" s="122"/>
      <c r="AF73" s="122"/>
      <c r="AG73" s="122"/>
      <c r="AH73" s="122"/>
      <c r="AI73" s="122"/>
      <c r="AJ73" s="122"/>
      <c r="AK73" s="122"/>
      <c r="AL73" s="122"/>
      <c r="AM73" s="122"/>
      <c r="AN73" s="122"/>
      <c r="AO73" s="122"/>
      <c r="AP73" s="122"/>
      <c r="AQ73" s="122"/>
      <c r="AR73" s="122"/>
      <c r="AS73" s="122"/>
      <c r="AT73" s="122"/>
      <c r="AU73" s="122"/>
      <c r="AV73" s="122"/>
      <c r="AW73" s="122"/>
      <c r="AX73" s="122"/>
      <c r="AY73" s="122"/>
      <c r="AZ73" s="122"/>
      <c r="BA73" s="122"/>
      <c r="BB73" s="122"/>
      <c r="BC73" s="122"/>
      <c r="BD73" s="122"/>
      <c r="BE73" s="122"/>
      <c r="BF73" s="122"/>
      <c r="BG73" s="122"/>
      <c r="BH73" s="122"/>
      <c r="BI73" s="122"/>
      <c r="BJ73" s="122"/>
      <c r="BK73" s="122"/>
      <c r="BL73" s="122"/>
      <c r="BM73" s="122"/>
      <c r="BN73" s="122"/>
      <c r="BO73" s="122"/>
      <c r="BP73" s="122"/>
      <c r="BQ73" s="122"/>
      <c r="BR73" s="122"/>
      <c r="BS73" s="122"/>
      <c r="BT73" s="122"/>
      <c r="BU73" s="122"/>
      <c r="BV73" s="122"/>
      <c r="BW73" s="122"/>
      <c r="BX73" s="122"/>
      <c r="BY73" s="122"/>
      <c r="BZ73" s="122"/>
      <c r="CA73" s="122"/>
      <c r="CB73" s="122"/>
      <c r="CC73" s="122"/>
      <c r="CD73" s="122"/>
      <c r="CE73" s="122"/>
      <c r="CF73" s="122"/>
      <c r="CG73" s="122"/>
      <c r="CH73" s="122"/>
      <c r="CI73" s="122"/>
      <c r="CJ73" s="122"/>
      <c r="CK73" s="122"/>
      <c r="CL73" s="122"/>
      <c r="CM73" s="122"/>
      <c r="CN73" s="122"/>
      <c r="CO73" s="122"/>
      <c r="CP73" s="122"/>
      <c r="CQ73" s="122"/>
      <c r="CR73" s="122"/>
      <c r="CS73" s="122"/>
      <c r="CT73" s="122"/>
      <c r="CU73" s="122"/>
      <c r="CV73" s="122"/>
      <c r="CW73" s="122"/>
      <c r="CX73" s="122"/>
      <c r="CY73" s="122"/>
      <c r="CZ73" s="122"/>
      <c r="DA73" s="122"/>
      <c r="DB73" s="122"/>
      <c r="DC73" s="122"/>
      <c r="DD73" s="122"/>
      <c r="DE73" s="122"/>
      <c r="DF73" s="122"/>
      <c r="DG73" s="122"/>
      <c r="DH73" s="122"/>
      <c r="DI73" s="122"/>
      <c r="DJ73" s="122"/>
      <c r="DK73" s="122"/>
      <c r="DL73" s="122"/>
      <c r="DM73" s="122"/>
      <c r="DN73" s="122"/>
      <c r="DO73" s="122"/>
      <c r="DP73" s="122"/>
      <c r="DQ73" s="122"/>
      <c r="DR73" s="122"/>
      <c r="DS73" s="122"/>
      <c r="DT73" s="122"/>
      <c r="DU73" s="122"/>
      <c r="DV73" s="122"/>
      <c r="DW73" s="122"/>
      <c r="DX73" s="122"/>
    </row>
    <row r="74" spans="1:128" s="335" customFormat="1">
      <c r="A74" s="337"/>
      <c r="B74" s="162">
        <f>B10+B22+B64</f>
        <v>1</v>
      </c>
      <c r="C74" s="162">
        <f>SUM(C64:C73)</f>
        <v>0.99999999999999989</v>
      </c>
      <c r="D74" s="162"/>
      <c r="E74" s="81"/>
      <c r="F74" s="338"/>
      <c r="G74" s="338"/>
      <c r="H74" s="339"/>
      <c r="I74" s="339"/>
      <c r="J74" s="339"/>
      <c r="K74" s="340"/>
      <c r="L74" s="340"/>
      <c r="M74" s="341"/>
      <c r="N74" s="331"/>
      <c r="O74" s="331"/>
      <c r="P74" s="93"/>
      <c r="Q74" s="93"/>
      <c r="R74" s="332"/>
      <c r="S74" s="333"/>
      <c r="T74" s="93"/>
      <c r="U74" s="93"/>
      <c r="V74" s="334"/>
      <c r="W74" s="333"/>
    </row>
    <row r="75" spans="1:128" s="67" customFormat="1">
      <c r="A75" s="889">
        <v>0.15</v>
      </c>
      <c r="B75" s="147"/>
      <c r="C75" s="147"/>
      <c r="D75" s="147"/>
      <c r="E75" s="371" t="s">
        <v>129</v>
      </c>
      <c r="F75" s="793" t="s">
        <v>130</v>
      </c>
      <c r="G75" s="793"/>
      <c r="H75" s="793"/>
      <c r="I75" s="793"/>
      <c r="J75" s="793"/>
      <c r="K75" s="793"/>
      <c r="L75" s="793"/>
      <c r="M75" s="793"/>
      <c r="N75" s="374">
        <v>0.15</v>
      </c>
      <c r="O75" s="374"/>
      <c r="P75" s="376"/>
      <c r="Q75" s="376"/>
      <c r="R75" s="376"/>
      <c r="S75" s="377"/>
      <c r="T75" s="376"/>
      <c r="U75" s="376"/>
      <c r="V75" s="376"/>
      <c r="W75" s="377"/>
      <c r="X75" s="122"/>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2"/>
      <c r="BP75" s="122"/>
      <c r="BQ75" s="122"/>
      <c r="BR75" s="122"/>
      <c r="BS75" s="122"/>
      <c r="BT75" s="122"/>
      <c r="BU75" s="122"/>
      <c r="BV75" s="122"/>
      <c r="BW75" s="122"/>
      <c r="BX75" s="122"/>
      <c r="BY75" s="122"/>
      <c r="BZ75" s="122"/>
      <c r="CA75" s="122"/>
      <c r="CB75" s="122"/>
      <c r="CC75" s="122"/>
      <c r="CD75" s="122"/>
      <c r="CE75" s="122"/>
      <c r="CF75" s="122"/>
      <c r="CG75" s="122"/>
      <c r="CH75" s="122"/>
      <c r="CI75" s="122"/>
      <c r="CJ75" s="122"/>
      <c r="CK75" s="122"/>
      <c r="CL75" s="122"/>
      <c r="CM75" s="122"/>
      <c r="CN75" s="122"/>
      <c r="CO75" s="122"/>
      <c r="CP75" s="122"/>
      <c r="CQ75" s="122"/>
      <c r="CR75" s="122"/>
      <c r="CS75" s="122"/>
      <c r="CT75" s="122"/>
      <c r="CU75" s="122"/>
      <c r="CV75" s="122"/>
      <c r="CW75" s="122"/>
      <c r="CX75" s="122"/>
      <c r="CY75" s="122"/>
      <c r="CZ75" s="122"/>
      <c r="DA75" s="122"/>
      <c r="DB75" s="122"/>
      <c r="DC75" s="122"/>
      <c r="DD75" s="122"/>
      <c r="DE75" s="122"/>
      <c r="DF75" s="122"/>
      <c r="DG75" s="122"/>
      <c r="DH75" s="122"/>
      <c r="DI75" s="122"/>
      <c r="DJ75" s="122"/>
      <c r="DK75" s="122"/>
      <c r="DL75" s="122"/>
      <c r="DM75" s="122"/>
      <c r="DN75" s="122"/>
      <c r="DO75" s="122"/>
      <c r="DP75" s="122"/>
      <c r="DQ75" s="122"/>
      <c r="DR75" s="122"/>
      <c r="DS75" s="122"/>
      <c r="DT75" s="122"/>
      <c r="DU75" s="122"/>
      <c r="DV75" s="122"/>
      <c r="DW75" s="122"/>
      <c r="DX75" s="122"/>
    </row>
    <row r="76" spans="1:128" s="67" customFormat="1" ht="33" customHeight="1">
      <c r="A76" s="890"/>
      <c r="B76" s="673">
        <v>0.7</v>
      </c>
      <c r="C76" s="163">
        <v>1</v>
      </c>
      <c r="D76" s="559">
        <v>1</v>
      </c>
      <c r="E76" s="81" t="s">
        <v>131</v>
      </c>
      <c r="F76" s="130" t="s">
        <v>151</v>
      </c>
      <c r="G76" s="128" t="s">
        <v>630</v>
      </c>
      <c r="H76" s="130" t="s">
        <v>151</v>
      </c>
      <c r="I76" s="129" t="s">
        <v>632</v>
      </c>
      <c r="J76" s="129" t="s">
        <v>132</v>
      </c>
      <c r="K76" s="86"/>
      <c r="L76" s="86"/>
      <c r="M76" s="178" t="s">
        <v>106</v>
      </c>
      <c r="N76" s="166">
        <v>1</v>
      </c>
      <c r="O76" s="312">
        <f>N76*$C$76*$B$76*$A$75</f>
        <v>0.105</v>
      </c>
      <c r="P76" s="156">
        <v>0</v>
      </c>
      <c r="Q76" s="83">
        <v>10</v>
      </c>
      <c r="R76" s="118">
        <f>100-(P76-L76)*Q76</f>
        <v>100</v>
      </c>
      <c r="S76" s="135">
        <f>R76*O76</f>
        <v>10.5</v>
      </c>
      <c r="T76" s="156">
        <v>0</v>
      </c>
      <c r="U76" s="83">
        <v>10</v>
      </c>
      <c r="V76" s="118">
        <f>100-(T76-L76)*U76</f>
        <v>100</v>
      </c>
      <c r="W76" s="135">
        <f>O76*V76</f>
        <v>10.5</v>
      </c>
      <c r="X76" s="122"/>
      <c r="Y76" s="122"/>
      <c r="Z76" s="122"/>
      <c r="AA76" s="122"/>
      <c r="AB76" s="122"/>
      <c r="AC76" s="122"/>
      <c r="AD76" s="122"/>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22"/>
      <c r="BH76" s="122"/>
      <c r="BI76" s="122"/>
      <c r="BJ76" s="122"/>
      <c r="BK76" s="122"/>
      <c r="BL76" s="122"/>
      <c r="BM76" s="122"/>
      <c r="BN76" s="122"/>
      <c r="BO76" s="122"/>
      <c r="BP76" s="122"/>
      <c r="BQ76" s="122"/>
      <c r="BR76" s="122"/>
      <c r="BS76" s="122"/>
      <c r="BT76" s="122"/>
      <c r="BU76" s="122"/>
      <c r="BV76" s="122"/>
      <c r="BW76" s="122"/>
      <c r="BX76" s="122"/>
      <c r="BY76" s="122"/>
      <c r="BZ76" s="122"/>
      <c r="CA76" s="122"/>
      <c r="CB76" s="122"/>
      <c r="CC76" s="122"/>
      <c r="CD76" s="122"/>
      <c r="CE76" s="122"/>
      <c r="CF76" s="122"/>
      <c r="CG76" s="122"/>
      <c r="CH76" s="122"/>
      <c r="CI76" s="122"/>
      <c r="CJ76" s="122"/>
      <c r="CK76" s="122"/>
      <c r="CL76" s="122"/>
      <c r="CM76" s="122"/>
      <c r="CN76" s="122"/>
      <c r="CO76" s="122"/>
      <c r="CP76" s="122"/>
      <c r="CQ76" s="122"/>
      <c r="CR76" s="122"/>
      <c r="CS76" s="122"/>
      <c r="CT76" s="122"/>
      <c r="CU76" s="122"/>
      <c r="CV76" s="122"/>
      <c r="CW76" s="122"/>
      <c r="CX76" s="122"/>
      <c r="CY76" s="122"/>
      <c r="CZ76" s="122"/>
      <c r="DA76" s="122"/>
      <c r="DB76" s="122"/>
      <c r="DC76" s="122"/>
      <c r="DD76" s="122"/>
      <c r="DE76" s="122"/>
      <c r="DF76" s="122"/>
      <c r="DG76" s="122"/>
      <c r="DH76" s="122"/>
      <c r="DI76" s="122"/>
      <c r="DJ76" s="122"/>
      <c r="DK76" s="122"/>
      <c r="DL76" s="122"/>
      <c r="DM76" s="122"/>
      <c r="DN76" s="122"/>
      <c r="DO76" s="122"/>
      <c r="DP76" s="122"/>
      <c r="DQ76" s="122"/>
      <c r="DR76" s="122"/>
      <c r="DS76" s="122"/>
      <c r="DT76" s="122"/>
      <c r="DU76" s="122"/>
      <c r="DV76" s="122"/>
      <c r="DW76" s="122"/>
      <c r="DX76" s="122"/>
    </row>
    <row r="77" spans="1:128" s="67" customFormat="1" ht="47.25">
      <c r="A77" s="891"/>
      <c r="B77" s="674">
        <v>0.3</v>
      </c>
      <c r="C77" s="163">
        <v>1</v>
      </c>
      <c r="D77" s="559">
        <v>1</v>
      </c>
      <c r="E77" s="81" t="s">
        <v>133</v>
      </c>
      <c r="F77" s="130" t="s">
        <v>152</v>
      </c>
      <c r="G77" s="128" t="s">
        <v>631</v>
      </c>
      <c r="H77" s="130" t="s">
        <v>152</v>
      </c>
      <c r="I77" s="129" t="s">
        <v>633</v>
      </c>
      <c r="J77" s="129" t="s">
        <v>134</v>
      </c>
      <c r="K77" s="86"/>
      <c r="L77" s="86"/>
      <c r="M77" s="178" t="s">
        <v>106</v>
      </c>
      <c r="N77" s="166">
        <v>1</v>
      </c>
      <c r="O77" s="312">
        <f>N77*$C$77*$B$77*$A$75</f>
        <v>4.4999999999999998E-2</v>
      </c>
      <c r="P77" s="156">
        <v>0</v>
      </c>
      <c r="Q77" s="83">
        <v>10</v>
      </c>
      <c r="R77" s="118">
        <f>100-(P77-L77)*Q77</f>
        <v>100</v>
      </c>
      <c r="S77" s="135">
        <f>R77*O77</f>
        <v>4.5</v>
      </c>
      <c r="T77" s="156">
        <v>0</v>
      </c>
      <c r="U77" s="83">
        <v>10</v>
      </c>
      <c r="V77" s="118">
        <f>100-(T77-L77)*U77</f>
        <v>100</v>
      </c>
      <c r="W77" s="135">
        <f>O77*V77</f>
        <v>4.5</v>
      </c>
      <c r="X77" s="122"/>
      <c r="Y77" s="122"/>
      <c r="Z77" s="122"/>
      <c r="AA77" s="122"/>
      <c r="AB77" s="122"/>
      <c r="AC77" s="122"/>
      <c r="AD77" s="122"/>
      <c r="AE77" s="122"/>
      <c r="AF77" s="122"/>
      <c r="AG77" s="122"/>
      <c r="AH77" s="122"/>
      <c r="AI77" s="122"/>
      <c r="AJ77" s="122"/>
      <c r="AK77" s="122"/>
      <c r="AL77" s="122"/>
      <c r="AM77" s="122"/>
      <c r="AN77" s="122"/>
      <c r="AO77" s="122"/>
      <c r="AP77" s="122"/>
      <c r="AQ77" s="122"/>
      <c r="AR77" s="122"/>
      <c r="AS77" s="122"/>
      <c r="AT77" s="122"/>
      <c r="AU77" s="122"/>
      <c r="AV77" s="122"/>
      <c r="AW77" s="122"/>
      <c r="AX77" s="122"/>
      <c r="AY77" s="122"/>
      <c r="AZ77" s="122"/>
      <c r="BA77" s="122"/>
      <c r="BB77" s="122"/>
      <c r="BC77" s="122"/>
      <c r="BD77" s="122"/>
      <c r="BE77" s="122"/>
      <c r="BF77" s="122"/>
      <c r="BG77" s="122"/>
      <c r="BH77" s="122"/>
      <c r="BI77" s="122"/>
      <c r="BJ77" s="122"/>
      <c r="BK77" s="122"/>
      <c r="BL77" s="122"/>
      <c r="BM77" s="122"/>
      <c r="BN77" s="122"/>
      <c r="BO77" s="122"/>
      <c r="BP77" s="122"/>
      <c r="BQ77" s="122"/>
      <c r="BR77" s="122"/>
      <c r="BS77" s="122"/>
      <c r="BT77" s="122"/>
      <c r="BU77" s="122"/>
      <c r="BV77" s="122"/>
      <c r="BW77" s="122"/>
      <c r="BX77" s="122"/>
      <c r="BY77" s="122"/>
      <c r="BZ77" s="122"/>
      <c r="CA77" s="122"/>
      <c r="CB77" s="122"/>
      <c r="CC77" s="122"/>
      <c r="CD77" s="122"/>
      <c r="CE77" s="122"/>
      <c r="CF77" s="122"/>
      <c r="CG77" s="122"/>
      <c r="CH77" s="122"/>
      <c r="CI77" s="122"/>
      <c r="CJ77" s="122"/>
      <c r="CK77" s="122"/>
      <c r="CL77" s="122"/>
      <c r="CM77" s="122"/>
      <c r="CN77" s="122"/>
      <c r="CO77" s="122"/>
      <c r="CP77" s="122"/>
      <c r="CQ77" s="122"/>
      <c r="CR77" s="122"/>
      <c r="CS77" s="122"/>
      <c r="CT77" s="122"/>
      <c r="CU77" s="122"/>
      <c r="CV77" s="122"/>
      <c r="CW77" s="122"/>
      <c r="CX77" s="122"/>
      <c r="CY77" s="122"/>
      <c r="CZ77" s="122"/>
      <c r="DA77" s="122"/>
      <c r="DB77" s="122"/>
      <c r="DC77" s="122"/>
      <c r="DD77" s="122"/>
      <c r="DE77" s="122"/>
      <c r="DF77" s="122"/>
      <c r="DG77" s="122"/>
      <c r="DH77" s="122"/>
      <c r="DI77" s="122"/>
      <c r="DJ77" s="122"/>
      <c r="DK77" s="122"/>
      <c r="DL77" s="122"/>
      <c r="DM77" s="122"/>
      <c r="DN77" s="122"/>
      <c r="DO77" s="122"/>
      <c r="DP77" s="122"/>
      <c r="DQ77" s="122"/>
      <c r="DR77" s="122"/>
      <c r="DS77" s="122"/>
      <c r="DT77" s="122"/>
      <c r="DU77" s="122"/>
      <c r="DV77" s="122"/>
      <c r="DW77" s="122"/>
      <c r="DX77" s="122"/>
    </row>
    <row r="78" spans="1:128" s="67" customFormat="1">
      <c r="A78" s="910"/>
      <c r="B78" s="911"/>
      <c r="C78" s="911"/>
      <c r="D78" s="912"/>
      <c r="E78" s="379" t="s">
        <v>53</v>
      </c>
      <c r="F78" s="906" t="s">
        <v>135</v>
      </c>
      <c r="G78" s="906"/>
      <c r="H78" s="906"/>
      <c r="I78" s="906"/>
      <c r="J78" s="906"/>
      <c r="K78" s="906"/>
      <c r="L78" s="906"/>
      <c r="M78" s="906"/>
      <c r="N78" s="380"/>
      <c r="O78" s="380"/>
      <c r="P78" s="376"/>
      <c r="Q78" s="376"/>
      <c r="R78" s="381"/>
      <c r="S78" s="382"/>
      <c r="T78" s="376"/>
      <c r="U78" s="376"/>
      <c r="V78" s="381"/>
      <c r="W78" s="382"/>
      <c r="X78" s="122"/>
      <c r="Y78" s="122"/>
      <c r="Z78" s="122"/>
      <c r="AA78" s="122"/>
      <c r="AB78" s="122"/>
      <c r="AC78" s="122"/>
      <c r="AD78" s="122"/>
      <c r="AE78" s="122"/>
      <c r="AF78" s="122"/>
      <c r="AG78" s="122"/>
      <c r="AH78" s="122"/>
      <c r="AI78" s="122"/>
      <c r="AJ78" s="122"/>
      <c r="AK78" s="122"/>
      <c r="AL78" s="122"/>
      <c r="AM78" s="122"/>
      <c r="AN78" s="122"/>
      <c r="AO78" s="122"/>
      <c r="AP78" s="122"/>
      <c r="AQ78" s="122"/>
      <c r="AR78" s="122"/>
      <c r="AS78" s="122"/>
      <c r="AT78" s="122"/>
      <c r="AU78" s="122"/>
      <c r="AV78" s="122"/>
      <c r="AW78" s="122"/>
      <c r="AX78" s="122"/>
      <c r="AY78" s="122"/>
      <c r="AZ78" s="122"/>
      <c r="BA78" s="122"/>
      <c r="BB78" s="122"/>
      <c r="BC78" s="122"/>
      <c r="BD78" s="122"/>
      <c r="BE78" s="122"/>
      <c r="BF78" s="122"/>
      <c r="BG78" s="122"/>
      <c r="BH78" s="122"/>
      <c r="BI78" s="122"/>
      <c r="BJ78" s="122"/>
      <c r="BK78" s="122"/>
      <c r="BL78" s="122"/>
      <c r="BM78" s="122"/>
      <c r="BN78" s="122"/>
      <c r="BO78" s="122"/>
      <c r="BP78" s="122"/>
      <c r="BQ78" s="122"/>
      <c r="BR78" s="122"/>
      <c r="BS78" s="122"/>
      <c r="BT78" s="122"/>
      <c r="BU78" s="122"/>
      <c r="BV78" s="122"/>
      <c r="BW78" s="122"/>
      <c r="BX78" s="122"/>
      <c r="BY78" s="122"/>
      <c r="BZ78" s="122"/>
      <c r="CA78" s="122"/>
      <c r="CB78" s="122"/>
      <c r="CC78" s="122"/>
      <c r="CD78" s="122"/>
      <c r="CE78" s="122"/>
      <c r="CF78" s="122"/>
      <c r="CG78" s="122"/>
      <c r="CH78" s="122"/>
      <c r="CI78" s="122"/>
      <c r="CJ78" s="122"/>
      <c r="CK78" s="122"/>
      <c r="CL78" s="122"/>
      <c r="CM78" s="122"/>
      <c r="CN78" s="122"/>
      <c r="CO78" s="122"/>
      <c r="CP78" s="122"/>
      <c r="CQ78" s="122"/>
      <c r="CR78" s="122"/>
      <c r="CS78" s="122"/>
      <c r="CT78" s="122"/>
      <c r="CU78" s="122"/>
      <c r="CV78" s="122"/>
      <c r="CW78" s="122"/>
      <c r="CX78" s="122"/>
      <c r="CY78" s="122"/>
      <c r="CZ78" s="122"/>
      <c r="DA78" s="122"/>
      <c r="DB78" s="122"/>
      <c r="DC78" s="122"/>
      <c r="DD78" s="122"/>
      <c r="DE78" s="122"/>
      <c r="DF78" s="122"/>
      <c r="DG78" s="122"/>
      <c r="DH78" s="122"/>
      <c r="DI78" s="122"/>
      <c r="DJ78" s="122"/>
      <c r="DK78" s="122"/>
      <c r="DL78" s="122"/>
      <c r="DM78" s="122"/>
      <c r="DN78" s="122"/>
      <c r="DO78" s="122"/>
      <c r="DP78" s="122"/>
      <c r="DQ78" s="122"/>
      <c r="DR78" s="122"/>
      <c r="DS78" s="122"/>
      <c r="DT78" s="122"/>
      <c r="DU78" s="122"/>
      <c r="DV78" s="122"/>
      <c r="DW78" s="122"/>
      <c r="DX78" s="122"/>
    </row>
    <row r="79" spans="1:128" s="67" customFormat="1" ht="47.25">
      <c r="A79" s="567"/>
      <c r="B79" s="567"/>
      <c r="C79" s="567"/>
      <c r="D79" s="545"/>
      <c r="E79" s="841" t="s">
        <v>136</v>
      </c>
      <c r="F79" s="898" t="s">
        <v>137</v>
      </c>
      <c r="G79" s="96" t="s">
        <v>583</v>
      </c>
      <c r="H79" s="96" t="s">
        <v>404</v>
      </c>
      <c r="I79" s="96" t="s">
        <v>584</v>
      </c>
      <c r="J79" s="96" t="s">
        <v>402</v>
      </c>
      <c r="K79" s="90" t="s">
        <v>627</v>
      </c>
      <c r="L79" s="86"/>
      <c r="M79" s="178" t="s">
        <v>106</v>
      </c>
      <c r="N79" s="166"/>
      <c r="O79" s="166"/>
      <c r="P79" s="178"/>
      <c r="Q79" s="166"/>
      <c r="R79" s="118"/>
      <c r="S79" s="135">
        <f>R79*O79</f>
        <v>0</v>
      </c>
      <c r="T79" s="178"/>
      <c r="U79" s="166"/>
      <c r="V79" s="118"/>
      <c r="W79" s="135">
        <f>O79*V79</f>
        <v>0</v>
      </c>
      <c r="X79" s="122"/>
      <c r="Y79" s="122"/>
      <c r="Z79" s="122"/>
      <c r="AA79" s="122"/>
      <c r="AB79" s="122"/>
      <c r="AC79" s="122"/>
      <c r="AD79" s="122"/>
      <c r="AE79" s="122"/>
      <c r="AF79" s="122"/>
      <c r="AG79" s="122"/>
      <c r="AH79" s="122"/>
      <c r="AI79" s="122"/>
      <c r="AJ79" s="122"/>
      <c r="AK79" s="122"/>
      <c r="AL79" s="122"/>
      <c r="AM79" s="122"/>
      <c r="AN79" s="122"/>
      <c r="AO79" s="122"/>
      <c r="AP79" s="122"/>
      <c r="AQ79" s="122"/>
      <c r="AR79" s="122"/>
      <c r="AS79" s="122"/>
      <c r="AT79" s="122"/>
      <c r="AU79" s="122"/>
      <c r="AV79" s="122"/>
      <c r="AW79" s="122"/>
      <c r="AX79" s="122"/>
      <c r="AY79" s="122"/>
      <c r="AZ79" s="122"/>
      <c r="BA79" s="122"/>
      <c r="BB79" s="122"/>
      <c r="BC79" s="122"/>
      <c r="BD79" s="122"/>
      <c r="BE79" s="122"/>
      <c r="BF79" s="122"/>
      <c r="BG79" s="122"/>
      <c r="BH79" s="122"/>
      <c r="BI79" s="122"/>
      <c r="BJ79" s="122"/>
      <c r="BK79" s="122"/>
      <c r="BL79" s="122"/>
      <c r="BM79" s="122"/>
      <c r="BN79" s="122"/>
      <c r="BO79" s="122"/>
      <c r="BP79" s="122"/>
      <c r="BQ79" s="122"/>
      <c r="BR79" s="122"/>
      <c r="BS79" s="122"/>
      <c r="BT79" s="122"/>
      <c r="BU79" s="122"/>
      <c r="BV79" s="122"/>
      <c r="BW79" s="122"/>
      <c r="BX79" s="122"/>
      <c r="BY79" s="122"/>
      <c r="BZ79" s="122"/>
      <c r="CA79" s="122"/>
      <c r="CB79" s="122"/>
      <c r="CC79" s="122"/>
      <c r="CD79" s="122"/>
      <c r="CE79" s="122"/>
      <c r="CF79" s="122"/>
      <c r="CG79" s="122"/>
      <c r="CH79" s="122"/>
      <c r="CI79" s="122"/>
      <c r="CJ79" s="122"/>
      <c r="CK79" s="122"/>
      <c r="CL79" s="122"/>
      <c r="CM79" s="122"/>
      <c r="CN79" s="122"/>
      <c r="CO79" s="122"/>
      <c r="CP79" s="122"/>
      <c r="CQ79" s="122"/>
      <c r="CR79" s="122"/>
      <c r="CS79" s="122"/>
      <c r="CT79" s="122"/>
      <c r="CU79" s="122"/>
      <c r="CV79" s="122"/>
      <c r="CW79" s="122"/>
      <c r="CX79" s="122"/>
      <c r="CY79" s="122"/>
      <c r="CZ79" s="122"/>
      <c r="DA79" s="122"/>
      <c r="DB79" s="122"/>
      <c r="DC79" s="122"/>
      <c r="DD79" s="122"/>
      <c r="DE79" s="122"/>
      <c r="DF79" s="122"/>
      <c r="DG79" s="122"/>
      <c r="DH79" s="122"/>
      <c r="DI79" s="122"/>
      <c r="DJ79" s="122"/>
      <c r="DK79" s="122"/>
      <c r="DL79" s="122"/>
      <c r="DM79" s="122"/>
      <c r="DN79" s="122"/>
      <c r="DO79" s="122"/>
      <c r="DP79" s="122"/>
      <c r="DQ79" s="122"/>
      <c r="DR79" s="122"/>
      <c r="DS79" s="122"/>
      <c r="DT79" s="122"/>
      <c r="DU79" s="122"/>
      <c r="DV79" s="122"/>
      <c r="DW79" s="122"/>
      <c r="DX79" s="122"/>
    </row>
    <row r="80" spans="1:128" s="67" customFormat="1" ht="47.25">
      <c r="A80" s="567"/>
      <c r="B80" s="567"/>
      <c r="C80" s="567"/>
      <c r="D80" s="545"/>
      <c r="E80" s="842"/>
      <c r="F80" s="899"/>
      <c r="G80" s="96" t="s">
        <v>634</v>
      </c>
      <c r="H80" s="96" t="s">
        <v>405</v>
      </c>
      <c r="I80" s="96" t="s">
        <v>628</v>
      </c>
      <c r="J80" s="96" t="s">
        <v>403</v>
      </c>
      <c r="K80" s="90" t="s">
        <v>627</v>
      </c>
      <c r="L80" s="86"/>
      <c r="M80" s="178" t="s">
        <v>106</v>
      </c>
      <c r="N80" s="166"/>
      <c r="O80" s="166"/>
      <c r="P80" s="178"/>
      <c r="Q80" s="166"/>
      <c r="R80" s="118"/>
      <c r="S80" s="135">
        <f>R80*O80</f>
        <v>0</v>
      </c>
      <c r="T80" s="178"/>
      <c r="U80" s="166"/>
      <c r="V80" s="118"/>
      <c r="W80" s="135">
        <f>O80*V80</f>
        <v>0</v>
      </c>
      <c r="X80" s="122"/>
      <c r="Y80" s="122"/>
      <c r="Z80" s="122"/>
      <c r="AA80" s="122"/>
      <c r="AB80" s="122"/>
      <c r="AC80" s="122"/>
      <c r="AD80" s="122"/>
      <c r="AE80" s="122"/>
      <c r="AF80" s="122"/>
      <c r="AG80" s="122"/>
      <c r="AH80" s="122"/>
      <c r="AI80" s="122"/>
      <c r="AJ80" s="122"/>
      <c r="AK80" s="122"/>
      <c r="AL80" s="122"/>
      <c r="AM80" s="122"/>
      <c r="AN80" s="122"/>
      <c r="AO80" s="122"/>
      <c r="AP80" s="122"/>
      <c r="AQ80" s="122"/>
      <c r="AR80" s="122"/>
      <c r="AS80" s="122"/>
      <c r="AT80" s="122"/>
      <c r="AU80" s="122"/>
      <c r="AV80" s="122"/>
      <c r="AW80" s="122"/>
      <c r="AX80" s="122"/>
      <c r="AY80" s="122"/>
      <c r="AZ80" s="122"/>
      <c r="BA80" s="122"/>
      <c r="BB80" s="122"/>
      <c r="BC80" s="122"/>
      <c r="BD80" s="122"/>
      <c r="BE80" s="122"/>
      <c r="BF80" s="122"/>
      <c r="BG80" s="122"/>
      <c r="BH80" s="122"/>
      <c r="BI80" s="122"/>
      <c r="BJ80" s="122"/>
      <c r="BK80" s="122"/>
      <c r="BL80" s="122"/>
      <c r="BM80" s="122"/>
      <c r="BN80" s="122"/>
      <c r="BO80" s="122"/>
      <c r="BP80" s="122"/>
      <c r="BQ80" s="122"/>
      <c r="BR80" s="122"/>
      <c r="BS80" s="122"/>
      <c r="BT80" s="122"/>
      <c r="BU80" s="122"/>
      <c r="BV80" s="122"/>
      <c r="BW80" s="122"/>
      <c r="BX80" s="122"/>
      <c r="BY80" s="122"/>
      <c r="BZ80" s="122"/>
      <c r="CA80" s="122"/>
      <c r="CB80" s="122"/>
      <c r="CC80" s="122"/>
      <c r="CD80" s="122"/>
      <c r="CE80" s="122"/>
      <c r="CF80" s="122"/>
      <c r="CG80" s="122"/>
      <c r="CH80" s="122"/>
      <c r="CI80" s="122"/>
      <c r="CJ80" s="122"/>
      <c r="CK80" s="122"/>
      <c r="CL80" s="122"/>
      <c r="CM80" s="122"/>
      <c r="CN80" s="122"/>
      <c r="CO80" s="122"/>
      <c r="CP80" s="122"/>
      <c r="CQ80" s="122"/>
      <c r="CR80" s="122"/>
      <c r="CS80" s="122"/>
      <c r="CT80" s="122"/>
      <c r="CU80" s="122"/>
      <c r="CV80" s="122"/>
      <c r="CW80" s="122"/>
      <c r="CX80" s="122"/>
      <c r="CY80" s="122"/>
      <c r="CZ80" s="122"/>
      <c r="DA80" s="122"/>
      <c r="DB80" s="122"/>
      <c r="DC80" s="122"/>
      <c r="DD80" s="122"/>
      <c r="DE80" s="122"/>
      <c r="DF80" s="122"/>
      <c r="DG80" s="122"/>
      <c r="DH80" s="122"/>
      <c r="DI80" s="122"/>
      <c r="DJ80" s="122"/>
      <c r="DK80" s="122"/>
      <c r="DL80" s="122"/>
      <c r="DM80" s="122"/>
      <c r="DN80" s="122"/>
      <c r="DO80" s="122"/>
      <c r="DP80" s="122"/>
      <c r="DQ80" s="122"/>
      <c r="DR80" s="122"/>
      <c r="DS80" s="122"/>
      <c r="DT80" s="122"/>
      <c r="DU80" s="122"/>
      <c r="DV80" s="122"/>
      <c r="DW80" s="122"/>
      <c r="DX80" s="122"/>
    </row>
    <row r="81" spans="1:128" ht="63">
      <c r="A81" s="567"/>
      <c r="B81" s="567"/>
      <c r="C81" s="567"/>
      <c r="D81" s="545"/>
      <c r="E81" s="81" t="s">
        <v>138</v>
      </c>
      <c r="F81" s="141" t="s">
        <v>139</v>
      </c>
      <c r="G81" s="141" t="s">
        <v>629</v>
      </c>
      <c r="H81" s="141" t="s">
        <v>139</v>
      </c>
      <c r="I81" s="141" t="s">
        <v>635</v>
      </c>
      <c r="J81" s="141" t="s">
        <v>139</v>
      </c>
      <c r="K81" s="88" t="s">
        <v>153</v>
      </c>
      <c r="L81" s="86"/>
      <c r="M81" s="181" t="s">
        <v>106</v>
      </c>
      <c r="N81" s="166"/>
      <c r="O81" s="166"/>
      <c r="P81" s="178"/>
      <c r="Q81" s="134"/>
      <c r="R81" s="118"/>
      <c r="S81" s="135">
        <f>R81*O81</f>
        <v>0</v>
      </c>
      <c r="T81" s="178"/>
      <c r="U81" s="134"/>
      <c r="V81" s="118"/>
      <c r="W81" s="135">
        <f>O81*V81</f>
        <v>0</v>
      </c>
    </row>
    <row r="82" spans="1:128" s="99" customFormat="1">
      <c r="A82" s="567"/>
      <c r="B82" s="567"/>
      <c r="C82" s="567"/>
      <c r="D82" s="534"/>
      <c r="E82" s="81"/>
      <c r="F82" s="907" t="s">
        <v>140</v>
      </c>
      <c r="G82" s="907"/>
      <c r="H82" s="907"/>
      <c r="I82" s="907"/>
      <c r="J82" s="907"/>
      <c r="K82" s="201"/>
      <c r="L82" s="201"/>
      <c r="M82" s="202"/>
      <c r="N82" s="203"/>
      <c r="O82" s="548">
        <f>SUM(O12:O81)</f>
        <v>0.99999999999999989</v>
      </c>
      <c r="P82" s="204"/>
      <c r="Q82" s="204"/>
      <c r="R82" s="204"/>
      <c r="S82" s="572">
        <f>SUM(S12:S81)</f>
        <v>100.00000000000001</v>
      </c>
      <c r="T82" s="204"/>
      <c r="U82" s="204"/>
      <c r="V82" s="204"/>
      <c r="W82" s="572">
        <f>SUM(W12:W81)</f>
        <v>100.00000000000001</v>
      </c>
      <c r="X82" s="125"/>
      <c r="Y82" s="125"/>
      <c r="Z82" s="125"/>
      <c r="AA82" s="125"/>
      <c r="AB82" s="125"/>
      <c r="AC82" s="125"/>
      <c r="AD82" s="125"/>
      <c r="AE82" s="125"/>
      <c r="AF82" s="125"/>
      <c r="AG82" s="125"/>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c r="BG82" s="125"/>
      <c r="BH82" s="125"/>
      <c r="BI82" s="125"/>
      <c r="BJ82" s="125"/>
      <c r="BK82" s="125"/>
      <c r="BL82" s="125"/>
      <c r="BM82" s="125"/>
      <c r="BN82" s="125"/>
      <c r="BO82" s="125"/>
      <c r="BP82" s="125"/>
      <c r="BQ82" s="125"/>
      <c r="BR82" s="125"/>
      <c r="BS82" s="125"/>
      <c r="BT82" s="125"/>
      <c r="BU82" s="125"/>
      <c r="BV82" s="125"/>
      <c r="BW82" s="125"/>
      <c r="BX82" s="125"/>
      <c r="BY82" s="125"/>
      <c r="BZ82" s="125"/>
      <c r="CA82" s="125"/>
      <c r="CB82" s="125"/>
      <c r="CC82" s="125"/>
      <c r="CD82" s="125"/>
      <c r="CE82" s="125"/>
      <c r="CF82" s="125"/>
      <c r="CG82" s="125"/>
      <c r="CH82" s="125"/>
      <c r="CI82" s="125"/>
      <c r="CJ82" s="125"/>
      <c r="CK82" s="125"/>
      <c r="CL82" s="125"/>
      <c r="CM82" s="125"/>
      <c r="CN82" s="125"/>
      <c r="CO82" s="125"/>
      <c r="CP82" s="125"/>
      <c r="CQ82" s="125"/>
      <c r="CR82" s="125"/>
      <c r="CS82" s="125"/>
      <c r="CT82" s="125"/>
      <c r="CU82" s="125"/>
      <c r="CV82" s="125"/>
      <c r="CW82" s="125"/>
      <c r="CX82" s="125"/>
      <c r="CY82" s="125"/>
      <c r="CZ82" s="125"/>
      <c r="DA82" s="125"/>
      <c r="DB82" s="125"/>
      <c r="DC82" s="125"/>
      <c r="DD82" s="125"/>
      <c r="DE82" s="125"/>
      <c r="DF82" s="125"/>
      <c r="DG82" s="125"/>
      <c r="DH82" s="125"/>
      <c r="DI82" s="125"/>
      <c r="DJ82" s="125"/>
      <c r="DK82" s="125"/>
      <c r="DL82" s="125"/>
      <c r="DM82" s="125"/>
      <c r="DN82" s="125"/>
      <c r="DO82" s="125"/>
      <c r="DP82" s="125"/>
      <c r="DQ82" s="125"/>
      <c r="DR82" s="125"/>
      <c r="DS82" s="125"/>
      <c r="DT82" s="125"/>
      <c r="DU82" s="125"/>
      <c r="DV82" s="125"/>
      <c r="DW82" s="125"/>
      <c r="DX82" s="125"/>
    </row>
    <row r="85" spans="1:128" s="111" customFormat="1">
      <c r="E85" s="106"/>
      <c r="F85" s="790" t="s">
        <v>141</v>
      </c>
      <c r="G85" s="790"/>
      <c r="H85" s="790"/>
      <c r="I85" s="110"/>
      <c r="J85" s="110"/>
      <c r="M85" s="791" t="s">
        <v>142</v>
      </c>
      <c r="N85" s="791"/>
      <c r="O85" s="791"/>
      <c r="P85" s="791"/>
      <c r="Q85" s="791"/>
      <c r="R85" s="791"/>
      <c r="S85" s="791"/>
      <c r="T85" s="109"/>
      <c r="U85" s="109"/>
      <c r="V85" s="109"/>
      <c r="W85" s="109"/>
      <c r="X85" s="126"/>
      <c r="Y85" s="126"/>
      <c r="Z85" s="223" t="s">
        <v>280</v>
      </c>
      <c r="AA85" s="223" t="s">
        <v>281</v>
      </c>
      <c r="AB85" s="126"/>
      <c r="AC85" s="126"/>
      <c r="AD85" s="126"/>
      <c r="AE85" s="126"/>
      <c r="AF85" s="126"/>
      <c r="AG85" s="126"/>
      <c r="AH85" s="126"/>
      <c r="AI85" s="126"/>
      <c r="AJ85" s="126"/>
      <c r="AK85" s="126"/>
      <c r="AL85" s="126"/>
      <c r="AM85" s="126"/>
      <c r="AN85" s="126"/>
      <c r="AO85" s="126"/>
      <c r="AP85" s="126"/>
      <c r="AQ85" s="126"/>
      <c r="AR85" s="126"/>
      <c r="AS85" s="126"/>
      <c r="AT85" s="126"/>
      <c r="AU85" s="126"/>
      <c r="AV85" s="126"/>
      <c r="AW85" s="126"/>
      <c r="AX85" s="126"/>
      <c r="AY85" s="126"/>
      <c r="AZ85" s="126"/>
      <c r="BA85" s="126"/>
      <c r="BB85" s="126"/>
      <c r="BC85" s="126"/>
      <c r="BD85" s="126"/>
      <c r="BE85" s="126"/>
      <c r="BF85" s="126"/>
      <c r="BG85" s="126"/>
      <c r="BH85" s="126"/>
      <c r="BI85" s="126"/>
      <c r="BJ85" s="126"/>
      <c r="BK85" s="126"/>
      <c r="BL85" s="126"/>
      <c r="BM85" s="126"/>
      <c r="BN85" s="126"/>
      <c r="BO85" s="126"/>
      <c r="BP85" s="126"/>
      <c r="BQ85" s="126"/>
      <c r="BR85" s="126"/>
      <c r="BS85" s="126"/>
      <c r="BT85" s="126"/>
      <c r="BU85" s="126"/>
      <c r="BV85" s="126"/>
      <c r="BW85" s="126"/>
      <c r="BX85" s="126"/>
      <c r="BY85" s="126"/>
      <c r="BZ85" s="126"/>
      <c r="CA85" s="126"/>
      <c r="CB85" s="126"/>
      <c r="CC85" s="126"/>
      <c r="CD85" s="126"/>
      <c r="CE85" s="126"/>
      <c r="CF85" s="126"/>
      <c r="CG85" s="126"/>
      <c r="CH85" s="126"/>
      <c r="CI85" s="126"/>
      <c r="CJ85" s="126"/>
      <c r="CK85" s="126"/>
      <c r="CL85" s="126"/>
      <c r="CM85" s="126"/>
      <c r="CN85" s="126"/>
      <c r="CO85" s="126"/>
      <c r="CP85" s="126"/>
      <c r="CQ85" s="126"/>
      <c r="CR85" s="126"/>
      <c r="CS85" s="126"/>
      <c r="CT85" s="126"/>
      <c r="CU85" s="126"/>
      <c r="CV85" s="126"/>
      <c r="CW85" s="126"/>
      <c r="CX85" s="126"/>
      <c r="CY85" s="126"/>
      <c r="CZ85" s="126"/>
      <c r="DA85" s="126"/>
      <c r="DB85" s="126"/>
      <c r="DC85" s="126"/>
      <c r="DD85" s="126"/>
      <c r="DE85" s="126"/>
      <c r="DF85" s="126"/>
      <c r="DG85" s="126"/>
      <c r="DH85" s="126"/>
      <c r="DI85" s="126"/>
      <c r="DJ85" s="126"/>
      <c r="DK85" s="126"/>
      <c r="DL85" s="126"/>
      <c r="DM85" s="126"/>
      <c r="DN85" s="126"/>
      <c r="DO85" s="126"/>
      <c r="DP85" s="126"/>
      <c r="DQ85" s="126"/>
      <c r="DR85" s="126"/>
      <c r="DS85" s="126"/>
      <c r="DT85" s="126"/>
      <c r="DU85" s="126"/>
      <c r="DV85" s="126"/>
      <c r="DW85" s="126"/>
      <c r="DX85" s="126"/>
    </row>
  </sheetData>
  <mergeCells count="92">
    <mergeCell ref="E79:E80"/>
    <mergeCell ref="F79:F80"/>
    <mergeCell ref="F49:M49"/>
    <mergeCell ref="F60:M60"/>
    <mergeCell ref="C35:C45"/>
    <mergeCell ref="C52:C53"/>
    <mergeCell ref="E52:E53"/>
    <mergeCell ref="F52:F53"/>
    <mergeCell ref="C56:C57"/>
    <mergeCell ref="E38:E42"/>
    <mergeCell ref="F35:F37"/>
    <mergeCell ref="F43:F45"/>
    <mergeCell ref="G52:G53"/>
    <mergeCell ref="G43:G45"/>
    <mergeCell ref="G35:G37"/>
    <mergeCell ref="F46:M46"/>
    <mergeCell ref="H38:H40"/>
    <mergeCell ref="G38:G40"/>
    <mergeCell ref="H41:H42"/>
    <mergeCell ref="H52:H53"/>
    <mergeCell ref="A9:A73"/>
    <mergeCell ref="F63:M63"/>
    <mergeCell ref="B64:B73"/>
    <mergeCell ref="C69:C70"/>
    <mergeCell ref="E69:E70"/>
    <mergeCell ref="F69:F70"/>
    <mergeCell ref="G69:G70"/>
    <mergeCell ref="H69:H70"/>
    <mergeCell ref="T5:W5"/>
    <mergeCell ref="E3:F3"/>
    <mergeCell ref="F22:M22"/>
    <mergeCell ref="G30:G31"/>
    <mergeCell ref="H30:H31"/>
    <mergeCell ref="F17:M17"/>
    <mergeCell ref="F30:F31"/>
    <mergeCell ref="I3:J3"/>
    <mergeCell ref="I4:I6"/>
    <mergeCell ref="N3:N6"/>
    <mergeCell ref="P3:W4"/>
    <mergeCell ref="F4:F6"/>
    <mergeCell ref="G4:G6"/>
    <mergeCell ref="J4:J6"/>
    <mergeCell ref="K4:K6"/>
    <mergeCell ref="L4:L6"/>
    <mergeCell ref="A1:F2"/>
    <mergeCell ref="I1:R1"/>
    <mergeCell ref="S1:W1"/>
    <mergeCell ref="I2:L2"/>
    <mergeCell ref="M2:R2"/>
    <mergeCell ref="S2:W2"/>
    <mergeCell ref="P5:S5"/>
    <mergeCell ref="A3:A6"/>
    <mergeCell ref="B3:B6"/>
    <mergeCell ref="C3:C6"/>
    <mergeCell ref="E4:E6"/>
    <mergeCell ref="H4:H6"/>
    <mergeCell ref="O3:O6"/>
    <mergeCell ref="M3:M6"/>
    <mergeCell ref="K3:L3"/>
    <mergeCell ref="D3:D6"/>
    <mergeCell ref="F85:H85"/>
    <mergeCell ref="M85:S85"/>
    <mergeCell ref="B10:B20"/>
    <mergeCell ref="F82:J82"/>
    <mergeCell ref="F78:M78"/>
    <mergeCell ref="B22:B61"/>
    <mergeCell ref="F25:M25"/>
    <mergeCell ref="F29:M29"/>
    <mergeCell ref="C30:C32"/>
    <mergeCell ref="G41:G42"/>
    <mergeCell ref="F33:M33"/>
    <mergeCell ref="F51:M51"/>
    <mergeCell ref="E43:E45"/>
    <mergeCell ref="E35:E37"/>
    <mergeCell ref="E30:E31"/>
    <mergeCell ref="F75:M75"/>
    <mergeCell ref="A78:D78"/>
    <mergeCell ref="H35:H37"/>
    <mergeCell ref="H43:H45"/>
    <mergeCell ref="F38:F42"/>
    <mergeCell ref="F9:M9"/>
    <mergeCell ref="C12:C14"/>
    <mergeCell ref="F15:M15"/>
    <mergeCell ref="F21:M21"/>
    <mergeCell ref="F19:M19"/>
    <mergeCell ref="D35:D37"/>
    <mergeCell ref="D38:D40"/>
    <mergeCell ref="D41:D42"/>
    <mergeCell ref="D43:D45"/>
    <mergeCell ref="A75:A77"/>
    <mergeCell ref="F58:M58"/>
    <mergeCell ref="F55:M5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X87"/>
  <sheetViews>
    <sheetView tabSelected="1" topLeftCell="A68" zoomScale="75" zoomScaleNormal="75" workbookViewId="0">
      <selection activeCell="K74" sqref="K74:L75"/>
    </sheetView>
  </sheetViews>
  <sheetFormatPr defaultRowHeight="15.75"/>
  <cols>
    <col min="1" max="4" width="8" style="66" customWidth="1"/>
    <col min="5" max="5" width="6" style="106" customWidth="1"/>
    <col min="6" max="6" width="17.375" style="107" customWidth="1"/>
    <col min="7" max="7" width="9.125" style="70" bestFit="1" customWidth="1"/>
    <col min="8" max="8" width="21.25" style="107" customWidth="1"/>
    <col min="9" max="9" width="8.875" style="107" customWidth="1"/>
    <col min="10" max="10" width="32.625" style="107" bestFit="1" customWidth="1"/>
    <col min="11" max="11" width="8.125" style="66" customWidth="1"/>
    <col min="12" max="12" width="8.375" style="186" customWidth="1"/>
    <col min="13" max="13" width="7.375" style="186" customWidth="1"/>
    <col min="14" max="14" width="6.25" style="108" customWidth="1"/>
    <col min="15" max="15" width="7.625" style="108" customWidth="1"/>
    <col min="16" max="17" width="7.75" style="108" customWidth="1"/>
    <col min="18" max="18" width="8.25" style="108" customWidth="1"/>
    <col min="19" max="19" width="7.5" style="108" customWidth="1"/>
    <col min="20" max="20" width="7.5" style="185" customWidth="1"/>
    <col min="21" max="21" width="10.125" style="185" bestFit="1" customWidth="1"/>
    <col min="22" max="22" width="8" style="185" customWidth="1"/>
    <col min="23" max="23" width="9.375" style="185" customWidth="1"/>
    <col min="24" max="25" width="8" style="122" customWidth="1"/>
    <col min="26" max="26" width="13.125" style="122" customWidth="1"/>
    <col min="27" max="27" width="12.625" style="122" customWidth="1"/>
    <col min="28" max="128" width="8" style="122" customWidth="1"/>
    <col min="129" max="16384" width="9" style="66"/>
  </cols>
  <sheetData>
    <row r="1" spans="1:128" ht="44.45" customHeight="1">
      <c r="A1" s="859" t="s">
        <v>158</v>
      </c>
      <c r="B1" s="860"/>
      <c r="C1" s="860"/>
      <c r="D1" s="860"/>
      <c r="E1" s="860"/>
      <c r="F1" s="861"/>
      <c r="G1" s="150"/>
      <c r="H1" s="65" t="s">
        <v>144</v>
      </c>
      <c r="I1" s="865" t="s">
        <v>109</v>
      </c>
      <c r="J1" s="866"/>
      <c r="K1" s="866"/>
      <c r="L1" s="866"/>
      <c r="M1" s="866"/>
      <c r="N1" s="866"/>
      <c r="O1" s="866"/>
      <c r="P1" s="866"/>
      <c r="Q1" s="866"/>
      <c r="R1" s="867"/>
      <c r="S1" s="876" t="s">
        <v>110</v>
      </c>
      <c r="T1" s="877"/>
      <c r="U1" s="877"/>
      <c r="V1" s="877"/>
      <c r="W1" s="878"/>
    </row>
    <row r="2" spans="1:128" ht="36" customHeight="1">
      <c r="A2" s="862"/>
      <c r="B2" s="863"/>
      <c r="C2" s="863"/>
      <c r="D2" s="863"/>
      <c r="E2" s="863"/>
      <c r="F2" s="864"/>
      <c r="G2" s="151"/>
      <c r="H2" s="65" t="s">
        <v>111</v>
      </c>
      <c r="I2" s="865" t="s">
        <v>309</v>
      </c>
      <c r="J2" s="866"/>
      <c r="K2" s="866"/>
      <c r="L2" s="867"/>
      <c r="M2" s="879" t="s">
        <v>107</v>
      </c>
      <c r="N2" s="880"/>
      <c r="O2" s="880"/>
      <c r="P2" s="880"/>
      <c r="Q2" s="880"/>
      <c r="R2" s="881"/>
      <c r="S2" s="876" t="s">
        <v>307</v>
      </c>
      <c r="T2" s="877"/>
      <c r="U2" s="877"/>
      <c r="V2" s="877"/>
      <c r="W2" s="878"/>
    </row>
    <row r="3" spans="1:128" s="67" customFormat="1" ht="34.5" customHeight="1">
      <c r="A3" s="844" t="s">
        <v>639</v>
      </c>
      <c r="B3" s="844" t="s">
        <v>640</v>
      </c>
      <c r="C3" s="844" t="s">
        <v>641</v>
      </c>
      <c r="D3" s="844" t="s">
        <v>656</v>
      </c>
      <c r="E3" s="852" t="s">
        <v>112</v>
      </c>
      <c r="F3" s="853"/>
      <c r="G3" s="68"/>
      <c r="H3" s="145" t="s">
        <v>113</v>
      </c>
      <c r="I3" s="852" t="s">
        <v>114</v>
      </c>
      <c r="J3" s="853"/>
      <c r="K3" s="852" t="s">
        <v>115</v>
      </c>
      <c r="L3" s="853"/>
      <c r="M3" s="824" t="s">
        <v>116</v>
      </c>
      <c r="N3" s="824" t="s">
        <v>643</v>
      </c>
      <c r="O3" s="824" t="s">
        <v>591</v>
      </c>
      <c r="P3" s="885" t="s">
        <v>117</v>
      </c>
      <c r="Q3" s="886"/>
      <c r="R3" s="886"/>
      <c r="S3" s="886"/>
      <c r="T3" s="886"/>
      <c r="U3" s="886"/>
      <c r="V3" s="886"/>
      <c r="W3" s="88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row>
    <row r="4" spans="1:128" s="68" customFormat="1" ht="27.6" customHeight="1">
      <c r="A4" s="845"/>
      <c r="B4" s="845"/>
      <c r="C4" s="845"/>
      <c r="D4" s="845"/>
      <c r="E4" s="844" t="s">
        <v>159</v>
      </c>
      <c r="F4" s="824" t="s">
        <v>161</v>
      </c>
      <c r="G4" s="844" t="s">
        <v>160</v>
      </c>
      <c r="H4" s="824" t="s">
        <v>161</v>
      </c>
      <c r="I4" s="844" t="s">
        <v>162</v>
      </c>
      <c r="J4" s="824" t="s">
        <v>161</v>
      </c>
      <c r="K4" s="824" t="s">
        <v>104</v>
      </c>
      <c r="L4" s="824" t="s">
        <v>118</v>
      </c>
      <c r="M4" s="825"/>
      <c r="N4" s="825"/>
      <c r="O4" s="825"/>
      <c r="P4" s="887"/>
      <c r="Q4" s="888"/>
      <c r="R4" s="888"/>
      <c r="S4" s="888"/>
      <c r="T4" s="888"/>
      <c r="U4" s="888"/>
      <c r="V4" s="888"/>
      <c r="W4" s="884"/>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c r="DH4" s="123"/>
      <c r="DI4" s="123"/>
      <c r="DJ4" s="123"/>
      <c r="DK4" s="123"/>
      <c r="DL4" s="123"/>
      <c r="DM4" s="123"/>
      <c r="DN4" s="123"/>
      <c r="DO4" s="123"/>
      <c r="DP4" s="123"/>
      <c r="DQ4" s="123"/>
      <c r="DR4" s="123"/>
      <c r="DS4" s="123"/>
      <c r="DT4" s="123"/>
      <c r="DU4" s="123"/>
      <c r="DV4" s="123"/>
      <c r="DW4" s="123"/>
      <c r="DX4" s="123"/>
    </row>
    <row r="5" spans="1:128" s="67" customFormat="1" ht="27.6" customHeight="1">
      <c r="A5" s="845"/>
      <c r="B5" s="845"/>
      <c r="C5" s="845"/>
      <c r="D5" s="845"/>
      <c r="E5" s="845"/>
      <c r="F5" s="825"/>
      <c r="G5" s="845"/>
      <c r="H5" s="825"/>
      <c r="I5" s="845"/>
      <c r="J5" s="825"/>
      <c r="K5" s="825"/>
      <c r="L5" s="825"/>
      <c r="M5" s="825"/>
      <c r="N5" s="825"/>
      <c r="O5" s="825"/>
      <c r="P5" s="852" t="s">
        <v>119</v>
      </c>
      <c r="Q5" s="875"/>
      <c r="R5" s="875"/>
      <c r="S5" s="853"/>
      <c r="T5" s="852" t="s">
        <v>621</v>
      </c>
      <c r="U5" s="875"/>
      <c r="V5" s="875"/>
      <c r="W5" s="853"/>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2"/>
      <c r="BE5" s="122"/>
      <c r="BF5" s="122"/>
      <c r="BG5" s="122"/>
      <c r="BH5" s="122"/>
      <c r="BI5" s="122"/>
      <c r="BJ5" s="122"/>
      <c r="BK5" s="122"/>
      <c r="BL5" s="122"/>
      <c r="BM5" s="122"/>
      <c r="BN5" s="122"/>
      <c r="BO5" s="122"/>
      <c r="BP5" s="122"/>
      <c r="BQ5" s="122"/>
      <c r="BR5" s="122"/>
      <c r="BS5" s="122"/>
      <c r="BT5" s="122"/>
      <c r="BU5" s="122"/>
      <c r="BV5" s="122"/>
      <c r="BW5" s="122"/>
      <c r="BX5" s="122"/>
      <c r="BY5" s="122"/>
      <c r="BZ5" s="122"/>
      <c r="CA5" s="122"/>
      <c r="CB5" s="122"/>
      <c r="CC5" s="122"/>
      <c r="CD5" s="122"/>
      <c r="CE5" s="122"/>
      <c r="CF5" s="122"/>
      <c r="CG5" s="122"/>
      <c r="CH5" s="122"/>
      <c r="CI5" s="122"/>
      <c r="CJ5" s="122"/>
      <c r="CK5" s="122"/>
      <c r="CL5" s="122"/>
      <c r="CM5" s="122"/>
      <c r="CN5" s="122"/>
      <c r="CO5" s="122"/>
      <c r="CP5" s="122"/>
      <c r="CQ5" s="122"/>
      <c r="CR5" s="122"/>
      <c r="CS5" s="122"/>
      <c r="CT5" s="122"/>
      <c r="CU5" s="122"/>
      <c r="CV5" s="122"/>
      <c r="CW5" s="122"/>
      <c r="CX5" s="122"/>
      <c r="CY5" s="122"/>
      <c r="CZ5" s="122"/>
      <c r="DA5" s="122"/>
      <c r="DB5" s="122"/>
      <c r="DC5" s="122"/>
      <c r="DD5" s="122"/>
      <c r="DE5" s="122"/>
      <c r="DF5" s="122"/>
      <c r="DG5" s="122"/>
      <c r="DH5" s="122"/>
      <c r="DI5" s="122"/>
      <c r="DJ5" s="122"/>
      <c r="DK5" s="122"/>
      <c r="DL5" s="122"/>
      <c r="DM5" s="122"/>
      <c r="DN5" s="122"/>
      <c r="DO5" s="122"/>
      <c r="DP5" s="122"/>
      <c r="DQ5" s="122"/>
      <c r="DR5" s="122"/>
      <c r="DS5" s="122"/>
      <c r="DT5" s="122"/>
      <c r="DU5" s="122"/>
      <c r="DV5" s="122"/>
      <c r="DW5" s="122"/>
      <c r="DX5" s="122"/>
    </row>
    <row r="6" spans="1:128" s="67" customFormat="1" ht="47.25">
      <c r="A6" s="846"/>
      <c r="B6" s="846"/>
      <c r="C6" s="846"/>
      <c r="D6" s="846"/>
      <c r="E6" s="846"/>
      <c r="F6" s="826"/>
      <c r="G6" s="846"/>
      <c r="H6" s="826"/>
      <c r="I6" s="846"/>
      <c r="J6" s="826"/>
      <c r="K6" s="826"/>
      <c r="L6" s="826"/>
      <c r="M6" s="826"/>
      <c r="N6" s="826"/>
      <c r="O6" s="826"/>
      <c r="P6" s="69" t="s">
        <v>120</v>
      </c>
      <c r="Q6" s="69" t="s">
        <v>428</v>
      </c>
      <c r="R6" s="69" t="s">
        <v>121</v>
      </c>
      <c r="S6" s="69" t="s">
        <v>122</v>
      </c>
      <c r="T6" s="69" t="s">
        <v>120</v>
      </c>
      <c r="U6" s="69" t="s">
        <v>428</v>
      </c>
      <c r="V6" s="69" t="s">
        <v>121</v>
      </c>
      <c r="W6" s="69" t="s">
        <v>122</v>
      </c>
      <c r="X6" s="122"/>
      <c r="Y6" s="122"/>
      <c r="Z6" s="122"/>
      <c r="AA6" s="122"/>
      <c r="AB6" s="122"/>
      <c r="AC6" s="122"/>
      <c r="AD6" s="122"/>
      <c r="AE6" s="122"/>
      <c r="AF6" s="122"/>
      <c r="AG6" s="122"/>
      <c r="AH6" s="122"/>
      <c r="AI6" s="122"/>
      <c r="AJ6" s="122"/>
      <c r="AK6" s="122"/>
      <c r="AL6" s="122"/>
      <c r="AM6" s="122"/>
      <c r="AN6" s="122"/>
      <c r="AO6" s="122"/>
      <c r="AP6" s="122"/>
      <c r="AQ6" s="122"/>
      <c r="AR6" s="122"/>
      <c r="AS6" s="122"/>
      <c r="AT6" s="122"/>
      <c r="AU6" s="122"/>
      <c r="AV6" s="122"/>
      <c r="AW6" s="122"/>
      <c r="AX6" s="122"/>
      <c r="AY6" s="122"/>
      <c r="AZ6" s="122"/>
      <c r="BA6" s="122"/>
      <c r="BB6" s="122"/>
      <c r="BC6" s="122"/>
      <c r="BD6" s="122"/>
      <c r="BE6" s="122"/>
      <c r="BF6" s="122"/>
      <c r="BG6" s="122"/>
      <c r="BH6" s="122"/>
      <c r="BI6" s="122"/>
      <c r="BJ6" s="122"/>
      <c r="BK6" s="122"/>
      <c r="BL6" s="122"/>
      <c r="BM6" s="122"/>
      <c r="BN6" s="122"/>
      <c r="BO6" s="122"/>
      <c r="BP6" s="122"/>
      <c r="BQ6" s="122"/>
      <c r="BR6" s="122"/>
      <c r="BS6" s="122"/>
      <c r="BT6" s="122"/>
      <c r="BU6" s="122"/>
      <c r="BV6" s="122"/>
      <c r="BW6" s="122"/>
      <c r="BX6" s="122"/>
      <c r="BY6" s="122"/>
      <c r="BZ6" s="122"/>
      <c r="CA6" s="122"/>
      <c r="CB6" s="122"/>
      <c r="CC6" s="122"/>
      <c r="CD6" s="122"/>
      <c r="CE6" s="122"/>
      <c r="CF6" s="122"/>
      <c r="CG6" s="122"/>
      <c r="CH6" s="122"/>
      <c r="CI6" s="122"/>
      <c r="CJ6" s="122"/>
      <c r="CK6" s="122"/>
      <c r="CL6" s="122"/>
      <c r="CM6" s="122"/>
      <c r="CN6" s="122"/>
      <c r="CO6" s="122"/>
      <c r="CP6" s="122"/>
      <c r="CQ6" s="122"/>
      <c r="CR6" s="122"/>
      <c r="CS6" s="122"/>
      <c r="CT6" s="122"/>
      <c r="CU6" s="122"/>
      <c r="CV6" s="122"/>
      <c r="CW6" s="122"/>
      <c r="CX6" s="122"/>
      <c r="CY6" s="122"/>
      <c r="CZ6" s="122"/>
      <c r="DA6" s="122"/>
      <c r="DB6" s="122"/>
      <c r="DC6" s="122"/>
      <c r="DD6" s="122"/>
      <c r="DE6" s="122"/>
      <c r="DF6" s="122"/>
      <c r="DG6" s="122"/>
      <c r="DH6" s="122"/>
      <c r="DI6" s="122"/>
      <c r="DJ6" s="122"/>
      <c r="DK6" s="122"/>
      <c r="DL6" s="122"/>
      <c r="DM6" s="122"/>
      <c r="DN6" s="122"/>
      <c r="DO6" s="122"/>
      <c r="DP6" s="122"/>
      <c r="DQ6" s="122"/>
      <c r="DR6" s="122"/>
      <c r="DS6" s="122"/>
      <c r="DT6" s="122"/>
      <c r="DU6" s="122"/>
      <c r="DV6" s="122"/>
      <c r="DW6" s="122"/>
      <c r="DX6" s="122"/>
    </row>
    <row r="7" spans="1:128" s="70" customFormat="1">
      <c r="A7" s="153">
        <v>1</v>
      </c>
      <c r="B7" s="153">
        <v>2</v>
      </c>
      <c r="C7" s="153">
        <v>3</v>
      </c>
      <c r="D7" s="153">
        <v>4</v>
      </c>
      <c r="E7" s="153">
        <v>5</v>
      </c>
      <c r="F7" s="153">
        <v>6</v>
      </c>
      <c r="G7" s="153">
        <v>7</v>
      </c>
      <c r="H7" s="153">
        <v>8</v>
      </c>
      <c r="I7" s="153">
        <v>9</v>
      </c>
      <c r="J7" s="153">
        <v>10</v>
      </c>
      <c r="K7" s="153">
        <v>11</v>
      </c>
      <c r="L7" s="153">
        <v>12</v>
      </c>
      <c r="M7" s="153">
        <v>13</v>
      </c>
      <c r="N7" s="153">
        <v>14</v>
      </c>
      <c r="O7" s="153">
        <v>15</v>
      </c>
      <c r="P7" s="153">
        <v>16</v>
      </c>
      <c r="Q7" s="153">
        <v>17</v>
      </c>
      <c r="R7" s="153">
        <v>18</v>
      </c>
      <c r="S7" s="153">
        <v>19</v>
      </c>
      <c r="T7" s="153">
        <v>20</v>
      </c>
      <c r="U7" s="153">
        <v>21</v>
      </c>
      <c r="V7" s="153">
        <v>22</v>
      </c>
      <c r="W7" s="153">
        <v>23</v>
      </c>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3"/>
      <c r="CB7" s="123"/>
      <c r="CC7" s="123"/>
      <c r="CD7" s="123"/>
      <c r="CE7" s="123"/>
      <c r="CF7" s="123"/>
      <c r="CG7" s="123"/>
      <c r="CH7" s="123"/>
      <c r="CI7" s="123"/>
      <c r="CJ7" s="123"/>
      <c r="CK7" s="123"/>
      <c r="CL7" s="123"/>
      <c r="CM7" s="123"/>
      <c r="CN7" s="123"/>
      <c r="CO7" s="123"/>
      <c r="CP7" s="123"/>
      <c r="CQ7" s="123"/>
      <c r="CR7" s="123"/>
      <c r="CS7" s="123"/>
      <c r="CT7" s="123"/>
      <c r="CU7" s="123"/>
      <c r="CV7" s="123"/>
      <c r="CW7" s="123"/>
      <c r="CX7" s="123"/>
      <c r="CY7" s="123"/>
      <c r="CZ7" s="123"/>
      <c r="DA7" s="123"/>
      <c r="DB7" s="123"/>
      <c r="DC7" s="123"/>
      <c r="DD7" s="123"/>
      <c r="DE7" s="123"/>
      <c r="DF7" s="123"/>
      <c r="DG7" s="123"/>
      <c r="DH7" s="123"/>
      <c r="DI7" s="123"/>
      <c r="DJ7" s="123"/>
      <c r="DK7" s="123"/>
      <c r="DL7" s="123"/>
      <c r="DM7" s="123"/>
      <c r="DN7" s="123"/>
      <c r="DO7" s="123"/>
      <c r="DP7" s="123"/>
      <c r="DQ7" s="123"/>
      <c r="DR7" s="123"/>
      <c r="DS7" s="123"/>
      <c r="DT7" s="123"/>
      <c r="DU7" s="123"/>
      <c r="DV7" s="123"/>
      <c r="DW7" s="123"/>
      <c r="DX7" s="123"/>
    </row>
    <row r="8" spans="1:128" s="311" customFormat="1" ht="87" customHeight="1">
      <c r="A8" s="54" t="s">
        <v>596</v>
      </c>
      <c r="B8" s="54" t="s">
        <v>597</v>
      </c>
      <c r="C8" s="54" t="s">
        <v>598</v>
      </c>
      <c r="D8" s="54" t="s">
        <v>600</v>
      </c>
      <c r="E8" s="54"/>
      <c r="F8" s="308"/>
      <c r="G8" s="309"/>
      <c r="H8" s="308"/>
      <c r="I8" s="535"/>
      <c r="J8" s="308"/>
      <c r="K8" s="310" t="s">
        <v>21</v>
      </c>
      <c r="L8" s="535" t="s">
        <v>187</v>
      </c>
      <c r="M8" s="310" t="s">
        <v>599</v>
      </c>
      <c r="N8" s="535" t="s">
        <v>644</v>
      </c>
      <c r="O8" s="535" t="s">
        <v>645</v>
      </c>
      <c r="P8" s="535" t="s">
        <v>601</v>
      </c>
      <c r="Q8" s="535" t="s">
        <v>602</v>
      </c>
      <c r="R8" s="535" t="s">
        <v>592</v>
      </c>
      <c r="S8" s="535" t="s">
        <v>603</v>
      </c>
      <c r="T8" s="535" t="s">
        <v>601</v>
      </c>
      <c r="U8" s="535" t="s">
        <v>602</v>
      </c>
      <c r="V8" s="535" t="s">
        <v>592</v>
      </c>
      <c r="W8" s="535" t="s">
        <v>603</v>
      </c>
    </row>
    <row r="9" spans="1:128" ht="23.45" customHeight="1">
      <c r="A9" s="895">
        <v>0.85</v>
      </c>
      <c r="B9" s="368"/>
      <c r="C9" s="368"/>
      <c r="D9" s="368"/>
      <c r="E9" s="369" t="s">
        <v>123</v>
      </c>
      <c r="F9" s="794" t="s">
        <v>157</v>
      </c>
      <c r="G9" s="794"/>
      <c r="H9" s="794"/>
      <c r="I9" s="794"/>
      <c r="J9" s="794"/>
      <c r="K9" s="794"/>
      <c r="L9" s="794"/>
      <c r="M9" s="794"/>
      <c r="N9" s="380"/>
      <c r="O9" s="380"/>
      <c r="P9" s="371"/>
      <c r="Q9" s="371"/>
      <c r="R9" s="371"/>
      <c r="S9" s="371"/>
      <c r="T9" s="391"/>
      <c r="U9" s="391"/>
      <c r="V9" s="391"/>
      <c r="W9" s="391"/>
    </row>
    <row r="10" spans="1:128" s="78" customFormat="1" ht="24.6" customHeight="1">
      <c r="A10" s="896"/>
      <c r="B10" s="941">
        <v>0</v>
      </c>
      <c r="C10" s="235"/>
      <c r="D10" s="235"/>
      <c r="E10" s="236" t="s">
        <v>124</v>
      </c>
      <c r="F10" s="237" t="s">
        <v>172</v>
      </c>
      <c r="G10" s="236"/>
      <c r="H10" s="237"/>
      <c r="I10" s="237"/>
      <c r="J10" s="237"/>
      <c r="K10" s="237"/>
      <c r="L10" s="237"/>
      <c r="M10" s="237"/>
      <c r="N10" s="238"/>
      <c r="O10" s="238"/>
      <c r="P10" s="76"/>
      <c r="Q10" s="76"/>
      <c r="R10" s="76"/>
      <c r="S10" s="76"/>
      <c r="T10" s="76"/>
      <c r="U10" s="76"/>
      <c r="V10" s="77"/>
      <c r="W10" s="77"/>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c r="BN10" s="122"/>
      <c r="BO10" s="122"/>
      <c r="BP10" s="122"/>
      <c r="BQ10" s="122"/>
      <c r="BR10" s="122"/>
      <c r="BS10" s="122"/>
      <c r="BT10" s="122"/>
      <c r="BU10" s="122"/>
      <c r="BV10" s="122"/>
      <c r="BW10" s="122"/>
      <c r="BX10" s="122"/>
      <c r="BY10" s="122"/>
      <c r="BZ10" s="122"/>
      <c r="CA10" s="122"/>
      <c r="CB10" s="122"/>
      <c r="CC10" s="122"/>
      <c r="CD10" s="122"/>
      <c r="CE10" s="122"/>
      <c r="CF10" s="122"/>
      <c r="CG10" s="122"/>
      <c r="CH10" s="122"/>
      <c r="CI10" s="122"/>
      <c r="CJ10" s="122"/>
      <c r="CK10" s="122"/>
      <c r="CL10" s="122"/>
      <c r="CM10" s="122"/>
      <c r="CN10" s="122"/>
      <c r="CO10" s="122"/>
      <c r="CP10" s="122"/>
      <c r="CQ10" s="122"/>
      <c r="CR10" s="122"/>
      <c r="CS10" s="122"/>
      <c r="CT10" s="122"/>
      <c r="CU10" s="122"/>
      <c r="CV10" s="122"/>
      <c r="CW10" s="122"/>
      <c r="CX10" s="122"/>
      <c r="CY10" s="122"/>
      <c r="CZ10" s="122"/>
      <c r="DA10" s="122"/>
      <c r="DB10" s="122"/>
      <c r="DC10" s="122"/>
      <c r="DD10" s="122"/>
      <c r="DE10" s="122"/>
      <c r="DF10" s="122"/>
      <c r="DG10" s="122"/>
      <c r="DH10" s="122"/>
      <c r="DI10" s="122"/>
      <c r="DJ10" s="122"/>
      <c r="DK10" s="122"/>
      <c r="DL10" s="122"/>
      <c r="DM10" s="122"/>
      <c r="DN10" s="122"/>
      <c r="DO10" s="122"/>
      <c r="DP10" s="122"/>
      <c r="DQ10" s="122"/>
      <c r="DR10" s="122"/>
      <c r="DS10" s="122"/>
      <c r="DT10" s="122"/>
      <c r="DU10" s="122"/>
      <c r="DV10" s="122"/>
      <c r="DW10" s="122"/>
      <c r="DX10" s="122"/>
    </row>
    <row r="11" spans="1:128" s="80" customFormat="1" ht="21" hidden="1" customHeight="1">
      <c r="A11" s="896"/>
      <c r="B11" s="941"/>
      <c r="C11" s="199"/>
      <c r="D11" s="199"/>
      <c r="E11" s="138" t="s">
        <v>174</v>
      </c>
      <c r="F11" s="137" t="s">
        <v>173</v>
      </c>
      <c r="G11" s="138"/>
      <c r="H11" s="137"/>
      <c r="I11" s="137"/>
      <c r="J11" s="137"/>
      <c r="K11" s="137"/>
      <c r="L11" s="137"/>
      <c r="M11" s="137"/>
      <c r="N11" s="190"/>
      <c r="O11" s="190"/>
      <c r="P11" s="79"/>
      <c r="Q11" s="79"/>
      <c r="R11" s="79"/>
      <c r="S11" s="79"/>
      <c r="T11" s="79"/>
      <c r="U11" s="79"/>
      <c r="V11" s="155"/>
      <c r="W11" s="155"/>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c r="BG11" s="122"/>
      <c r="BH11" s="122"/>
      <c r="BI11" s="122"/>
      <c r="BJ11" s="122"/>
      <c r="BK11" s="122"/>
      <c r="BL11" s="122"/>
      <c r="BM11" s="122"/>
      <c r="BN11" s="122"/>
      <c r="BO11" s="122"/>
      <c r="BP11" s="122"/>
      <c r="BQ11" s="122"/>
      <c r="BR11" s="122"/>
      <c r="BS11" s="122"/>
      <c r="BT11" s="122"/>
      <c r="BU11" s="122"/>
      <c r="BV11" s="122"/>
      <c r="BW11" s="122"/>
      <c r="BX11" s="122"/>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122"/>
      <c r="DD11" s="122"/>
      <c r="DE11" s="122"/>
      <c r="DF11" s="122"/>
      <c r="DG11" s="122"/>
      <c r="DH11" s="122"/>
      <c r="DI11" s="122"/>
      <c r="DJ11" s="122"/>
      <c r="DK11" s="122"/>
      <c r="DL11" s="122"/>
      <c r="DM11" s="122"/>
      <c r="DN11" s="122"/>
      <c r="DO11" s="122"/>
      <c r="DP11" s="122"/>
      <c r="DQ11" s="122"/>
      <c r="DR11" s="122"/>
      <c r="DS11" s="122"/>
      <c r="DT11" s="122"/>
      <c r="DU11" s="122"/>
      <c r="DV11" s="122"/>
      <c r="DW11" s="122"/>
      <c r="DX11" s="122"/>
    </row>
    <row r="12" spans="1:128" s="119" customFormat="1" ht="69.75" hidden="1" customHeight="1">
      <c r="A12" s="896"/>
      <c r="B12" s="941"/>
      <c r="C12" s="904"/>
      <c r="D12" s="540"/>
      <c r="E12" s="83" t="s">
        <v>4</v>
      </c>
      <c r="F12" s="85" t="s">
        <v>0</v>
      </c>
      <c r="G12" s="156" t="s">
        <v>5</v>
      </c>
      <c r="H12" s="85" t="s">
        <v>41</v>
      </c>
      <c r="I12" s="156" t="s">
        <v>169</v>
      </c>
      <c r="J12" s="136" t="s">
        <v>145</v>
      </c>
      <c r="K12" s="159" t="str">
        <f>'BSC P5'!L6</f>
        <v>%</v>
      </c>
      <c r="L12" s="169"/>
      <c r="M12" s="156"/>
      <c r="N12" s="168"/>
      <c r="O12" s="168"/>
      <c r="P12" s="133"/>
      <c r="Q12" s="134"/>
      <c r="R12" s="118"/>
      <c r="S12" s="135"/>
      <c r="T12" s="133"/>
      <c r="U12" s="134"/>
      <c r="V12" s="118"/>
      <c r="W12" s="135"/>
    </row>
    <row r="13" spans="1:128" s="119" customFormat="1" ht="80.25" hidden="1" customHeight="1">
      <c r="A13" s="896"/>
      <c r="B13" s="941"/>
      <c r="C13" s="904"/>
      <c r="D13" s="540"/>
      <c r="E13" s="83" t="s">
        <v>6</v>
      </c>
      <c r="F13" s="85" t="s">
        <v>1</v>
      </c>
      <c r="G13" s="156" t="s">
        <v>9</v>
      </c>
      <c r="H13" s="85" t="s">
        <v>36</v>
      </c>
      <c r="I13" s="156" t="s">
        <v>170</v>
      </c>
      <c r="J13" s="136" t="s">
        <v>244</v>
      </c>
      <c r="K13" s="159" t="str">
        <f>'BSC P5'!L7</f>
        <v>đ/ kWh</v>
      </c>
      <c r="L13" s="156"/>
      <c r="M13" s="156"/>
      <c r="N13" s="168"/>
      <c r="O13" s="168"/>
      <c r="P13" s="118"/>
      <c r="Q13" s="134"/>
      <c r="R13" s="118"/>
      <c r="S13" s="135"/>
      <c r="T13" s="118"/>
      <c r="U13" s="134"/>
      <c r="V13" s="118"/>
      <c r="W13" s="135"/>
    </row>
    <row r="14" spans="1:128" s="119" customFormat="1" ht="50.25" hidden="1" customHeight="1">
      <c r="A14" s="896"/>
      <c r="B14" s="941"/>
      <c r="C14" s="904"/>
      <c r="D14" s="540"/>
      <c r="E14" s="83" t="s">
        <v>7</v>
      </c>
      <c r="F14" s="85" t="s">
        <v>37</v>
      </c>
      <c r="G14" s="156" t="s">
        <v>10</v>
      </c>
      <c r="H14" s="85" t="str">
        <f>'BSC P5'!G8</f>
        <v>Giá trị hàng tồn kho hàng quý không vượt kế hoạch TCT giao</v>
      </c>
      <c r="I14" s="156" t="s">
        <v>171</v>
      </c>
      <c r="J14" s="136" t="s">
        <v>147</v>
      </c>
      <c r="K14" s="33" t="str">
        <f>'BSC P5'!L8</f>
        <v>%</v>
      </c>
      <c r="L14" s="169"/>
      <c r="M14" s="156"/>
      <c r="N14" s="168"/>
      <c r="O14" s="168"/>
      <c r="P14" s="133"/>
      <c r="Q14" s="134"/>
      <c r="R14" s="118"/>
      <c r="S14" s="135"/>
      <c r="T14" s="133"/>
      <c r="U14" s="134"/>
      <c r="V14" s="118"/>
      <c r="W14" s="135"/>
    </row>
    <row r="15" spans="1:128" ht="15.75" hidden="1" customHeight="1">
      <c r="A15" s="896"/>
      <c r="B15" s="941"/>
      <c r="C15" s="146"/>
      <c r="D15" s="146"/>
      <c r="E15" s="138" t="s">
        <v>53</v>
      </c>
      <c r="F15" s="815" t="s">
        <v>175</v>
      </c>
      <c r="G15" s="815"/>
      <c r="H15" s="815"/>
      <c r="I15" s="815"/>
      <c r="J15" s="815"/>
      <c r="K15" s="815"/>
      <c r="L15" s="815"/>
      <c r="M15" s="815"/>
      <c r="N15" s="137"/>
      <c r="O15" s="137"/>
      <c r="P15" s="79"/>
      <c r="Q15" s="79"/>
      <c r="R15" s="79"/>
      <c r="S15" s="189"/>
      <c r="T15" s="79"/>
      <c r="U15" s="79"/>
      <c r="V15" s="79"/>
      <c r="W15" s="189"/>
    </row>
    <row r="16" spans="1:128" s="87" customFormat="1" ht="110.25" hidden="1" customHeight="1">
      <c r="A16" s="896"/>
      <c r="B16" s="941"/>
      <c r="C16" s="188">
        <v>0</v>
      </c>
      <c r="D16" s="540"/>
      <c r="E16" s="83" t="s">
        <v>8</v>
      </c>
      <c r="F16" s="84" t="s">
        <v>42</v>
      </c>
      <c r="G16" s="157" t="s">
        <v>583</v>
      </c>
      <c r="H16" s="84" t="str">
        <f>+'BSC P5'!G9</f>
        <v>Thực hiện tốt công tác dịch vụ khách hàng, không vi phạm về quy định giao tiếp khách hàng</v>
      </c>
      <c r="I16" s="156" t="s">
        <v>584</v>
      </c>
      <c r="J16" s="84" t="str">
        <f>+H16</f>
        <v>Thực hiện tốt công tác dịch vụ khách hàng, không vi phạm về quy định giao tiếp khách hàng</v>
      </c>
      <c r="K16" s="118" t="s">
        <v>105</v>
      </c>
      <c r="L16" s="86">
        <v>0</v>
      </c>
      <c r="M16" s="118" t="s">
        <v>410</v>
      </c>
      <c r="N16" s="168">
        <v>1</v>
      </c>
      <c r="O16" s="312">
        <f>N16*$C$16*$B$10*$A$9</f>
        <v>0</v>
      </c>
      <c r="P16" s="156">
        <f>+L16</f>
        <v>0</v>
      </c>
      <c r="Q16" s="134"/>
      <c r="R16" s="118">
        <f>IF((100-P16*10)&gt;30,100-P16*10,0)</f>
        <v>100</v>
      </c>
      <c r="S16" s="135">
        <f>R16*O16</f>
        <v>0</v>
      </c>
      <c r="T16" s="156">
        <f>+Q16</f>
        <v>0</v>
      </c>
      <c r="U16" s="134"/>
      <c r="V16" s="118">
        <f>IF((100-T16*10)&gt;30,100-T16*10,0)</f>
        <v>100</v>
      </c>
      <c r="W16" s="135">
        <f>O16*V16</f>
        <v>0</v>
      </c>
      <c r="X16" s="221"/>
    </row>
    <row r="17" spans="1:128">
      <c r="A17" s="896"/>
      <c r="B17" s="941"/>
      <c r="C17" s="146"/>
      <c r="D17" s="146"/>
      <c r="E17" s="138" t="s">
        <v>177</v>
      </c>
      <c r="F17" s="815" t="s">
        <v>176</v>
      </c>
      <c r="G17" s="815"/>
      <c r="H17" s="815"/>
      <c r="I17" s="815"/>
      <c r="J17" s="815"/>
      <c r="K17" s="815"/>
      <c r="L17" s="815"/>
      <c r="M17" s="815"/>
      <c r="N17" s="190"/>
      <c r="O17" s="190"/>
      <c r="P17" s="79"/>
      <c r="Q17" s="79"/>
      <c r="R17" s="191"/>
      <c r="S17" s="191"/>
      <c r="T17" s="79"/>
      <c r="U17" s="79"/>
      <c r="V17" s="191"/>
      <c r="W17" s="192"/>
      <c r="X17" s="221"/>
    </row>
    <row r="18" spans="1:128" s="89" customFormat="1" ht="57" customHeight="1">
      <c r="A18" s="896"/>
      <c r="B18" s="941"/>
      <c r="C18" s="200">
        <v>0</v>
      </c>
      <c r="D18" s="556">
        <v>1</v>
      </c>
      <c r="E18" s="83" t="s">
        <v>2</v>
      </c>
      <c r="F18" s="84" t="s">
        <v>3</v>
      </c>
      <c r="G18" s="157" t="s">
        <v>585</v>
      </c>
      <c r="H18" s="84" t="s">
        <v>149</v>
      </c>
      <c r="I18" s="157" t="s">
        <v>586</v>
      </c>
      <c r="J18" s="84" t="str">
        <f>+H18</f>
        <v>Nghiên cứu áp dụng công nghệ mới vào SXKD</v>
      </c>
      <c r="K18" s="86" t="s">
        <v>105</v>
      </c>
      <c r="L18" s="86">
        <v>0</v>
      </c>
      <c r="M18" s="118" t="s">
        <v>106</v>
      </c>
      <c r="N18" s="139">
        <v>1</v>
      </c>
      <c r="O18" s="312">
        <f>N18*D18*$C$18*$B$10*$A$9</f>
        <v>0</v>
      </c>
      <c r="P18" s="156">
        <f>+L18</f>
        <v>0</v>
      </c>
      <c r="Q18" s="83">
        <v>10</v>
      </c>
      <c r="R18" s="118">
        <f>100-(P18-L18)*Q18</f>
        <v>100</v>
      </c>
      <c r="S18" s="135">
        <f>R18*O18</f>
        <v>0</v>
      </c>
      <c r="T18" s="156">
        <f>+Q18</f>
        <v>10</v>
      </c>
      <c r="U18" s="83">
        <v>10</v>
      </c>
      <c r="V18" s="83">
        <f>100-(T18-P18)*U18</f>
        <v>0</v>
      </c>
      <c r="W18" s="135">
        <f>O18*V18</f>
        <v>0</v>
      </c>
      <c r="X18" s="221"/>
    </row>
    <row r="19" spans="1:128" ht="15.75" hidden="1" customHeight="1">
      <c r="A19" s="896"/>
      <c r="B19" s="272"/>
      <c r="C19" s="167"/>
      <c r="D19" s="167"/>
      <c r="E19" s="138" t="s">
        <v>179</v>
      </c>
      <c r="F19" s="815" t="s">
        <v>178</v>
      </c>
      <c r="G19" s="815"/>
      <c r="H19" s="815"/>
      <c r="I19" s="815"/>
      <c r="J19" s="815"/>
      <c r="K19" s="815"/>
      <c r="L19" s="815"/>
      <c r="M19" s="815"/>
      <c r="N19" s="190"/>
      <c r="O19" s="190"/>
      <c r="P19" s="79"/>
      <c r="Q19" s="79"/>
      <c r="R19" s="191"/>
      <c r="S19" s="192"/>
      <c r="T19" s="79"/>
      <c r="U19" s="79"/>
      <c r="V19" s="191"/>
      <c r="W19" s="192"/>
      <c r="X19" s="221"/>
    </row>
    <row r="20" spans="1:128" s="91" customFormat="1" ht="21" hidden="1" customHeight="1">
      <c r="A20" s="896"/>
      <c r="B20" s="272"/>
      <c r="C20" s="160"/>
      <c r="D20" s="160"/>
      <c r="E20" s="83"/>
      <c r="F20" s="84"/>
      <c r="G20" s="424"/>
      <c r="H20" s="82"/>
      <c r="I20" s="82"/>
      <c r="J20" s="82"/>
      <c r="K20" s="120"/>
      <c r="L20" s="172"/>
      <c r="M20" s="172"/>
      <c r="N20" s="139"/>
      <c r="O20" s="139"/>
      <c r="P20" s="173"/>
      <c r="Q20" s="173"/>
      <c r="R20" s="170"/>
      <c r="S20" s="171"/>
      <c r="T20" s="173"/>
      <c r="U20" s="173"/>
      <c r="V20" s="170"/>
      <c r="W20" s="171"/>
      <c r="X20" s="221"/>
      <c r="Y20" s="124"/>
      <c r="Z20" s="124"/>
      <c r="AA20" s="124"/>
      <c r="AB20" s="124"/>
      <c r="AC20" s="124"/>
      <c r="AD20" s="124"/>
      <c r="AE20" s="124"/>
      <c r="AF20" s="124"/>
      <c r="AG20" s="124"/>
      <c r="AH20" s="124"/>
      <c r="AI20" s="124"/>
      <c r="AJ20" s="124"/>
      <c r="AK20" s="124"/>
      <c r="AL20" s="124"/>
      <c r="AM20" s="124"/>
      <c r="AN20" s="124"/>
      <c r="AO20" s="124"/>
      <c r="AP20" s="124"/>
      <c r="AQ20" s="124"/>
      <c r="AR20" s="124"/>
      <c r="AS20" s="124"/>
      <c r="AT20" s="124"/>
      <c r="AU20" s="124"/>
      <c r="AV20" s="124"/>
      <c r="AW20" s="124"/>
      <c r="AX20" s="124"/>
      <c r="AY20" s="124"/>
      <c r="AZ20" s="124"/>
      <c r="BA20" s="124"/>
      <c r="BB20" s="124"/>
      <c r="BC20" s="124"/>
      <c r="BD20" s="124"/>
      <c r="BE20" s="124"/>
      <c r="BF20" s="124"/>
      <c r="BG20" s="124"/>
      <c r="BH20" s="124"/>
      <c r="BI20" s="124"/>
      <c r="BJ20" s="124"/>
      <c r="BK20" s="124"/>
      <c r="BL20" s="124"/>
      <c r="BM20" s="124"/>
      <c r="BN20" s="124"/>
      <c r="BO20" s="124"/>
      <c r="BP20" s="124"/>
      <c r="BQ20" s="124"/>
      <c r="BR20" s="124"/>
      <c r="BS20" s="124"/>
      <c r="BT20" s="124"/>
      <c r="BU20" s="124"/>
      <c r="BV20" s="124"/>
      <c r="BW20" s="124"/>
      <c r="BX20" s="124"/>
      <c r="BY20" s="124"/>
      <c r="BZ20" s="124"/>
      <c r="CA20" s="124"/>
      <c r="CB20" s="124"/>
      <c r="CC20" s="124"/>
      <c r="CD20" s="124"/>
      <c r="CE20" s="124"/>
      <c r="CF20" s="124"/>
      <c r="CG20" s="124"/>
      <c r="CH20" s="124"/>
      <c r="CI20" s="124"/>
      <c r="CJ20" s="124"/>
      <c r="CK20" s="124"/>
      <c r="CL20" s="124"/>
      <c r="CM20" s="124"/>
      <c r="CN20" s="124"/>
      <c r="CO20" s="124"/>
      <c r="CP20" s="124"/>
      <c r="CQ20" s="124"/>
      <c r="CR20" s="124"/>
      <c r="CS20" s="124"/>
      <c r="CT20" s="124"/>
      <c r="CU20" s="124"/>
      <c r="CV20" s="124"/>
      <c r="CW20" s="124"/>
      <c r="CX20" s="124"/>
      <c r="CY20" s="124"/>
      <c r="CZ20" s="124"/>
      <c r="DA20" s="124"/>
      <c r="DB20" s="124"/>
      <c r="DC20" s="124"/>
      <c r="DD20" s="124"/>
      <c r="DE20" s="124"/>
      <c r="DF20" s="124"/>
      <c r="DG20" s="124"/>
      <c r="DH20" s="124"/>
      <c r="DI20" s="124"/>
      <c r="DJ20" s="124"/>
      <c r="DK20" s="124"/>
      <c r="DL20" s="124"/>
      <c r="DM20" s="124"/>
      <c r="DN20" s="124"/>
      <c r="DO20" s="124"/>
      <c r="DP20" s="124"/>
      <c r="DQ20" s="124"/>
      <c r="DR20" s="124"/>
      <c r="DS20" s="124"/>
      <c r="DT20" s="124"/>
      <c r="DU20" s="124"/>
      <c r="DV20" s="124"/>
      <c r="DW20" s="124"/>
      <c r="DX20" s="124"/>
    </row>
    <row r="21" spans="1:128" ht="20.25" customHeight="1">
      <c r="A21" s="896"/>
      <c r="B21" s="146"/>
      <c r="C21" s="146"/>
      <c r="D21" s="146"/>
      <c r="E21" s="76" t="s">
        <v>126</v>
      </c>
      <c r="F21" s="816" t="s">
        <v>180</v>
      </c>
      <c r="G21" s="816"/>
      <c r="H21" s="816"/>
      <c r="I21" s="816"/>
      <c r="J21" s="816"/>
      <c r="K21" s="816"/>
      <c r="L21" s="816"/>
      <c r="M21" s="816"/>
      <c r="N21" s="165"/>
      <c r="O21" s="165"/>
      <c r="P21" s="174"/>
      <c r="Q21" s="174"/>
      <c r="R21" s="174"/>
      <c r="S21" s="175"/>
      <c r="T21" s="174"/>
      <c r="U21" s="174"/>
      <c r="V21" s="174"/>
      <c r="W21" s="175"/>
      <c r="X21" s="221"/>
    </row>
    <row r="22" spans="1:128" ht="20.25" hidden="1" customHeight="1">
      <c r="A22" s="896"/>
      <c r="B22" s="146"/>
      <c r="C22" s="146"/>
      <c r="D22" s="146"/>
      <c r="E22" s="79" t="s">
        <v>182</v>
      </c>
      <c r="F22" s="801" t="s">
        <v>181</v>
      </c>
      <c r="G22" s="801"/>
      <c r="H22" s="801"/>
      <c r="I22" s="801"/>
      <c r="J22" s="801"/>
      <c r="K22" s="801"/>
      <c r="L22" s="801"/>
      <c r="M22" s="801"/>
      <c r="N22" s="142"/>
      <c r="O22" s="142"/>
      <c r="P22" s="193"/>
      <c r="Q22" s="193"/>
      <c r="R22" s="193"/>
      <c r="S22" s="194"/>
      <c r="T22" s="193"/>
      <c r="U22" s="193"/>
      <c r="V22" s="193"/>
      <c r="W22" s="194"/>
      <c r="X22" s="221"/>
    </row>
    <row r="23" spans="1:128" s="68" customFormat="1" ht="55.9" hidden="1" customHeight="1">
      <c r="A23" s="896"/>
      <c r="B23" s="273"/>
      <c r="C23" s="823"/>
      <c r="D23" s="538"/>
      <c r="E23" s="795" t="s">
        <v>51</v>
      </c>
      <c r="F23" s="942" t="s">
        <v>52</v>
      </c>
      <c r="G23" s="808" t="s">
        <v>183</v>
      </c>
      <c r="H23" s="942" t="str">
        <f>+F23</f>
        <v xml:space="preserve">Lập kế hoạch SXKD dài hạn của Công ty </v>
      </c>
      <c r="I23" s="140" t="s">
        <v>184</v>
      </c>
      <c r="J23" s="82" t="e">
        <f>+'Ma tran chuc năng P5'!#REF!</f>
        <v>#REF!</v>
      </c>
      <c r="K23" s="90" t="s">
        <v>105</v>
      </c>
      <c r="L23" s="173"/>
      <c r="M23" s="95"/>
      <c r="N23" s="139"/>
      <c r="O23" s="139"/>
      <c r="P23" s="95"/>
      <c r="Q23" s="134"/>
      <c r="R23" s="118"/>
      <c r="S23" s="135"/>
      <c r="T23" s="95"/>
      <c r="U23" s="134"/>
      <c r="V23" s="118"/>
      <c r="W23" s="135"/>
      <c r="X23" s="221"/>
      <c r="Y23" s="123"/>
      <c r="Z23" s="123"/>
      <c r="AA23" s="123"/>
      <c r="AB23" s="123"/>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123"/>
      <c r="DD23" s="123"/>
      <c r="DE23" s="123"/>
      <c r="DF23" s="123"/>
      <c r="DG23" s="123"/>
      <c r="DH23" s="123"/>
      <c r="DI23" s="123"/>
      <c r="DJ23" s="123"/>
      <c r="DK23" s="123"/>
      <c r="DL23" s="123"/>
      <c r="DM23" s="123"/>
      <c r="DN23" s="123"/>
      <c r="DO23" s="123"/>
      <c r="DP23" s="123"/>
      <c r="DQ23" s="123"/>
      <c r="DR23" s="123"/>
      <c r="DS23" s="123"/>
      <c r="DT23" s="123"/>
      <c r="DU23" s="123"/>
      <c r="DV23" s="123"/>
      <c r="DW23" s="123"/>
      <c r="DX23" s="123"/>
    </row>
    <row r="24" spans="1:128" s="68" customFormat="1" ht="91.5" hidden="1" customHeight="1">
      <c r="A24" s="896"/>
      <c r="B24" s="273"/>
      <c r="C24" s="823"/>
      <c r="D24" s="538"/>
      <c r="E24" s="795"/>
      <c r="F24" s="942"/>
      <c r="G24" s="808"/>
      <c r="H24" s="942"/>
      <c r="I24" s="140" t="s">
        <v>247</v>
      </c>
      <c r="J24" s="82" t="e">
        <f>+'Ma tran chuc năng P5'!#REF!</f>
        <v>#REF!</v>
      </c>
      <c r="K24" s="90" t="s">
        <v>105</v>
      </c>
      <c r="L24" s="173"/>
      <c r="M24" s="95"/>
      <c r="N24" s="139"/>
      <c r="O24" s="139"/>
      <c r="P24" s="95"/>
      <c r="Q24" s="134"/>
      <c r="R24" s="118"/>
      <c r="S24" s="135"/>
      <c r="T24" s="95"/>
      <c r="U24" s="134"/>
      <c r="V24" s="118"/>
      <c r="W24" s="135"/>
      <c r="X24" s="221"/>
      <c r="Y24" s="123"/>
      <c r="Z24" s="123"/>
      <c r="AA24" s="123"/>
      <c r="AB24" s="123"/>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c r="BP24" s="123"/>
      <c r="BQ24" s="123"/>
      <c r="BR24" s="123"/>
      <c r="BS24" s="123"/>
      <c r="BT24" s="123"/>
      <c r="BU24" s="123"/>
      <c r="BV24" s="123"/>
      <c r="BW24" s="123"/>
      <c r="BX24" s="123"/>
      <c r="BY24" s="123"/>
      <c r="BZ24" s="123"/>
      <c r="CA24" s="123"/>
      <c r="CB24" s="123"/>
      <c r="CC24" s="123"/>
      <c r="CD24" s="123"/>
      <c r="CE24" s="123"/>
      <c r="CF24" s="123"/>
      <c r="CG24" s="123"/>
      <c r="CH24" s="123"/>
      <c r="CI24" s="123"/>
      <c r="CJ24" s="123"/>
      <c r="CK24" s="123"/>
      <c r="CL24" s="123"/>
      <c r="CM24" s="123"/>
      <c r="CN24" s="123"/>
      <c r="CO24" s="123"/>
      <c r="CP24" s="123"/>
      <c r="CQ24" s="123"/>
      <c r="CR24" s="123"/>
      <c r="CS24" s="123"/>
      <c r="CT24" s="123"/>
      <c r="CU24" s="123"/>
      <c r="CV24" s="123"/>
      <c r="CW24" s="123"/>
      <c r="CX24" s="123"/>
      <c r="CY24" s="123"/>
      <c r="CZ24" s="123"/>
      <c r="DA24" s="123"/>
      <c r="DB24" s="123"/>
      <c r="DC24" s="123"/>
      <c r="DD24" s="123"/>
      <c r="DE24" s="123"/>
      <c r="DF24" s="123"/>
      <c r="DG24" s="123"/>
      <c r="DH24" s="123"/>
      <c r="DI24" s="123"/>
      <c r="DJ24" s="123"/>
      <c r="DK24" s="123"/>
      <c r="DL24" s="123"/>
      <c r="DM24" s="123"/>
      <c r="DN24" s="123"/>
      <c r="DO24" s="123"/>
      <c r="DP24" s="123"/>
      <c r="DQ24" s="123"/>
      <c r="DR24" s="123"/>
      <c r="DS24" s="123"/>
      <c r="DT24" s="123"/>
      <c r="DU24" s="123"/>
      <c r="DV24" s="123"/>
      <c r="DW24" s="123"/>
      <c r="DX24" s="123"/>
    </row>
    <row r="25" spans="1:128" s="68" customFormat="1" ht="26.25" hidden="1" customHeight="1">
      <c r="A25" s="896"/>
      <c r="B25" s="847">
        <v>0.88</v>
      </c>
      <c r="C25" s="148"/>
      <c r="D25" s="537"/>
      <c r="E25" s="138" t="s">
        <v>187</v>
      </c>
      <c r="F25" s="943" t="s">
        <v>186</v>
      </c>
      <c r="G25" s="944"/>
      <c r="H25" s="944"/>
      <c r="I25" s="944"/>
      <c r="J25" s="944"/>
      <c r="K25" s="944"/>
      <c r="L25" s="944"/>
      <c r="M25" s="944"/>
      <c r="N25" s="944"/>
      <c r="O25" s="944"/>
      <c r="P25" s="944"/>
      <c r="Q25" s="944"/>
      <c r="R25" s="944"/>
      <c r="S25" s="944"/>
      <c r="T25" s="944"/>
      <c r="U25" s="944"/>
      <c r="V25" s="944"/>
      <c r="W25" s="945"/>
      <c r="X25" s="221"/>
      <c r="Y25" s="123"/>
      <c r="Z25" s="123"/>
      <c r="AA25" s="123"/>
      <c r="AB25" s="123"/>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c r="BP25" s="123"/>
      <c r="BQ25" s="123"/>
      <c r="BR25" s="123"/>
      <c r="BS25" s="123"/>
      <c r="BT25" s="123"/>
      <c r="BU25" s="123"/>
      <c r="BV25" s="123"/>
      <c r="BW25" s="123"/>
      <c r="BX25" s="123"/>
      <c r="BY25" s="123"/>
      <c r="BZ25" s="123"/>
      <c r="CA25" s="123"/>
      <c r="CB25" s="123"/>
      <c r="CC25" s="123"/>
      <c r="CD25" s="123"/>
      <c r="CE25" s="123"/>
      <c r="CF25" s="123"/>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123"/>
      <c r="DD25" s="123"/>
      <c r="DE25" s="123"/>
      <c r="DF25" s="123"/>
      <c r="DG25" s="123"/>
      <c r="DH25" s="123"/>
      <c r="DI25" s="123"/>
      <c r="DJ25" s="123"/>
      <c r="DK25" s="123"/>
      <c r="DL25" s="123"/>
      <c r="DM25" s="123"/>
      <c r="DN25" s="123"/>
      <c r="DO25" s="123"/>
      <c r="DP25" s="123"/>
      <c r="DQ25" s="123"/>
      <c r="DR25" s="123"/>
      <c r="DS25" s="123"/>
      <c r="DT25" s="123"/>
      <c r="DU25" s="123"/>
      <c r="DV25" s="123"/>
      <c r="DW25" s="123"/>
      <c r="DX25" s="123"/>
    </row>
    <row r="26" spans="1:128" s="67" customFormat="1" ht="80.25" hidden="1" customHeight="1">
      <c r="A26" s="896"/>
      <c r="B26" s="848"/>
      <c r="C26" s="147"/>
      <c r="D26" s="147"/>
      <c r="E26" s="81" t="s">
        <v>83</v>
      </c>
      <c r="F26" s="58" t="s">
        <v>188</v>
      </c>
      <c r="G26" s="140" t="s">
        <v>189</v>
      </c>
      <c r="H26" s="53" t="e">
        <f>+'Ma tran chuc năng P5'!#REF!</f>
        <v>#REF!</v>
      </c>
      <c r="I26" s="81" t="s">
        <v>190</v>
      </c>
      <c r="J26" s="53" t="s">
        <v>191</v>
      </c>
      <c r="K26" s="90" t="s">
        <v>105</v>
      </c>
      <c r="L26" s="173"/>
      <c r="M26" s="95"/>
      <c r="N26" s="139"/>
      <c r="O26" s="139"/>
      <c r="P26" s="95"/>
      <c r="Q26" s="134"/>
      <c r="R26" s="118"/>
      <c r="S26" s="135"/>
      <c r="T26" s="95"/>
      <c r="U26" s="134"/>
      <c r="V26" s="118"/>
      <c r="W26" s="135"/>
      <c r="X26" s="221"/>
      <c r="Y26" s="122"/>
      <c r="Z26" s="122"/>
      <c r="AA26" s="122"/>
      <c r="AB26" s="122"/>
      <c r="AC26" s="122"/>
      <c r="AD26" s="122"/>
      <c r="AE26" s="122"/>
      <c r="AF26" s="122"/>
      <c r="AG26" s="122"/>
      <c r="AH26" s="122"/>
      <c r="AI26" s="122"/>
      <c r="AJ26" s="122"/>
      <c r="AK26" s="122"/>
      <c r="AL26" s="122"/>
      <c r="AM26" s="122"/>
      <c r="AN26" s="122"/>
      <c r="AO26" s="122"/>
      <c r="AP26" s="122"/>
      <c r="AQ26" s="122"/>
      <c r="AR26" s="122"/>
      <c r="AS26" s="122"/>
      <c r="AT26" s="122"/>
      <c r="AU26" s="122"/>
      <c r="AV26" s="122"/>
      <c r="AW26" s="122"/>
      <c r="AX26" s="122"/>
      <c r="AY26" s="122"/>
      <c r="AZ26" s="122"/>
      <c r="BA26" s="122"/>
      <c r="BB26" s="122"/>
      <c r="BC26" s="122"/>
      <c r="BD26" s="122"/>
      <c r="BE26" s="122"/>
      <c r="BF26" s="122"/>
      <c r="BG26" s="122"/>
      <c r="BH26" s="122"/>
      <c r="BI26" s="122"/>
      <c r="BJ26" s="122"/>
      <c r="BK26" s="122"/>
      <c r="BL26" s="122"/>
      <c r="BM26" s="122"/>
      <c r="BN26" s="122"/>
      <c r="BO26" s="122"/>
      <c r="BP26" s="122"/>
      <c r="BQ26" s="122"/>
      <c r="BR26" s="122"/>
      <c r="BS26" s="122"/>
      <c r="BT26" s="122"/>
      <c r="BU26" s="122"/>
      <c r="BV26" s="122"/>
      <c r="BW26" s="122"/>
      <c r="BX26" s="122"/>
      <c r="BY26" s="122"/>
      <c r="BZ26" s="122"/>
      <c r="CA26" s="122"/>
      <c r="CB26" s="122"/>
      <c r="CC26" s="122"/>
      <c r="CD26" s="122"/>
      <c r="CE26" s="122"/>
      <c r="CF26" s="122"/>
      <c r="CG26" s="122"/>
      <c r="CH26" s="122"/>
      <c r="CI26" s="122"/>
      <c r="CJ26" s="122"/>
      <c r="CK26" s="122"/>
      <c r="CL26" s="122"/>
      <c r="CM26" s="122"/>
      <c r="CN26" s="122"/>
      <c r="CO26" s="122"/>
      <c r="CP26" s="122"/>
      <c r="CQ26" s="122"/>
      <c r="CR26" s="122"/>
      <c r="CS26" s="122"/>
      <c r="CT26" s="122"/>
      <c r="CU26" s="122"/>
      <c r="CV26" s="122"/>
      <c r="CW26" s="122"/>
      <c r="CX26" s="122"/>
      <c r="CY26" s="122"/>
      <c r="CZ26" s="122"/>
      <c r="DA26" s="122"/>
      <c r="DB26" s="122"/>
      <c r="DC26" s="122"/>
      <c r="DD26" s="122"/>
      <c r="DE26" s="122"/>
      <c r="DF26" s="122"/>
      <c r="DG26" s="122"/>
      <c r="DH26" s="122"/>
      <c r="DI26" s="122"/>
      <c r="DJ26" s="122"/>
      <c r="DK26" s="122"/>
      <c r="DL26" s="122"/>
      <c r="DM26" s="122"/>
      <c r="DN26" s="122"/>
      <c r="DO26" s="122"/>
      <c r="DP26" s="122"/>
      <c r="DQ26" s="122"/>
      <c r="DR26" s="122"/>
      <c r="DS26" s="122"/>
      <c r="DT26" s="122"/>
      <c r="DU26" s="122"/>
      <c r="DV26" s="122"/>
      <c r="DW26" s="122"/>
      <c r="DX26" s="122"/>
    </row>
    <row r="27" spans="1:128" s="67" customFormat="1" ht="63" hidden="1" customHeight="1">
      <c r="A27" s="896"/>
      <c r="B27" s="848"/>
      <c r="C27" s="868">
        <v>0</v>
      </c>
      <c r="D27" s="528"/>
      <c r="E27" s="81" t="s">
        <v>56</v>
      </c>
      <c r="F27" s="58" t="str">
        <f>+'Ma tran chuc năng P5'!D6</f>
        <v xml:space="preserve">Lập, triển khai kế hoạch CCHC của Công ty </v>
      </c>
      <c r="G27" s="140" t="s">
        <v>472</v>
      </c>
      <c r="H27" s="53" t="str">
        <f>'Ma tran chuc năng P5'!F6</f>
        <v xml:space="preserve">Tham gia triển khai thực hiện kế hoạch CCHC của Công ty </v>
      </c>
      <c r="I27" s="81" t="s">
        <v>477</v>
      </c>
      <c r="J27" s="298" t="s">
        <v>431</v>
      </c>
      <c r="K27" s="118" t="s">
        <v>105</v>
      </c>
      <c r="L27" s="86">
        <v>0</v>
      </c>
      <c r="M27" s="118" t="s">
        <v>106</v>
      </c>
      <c r="N27" s="139">
        <v>0.5</v>
      </c>
      <c r="O27" s="312">
        <f>N27*$C$27*$B$25*$A$9</f>
        <v>0</v>
      </c>
      <c r="P27" s="86">
        <v>0</v>
      </c>
      <c r="Q27" s="134"/>
      <c r="R27" s="118">
        <f>IF((100-P27*10)&gt;30,100-P27*10,0)</f>
        <v>100</v>
      </c>
      <c r="S27" s="135">
        <f>R27*O27</f>
        <v>0</v>
      </c>
      <c r="T27" s="86">
        <v>0</v>
      </c>
      <c r="U27" s="134"/>
      <c r="V27" s="118">
        <f>IF((100-T27*10)&gt;30,100-T27*10,0)</f>
        <v>100</v>
      </c>
      <c r="W27" s="135">
        <f>O27*V27</f>
        <v>0</v>
      </c>
      <c r="X27" s="221"/>
      <c r="Y27" s="122"/>
      <c r="Z27" s="122"/>
      <c r="AA27" s="122"/>
      <c r="AB27" s="122"/>
      <c r="AC27" s="122"/>
      <c r="AD27" s="122"/>
      <c r="AE27" s="122"/>
      <c r="AF27" s="122"/>
      <c r="AG27" s="122"/>
      <c r="AH27" s="122"/>
      <c r="AI27" s="122"/>
      <c r="AJ27" s="122"/>
      <c r="AK27" s="122"/>
      <c r="AL27" s="122"/>
      <c r="AM27" s="122"/>
      <c r="AN27" s="122"/>
      <c r="AO27" s="122"/>
      <c r="AP27" s="122"/>
      <c r="AQ27" s="122"/>
      <c r="AR27" s="122"/>
      <c r="AS27" s="122"/>
      <c r="AT27" s="122"/>
      <c r="AU27" s="122"/>
      <c r="AV27" s="122"/>
      <c r="AW27" s="122"/>
      <c r="AX27" s="122"/>
      <c r="AY27" s="122"/>
      <c r="AZ27" s="122"/>
      <c r="BA27" s="122"/>
      <c r="BB27" s="122"/>
      <c r="BC27" s="122"/>
      <c r="BD27" s="122"/>
      <c r="BE27" s="122"/>
      <c r="BF27" s="122"/>
      <c r="BG27" s="122"/>
      <c r="BH27" s="122"/>
      <c r="BI27" s="122"/>
      <c r="BJ27" s="122"/>
      <c r="BK27" s="122"/>
      <c r="BL27" s="122"/>
      <c r="BM27" s="122"/>
      <c r="BN27" s="122"/>
      <c r="BO27" s="122"/>
      <c r="BP27" s="122"/>
      <c r="BQ27" s="122"/>
      <c r="BR27" s="122"/>
      <c r="BS27" s="122"/>
      <c r="BT27" s="122"/>
      <c r="BU27" s="122"/>
      <c r="BV27" s="122"/>
      <c r="BW27" s="122"/>
      <c r="BX27" s="122"/>
      <c r="BY27" s="122"/>
      <c r="BZ27" s="122"/>
      <c r="CA27" s="122"/>
      <c r="CB27" s="122"/>
      <c r="CC27" s="122"/>
      <c r="CD27" s="122"/>
      <c r="CE27" s="122"/>
      <c r="CF27" s="122"/>
      <c r="CG27" s="122"/>
      <c r="CH27" s="122"/>
      <c r="CI27" s="122"/>
      <c r="CJ27" s="122"/>
      <c r="CK27" s="122"/>
      <c r="CL27" s="122"/>
      <c r="CM27" s="122"/>
      <c r="CN27" s="122"/>
      <c r="CO27" s="122"/>
      <c r="CP27" s="122"/>
      <c r="CQ27" s="122"/>
      <c r="CR27" s="122"/>
      <c r="CS27" s="122"/>
      <c r="CT27" s="122"/>
      <c r="CU27" s="122"/>
      <c r="CV27" s="122"/>
      <c r="CW27" s="122"/>
      <c r="CX27" s="122"/>
      <c r="CY27" s="122"/>
      <c r="CZ27" s="122"/>
      <c r="DA27" s="122"/>
      <c r="DB27" s="122"/>
      <c r="DC27" s="122"/>
      <c r="DD27" s="122"/>
      <c r="DE27" s="122"/>
      <c r="DF27" s="122"/>
      <c r="DG27" s="122"/>
      <c r="DH27" s="122"/>
      <c r="DI27" s="122"/>
      <c r="DJ27" s="122"/>
      <c r="DK27" s="122"/>
      <c r="DL27" s="122"/>
      <c r="DM27" s="122"/>
      <c r="DN27" s="122"/>
      <c r="DO27" s="122"/>
      <c r="DP27" s="122"/>
      <c r="DQ27" s="122"/>
      <c r="DR27" s="122"/>
      <c r="DS27" s="122"/>
      <c r="DT27" s="122"/>
      <c r="DU27" s="122"/>
      <c r="DV27" s="122"/>
      <c r="DW27" s="122"/>
      <c r="DX27" s="122"/>
    </row>
    <row r="28" spans="1:128" s="67" customFormat="1" ht="80.25" hidden="1" customHeight="1">
      <c r="A28" s="896"/>
      <c r="B28" s="848"/>
      <c r="C28" s="870"/>
      <c r="D28" s="529"/>
      <c r="E28" s="81" t="s">
        <v>58</v>
      </c>
      <c r="F28" s="58" t="str">
        <f>+'Ma tran chuc năng P5'!D7</f>
        <v xml:space="preserve">Lập, triển khai kế hoạch thực hiện Quy chế dân chủ của Công ty </v>
      </c>
      <c r="G28" s="140" t="s">
        <v>473</v>
      </c>
      <c r="H28" s="62" t="str">
        <f>'Ma tran chuc năng P5'!F7</f>
        <v xml:space="preserve">Tham gia triển khai thực hiện kế hoạch thực hiện Quy chế dân chủ của Công ty </v>
      </c>
      <c r="I28" s="81" t="s">
        <v>478</v>
      </c>
      <c r="J28" s="298" t="s">
        <v>432</v>
      </c>
      <c r="K28" s="118" t="s">
        <v>105</v>
      </c>
      <c r="L28" s="86">
        <v>0</v>
      </c>
      <c r="M28" s="118" t="s">
        <v>106</v>
      </c>
      <c r="N28" s="139">
        <v>0.5</v>
      </c>
      <c r="O28" s="312">
        <f>N28*$C$27*$B$25*$A$9</f>
        <v>0</v>
      </c>
      <c r="P28" s="86">
        <v>0</v>
      </c>
      <c r="Q28" s="134"/>
      <c r="R28" s="118">
        <f>IF((100-P28*10)&gt;30,100-P28*10,0)</f>
        <v>100</v>
      </c>
      <c r="S28" s="135">
        <f>R28*O28</f>
        <v>0</v>
      </c>
      <c r="T28" s="86">
        <v>0</v>
      </c>
      <c r="U28" s="134"/>
      <c r="V28" s="118">
        <f>IF((100-T28*10)&gt;30,100-T28*10,0)</f>
        <v>100</v>
      </c>
      <c r="W28" s="135">
        <f>O28*V28</f>
        <v>0</v>
      </c>
      <c r="X28" s="221"/>
      <c r="Y28" s="122"/>
      <c r="Z28" s="122"/>
      <c r="AA28" s="122"/>
      <c r="AB28" s="122"/>
      <c r="AC28" s="122"/>
      <c r="AD28" s="122"/>
      <c r="AE28" s="122"/>
      <c r="AF28" s="122"/>
      <c r="AG28" s="122"/>
      <c r="AH28" s="122"/>
      <c r="AI28" s="122"/>
      <c r="AJ28" s="122"/>
      <c r="AK28" s="122"/>
      <c r="AL28" s="122"/>
      <c r="AM28" s="122"/>
      <c r="AN28" s="122"/>
      <c r="AO28" s="122"/>
      <c r="AP28" s="122"/>
      <c r="AQ28" s="122"/>
      <c r="AR28" s="122"/>
      <c r="AS28" s="122"/>
      <c r="AT28" s="122"/>
      <c r="AU28" s="122"/>
      <c r="AV28" s="122"/>
      <c r="AW28" s="122"/>
      <c r="AX28" s="122"/>
      <c r="AY28" s="122"/>
      <c r="AZ28" s="122"/>
      <c r="BA28" s="122"/>
      <c r="BB28" s="122"/>
      <c r="BC28" s="122"/>
      <c r="BD28" s="122"/>
      <c r="BE28" s="122"/>
      <c r="BF28" s="122"/>
      <c r="BG28" s="122"/>
      <c r="BH28" s="122"/>
      <c r="BI28" s="122"/>
      <c r="BJ28" s="122"/>
      <c r="BK28" s="122"/>
      <c r="BL28" s="122"/>
      <c r="BM28" s="122"/>
      <c r="BN28" s="122"/>
      <c r="BO28" s="122"/>
      <c r="BP28" s="122"/>
      <c r="BQ28" s="122"/>
      <c r="BR28" s="122"/>
      <c r="BS28" s="122"/>
      <c r="BT28" s="122"/>
      <c r="BU28" s="122"/>
      <c r="BV28" s="122"/>
      <c r="BW28" s="122"/>
      <c r="BX28" s="122"/>
      <c r="BY28" s="122"/>
      <c r="BZ28" s="122"/>
      <c r="CA28" s="122"/>
      <c r="CB28" s="122"/>
      <c r="CC28" s="122"/>
      <c r="CD28" s="122"/>
      <c r="CE28" s="122"/>
      <c r="CF28" s="122"/>
      <c r="CG28" s="122"/>
      <c r="CH28" s="122"/>
      <c r="CI28" s="122"/>
      <c r="CJ28" s="122"/>
      <c r="CK28" s="122"/>
      <c r="CL28" s="122"/>
      <c r="CM28" s="122"/>
      <c r="CN28" s="122"/>
      <c r="CO28" s="122"/>
      <c r="CP28" s="122"/>
      <c r="CQ28" s="122"/>
      <c r="CR28" s="122"/>
      <c r="CS28" s="122"/>
      <c r="CT28" s="122"/>
      <c r="CU28" s="122"/>
      <c r="CV28" s="122"/>
      <c r="CW28" s="122"/>
      <c r="CX28" s="122"/>
      <c r="CY28" s="122"/>
      <c r="CZ28" s="122"/>
      <c r="DA28" s="122"/>
      <c r="DB28" s="122"/>
      <c r="DC28" s="122"/>
      <c r="DD28" s="122"/>
      <c r="DE28" s="122"/>
      <c r="DF28" s="122"/>
      <c r="DG28" s="122"/>
      <c r="DH28" s="122"/>
      <c r="DI28" s="122"/>
      <c r="DJ28" s="122"/>
      <c r="DK28" s="122"/>
      <c r="DL28" s="122"/>
      <c r="DM28" s="122"/>
      <c r="DN28" s="122"/>
      <c r="DO28" s="122"/>
      <c r="DP28" s="122"/>
      <c r="DQ28" s="122"/>
      <c r="DR28" s="122"/>
      <c r="DS28" s="122"/>
      <c r="DT28" s="122"/>
      <c r="DU28" s="122"/>
      <c r="DV28" s="122"/>
      <c r="DW28" s="122"/>
      <c r="DX28" s="122"/>
    </row>
    <row r="29" spans="1:128" s="67" customFormat="1" ht="30.75" hidden="1" customHeight="1">
      <c r="A29" s="896"/>
      <c r="B29" s="848"/>
      <c r="C29" s="147"/>
      <c r="D29" s="147"/>
      <c r="E29" s="138" t="s">
        <v>197</v>
      </c>
      <c r="F29" s="801" t="s">
        <v>198</v>
      </c>
      <c r="G29" s="801"/>
      <c r="H29" s="801"/>
      <c r="I29" s="801"/>
      <c r="J29" s="801"/>
      <c r="K29" s="801"/>
      <c r="L29" s="801"/>
      <c r="M29" s="801"/>
      <c r="N29" s="190"/>
      <c r="O29" s="190"/>
      <c r="P29" s="198"/>
      <c r="Q29" s="198"/>
      <c r="R29" s="196"/>
      <c r="S29" s="197"/>
      <c r="T29" s="198"/>
      <c r="U29" s="198"/>
      <c r="V29" s="196"/>
      <c r="W29" s="197"/>
      <c r="X29" s="221"/>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122"/>
      <c r="BB29" s="122"/>
      <c r="BC29" s="122"/>
      <c r="BD29" s="122"/>
      <c r="BE29" s="122"/>
      <c r="BF29" s="122"/>
      <c r="BG29" s="122"/>
      <c r="BH29" s="122"/>
      <c r="BI29" s="122"/>
      <c r="BJ29" s="122"/>
      <c r="BK29" s="122"/>
      <c r="BL29" s="122"/>
      <c r="BM29" s="122"/>
      <c r="BN29" s="122"/>
      <c r="BO29" s="122"/>
      <c r="BP29" s="122"/>
      <c r="BQ29" s="122"/>
      <c r="BR29" s="122"/>
      <c r="BS29" s="122"/>
      <c r="BT29" s="122"/>
      <c r="BU29" s="122"/>
      <c r="BV29" s="122"/>
      <c r="BW29" s="122"/>
      <c r="BX29" s="122"/>
      <c r="BY29" s="122"/>
      <c r="BZ29" s="122"/>
      <c r="CA29" s="122"/>
      <c r="CB29" s="122"/>
      <c r="CC29" s="122"/>
      <c r="CD29" s="122"/>
      <c r="CE29" s="122"/>
      <c r="CF29" s="122"/>
      <c r="CG29" s="122"/>
      <c r="CH29" s="122"/>
      <c r="CI29" s="122"/>
      <c r="CJ29" s="122"/>
      <c r="CK29" s="122"/>
      <c r="CL29" s="122"/>
      <c r="CM29" s="122"/>
      <c r="CN29" s="122"/>
      <c r="CO29" s="122"/>
      <c r="CP29" s="122"/>
      <c r="CQ29" s="122"/>
      <c r="CR29" s="122"/>
      <c r="CS29" s="122"/>
      <c r="CT29" s="122"/>
      <c r="CU29" s="122"/>
      <c r="CV29" s="122"/>
      <c r="CW29" s="122"/>
      <c r="CX29" s="122"/>
      <c r="CY29" s="122"/>
      <c r="CZ29" s="122"/>
      <c r="DA29" s="122"/>
      <c r="DB29" s="122"/>
      <c r="DC29" s="122"/>
      <c r="DD29" s="122"/>
      <c r="DE29" s="122"/>
      <c r="DF29" s="122"/>
      <c r="DG29" s="122"/>
      <c r="DH29" s="122"/>
      <c r="DI29" s="122"/>
      <c r="DJ29" s="122"/>
      <c r="DK29" s="122"/>
      <c r="DL29" s="122"/>
      <c r="DM29" s="122"/>
      <c r="DN29" s="122"/>
      <c r="DO29" s="122"/>
      <c r="DP29" s="122"/>
      <c r="DQ29" s="122"/>
      <c r="DR29" s="122"/>
      <c r="DS29" s="122"/>
      <c r="DT29" s="122"/>
      <c r="DU29" s="122"/>
      <c r="DV29" s="122"/>
      <c r="DW29" s="122"/>
      <c r="DX29" s="122"/>
    </row>
    <row r="30" spans="1:128" s="67" customFormat="1" ht="81.75" hidden="1" customHeight="1">
      <c r="A30" s="896"/>
      <c r="B30" s="848"/>
      <c r="C30" s="823"/>
      <c r="D30" s="538"/>
      <c r="E30" s="795" t="s">
        <v>84</v>
      </c>
      <c r="F30" s="800" t="e">
        <f>+'Ma tran chuc năng P5'!#REF!</f>
        <v>#REF!</v>
      </c>
      <c r="G30" s="808" t="s">
        <v>248</v>
      </c>
      <c r="H30" s="811" t="s">
        <v>249</v>
      </c>
      <c r="I30" s="140" t="s">
        <v>250</v>
      </c>
      <c r="J30" s="58" t="e">
        <f>+'Ma tran chuc năng P5'!#REF!</f>
        <v>#REF!</v>
      </c>
      <c r="K30" s="90" t="s">
        <v>105</v>
      </c>
      <c r="L30" s="179"/>
      <c r="M30" s="178"/>
      <c r="N30" s="139"/>
      <c r="O30" s="139"/>
      <c r="P30" s="178"/>
      <c r="Q30" s="134"/>
      <c r="R30" s="118"/>
      <c r="S30" s="135"/>
      <c r="T30" s="178"/>
      <c r="U30" s="134"/>
      <c r="V30" s="118"/>
      <c r="W30" s="135"/>
      <c r="X30" s="221"/>
      <c r="Y30" s="122"/>
      <c r="Z30" s="122"/>
      <c r="AA30" s="122"/>
      <c r="AB30" s="122"/>
      <c r="AC30" s="122"/>
      <c r="AD30" s="122"/>
      <c r="AE30" s="122"/>
      <c r="AF30" s="122"/>
      <c r="AG30" s="122"/>
      <c r="AH30" s="122"/>
      <c r="AI30" s="122"/>
      <c r="AJ30" s="122"/>
      <c r="AK30" s="122"/>
      <c r="AL30" s="122"/>
      <c r="AM30" s="122"/>
      <c r="AN30" s="122"/>
      <c r="AO30" s="122"/>
      <c r="AP30" s="122"/>
      <c r="AQ30" s="122"/>
      <c r="AR30" s="122"/>
      <c r="AS30" s="122"/>
      <c r="AT30" s="122"/>
      <c r="AU30" s="122"/>
      <c r="AV30" s="122"/>
      <c r="AW30" s="122"/>
      <c r="AX30" s="122"/>
      <c r="AY30" s="122"/>
      <c r="AZ30" s="122"/>
      <c r="BA30" s="122"/>
      <c r="BB30" s="122"/>
      <c r="BC30" s="122"/>
      <c r="BD30" s="122"/>
      <c r="BE30" s="122"/>
      <c r="BF30" s="122"/>
      <c r="BG30" s="122"/>
      <c r="BH30" s="122"/>
      <c r="BI30" s="122"/>
      <c r="BJ30" s="122"/>
      <c r="BK30" s="122"/>
      <c r="BL30" s="122"/>
      <c r="BM30" s="122"/>
      <c r="BN30" s="122"/>
      <c r="BO30" s="122"/>
      <c r="BP30" s="122"/>
      <c r="BQ30" s="122"/>
      <c r="BR30" s="122"/>
      <c r="BS30" s="122"/>
      <c r="BT30" s="122"/>
      <c r="BU30" s="122"/>
      <c r="BV30" s="122"/>
      <c r="BW30" s="122"/>
      <c r="BX30" s="122"/>
      <c r="BY30" s="122"/>
      <c r="BZ30" s="122"/>
      <c r="CA30" s="122"/>
      <c r="CB30" s="122"/>
      <c r="CC30" s="122"/>
      <c r="CD30" s="122"/>
      <c r="CE30" s="122"/>
      <c r="CF30" s="122"/>
      <c r="CG30" s="122"/>
      <c r="CH30" s="122"/>
      <c r="CI30" s="122"/>
      <c r="CJ30" s="122"/>
      <c r="CK30" s="122"/>
      <c r="CL30" s="122"/>
      <c r="CM30" s="122"/>
      <c r="CN30" s="122"/>
      <c r="CO30" s="122"/>
      <c r="CP30" s="122"/>
      <c r="CQ30" s="122"/>
      <c r="CR30" s="122"/>
      <c r="CS30" s="122"/>
      <c r="CT30" s="122"/>
      <c r="CU30" s="122"/>
      <c r="CV30" s="122"/>
      <c r="CW30" s="122"/>
      <c r="CX30" s="122"/>
      <c r="CY30" s="122"/>
      <c r="CZ30" s="122"/>
      <c r="DA30" s="122"/>
      <c r="DB30" s="122"/>
      <c r="DC30" s="122"/>
      <c r="DD30" s="122"/>
      <c r="DE30" s="122"/>
      <c r="DF30" s="122"/>
      <c r="DG30" s="122"/>
      <c r="DH30" s="122"/>
      <c r="DI30" s="122"/>
      <c r="DJ30" s="122"/>
      <c r="DK30" s="122"/>
      <c r="DL30" s="122"/>
      <c r="DM30" s="122"/>
      <c r="DN30" s="122"/>
      <c r="DO30" s="122"/>
      <c r="DP30" s="122"/>
      <c r="DQ30" s="122"/>
      <c r="DR30" s="122"/>
      <c r="DS30" s="122"/>
      <c r="DT30" s="122"/>
      <c r="DU30" s="122"/>
      <c r="DV30" s="122"/>
      <c r="DW30" s="122"/>
      <c r="DX30" s="122"/>
    </row>
    <row r="31" spans="1:128" s="67" customFormat="1" ht="81.75" hidden="1" customHeight="1">
      <c r="A31" s="896"/>
      <c r="B31" s="848"/>
      <c r="C31" s="823"/>
      <c r="D31" s="538"/>
      <c r="E31" s="795"/>
      <c r="F31" s="800"/>
      <c r="G31" s="808"/>
      <c r="H31" s="811"/>
      <c r="I31" s="140" t="s">
        <v>251</v>
      </c>
      <c r="J31" s="58" t="str">
        <f>+'Ma tran chuc năng P5'!H8</f>
        <v>Lập danh mục VTTB, tài sản thu hồi</v>
      </c>
      <c r="K31" s="90" t="s">
        <v>105</v>
      </c>
      <c r="L31" s="179"/>
      <c r="M31" s="178"/>
      <c r="N31" s="139"/>
      <c r="O31" s="139"/>
      <c r="P31" s="178"/>
      <c r="Q31" s="134"/>
      <c r="R31" s="118"/>
      <c r="S31" s="135"/>
      <c r="T31" s="178"/>
      <c r="U31" s="134"/>
      <c r="V31" s="118"/>
      <c r="W31" s="135"/>
      <c r="X31" s="221"/>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2"/>
      <c r="BD31" s="122"/>
      <c r="BE31" s="122"/>
      <c r="BF31" s="122"/>
      <c r="BG31" s="122"/>
      <c r="BH31" s="122"/>
      <c r="BI31" s="122"/>
      <c r="BJ31" s="122"/>
      <c r="BK31" s="122"/>
      <c r="BL31" s="122"/>
      <c r="BM31" s="122"/>
      <c r="BN31" s="122"/>
      <c r="BO31" s="122"/>
      <c r="BP31" s="122"/>
      <c r="BQ31" s="122"/>
      <c r="BR31" s="122"/>
      <c r="BS31" s="122"/>
      <c r="BT31" s="122"/>
      <c r="BU31" s="122"/>
      <c r="BV31" s="122"/>
      <c r="BW31" s="122"/>
      <c r="BX31" s="122"/>
      <c r="BY31" s="122"/>
      <c r="BZ31" s="122"/>
      <c r="CA31" s="122"/>
      <c r="CB31" s="122"/>
      <c r="CC31" s="122"/>
      <c r="CD31" s="122"/>
      <c r="CE31" s="122"/>
      <c r="CF31" s="122"/>
      <c r="CG31" s="122"/>
      <c r="CH31" s="122"/>
      <c r="CI31" s="122"/>
      <c r="CJ31" s="122"/>
      <c r="CK31" s="122"/>
      <c r="CL31" s="122"/>
      <c r="CM31" s="122"/>
      <c r="CN31" s="122"/>
      <c r="CO31" s="122"/>
      <c r="CP31" s="122"/>
      <c r="CQ31" s="122"/>
      <c r="CR31" s="122"/>
      <c r="CS31" s="122"/>
      <c r="CT31" s="122"/>
      <c r="CU31" s="122"/>
      <c r="CV31" s="122"/>
      <c r="CW31" s="122"/>
      <c r="CX31" s="122"/>
      <c r="CY31" s="122"/>
      <c r="CZ31" s="122"/>
      <c r="DA31" s="122"/>
      <c r="DB31" s="122"/>
      <c r="DC31" s="122"/>
      <c r="DD31" s="122"/>
      <c r="DE31" s="122"/>
      <c r="DF31" s="122"/>
      <c r="DG31" s="122"/>
      <c r="DH31" s="122"/>
      <c r="DI31" s="122"/>
      <c r="DJ31" s="122"/>
      <c r="DK31" s="122"/>
      <c r="DL31" s="122"/>
      <c r="DM31" s="122"/>
      <c r="DN31" s="122"/>
      <c r="DO31" s="122"/>
      <c r="DP31" s="122"/>
      <c r="DQ31" s="122"/>
      <c r="DR31" s="122"/>
      <c r="DS31" s="122"/>
      <c r="DT31" s="122"/>
      <c r="DU31" s="122"/>
      <c r="DV31" s="122"/>
      <c r="DW31" s="122"/>
      <c r="DX31" s="122"/>
    </row>
    <row r="32" spans="1:128" s="67" customFormat="1" ht="83.25" hidden="1" customHeight="1">
      <c r="A32" s="896"/>
      <c r="B32" s="848"/>
      <c r="C32" s="823"/>
      <c r="D32" s="538"/>
      <c r="E32" s="98" t="s">
        <v>86</v>
      </c>
      <c r="F32" s="58" t="str">
        <f>+'Ma tran chuc năng P5'!D12</f>
        <v>Thực hiện tiếp nhận tài sản các công trình điện khách hàng bàn giao.</v>
      </c>
      <c r="G32" s="140" t="s">
        <v>202</v>
      </c>
      <c r="H32" s="58" t="s">
        <v>253</v>
      </c>
      <c r="I32" s="140" t="s">
        <v>203</v>
      </c>
      <c r="J32" s="58" t="s">
        <v>252</v>
      </c>
      <c r="K32" s="90" t="s">
        <v>105</v>
      </c>
      <c r="L32" s="179"/>
      <c r="M32" s="178"/>
      <c r="N32" s="139"/>
      <c r="O32" s="139"/>
      <c r="P32" s="178"/>
      <c r="Q32" s="134"/>
      <c r="R32" s="118"/>
      <c r="S32" s="135"/>
      <c r="T32" s="178"/>
      <c r="U32" s="134"/>
      <c r="V32" s="118"/>
      <c r="W32" s="135"/>
      <c r="X32" s="221"/>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2"/>
      <c r="BF32" s="122"/>
      <c r="BG32" s="122"/>
      <c r="BH32" s="122"/>
      <c r="BI32" s="122"/>
      <c r="BJ32" s="122"/>
      <c r="BK32" s="122"/>
      <c r="BL32" s="122"/>
      <c r="BM32" s="122"/>
      <c r="BN32" s="122"/>
      <c r="BO32" s="122"/>
      <c r="BP32" s="122"/>
      <c r="BQ32" s="122"/>
      <c r="BR32" s="122"/>
      <c r="BS32" s="122"/>
      <c r="BT32" s="122"/>
      <c r="BU32" s="122"/>
      <c r="BV32" s="122"/>
      <c r="BW32" s="122"/>
      <c r="BX32" s="122"/>
      <c r="BY32" s="122"/>
      <c r="BZ32" s="122"/>
      <c r="CA32" s="122"/>
      <c r="CB32" s="122"/>
      <c r="CC32" s="122"/>
      <c r="CD32" s="122"/>
      <c r="CE32" s="122"/>
      <c r="CF32" s="122"/>
      <c r="CG32" s="122"/>
      <c r="CH32" s="122"/>
      <c r="CI32" s="122"/>
      <c r="CJ32" s="122"/>
      <c r="CK32" s="122"/>
      <c r="CL32" s="122"/>
      <c r="CM32" s="122"/>
      <c r="CN32" s="122"/>
      <c r="CO32" s="122"/>
      <c r="CP32" s="122"/>
      <c r="CQ32" s="122"/>
      <c r="CR32" s="122"/>
      <c r="CS32" s="122"/>
      <c r="CT32" s="122"/>
      <c r="CU32" s="122"/>
      <c r="CV32" s="122"/>
      <c r="CW32" s="122"/>
      <c r="CX32" s="122"/>
      <c r="CY32" s="122"/>
      <c r="CZ32" s="122"/>
      <c r="DA32" s="122"/>
      <c r="DB32" s="122"/>
      <c r="DC32" s="122"/>
      <c r="DD32" s="122"/>
      <c r="DE32" s="122"/>
      <c r="DF32" s="122"/>
      <c r="DG32" s="122"/>
      <c r="DH32" s="122"/>
      <c r="DI32" s="122"/>
      <c r="DJ32" s="122"/>
      <c r="DK32" s="122"/>
      <c r="DL32" s="122"/>
      <c r="DM32" s="122"/>
      <c r="DN32" s="122"/>
      <c r="DO32" s="122"/>
      <c r="DP32" s="122"/>
      <c r="DQ32" s="122"/>
      <c r="DR32" s="122"/>
      <c r="DS32" s="122"/>
      <c r="DT32" s="122"/>
      <c r="DU32" s="122"/>
      <c r="DV32" s="122"/>
      <c r="DW32" s="122"/>
      <c r="DX32" s="122"/>
    </row>
    <row r="33" spans="1:128" s="67" customFormat="1" ht="35.25" customHeight="1">
      <c r="A33" s="896"/>
      <c r="B33" s="848"/>
      <c r="C33" s="147"/>
      <c r="D33" s="147"/>
      <c r="E33" s="138" t="s">
        <v>205</v>
      </c>
      <c r="F33" s="801" t="s">
        <v>204</v>
      </c>
      <c r="G33" s="801"/>
      <c r="H33" s="801"/>
      <c r="I33" s="801"/>
      <c r="J33" s="801"/>
      <c r="K33" s="801"/>
      <c r="L33" s="801"/>
      <c r="M33" s="801"/>
      <c r="N33" s="190"/>
      <c r="O33" s="190"/>
      <c r="P33" s="198"/>
      <c r="Q33" s="198"/>
      <c r="R33" s="196"/>
      <c r="S33" s="197"/>
      <c r="T33" s="198"/>
      <c r="U33" s="198"/>
      <c r="V33" s="196"/>
      <c r="W33" s="197"/>
      <c r="X33" s="221"/>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2"/>
      <c r="BB33" s="122"/>
      <c r="BC33" s="122"/>
      <c r="BD33" s="122"/>
      <c r="BE33" s="122"/>
      <c r="BF33" s="122"/>
      <c r="BG33" s="122"/>
      <c r="BH33" s="122"/>
      <c r="BI33" s="122"/>
      <c r="BJ33" s="122"/>
      <c r="BK33" s="122"/>
      <c r="BL33" s="122"/>
      <c r="BM33" s="122"/>
      <c r="BN33" s="122"/>
      <c r="BO33" s="122"/>
      <c r="BP33" s="122"/>
      <c r="BQ33" s="122"/>
      <c r="BR33" s="122"/>
      <c r="BS33" s="122"/>
      <c r="BT33" s="122"/>
      <c r="BU33" s="122"/>
      <c r="BV33" s="122"/>
      <c r="BW33" s="122"/>
      <c r="BX33" s="122"/>
      <c r="BY33" s="122"/>
      <c r="BZ33" s="122"/>
      <c r="CA33" s="122"/>
      <c r="CB33" s="122"/>
      <c r="CC33" s="122"/>
      <c r="CD33" s="122"/>
      <c r="CE33" s="122"/>
      <c r="CF33" s="122"/>
      <c r="CG33" s="122"/>
      <c r="CH33" s="122"/>
      <c r="CI33" s="122"/>
      <c r="CJ33" s="122"/>
      <c r="CK33" s="122"/>
      <c r="CL33" s="122"/>
      <c r="CM33" s="122"/>
      <c r="CN33" s="122"/>
      <c r="CO33" s="122"/>
      <c r="CP33" s="122"/>
      <c r="CQ33" s="122"/>
      <c r="CR33" s="122"/>
      <c r="CS33" s="122"/>
      <c r="CT33" s="122"/>
      <c r="CU33" s="122"/>
      <c r="CV33" s="122"/>
      <c r="CW33" s="122"/>
      <c r="CX33" s="122"/>
      <c r="CY33" s="122"/>
      <c r="CZ33" s="122"/>
      <c r="DA33" s="122"/>
      <c r="DB33" s="122"/>
      <c r="DC33" s="122"/>
      <c r="DD33" s="122"/>
      <c r="DE33" s="122"/>
      <c r="DF33" s="122"/>
      <c r="DG33" s="122"/>
      <c r="DH33" s="122"/>
      <c r="DI33" s="122"/>
      <c r="DJ33" s="122"/>
      <c r="DK33" s="122"/>
      <c r="DL33" s="122"/>
      <c r="DM33" s="122"/>
      <c r="DN33" s="122"/>
      <c r="DO33" s="122"/>
      <c r="DP33" s="122"/>
      <c r="DQ33" s="122"/>
      <c r="DR33" s="122"/>
      <c r="DS33" s="122"/>
      <c r="DT33" s="122"/>
      <c r="DU33" s="122"/>
      <c r="DV33" s="122"/>
      <c r="DW33" s="122"/>
      <c r="DX33" s="122"/>
    </row>
    <row r="34" spans="1:128" s="67" customFormat="1" ht="121.5" customHeight="1">
      <c r="A34" s="896"/>
      <c r="B34" s="848"/>
      <c r="C34" s="868">
        <v>0.9</v>
      </c>
      <c r="D34" s="871">
        <v>0.35</v>
      </c>
      <c r="E34" s="841" t="s">
        <v>88</v>
      </c>
      <c r="F34" s="699" t="s">
        <v>89</v>
      </c>
      <c r="G34" s="844" t="str">
        <f>'Ma tran chuc năng P5'!E17</f>
        <v>TC1.3</v>
      </c>
      <c r="H34" s="699" t="str">
        <f>'Ma tran chuc năng P5'!F17</f>
        <v xml:space="preserve">Thực hiện công tác Thủ quỹ tại văn phòng Công ty. </v>
      </c>
      <c r="I34" s="140" t="str">
        <f>'Ma tran chuc năng P5'!G17</f>
        <v>TC1.3.1</v>
      </c>
      <c r="J34" s="58" t="str">
        <f>'Ma tran chuc năng P5'!H17</f>
        <v>Thực hiện các nghiệp vụ thu - chi của tất cả các loại quỹ tiền mặt đầy đủ, chính xác và kịp thời.</v>
      </c>
      <c r="K34" s="86" t="s">
        <v>105</v>
      </c>
      <c r="L34" s="86">
        <v>0</v>
      </c>
      <c r="M34" s="178" t="s">
        <v>106</v>
      </c>
      <c r="N34" s="139">
        <v>0.5</v>
      </c>
      <c r="O34" s="312">
        <f>N34*D34*$C$34*$B$25*$A$9</f>
        <v>0.11781</v>
      </c>
      <c r="P34" s="86">
        <v>0</v>
      </c>
      <c r="Q34" s="83">
        <v>10</v>
      </c>
      <c r="R34" s="118">
        <f t="shared" ref="R34:R45" si="0">100-(P34-L34)*Q34</f>
        <v>100</v>
      </c>
      <c r="S34" s="135">
        <f t="shared" ref="S34:S45" si="1">R34*O34</f>
        <v>11.781000000000001</v>
      </c>
      <c r="T34" s="86">
        <v>0</v>
      </c>
      <c r="U34" s="83">
        <v>10</v>
      </c>
      <c r="V34" s="118">
        <f t="shared" ref="V34:V45" si="2">100-(T34-L34)*U34</f>
        <v>100</v>
      </c>
      <c r="W34" s="135">
        <f t="shared" ref="W34:W45" si="3">O34*V34</f>
        <v>11.781000000000001</v>
      </c>
      <c r="X34" s="221"/>
      <c r="Y34" s="122"/>
      <c r="Z34" s="122"/>
      <c r="AA34" s="122"/>
      <c r="AB34" s="122"/>
      <c r="AC34" s="122"/>
      <c r="AD34" s="122"/>
      <c r="AE34" s="122"/>
      <c r="AF34" s="122"/>
      <c r="AG34" s="122"/>
      <c r="AH34" s="122"/>
      <c r="AI34" s="122"/>
      <c r="AJ34" s="122"/>
      <c r="AK34" s="122"/>
      <c r="AL34" s="122"/>
      <c r="AM34" s="122"/>
      <c r="AN34" s="122"/>
      <c r="AO34" s="122"/>
      <c r="AP34" s="122"/>
      <c r="AQ34" s="122"/>
      <c r="AR34" s="122"/>
      <c r="AS34" s="122"/>
      <c r="AT34" s="122"/>
      <c r="AU34" s="122"/>
      <c r="AV34" s="122"/>
      <c r="AW34" s="122"/>
      <c r="AX34" s="122"/>
      <c r="AY34" s="122"/>
      <c r="AZ34" s="122"/>
      <c r="BA34" s="122"/>
      <c r="BB34" s="122"/>
      <c r="BC34" s="122"/>
      <c r="BD34" s="122"/>
      <c r="BE34" s="122"/>
      <c r="BF34" s="122"/>
      <c r="BG34" s="122"/>
      <c r="BH34" s="122"/>
      <c r="BI34" s="122"/>
      <c r="BJ34" s="122"/>
      <c r="BK34" s="122"/>
      <c r="BL34" s="122"/>
      <c r="BM34" s="122"/>
      <c r="BN34" s="122"/>
      <c r="BO34" s="122"/>
      <c r="BP34" s="122"/>
      <c r="BQ34" s="122"/>
      <c r="BR34" s="122"/>
      <c r="BS34" s="122"/>
      <c r="BT34" s="122"/>
      <c r="BU34" s="122"/>
      <c r="BV34" s="122"/>
      <c r="BW34" s="122"/>
      <c r="BX34" s="122"/>
      <c r="BY34" s="122"/>
      <c r="BZ34" s="122"/>
      <c r="CA34" s="122"/>
      <c r="CB34" s="122"/>
      <c r="CC34" s="122"/>
      <c r="CD34" s="122"/>
      <c r="CE34" s="122"/>
      <c r="CF34" s="122"/>
      <c r="CG34" s="122"/>
      <c r="CH34" s="122"/>
      <c r="CI34" s="122"/>
      <c r="CJ34" s="122"/>
      <c r="CK34" s="122"/>
      <c r="CL34" s="122"/>
      <c r="CM34" s="122"/>
      <c r="CN34" s="122"/>
      <c r="CO34" s="122"/>
      <c r="CP34" s="122"/>
      <c r="CQ34" s="122"/>
      <c r="CR34" s="122"/>
      <c r="CS34" s="122"/>
      <c r="CT34" s="122"/>
      <c r="CU34" s="122"/>
      <c r="CV34" s="122"/>
      <c r="CW34" s="122"/>
      <c r="CX34" s="122"/>
      <c r="CY34" s="122"/>
      <c r="CZ34" s="122"/>
      <c r="DA34" s="122"/>
      <c r="DB34" s="122"/>
      <c r="DC34" s="122"/>
      <c r="DD34" s="122"/>
      <c r="DE34" s="122"/>
      <c r="DF34" s="122"/>
      <c r="DG34" s="122"/>
      <c r="DH34" s="122"/>
      <c r="DI34" s="122"/>
      <c r="DJ34" s="122"/>
      <c r="DK34" s="122"/>
      <c r="DL34" s="122"/>
      <c r="DM34" s="122"/>
      <c r="DN34" s="122"/>
      <c r="DO34" s="122"/>
      <c r="DP34" s="122"/>
      <c r="DQ34" s="122"/>
      <c r="DR34" s="122"/>
      <c r="DS34" s="122"/>
      <c r="DT34" s="122"/>
      <c r="DU34" s="122"/>
      <c r="DV34" s="122"/>
      <c r="DW34" s="122"/>
      <c r="DX34" s="122"/>
    </row>
    <row r="35" spans="1:128" s="67" customFormat="1" ht="31.5">
      <c r="A35" s="896"/>
      <c r="B35" s="848"/>
      <c r="C35" s="869"/>
      <c r="D35" s="872"/>
      <c r="E35" s="843"/>
      <c r="F35" s="700"/>
      <c r="G35" s="845"/>
      <c r="H35" s="700"/>
      <c r="I35" s="140" t="str">
        <f>'Ma tran chuc năng P5'!G18</f>
        <v>TC1.3.2</v>
      </c>
      <c r="J35" s="58" t="str">
        <f>'Ma tran chuc năng P5'!H18</f>
        <v>Cập nhật đầy đủ, chính xác, kịp thời Thu - Chi - Tồn quỹ tiền mặt vào Sổ quỹ.</v>
      </c>
      <c r="K35" s="86" t="s">
        <v>105</v>
      </c>
      <c r="L35" s="86">
        <v>0</v>
      </c>
      <c r="M35" s="178" t="s">
        <v>106</v>
      </c>
      <c r="N35" s="139">
        <v>0.3</v>
      </c>
      <c r="O35" s="312">
        <f>N35*D34*$C$34*$B$25*$A$9</f>
        <v>7.0685999999999999E-2</v>
      </c>
      <c r="P35" s="86">
        <v>0</v>
      </c>
      <c r="Q35" s="83">
        <v>10</v>
      </c>
      <c r="R35" s="118">
        <f t="shared" si="0"/>
        <v>100</v>
      </c>
      <c r="S35" s="135">
        <f t="shared" si="1"/>
        <v>7.0686</v>
      </c>
      <c r="T35" s="86">
        <v>0</v>
      </c>
      <c r="U35" s="83">
        <v>10</v>
      </c>
      <c r="V35" s="118">
        <f t="shared" si="2"/>
        <v>100</v>
      </c>
      <c r="W35" s="135">
        <f t="shared" si="3"/>
        <v>7.0686</v>
      </c>
      <c r="X35" s="221"/>
      <c r="Y35" s="122"/>
      <c r="Z35" s="122"/>
      <c r="AA35" s="122"/>
      <c r="AB35" s="122"/>
      <c r="AC35" s="122"/>
      <c r="AD35" s="122"/>
      <c r="AE35" s="122"/>
      <c r="AF35" s="122"/>
      <c r="AG35" s="122"/>
      <c r="AH35" s="122"/>
      <c r="AI35" s="122"/>
      <c r="AJ35" s="122"/>
      <c r="AK35" s="122"/>
      <c r="AL35" s="122"/>
      <c r="AM35" s="122"/>
      <c r="AN35" s="122"/>
      <c r="AO35" s="122"/>
      <c r="AP35" s="122"/>
      <c r="AQ35" s="122"/>
      <c r="AR35" s="122"/>
      <c r="AS35" s="122"/>
      <c r="AT35" s="122"/>
      <c r="AU35" s="122"/>
      <c r="AV35" s="122"/>
      <c r="AW35" s="122"/>
      <c r="AX35" s="122"/>
      <c r="AY35" s="122"/>
      <c r="AZ35" s="122"/>
      <c r="BA35" s="122"/>
      <c r="BB35" s="122"/>
      <c r="BC35" s="122"/>
      <c r="BD35" s="122"/>
      <c r="BE35" s="122"/>
      <c r="BF35" s="122"/>
      <c r="BG35" s="122"/>
      <c r="BH35" s="122"/>
      <c r="BI35" s="122"/>
      <c r="BJ35" s="122"/>
      <c r="BK35" s="122"/>
      <c r="BL35" s="122"/>
      <c r="BM35" s="122"/>
      <c r="BN35" s="122"/>
      <c r="BO35" s="122"/>
      <c r="BP35" s="122"/>
      <c r="BQ35" s="122"/>
      <c r="BR35" s="122"/>
      <c r="BS35" s="122"/>
      <c r="BT35" s="122"/>
      <c r="BU35" s="122"/>
      <c r="BV35" s="122"/>
      <c r="BW35" s="122"/>
      <c r="BX35" s="122"/>
      <c r="BY35" s="122"/>
      <c r="BZ35" s="122"/>
      <c r="CA35" s="122"/>
      <c r="CB35" s="122"/>
      <c r="CC35" s="122"/>
      <c r="CD35" s="122"/>
      <c r="CE35" s="122"/>
      <c r="CF35" s="122"/>
      <c r="CG35" s="122"/>
      <c r="CH35" s="122"/>
      <c r="CI35" s="122"/>
      <c r="CJ35" s="122"/>
      <c r="CK35" s="122"/>
      <c r="CL35" s="122"/>
      <c r="CM35" s="122"/>
      <c r="CN35" s="122"/>
      <c r="CO35" s="122"/>
      <c r="CP35" s="122"/>
      <c r="CQ35" s="122"/>
      <c r="CR35" s="122"/>
      <c r="CS35" s="122"/>
      <c r="CT35" s="122"/>
      <c r="CU35" s="122"/>
      <c r="CV35" s="122"/>
      <c r="CW35" s="122"/>
      <c r="CX35" s="122"/>
      <c r="CY35" s="122"/>
      <c r="CZ35" s="122"/>
      <c r="DA35" s="122"/>
      <c r="DB35" s="122"/>
      <c r="DC35" s="122"/>
      <c r="DD35" s="122"/>
      <c r="DE35" s="122"/>
      <c r="DF35" s="122"/>
      <c r="DG35" s="122"/>
      <c r="DH35" s="122"/>
      <c r="DI35" s="122"/>
      <c r="DJ35" s="122"/>
      <c r="DK35" s="122"/>
      <c r="DL35" s="122"/>
      <c r="DM35" s="122"/>
      <c r="DN35" s="122"/>
      <c r="DO35" s="122"/>
      <c r="DP35" s="122"/>
      <c r="DQ35" s="122"/>
      <c r="DR35" s="122"/>
      <c r="DS35" s="122"/>
      <c r="DT35" s="122"/>
      <c r="DU35" s="122"/>
      <c r="DV35" s="122"/>
      <c r="DW35" s="122"/>
      <c r="DX35" s="122"/>
    </row>
    <row r="36" spans="1:128" s="67" customFormat="1" ht="31.5">
      <c r="A36" s="896"/>
      <c r="B36" s="848"/>
      <c r="C36" s="869"/>
      <c r="D36" s="872"/>
      <c r="E36" s="843"/>
      <c r="F36" s="700"/>
      <c r="G36" s="845"/>
      <c r="H36" s="700"/>
      <c r="I36" s="140" t="str">
        <f>'Ma tran chuc năng P5'!G19</f>
        <v>TC1.3.3</v>
      </c>
      <c r="J36" s="58" t="str">
        <f>'Ma tran chuc năng P5'!H19</f>
        <v>Đảm bảo mức tồn quỹ hàng ngày theo quy định của Công ty</v>
      </c>
      <c r="K36" s="86" t="s">
        <v>105</v>
      </c>
      <c r="L36" s="86">
        <v>0</v>
      </c>
      <c r="M36" s="178" t="s">
        <v>106</v>
      </c>
      <c r="N36" s="139">
        <v>0.05</v>
      </c>
      <c r="O36" s="312">
        <f>N36*D34*$C$34*$B$25*$A$9</f>
        <v>1.1781E-2</v>
      </c>
      <c r="P36" s="86">
        <v>0</v>
      </c>
      <c r="Q36" s="83">
        <v>10</v>
      </c>
      <c r="R36" s="118">
        <f t="shared" si="0"/>
        <v>100</v>
      </c>
      <c r="S36" s="135">
        <f t="shared" si="1"/>
        <v>1.1780999999999999</v>
      </c>
      <c r="T36" s="86">
        <v>0</v>
      </c>
      <c r="U36" s="83">
        <v>10</v>
      </c>
      <c r="V36" s="118">
        <f t="shared" si="2"/>
        <v>100</v>
      </c>
      <c r="W36" s="135">
        <f t="shared" si="3"/>
        <v>1.1780999999999999</v>
      </c>
      <c r="X36" s="221"/>
      <c r="Y36" s="122"/>
      <c r="Z36" s="122"/>
      <c r="AA36" s="122"/>
      <c r="AB36" s="122"/>
      <c r="AC36" s="122"/>
      <c r="AD36" s="122"/>
      <c r="AE36" s="122"/>
      <c r="AF36" s="122"/>
      <c r="AG36" s="122"/>
      <c r="AH36" s="122"/>
      <c r="AI36" s="122"/>
      <c r="AJ36" s="122"/>
      <c r="AK36" s="122"/>
      <c r="AL36" s="122"/>
      <c r="AM36" s="122"/>
      <c r="AN36" s="122"/>
      <c r="AO36" s="122"/>
      <c r="AP36" s="122"/>
      <c r="AQ36" s="122"/>
      <c r="AR36" s="122"/>
      <c r="AS36" s="122"/>
      <c r="AT36" s="122"/>
      <c r="AU36" s="122"/>
      <c r="AV36" s="122"/>
      <c r="AW36" s="122"/>
      <c r="AX36" s="122"/>
      <c r="AY36" s="122"/>
      <c r="AZ36" s="122"/>
      <c r="BA36" s="122"/>
      <c r="BB36" s="122"/>
      <c r="BC36" s="122"/>
      <c r="BD36" s="122"/>
      <c r="BE36" s="122"/>
      <c r="BF36" s="122"/>
      <c r="BG36" s="122"/>
      <c r="BH36" s="122"/>
      <c r="BI36" s="122"/>
      <c r="BJ36" s="122"/>
      <c r="BK36" s="122"/>
      <c r="BL36" s="122"/>
      <c r="BM36" s="122"/>
      <c r="BN36" s="122"/>
      <c r="BO36" s="122"/>
      <c r="BP36" s="122"/>
      <c r="BQ36" s="122"/>
      <c r="BR36" s="122"/>
      <c r="BS36" s="122"/>
      <c r="BT36" s="122"/>
      <c r="BU36" s="122"/>
      <c r="BV36" s="12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122"/>
      <c r="DD36" s="122"/>
      <c r="DE36" s="122"/>
      <c r="DF36" s="122"/>
      <c r="DG36" s="122"/>
      <c r="DH36" s="122"/>
      <c r="DI36" s="122"/>
      <c r="DJ36" s="122"/>
      <c r="DK36" s="122"/>
      <c r="DL36" s="122"/>
      <c r="DM36" s="122"/>
      <c r="DN36" s="122"/>
      <c r="DO36" s="122"/>
      <c r="DP36" s="122"/>
      <c r="DQ36" s="122"/>
      <c r="DR36" s="122"/>
      <c r="DS36" s="122"/>
      <c r="DT36" s="122"/>
      <c r="DU36" s="122"/>
      <c r="DV36" s="122"/>
      <c r="DW36" s="122"/>
      <c r="DX36" s="122"/>
    </row>
    <row r="37" spans="1:128" s="67" customFormat="1" ht="31.5">
      <c r="A37" s="896"/>
      <c r="B37" s="848"/>
      <c r="C37" s="869"/>
      <c r="D37" s="872"/>
      <c r="E37" s="843"/>
      <c r="F37" s="700"/>
      <c r="G37" s="845"/>
      <c r="H37" s="700"/>
      <c r="I37" s="140" t="str">
        <f>'Ma tran chuc năng P5'!G20</f>
        <v>TC1.3.4</v>
      </c>
      <c r="J37" s="58" t="str">
        <f>'Ma tran chuc năng P5'!H20</f>
        <v xml:space="preserve"> Lập báo cáo thu chi quỹ tiền mặt hàng ngày.</v>
      </c>
      <c r="K37" s="86" t="s">
        <v>105</v>
      </c>
      <c r="L37" s="86">
        <v>0</v>
      </c>
      <c r="M37" s="178" t="s">
        <v>106</v>
      </c>
      <c r="N37" s="139">
        <v>0.1</v>
      </c>
      <c r="O37" s="312">
        <f>N37*D34*$C$34*$B$25*$A$9</f>
        <v>2.3562E-2</v>
      </c>
      <c r="P37" s="86">
        <v>0</v>
      </c>
      <c r="Q37" s="83">
        <v>10</v>
      </c>
      <c r="R37" s="118">
        <f t="shared" si="0"/>
        <v>100</v>
      </c>
      <c r="S37" s="135">
        <f t="shared" si="1"/>
        <v>2.3561999999999999</v>
      </c>
      <c r="T37" s="86">
        <v>0</v>
      </c>
      <c r="U37" s="83">
        <v>10</v>
      </c>
      <c r="V37" s="118">
        <f t="shared" si="2"/>
        <v>100</v>
      </c>
      <c r="W37" s="135">
        <f t="shared" si="3"/>
        <v>2.3561999999999999</v>
      </c>
      <c r="X37" s="221"/>
      <c r="Y37" s="122"/>
      <c r="Z37" s="122"/>
      <c r="AA37" s="122"/>
      <c r="AB37" s="122"/>
      <c r="AC37" s="122"/>
      <c r="AD37" s="122"/>
      <c r="AE37" s="122"/>
      <c r="AF37" s="122"/>
      <c r="AG37" s="122"/>
      <c r="AH37" s="122"/>
      <c r="AI37" s="122"/>
      <c r="AJ37" s="122"/>
      <c r="AK37" s="122"/>
      <c r="AL37" s="122"/>
      <c r="AM37" s="122"/>
      <c r="AN37" s="122"/>
      <c r="AO37" s="122"/>
      <c r="AP37" s="122"/>
      <c r="AQ37" s="122"/>
      <c r="AR37" s="122"/>
      <c r="AS37" s="122"/>
      <c r="AT37" s="122"/>
      <c r="AU37" s="122"/>
      <c r="AV37" s="122"/>
      <c r="AW37" s="122"/>
      <c r="AX37" s="122"/>
      <c r="AY37" s="122"/>
      <c r="AZ37" s="122"/>
      <c r="BA37" s="122"/>
      <c r="BB37" s="122"/>
      <c r="BC37" s="122"/>
      <c r="BD37" s="122"/>
      <c r="BE37" s="122"/>
      <c r="BF37" s="122"/>
      <c r="BG37" s="122"/>
      <c r="BH37" s="122"/>
      <c r="BI37" s="122"/>
      <c r="BJ37" s="122"/>
      <c r="BK37" s="122"/>
      <c r="BL37" s="122"/>
      <c r="BM37" s="122"/>
      <c r="BN37" s="122"/>
      <c r="BO37" s="122"/>
      <c r="BP37" s="122"/>
      <c r="BQ37" s="122"/>
      <c r="BR37" s="122"/>
      <c r="BS37" s="122"/>
      <c r="BT37" s="122"/>
      <c r="BU37" s="122"/>
      <c r="BV37" s="122"/>
      <c r="BW37" s="122"/>
      <c r="BX37" s="122"/>
      <c r="BY37" s="122"/>
      <c r="BZ37" s="122"/>
      <c r="CA37" s="122"/>
      <c r="CB37" s="122"/>
      <c r="CC37" s="122"/>
      <c r="CD37" s="122"/>
      <c r="CE37" s="122"/>
      <c r="CF37" s="122"/>
      <c r="CG37" s="122"/>
      <c r="CH37" s="122"/>
      <c r="CI37" s="122"/>
      <c r="CJ37" s="122"/>
      <c r="CK37" s="122"/>
      <c r="CL37" s="122"/>
      <c r="CM37" s="122"/>
      <c r="CN37" s="122"/>
      <c r="CO37" s="122"/>
      <c r="CP37" s="122"/>
      <c r="CQ37" s="122"/>
      <c r="CR37" s="122"/>
      <c r="CS37" s="122"/>
      <c r="CT37" s="122"/>
      <c r="CU37" s="122"/>
      <c r="CV37" s="122"/>
      <c r="CW37" s="122"/>
      <c r="CX37" s="122"/>
      <c r="CY37" s="122"/>
      <c r="CZ37" s="122"/>
      <c r="DA37" s="122"/>
      <c r="DB37" s="122"/>
      <c r="DC37" s="122"/>
      <c r="DD37" s="122"/>
      <c r="DE37" s="122"/>
      <c r="DF37" s="122"/>
      <c r="DG37" s="122"/>
      <c r="DH37" s="122"/>
      <c r="DI37" s="122"/>
      <c r="DJ37" s="122"/>
      <c r="DK37" s="122"/>
      <c r="DL37" s="122"/>
      <c r="DM37" s="122"/>
      <c r="DN37" s="122"/>
      <c r="DO37" s="122"/>
      <c r="DP37" s="122"/>
      <c r="DQ37" s="122"/>
      <c r="DR37" s="122"/>
      <c r="DS37" s="122"/>
      <c r="DT37" s="122"/>
      <c r="DU37" s="122"/>
      <c r="DV37" s="122"/>
      <c r="DW37" s="122"/>
      <c r="DX37" s="122"/>
    </row>
    <row r="38" spans="1:128" s="67" customFormat="1" ht="31.5">
      <c r="A38" s="896"/>
      <c r="B38" s="848"/>
      <c r="C38" s="869"/>
      <c r="D38" s="873"/>
      <c r="E38" s="842"/>
      <c r="F38" s="701"/>
      <c r="G38" s="846"/>
      <c r="H38" s="701"/>
      <c r="I38" s="140" t="str">
        <f>'Ma tran chuc năng P5'!G21</f>
        <v>TC1.3.5</v>
      </c>
      <c r="J38" s="58" t="str">
        <f>'Ma tran chuc năng P5'!H21</f>
        <v>Lập báo cáo kiểm kê tồn quỹ hàng năm.</v>
      </c>
      <c r="K38" s="86" t="s">
        <v>105</v>
      </c>
      <c r="L38" s="86">
        <v>0</v>
      </c>
      <c r="M38" s="178" t="s">
        <v>24</v>
      </c>
      <c r="N38" s="139">
        <v>0.05</v>
      </c>
      <c r="O38" s="312">
        <f>N38*D34*$C$34*$B$25*$A$9</f>
        <v>1.1781E-2</v>
      </c>
      <c r="P38" s="86">
        <v>0</v>
      </c>
      <c r="Q38" s="83">
        <v>10</v>
      </c>
      <c r="R38" s="118">
        <f t="shared" si="0"/>
        <v>100</v>
      </c>
      <c r="S38" s="135">
        <f t="shared" si="1"/>
        <v>1.1780999999999999</v>
      </c>
      <c r="T38" s="86">
        <v>0</v>
      </c>
      <c r="U38" s="83">
        <v>10</v>
      </c>
      <c r="V38" s="118">
        <f t="shared" si="2"/>
        <v>100</v>
      </c>
      <c r="W38" s="135">
        <f t="shared" si="3"/>
        <v>1.1780999999999999</v>
      </c>
      <c r="X38" s="221"/>
      <c r="Y38" s="122"/>
      <c r="Z38" s="122"/>
      <c r="AA38" s="122"/>
      <c r="AB38" s="122"/>
      <c r="AC38" s="122"/>
      <c r="AD38" s="122"/>
      <c r="AE38" s="122"/>
      <c r="AF38" s="122"/>
      <c r="AG38" s="122"/>
      <c r="AH38" s="122"/>
      <c r="AI38" s="122"/>
      <c r="AJ38" s="122"/>
      <c r="AK38" s="122"/>
      <c r="AL38" s="122"/>
      <c r="AM38" s="122"/>
      <c r="AN38" s="122"/>
      <c r="AO38" s="122"/>
      <c r="AP38" s="122"/>
      <c r="AQ38" s="122"/>
      <c r="AR38" s="122"/>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c r="CY38" s="122"/>
      <c r="CZ38" s="122"/>
      <c r="DA38" s="122"/>
      <c r="DB38" s="122"/>
      <c r="DC38" s="122"/>
      <c r="DD38" s="122"/>
      <c r="DE38" s="122"/>
      <c r="DF38" s="122"/>
      <c r="DG38" s="122"/>
      <c r="DH38" s="122"/>
      <c r="DI38" s="122"/>
      <c r="DJ38" s="122"/>
      <c r="DK38" s="122"/>
      <c r="DL38" s="122"/>
      <c r="DM38" s="122"/>
      <c r="DN38" s="122"/>
      <c r="DO38" s="122"/>
      <c r="DP38" s="122"/>
      <c r="DQ38" s="122"/>
      <c r="DR38" s="122"/>
      <c r="DS38" s="122"/>
      <c r="DT38" s="122"/>
      <c r="DU38" s="122"/>
      <c r="DV38" s="122"/>
      <c r="DW38" s="122"/>
      <c r="DX38" s="122"/>
    </row>
    <row r="39" spans="1:128" s="67" customFormat="1" ht="105.75" customHeight="1">
      <c r="A39" s="896"/>
      <c r="B39" s="848"/>
      <c r="C39" s="869"/>
      <c r="D39" s="871">
        <v>0.35</v>
      </c>
      <c r="E39" s="795" t="s">
        <v>90</v>
      </c>
      <c r="F39" s="811" t="str">
        <f>+'Ma tran chuc năng P5'!D22</f>
        <v>Thực hiện hạch toán kế toán (tài khoản, sổ sách chứng từ, quy trình), vận hành và kiểm soát nghiệp vụ thu chi, chứng từ kế toán.</v>
      </c>
      <c r="G39" s="808" t="s">
        <v>507</v>
      </c>
      <c r="H39" s="811" t="str">
        <f>'Ma tran chuc năng P5'!F22</f>
        <v>Thực hiện hạch toán kế toán (tài khoản, sổ sách chứng từ, quy trình)</v>
      </c>
      <c r="I39" s="140" t="str">
        <f>'Ma tran chuc năng P5'!G22</f>
        <v>TC2.1.1</v>
      </c>
      <c r="J39" s="58" t="s">
        <v>348</v>
      </c>
      <c r="K39" s="86" t="s">
        <v>105</v>
      </c>
      <c r="L39" s="86">
        <v>0</v>
      </c>
      <c r="M39" s="178" t="s">
        <v>106</v>
      </c>
      <c r="N39" s="139">
        <v>0.6</v>
      </c>
      <c r="O39" s="312">
        <f t="shared" ref="O39:O42" si="4">N39*D39*$C$34*$B$25*$A$9</f>
        <v>0.141372</v>
      </c>
      <c r="P39" s="86">
        <v>0</v>
      </c>
      <c r="Q39" s="83">
        <v>10</v>
      </c>
      <c r="R39" s="118">
        <f t="shared" si="0"/>
        <v>100</v>
      </c>
      <c r="S39" s="135">
        <f t="shared" si="1"/>
        <v>14.1372</v>
      </c>
      <c r="T39" s="86">
        <v>0</v>
      </c>
      <c r="U39" s="83">
        <v>10</v>
      </c>
      <c r="V39" s="118">
        <f t="shared" si="2"/>
        <v>100</v>
      </c>
      <c r="W39" s="135">
        <f t="shared" si="3"/>
        <v>14.1372</v>
      </c>
      <c r="X39" s="221"/>
      <c r="Y39" s="122"/>
      <c r="Z39" s="122"/>
      <c r="AA39" s="122"/>
      <c r="AB39" s="122"/>
      <c r="AC39" s="122"/>
      <c r="AD39" s="122"/>
      <c r="AE39" s="122"/>
      <c r="AF39" s="122"/>
      <c r="AG39" s="122"/>
      <c r="AH39" s="122"/>
      <c r="AI39" s="122"/>
      <c r="AJ39" s="122"/>
      <c r="AK39" s="122"/>
      <c r="AL39" s="122"/>
      <c r="AM39" s="122"/>
      <c r="AN39" s="122"/>
      <c r="AO39" s="122"/>
      <c r="AP39" s="122"/>
      <c r="AQ39" s="122"/>
      <c r="AR39" s="122"/>
      <c r="AS39" s="122"/>
      <c r="AT39" s="122"/>
      <c r="AU39" s="122"/>
      <c r="AV39" s="122"/>
      <c r="AW39" s="122"/>
      <c r="AX39" s="122"/>
      <c r="AY39" s="122"/>
      <c r="AZ39" s="122"/>
      <c r="BA39" s="122"/>
      <c r="BB39" s="122"/>
      <c r="BC39" s="122"/>
      <c r="BD39" s="122"/>
      <c r="BE39" s="122"/>
      <c r="BF39" s="122"/>
      <c r="BG39" s="122"/>
      <c r="BH39" s="122"/>
      <c r="BI39" s="122"/>
      <c r="BJ39" s="122"/>
      <c r="BK39" s="122"/>
      <c r="BL39" s="122"/>
      <c r="BM39" s="122"/>
      <c r="BN39" s="122"/>
      <c r="BO39" s="122"/>
      <c r="BP39" s="122"/>
      <c r="BQ39" s="122"/>
      <c r="BR39" s="122"/>
      <c r="BS39" s="122"/>
      <c r="BT39" s="122"/>
      <c r="BU39" s="122"/>
      <c r="BV39" s="122"/>
      <c r="BW39" s="122"/>
      <c r="BX39" s="122"/>
      <c r="BY39" s="122"/>
      <c r="BZ39" s="122"/>
      <c r="CA39" s="122"/>
      <c r="CB39" s="122"/>
      <c r="CC39" s="122"/>
      <c r="CD39" s="122"/>
      <c r="CE39" s="122"/>
      <c r="CF39" s="122"/>
      <c r="CG39" s="122"/>
      <c r="CH39" s="122"/>
      <c r="CI39" s="122"/>
      <c r="CJ39" s="122"/>
      <c r="CK39" s="122"/>
      <c r="CL39" s="122"/>
      <c r="CM39" s="122"/>
      <c r="CN39" s="122"/>
      <c r="CO39" s="122"/>
      <c r="CP39" s="122"/>
      <c r="CQ39" s="122"/>
      <c r="CR39" s="122"/>
      <c r="CS39" s="122"/>
      <c r="CT39" s="122"/>
      <c r="CU39" s="122"/>
      <c r="CV39" s="122"/>
      <c r="CW39" s="122"/>
      <c r="CX39" s="122"/>
      <c r="CY39" s="122"/>
      <c r="CZ39" s="122"/>
      <c r="DA39" s="122"/>
      <c r="DB39" s="122"/>
      <c r="DC39" s="122"/>
      <c r="DD39" s="122"/>
      <c r="DE39" s="122"/>
      <c r="DF39" s="122"/>
      <c r="DG39" s="122"/>
      <c r="DH39" s="122"/>
      <c r="DI39" s="122"/>
      <c r="DJ39" s="122"/>
      <c r="DK39" s="122"/>
      <c r="DL39" s="122"/>
      <c r="DM39" s="122"/>
      <c r="DN39" s="122"/>
      <c r="DO39" s="122"/>
      <c r="DP39" s="122"/>
      <c r="DQ39" s="122"/>
      <c r="DR39" s="122"/>
      <c r="DS39" s="122"/>
      <c r="DT39" s="122"/>
      <c r="DU39" s="122"/>
      <c r="DV39" s="122"/>
      <c r="DW39" s="122"/>
      <c r="DX39" s="122"/>
    </row>
    <row r="40" spans="1:128" s="67" customFormat="1" ht="66.75" customHeight="1">
      <c r="A40" s="896"/>
      <c r="B40" s="848"/>
      <c r="C40" s="869"/>
      <c r="D40" s="872"/>
      <c r="E40" s="795"/>
      <c r="F40" s="811"/>
      <c r="G40" s="808"/>
      <c r="H40" s="811"/>
      <c r="I40" s="140" t="str">
        <f>'Ma tran chuc năng P5'!G28</f>
        <v>TC2.1.7</v>
      </c>
      <c r="J40" s="127" t="str">
        <f>'Ma tran chuc năng P5'!H28</f>
        <v>Theo dõi, hạch toán thu tiền điện hàng tháng Tài khoản chuyên thu.</v>
      </c>
      <c r="K40" s="86" t="s">
        <v>105</v>
      </c>
      <c r="L40" s="86">
        <v>0</v>
      </c>
      <c r="M40" s="178" t="s">
        <v>106</v>
      </c>
      <c r="N40" s="139">
        <v>0.3</v>
      </c>
      <c r="O40" s="312">
        <f>N40*D39*$C$34*$B$25*$A$9</f>
        <v>7.0685999999999999E-2</v>
      </c>
      <c r="P40" s="86">
        <v>0</v>
      </c>
      <c r="Q40" s="83">
        <v>10</v>
      </c>
      <c r="R40" s="118">
        <f t="shared" si="0"/>
        <v>100</v>
      </c>
      <c r="S40" s="135">
        <f t="shared" si="1"/>
        <v>7.0686</v>
      </c>
      <c r="T40" s="86">
        <v>0</v>
      </c>
      <c r="U40" s="83">
        <v>10</v>
      </c>
      <c r="V40" s="118">
        <f t="shared" si="2"/>
        <v>100</v>
      </c>
      <c r="W40" s="135">
        <f t="shared" si="3"/>
        <v>7.0686</v>
      </c>
      <c r="X40" s="221"/>
      <c r="Y40" s="122"/>
      <c r="Z40" s="122"/>
      <c r="AA40" s="122"/>
      <c r="AB40" s="122"/>
      <c r="AC40" s="122"/>
      <c r="AD40" s="122"/>
      <c r="AE40" s="122"/>
      <c r="AF40" s="122"/>
      <c r="AG40" s="122"/>
      <c r="AH40" s="122"/>
      <c r="AI40" s="122"/>
      <c r="AJ40" s="122"/>
      <c r="AK40" s="122"/>
      <c r="AL40" s="122"/>
      <c r="AM40" s="122"/>
      <c r="AN40" s="122"/>
      <c r="AO40" s="122"/>
      <c r="AP40" s="122"/>
      <c r="AQ40" s="122"/>
      <c r="AR40" s="122"/>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122"/>
      <c r="DD40" s="122"/>
      <c r="DE40" s="122"/>
      <c r="DF40" s="122"/>
      <c r="DG40" s="122"/>
      <c r="DH40" s="122"/>
      <c r="DI40" s="122"/>
      <c r="DJ40" s="122"/>
      <c r="DK40" s="122"/>
      <c r="DL40" s="122"/>
      <c r="DM40" s="122"/>
      <c r="DN40" s="122"/>
      <c r="DO40" s="122"/>
      <c r="DP40" s="122"/>
      <c r="DQ40" s="122"/>
      <c r="DR40" s="122"/>
      <c r="DS40" s="122"/>
      <c r="DT40" s="122"/>
      <c r="DU40" s="122"/>
      <c r="DV40" s="122"/>
      <c r="DW40" s="122"/>
      <c r="DX40" s="122"/>
    </row>
    <row r="41" spans="1:128" s="67" customFormat="1" ht="75" customHeight="1">
      <c r="A41" s="896"/>
      <c r="B41" s="848"/>
      <c r="C41" s="869"/>
      <c r="D41" s="873"/>
      <c r="E41" s="795"/>
      <c r="F41" s="811"/>
      <c r="G41" s="808"/>
      <c r="H41" s="811"/>
      <c r="I41" s="140" t="str">
        <f>'Ma tran chuc năng P5'!G30</f>
        <v>TC2.1.9</v>
      </c>
      <c r="J41" s="58" t="str">
        <f>'Ma tran chuc năng P5'!H30</f>
        <v>Thực hiện in sổ sách kế toán theo từng Phân hệ kế toán</v>
      </c>
      <c r="K41" s="86" t="s">
        <v>105</v>
      </c>
      <c r="L41" s="86">
        <v>0</v>
      </c>
      <c r="M41" s="178" t="s">
        <v>106</v>
      </c>
      <c r="N41" s="139">
        <v>0.1</v>
      </c>
      <c r="O41" s="312">
        <f>N41*D39*$C$34*$B$25*$A$9</f>
        <v>2.3562E-2</v>
      </c>
      <c r="P41" s="86">
        <v>0</v>
      </c>
      <c r="Q41" s="83">
        <v>10</v>
      </c>
      <c r="R41" s="118">
        <f t="shared" si="0"/>
        <v>100</v>
      </c>
      <c r="S41" s="135">
        <f t="shared" si="1"/>
        <v>2.3561999999999999</v>
      </c>
      <c r="T41" s="86">
        <v>0</v>
      </c>
      <c r="U41" s="83">
        <v>10</v>
      </c>
      <c r="V41" s="118">
        <f t="shared" si="2"/>
        <v>100</v>
      </c>
      <c r="W41" s="135">
        <f t="shared" si="3"/>
        <v>2.3561999999999999</v>
      </c>
      <c r="X41" s="221"/>
      <c r="Y41" s="122"/>
      <c r="Z41" s="122"/>
      <c r="AA41" s="122"/>
      <c r="AB41" s="122"/>
      <c r="AC41" s="122"/>
      <c r="AD41" s="122"/>
      <c r="AE41" s="122"/>
      <c r="AF41" s="122"/>
      <c r="AG41" s="122"/>
      <c r="AH41" s="122"/>
      <c r="AI41" s="122"/>
      <c r="AJ41" s="122"/>
      <c r="AK41" s="122"/>
      <c r="AL41" s="122"/>
      <c r="AM41" s="122"/>
      <c r="AN41" s="122"/>
      <c r="AO41" s="122"/>
      <c r="AP41" s="122"/>
      <c r="AQ41" s="122"/>
      <c r="AR41" s="122"/>
      <c r="AS41" s="122"/>
      <c r="AT41" s="122"/>
      <c r="AU41" s="122"/>
      <c r="AV41" s="122"/>
      <c r="AW41" s="122"/>
      <c r="AX41" s="122"/>
      <c r="AY41" s="122"/>
      <c r="AZ41" s="122"/>
      <c r="BA41" s="122"/>
      <c r="BB41" s="122"/>
      <c r="BC41" s="122"/>
      <c r="BD41" s="122"/>
      <c r="BE41" s="122"/>
      <c r="BF41" s="122"/>
      <c r="BG41" s="122"/>
      <c r="BH41" s="122"/>
      <c r="BI41" s="122"/>
      <c r="BJ41" s="122"/>
      <c r="BK41" s="122"/>
      <c r="BL41" s="122"/>
      <c r="BM41" s="122"/>
      <c r="BN41" s="122"/>
      <c r="BO41" s="122"/>
      <c r="BP41" s="122"/>
      <c r="BQ41" s="122"/>
      <c r="BR41" s="122"/>
      <c r="BS41" s="122"/>
      <c r="BT41" s="122"/>
      <c r="BU41" s="122"/>
      <c r="BV41" s="122"/>
      <c r="BW41" s="122"/>
      <c r="BX41" s="122"/>
      <c r="BY41" s="122"/>
      <c r="BZ41" s="122"/>
      <c r="CA41" s="122"/>
      <c r="CB41" s="122"/>
      <c r="CC41" s="122"/>
      <c r="CD41" s="122"/>
      <c r="CE41" s="122"/>
      <c r="CF41" s="122"/>
      <c r="CG41" s="122"/>
      <c r="CH41" s="122"/>
      <c r="CI41" s="122"/>
      <c r="CJ41" s="122"/>
      <c r="CK41" s="122"/>
      <c r="CL41" s="122"/>
      <c r="CM41" s="122"/>
      <c r="CN41" s="122"/>
      <c r="CO41" s="122"/>
      <c r="CP41" s="122"/>
      <c r="CQ41" s="122"/>
      <c r="CR41" s="122"/>
      <c r="CS41" s="122"/>
      <c r="CT41" s="122"/>
      <c r="CU41" s="122"/>
      <c r="CV41" s="122"/>
      <c r="CW41" s="122"/>
      <c r="CX41" s="122"/>
      <c r="CY41" s="122"/>
      <c r="CZ41" s="122"/>
      <c r="DA41" s="122"/>
      <c r="DB41" s="122"/>
      <c r="DC41" s="122"/>
      <c r="DD41" s="122"/>
      <c r="DE41" s="122"/>
      <c r="DF41" s="122"/>
      <c r="DG41" s="122"/>
      <c r="DH41" s="122"/>
      <c r="DI41" s="122"/>
      <c r="DJ41" s="122"/>
      <c r="DK41" s="122"/>
      <c r="DL41" s="122"/>
      <c r="DM41" s="122"/>
      <c r="DN41" s="122"/>
      <c r="DO41" s="122"/>
      <c r="DP41" s="122"/>
      <c r="DQ41" s="122"/>
      <c r="DR41" s="122"/>
      <c r="DS41" s="122"/>
      <c r="DT41" s="122"/>
      <c r="DU41" s="122"/>
      <c r="DV41" s="122"/>
      <c r="DW41" s="122"/>
      <c r="DX41" s="122"/>
    </row>
    <row r="42" spans="1:128" s="67" customFormat="1" ht="83.25" customHeight="1">
      <c r="A42" s="896"/>
      <c r="B42" s="848"/>
      <c r="C42" s="869"/>
      <c r="D42" s="556">
        <v>0.2</v>
      </c>
      <c r="E42" s="841" t="s">
        <v>92</v>
      </c>
      <c r="F42" s="719" t="str">
        <f>+'Ma tran chuc năng P5'!D36</f>
        <v>Lập  các báo cáo kế toán tài chính.</v>
      </c>
      <c r="G42" s="140" t="s">
        <v>511</v>
      </c>
      <c r="H42" s="132" t="s">
        <v>310</v>
      </c>
      <c r="I42" s="140" t="s">
        <v>211</v>
      </c>
      <c r="J42" s="58" t="s">
        <v>346</v>
      </c>
      <c r="K42" s="86" t="s">
        <v>105</v>
      </c>
      <c r="L42" s="86">
        <v>0</v>
      </c>
      <c r="M42" s="178" t="s">
        <v>106</v>
      </c>
      <c r="N42" s="139">
        <v>1</v>
      </c>
      <c r="O42" s="312">
        <f t="shared" si="4"/>
        <v>0.13464000000000001</v>
      </c>
      <c r="P42" s="86">
        <v>0</v>
      </c>
      <c r="Q42" s="83">
        <v>10</v>
      </c>
      <c r="R42" s="118">
        <f t="shared" si="0"/>
        <v>100</v>
      </c>
      <c r="S42" s="135">
        <f t="shared" si="1"/>
        <v>13.464</v>
      </c>
      <c r="T42" s="86">
        <v>0</v>
      </c>
      <c r="U42" s="83">
        <v>10</v>
      </c>
      <c r="V42" s="118">
        <f t="shared" si="2"/>
        <v>100</v>
      </c>
      <c r="W42" s="135">
        <f t="shared" si="3"/>
        <v>13.464</v>
      </c>
      <c r="X42" s="221"/>
      <c r="Y42" s="122"/>
      <c r="Z42" s="122"/>
      <c r="AA42" s="122"/>
      <c r="AB42" s="122"/>
      <c r="AC42" s="122"/>
      <c r="AD42" s="122"/>
      <c r="AE42" s="122"/>
      <c r="AF42" s="122"/>
      <c r="AG42" s="122"/>
      <c r="AH42" s="122"/>
      <c r="AI42" s="122"/>
      <c r="AJ42" s="122"/>
      <c r="AK42" s="122"/>
      <c r="AL42" s="122"/>
      <c r="AM42" s="122"/>
      <c r="AN42" s="122"/>
      <c r="AO42" s="122"/>
      <c r="AP42" s="122"/>
      <c r="AQ42" s="122"/>
      <c r="AR42" s="122"/>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122"/>
      <c r="DD42" s="122"/>
      <c r="DE42" s="122"/>
      <c r="DF42" s="122"/>
      <c r="DG42" s="122"/>
      <c r="DH42" s="122"/>
      <c r="DI42" s="122"/>
      <c r="DJ42" s="122"/>
      <c r="DK42" s="122"/>
      <c r="DL42" s="122"/>
      <c r="DM42" s="122"/>
      <c r="DN42" s="122"/>
      <c r="DO42" s="122"/>
      <c r="DP42" s="122"/>
      <c r="DQ42" s="122"/>
      <c r="DR42" s="122"/>
      <c r="DS42" s="122"/>
      <c r="DT42" s="122"/>
      <c r="DU42" s="122"/>
      <c r="DV42" s="122"/>
      <c r="DW42" s="122"/>
      <c r="DX42" s="122"/>
    </row>
    <row r="43" spans="1:128" s="67" customFormat="1" ht="86.25" customHeight="1">
      <c r="A43" s="896"/>
      <c r="B43" s="848"/>
      <c r="C43" s="869"/>
      <c r="D43" s="871">
        <v>0.1</v>
      </c>
      <c r="E43" s="843"/>
      <c r="F43" s="857"/>
      <c r="G43" s="844" t="str">
        <f>'Ma tran chuc năng P5'!E41</f>
        <v>TC3.2</v>
      </c>
      <c r="H43" s="719" t="str">
        <f>'Ma tran chuc năng P5'!F41</f>
        <v>Lập các báo cáo kế toán khác</v>
      </c>
      <c r="I43" s="140" t="str">
        <f>'Ma tran chuc năng P5'!G41</f>
        <v>TC3.2.1</v>
      </c>
      <c r="J43" s="58" t="str">
        <f>'Ma tran chuc năng P5'!H41</f>
        <v>Lập các báo cáo quyết toán thuế (Thuế GTGT, TNDN, TNCN) theo qui định.</v>
      </c>
      <c r="K43" s="86" t="s">
        <v>105</v>
      </c>
      <c r="L43" s="86">
        <v>0</v>
      </c>
      <c r="M43" s="178" t="s">
        <v>106</v>
      </c>
      <c r="N43" s="139">
        <v>0.6</v>
      </c>
      <c r="O43" s="312">
        <f>N43*D43*$C$34*$B$25*$A$9</f>
        <v>4.0391999999999997E-2</v>
      </c>
      <c r="P43" s="86">
        <v>0</v>
      </c>
      <c r="Q43" s="83">
        <v>10</v>
      </c>
      <c r="R43" s="118">
        <f t="shared" si="0"/>
        <v>100</v>
      </c>
      <c r="S43" s="135">
        <f t="shared" si="1"/>
        <v>4.0392000000000001</v>
      </c>
      <c r="T43" s="86">
        <v>0</v>
      </c>
      <c r="U43" s="83">
        <v>10</v>
      </c>
      <c r="V43" s="118">
        <f t="shared" si="2"/>
        <v>100</v>
      </c>
      <c r="W43" s="135">
        <f t="shared" si="3"/>
        <v>4.0392000000000001</v>
      </c>
      <c r="X43" s="221"/>
      <c r="Y43" s="122"/>
      <c r="Z43" s="122"/>
      <c r="AA43" s="122"/>
      <c r="AB43" s="122"/>
      <c r="AC43" s="122"/>
      <c r="AD43" s="122"/>
      <c r="AE43" s="122"/>
      <c r="AF43" s="122"/>
      <c r="AG43" s="122"/>
      <c r="AH43" s="122"/>
      <c r="AI43" s="122"/>
      <c r="AJ43" s="122"/>
      <c r="AK43" s="122"/>
      <c r="AL43" s="122"/>
      <c r="AM43" s="122"/>
      <c r="AN43" s="122"/>
      <c r="AO43" s="122"/>
      <c r="AP43" s="122"/>
      <c r="AQ43" s="122"/>
      <c r="AR43" s="122"/>
      <c r="AS43" s="122"/>
      <c r="AT43" s="122"/>
      <c r="AU43" s="122"/>
      <c r="AV43" s="122"/>
      <c r="AW43" s="122"/>
      <c r="AX43" s="122"/>
      <c r="AY43" s="122"/>
      <c r="AZ43" s="122"/>
      <c r="BA43" s="122"/>
      <c r="BB43" s="122"/>
      <c r="BC43" s="122"/>
      <c r="BD43" s="122"/>
      <c r="BE43" s="122"/>
      <c r="BF43" s="122"/>
      <c r="BG43" s="122"/>
      <c r="BH43" s="122"/>
      <c r="BI43" s="122"/>
      <c r="BJ43" s="122"/>
      <c r="BK43" s="122"/>
      <c r="BL43" s="122"/>
      <c r="BM43" s="122"/>
      <c r="BN43" s="122"/>
      <c r="BO43" s="122"/>
      <c r="BP43" s="122"/>
      <c r="BQ43" s="122"/>
      <c r="BR43" s="122"/>
      <c r="BS43" s="122"/>
      <c r="BT43" s="122"/>
      <c r="BU43" s="122"/>
      <c r="BV43" s="122"/>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122"/>
      <c r="DD43" s="122"/>
      <c r="DE43" s="122"/>
      <c r="DF43" s="122"/>
      <c r="DG43" s="122"/>
      <c r="DH43" s="122"/>
      <c r="DI43" s="122"/>
      <c r="DJ43" s="122"/>
      <c r="DK43" s="122"/>
      <c r="DL43" s="122"/>
      <c r="DM43" s="122"/>
      <c r="DN43" s="122"/>
      <c r="DO43" s="122"/>
      <c r="DP43" s="122"/>
      <c r="DQ43" s="122"/>
      <c r="DR43" s="122"/>
      <c r="DS43" s="122"/>
      <c r="DT43" s="122"/>
      <c r="DU43" s="122"/>
      <c r="DV43" s="122"/>
      <c r="DW43" s="122"/>
      <c r="DX43" s="122"/>
    </row>
    <row r="44" spans="1:128" s="67" customFormat="1" ht="78.75" customHeight="1">
      <c r="A44" s="896"/>
      <c r="B44" s="848"/>
      <c r="C44" s="869"/>
      <c r="D44" s="872"/>
      <c r="E44" s="843"/>
      <c r="F44" s="857"/>
      <c r="G44" s="845"/>
      <c r="H44" s="857"/>
      <c r="I44" s="140" t="str">
        <f>'Ma tran chuc năng P5'!G42</f>
        <v>TC3.2.2</v>
      </c>
      <c r="J44" s="58" t="str">
        <f>'Ma tran chuc năng P5'!H42</f>
        <v>Lập báo cáo quyết toán tình hình sử dụng Hóa đơn theo qui định.</v>
      </c>
      <c r="K44" s="86" t="s">
        <v>105</v>
      </c>
      <c r="L44" s="86">
        <v>0</v>
      </c>
      <c r="M44" s="178" t="s">
        <v>106</v>
      </c>
      <c r="N44" s="139">
        <v>0.2</v>
      </c>
      <c r="O44" s="312">
        <f>N44*D43*$C$34*$B$25*$A$9</f>
        <v>1.3464000000000002E-2</v>
      </c>
      <c r="P44" s="86">
        <v>0</v>
      </c>
      <c r="Q44" s="83">
        <v>10</v>
      </c>
      <c r="R44" s="118">
        <f t="shared" si="0"/>
        <v>100</v>
      </c>
      <c r="S44" s="135">
        <f t="shared" si="1"/>
        <v>1.3464000000000003</v>
      </c>
      <c r="T44" s="86">
        <v>0</v>
      </c>
      <c r="U44" s="83">
        <v>10</v>
      </c>
      <c r="V44" s="118">
        <f t="shared" si="2"/>
        <v>100</v>
      </c>
      <c r="W44" s="135">
        <f t="shared" si="3"/>
        <v>1.3464000000000003</v>
      </c>
      <c r="X44" s="221"/>
      <c r="Y44" s="122"/>
      <c r="Z44" s="122"/>
      <c r="AA44" s="122"/>
      <c r="AB44" s="122"/>
      <c r="AC44" s="122"/>
      <c r="AD44" s="122"/>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22"/>
      <c r="DD44" s="122"/>
      <c r="DE44" s="122"/>
      <c r="DF44" s="122"/>
      <c r="DG44" s="122"/>
      <c r="DH44" s="122"/>
      <c r="DI44" s="122"/>
      <c r="DJ44" s="122"/>
      <c r="DK44" s="122"/>
      <c r="DL44" s="122"/>
      <c r="DM44" s="122"/>
      <c r="DN44" s="122"/>
      <c r="DO44" s="122"/>
      <c r="DP44" s="122"/>
      <c r="DQ44" s="122"/>
      <c r="DR44" s="122"/>
      <c r="DS44" s="122"/>
      <c r="DT44" s="122"/>
      <c r="DU44" s="122"/>
      <c r="DV44" s="122"/>
      <c r="DW44" s="122"/>
      <c r="DX44" s="122"/>
    </row>
    <row r="45" spans="1:128" s="67" customFormat="1" ht="109.5" customHeight="1">
      <c r="A45" s="896"/>
      <c r="B45" s="848"/>
      <c r="C45" s="869"/>
      <c r="D45" s="873"/>
      <c r="E45" s="843"/>
      <c r="F45" s="857"/>
      <c r="G45" s="845"/>
      <c r="H45" s="857"/>
      <c r="I45" s="140" t="str">
        <f>'Ma tran chuc năng P5'!G46</f>
        <v>TC3.2.6</v>
      </c>
      <c r="J45" s="129" t="s">
        <v>391</v>
      </c>
      <c r="K45" s="86" t="s">
        <v>105</v>
      </c>
      <c r="L45" s="86">
        <v>0</v>
      </c>
      <c r="M45" s="178" t="s">
        <v>106</v>
      </c>
      <c r="N45" s="139">
        <v>0.2</v>
      </c>
      <c r="O45" s="312">
        <f>N45*D43*$C$34*$B$25*$A$9</f>
        <v>1.3464000000000002E-2</v>
      </c>
      <c r="P45" s="86">
        <v>0</v>
      </c>
      <c r="Q45" s="83">
        <v>10</v>
      </c>
      <c r="R45" s="118">
        <f t="shared" si="0"/>
        <v>100</v>
      </c>
      <c r="S45" s="135">
        <f t="shared" si="1"/>
        <v>1.3464000000000003</v>
      </c>
      <c r="T45" s="86">
        <v>0</v>
      </c>
      <c r="U45" s="83">
        <v>10</v>
      </c>
      <c r="V45" s="118">
        <f t="shared" si="2"/>
        <v>100</v>
      </c>
      <c r="W45" s="135">
        <f t="shared" si="3"/>
        <v>1.3464000000000003</v>
      </c>
      <c r="X45" s="221"/>
      <c r="Y45" s="122"/>
      <c r="Z45" s="122"/>
      <c r="AA45" s="122"/>
      <c r="AB45" s="122"/>
      <c r="AC45" s="122"/>
      <c r="AD45" s="122"/>
      <c r="AE45" s="122"/>
      <c r="AF45" s="122"/>
      <c r="AG45" s="122"/>
      <c r="AH45" s="122"/>
      <c r="AI45" s="122"/>
      <c r="AJ45" s="122"/>
      <c r="AK45" s="122"/>
      <c r="AL45" s="122"/>
      <c r="AM45" s="122"/>
      <c r="AN45" s="122"/>
      <c r="AO45" s="122"/>
      <c r="AP45" s="122"/>
      <c r="AQ45" s="122"/>
      <c r="AR45" s="122"/>
      <c r="AS45" s="122"/>
      <c r="AT45" s="122"/>
      <c r="AU45" s="122"/>
      <c r="AV45" s="122"/>
      <c r="AW45" s="122"/>
      <c r="AX45" s="122"/>
      <c r="AY45" s="122"/>
      <c r="AZ45" s="122"/>
      <c r="BA45" s="122"/>
      <c r="BB45" s="122"/>
      <c r="BC45" s="122"/>
      <c r="BD45" s="122"/>
      <c r="BE45" s="122"/>
      <c r="BF45" s="122"/>
      <c r="BG45" s="122"/>
      <c r="BH45" s="122"/>
      <c r="BI45" s="122"/>
      <c r="BJ45" s="122"/>
      <c r="BK45" s="122"/>
      <c r="BL45" s="122"/>
      <c r="BM45" s="122"/>
      <c r="BN45" s="122"/>
      <c r="BO45" s="122"/>
      <c r="BP45" s="122"/>
      <c r="BQ45" s="122"/>
      <c r="BR45" s="122"/>
      <c r="BS45" s="122"/>
      <c r="BT45" s="122"/>
      <c r="BU45" s="122"/>
      <c r="BV45" s="122"/>
      <c r="BW45" s="122"/>
      <c r="BX45" s="122"/>
      <c r="BY45" s="122"/>
      <c r="BZ45" s="122"/>
      <c r="CA45" s="122"/>
      <c r="CB45" s="122"/>
      <c r="CC45" s="122"/>
      <c r="CD45" s="122"/>
      <c r="CE45" s="122"/>
      <c r="CF45" s="122"/>
      <c r="CG45" s="122"/>
      <c r="CH45" s="122"/>
      <c r="CI45" s="122"/>
      <c r="CJ45" s="122"/>
      <c r="CK45" s="122"/>
      <c r="CL45" s="122"/>
      <c r="CM45" s="122"/>
      <c r="CN45" s="122"/>
      <c r="CO45" s="122"/>
      <c r="CP45" s="122"/>
      <c r="CQ45" s="122"/>
      <c r="CR45" s="122"/>
      <c r="CS45" s="122"/>
      <c r="CT45" s="122"/>
      <c r="CU45" s="122"/>
      <c r="CV45" s="122"/>
      <c r="CW45" s="122"/>
      <c r="CX45" s="122"/>
      <c r="CY45" s="122"/>
      <c r="CZ45" s="122"/>
      <c r="DA45" s="122"/>
      <c r="DB45" s="122"/>
      <c r="DC45" s="122"/>
      <c r="DD45" s="122"/>
      <c r="DE45" s="122"/>
      <c r="DF45" s="122"/>
      <c r="DG45" s="122"/>
      <c r="DH45" s="122"/>
      <c r="DI45" s="122"/>
      <c r="DJ45" s="122"/>
      <c r="DK45" s="122"/>
      <c r="DL45" s="122"/>
      <c r="DM45" s="122"/>
      <c r="DN45" s="122"/>
      <c r="DO45" s="122"/>
      <c r="DP45" s="122"/>
      <c r="DQ45" s="122"/>
      <c r="DR45" s="122"/>
      <c r="DS45" s="122"/>
      <c r="DT45" s="122"/>
      <c r="DU45" s="122"/>
      <c r="DV45" s="122"/>
      <c r="DW45" s="122"/>
      <c r="DX45" s="122"/>
    </row>
    <row r="46" spans="1:128" s="67" customFormat="1" ht="39.75" customHeight="1">
      <c r="A46" s="896"/>
      <c r="B46" s="848"/>
      <c r="C46" s="206"/>
      <c r="D46" s="206"/>
      <c r="E46" s="138" t="s">
        <v>243</v>
      </c>
      <c r="F46" s="801" t="s">
        <v>242</v>
      </c>
      <c r="G46" s="801"/>
      <c r="H46" s="801"/>
      <c r="I46" s="801"/>
      <c r="J46" s="801"/>
      <c r="K46" s="801"/>
      <c r="L46" s="801"/>
      <c r="M46" s="801"/>
      <c r="N46" s="190"/>
      <c r="O46" s="190"/>
      <c r="P46" s="198"/>
      <c r="Q46" s="198"/>
      <c r="R46" s="196"/>
      <c r="S46" s="197"/>
      <c r="T46" s="198"/>
      <c r="U46" s="198"/>
      <c r="V46" s="196"/>
      <c r="W46" s="197"/>
      <c r="X46" s="122"/>
      <c r="Y46" s="122"/>
      <c r="Z46" s="122"/>
      <c r="AA46" s="122"/>
      <c r="AB46" s="122"/>
      <c r="AC46" s="122"/>
      <c r="AD46" s="122"/>
      <c r="AE46" s="122"/>
      <c r="AF46" s="122"/>
      <c r="AG46" s="122"/>
      <c r="AH46" s="122"/>
      <c r="AI46" s="122"/>
      <c r="AJ46" s="122"/>
      <c r="AK46" s="122"/>
      <c r="AL46" s="122"/>
      <c r="AM46" s="122"/>
      <c r="AN46" s="122"/>
      <c r="AO46" s="122"/>
      <c r="AP46" s="122"/>
      <c r="AQ46" s="122"/>
      <c r="AR46" s="122"/>
      <c r="AS46" s="122"/>
      <c r="AT46" s="122"/>
      <c r="AU46" s="122"/>
      <c r="AV46" s="122"/>
      <c r="AW46" s="122"/>
      <c r="AX46" s="122"/>
      <c r="AY46" s="122"/>
      <c r="AZ46" s="122"/>
      <c r="BA46" s="122"/>
      <c r="BB46" s="122"/>
      <c r="BC46" s="122"/>
      <c r="BD46" s="122"/>
      <c r="BE46" s="122"/>
      <c r="BF46" s="122"/>
      <c r="BG46" s="122"/>
      <c r="BH46" s="122"/>
      <c r="BI46" s="122"/>
      <c r="BJ46" s="122"/>
      <c r="BK46" s="122"/>
      <c r="BL46" s="122"/>
      <c r="BM46" s="122"/>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22"/>
      <c r="DD46" s="122"/>
      <c r="DE46" s="122"/>
      <c r="DF46" s="122"/>
      <c r="DG46" s="122"/>
      <c r="DH46" s="122"/>
      <c r="DI46" s="122"/>
      <c r="DJ46" s="122"/>
      <c r="DK46" s="122"/>
      <c r="DL46" s="122"/>
      <c r="DM46" s="122"/>
      <c r="DN46" s="122"/>
      <c r="DO46" s="122"/>
      <c r="DP46" s="122"/>
      <c r="DQ46" s="122"/>
      <c r="DR46" s="122"/>
      <c r="DS46" s="122"/>
      <c r="DT46" s="122"/>
      <c r="DU46" s="122"/>
      <c r="DV46" s="122"/>
      <c r="DW46" s="122"/>
      <c r="DX46" s="122"/>
    </row>
    <row r="47" spans="1:128" s="67" customFormat="1" ht="85.5" customHeight="1">
      <c r="A47" s="896"/>
      <c r="B47" s="848"/>
      <c r="C47" s="823">
        <v>0.1</v>
      </c>
      <c r="D47" s="556">
        <v>0.5</v>
      </c>
      <c r="E47" s="808" t="s">
        <v>101</v>
      </c>
      <c r="F47" s="804" t="s">
        <v>164</v>
      </c>
      <c r="G47" s="226" t="str">
        <f>'Ma tran chuc năng P5'!E74</f>
        <v>SX1.1</v>
      </c>
      <c r="H47" s="280" t="str">
        <f>'Ma tran chuc năng P5'!F74</f>
        <v>Tham gia thực hiện, theo dõi  các công trình SXK đạt chỉ tiêu kế hoạch Tổng công ty giao</v>
      </c>
      <c r="I47" s="140" t="str">
        <f>'Ma tran chuc năng P5'!G75</f>
        <v>SX1.1.2</v>
      </c>
      <c r="J47" s="117" t="str">
        <f>'Ma tran chuc năng P5'!H75</f>
        <v xml:space="preserve"> Thực hiện xuất hoá đơn các công trình SXK.</v>
      </c>
      <c r="K47" s="118" t="s">
        <v>105</v>
      </c>
      <c r="L47" s="86">
        <v>0</v>
      </c>
      <c r="M47" s="83" t="s">
        <v>106</v>
      </c>
      <c r="N47" s="139">
        <v>1</v>
      </c>
      <c r="O47" s="312">
        <f>N47*D47*$C$47*$B$25*$A$9</f>
        <v>3.7400000000000003E-2</v>
      </c>
      <c r="P47" s="86">
        <v>0</v>
      </c>
      <c r="Q47" s="83">
        <v>10</v>
      </c>
      <c r="R47" s="118">
        <f>IF((100-P47*10)&gt;30,100-P47*10,0)</f>
        <v>100</v>
      </c>
      <c r="S47" s="135">
        <f>R47*O47</f>
        <v>3.74</v>
      </c>
      <c r="T47" s="86">
        <v>0</v>
      </c>
      <c r="U47" s="83">
        <v>10</v>
      </c>
      <c r="V47" s="118">
        <f>100-(T47-L47)*U47</f>
        <v>100</v>
      </c>
      <c r="W47" s="135">
        <f>O47*V47</f>
        <v>3.74</v>
      </c>
      <c r="X47" s="122"/>
      <c r="Y47" s="122"/>
      <c r="Z47" s="122"/>
      <c r="AA47" s="122"/>
      <c r="AB47" s="122"/>
      <c r="AC47" s="122"/>
      <c r="AD47" s="122"/>
      <c r="AE47" s="122"/>
      <c r="AF47" s="122"/>
      <c r="AG47" s="122"/>
      <c r="AH47" s="122"/>
      <c r="AI47" s="122"/>
      <c r="AJ47" s="122"/>
      <c r="AK47" s="122"/>
      <c r="AL47" s="122"/>
      <c r="AM47" s="122"/>
      <c r="AN47" s="122"/>
      <c r="AO47" s="122"/>
      <c r="AP47" s="122"/>
      <c r="AQ47" s="122"/>
      <c r="AR47" s="122"/>
      <c r="AS47" s="122"/>
      <c r="AT47" s="122"/>
      <c r="AU47" s="122"/>
      <c r="AV47" s="122"/>
      <c r="AW47" s="122"/>
      <c r="AX47" s="122"/>
      <c r="AY47" s="122"/>
      <c r="AZ47" s="122"/>
      <c r="BA47" s="122"/>
      <c r="BB47" s="122"/>
      <c r="BC47" s="122"/>
      <c r="BD47" s="122"/>
      <c r="BE47" s="122"/>
      <c r="BF47" s="122"/>
      <c r="BG47" s="122"/>
      <c r="BH47" s="122"/>
      <c r="BI47" s="122"/>
      <c r="BJ47" s="122"/>
      <c r="BK47" s="122"/>
      <c r="BL47" s="122"/>
      <c r="BM47" s="122"/>
      <c r="BN47" s="122"/>
      <c r="BO47" s="122"/>
      <c r="BP47" s="122"/>
      <c r="BQ47" s="122"/>
      <c r="BR47" s="122"/>
      <c r="BS47" s="122"/>
      <c r="BT47" s="122"/>
      <c r="BU47" s="122"/>
      <c r="BV47" s="122"/>
      <c r="BW47" s="122"/>
      <c r="BX47" s="122"/>
      <c r="BY47" s="122"/>
      <c r="BZ47" s="122"/>
      <c r="CA47" s="122"/>
      <c r="CB47" s="122"/>
      <c r="CC47" s="122"/>
      <c r="CD47" s="122"/>
      <c r="CE47" s="122"/>
      <c r="CF47" s="122"/>
      <c r="CG47" s="122"/>
      <c r="CH47" s="122"/>
      <c r="CI47" s="122"/>
      <c r="CJ47" s="122"/>
      <c r="CK47" s="122"/>
      <c r="CL47" s="122"/>
      <c r="CM47" s="122"/>
      <c r="CN47" s="122"/>
      <c r="CO47" s="122"/>
      <c r="CP47" s="122"/>
      <c r="CQ47" s="122"/>
      <c r="CR47" s="122"/>
      <c r="CS47" s="122"/>
      <c r="CT47" s="122"/>
      <c r="CU47" s="122"/>
      <c r="CV47" s="122"/>
      <c r="CW47" s="122"/>
      <c r="CX47" s="122"/>
      <c r="CY47" s="122"/>
      <c r="CZ47" s="122"/>
      <c r="DA47" s="122"/>
      <c r="DB47" s="122"/>
      <c r="DC47" s="122"/>
      <c r="DD47" s="122"/>
      <c r="DE47" s="122"/>
      <c r="DF47" s="122"/>
      <c r="DG47" s="122"/>
      <c r="DH47" s="122"/>
      <c r="DI47" s="122"/>
      <c r="DJ47" s="122"/>
      <c r="DK47" s="122"/>
      <c r="DL47" s="122"/>
      <c r="DM47" s="122"/>
      <c r="DN47" s="122"/>
      <c r="DO47" s="122"/>
      <c r="DP47" s="122"/>
      <c r="DQ47" s="122"/>
      <c r="DR47" s="122"/>
      <c r="DS47" s="122"/>
      <c r="DT47" s="122"/>
      <c r="DU47" s="122"/>
      <c r="DV47" s="122"/>
      <c r="DW47" s="122"/>
      <c r="DX47" s="122"/>
    </row>
    <row r="48" spans="1:128" s="67" customFormat="1" ht="78.75" customHeight="1">
      <c r="A48" s="896"/>
      <c r="B48" s="848"/>
      <c r="C48" s="823"/>
      <c r="D48" s="556">
        <v>0.5</v>
      </c>
      <c r="E48" s="808"/>
      <c r="F48" s="804"/>
      <c r="G48" s="140" t="str">
        <f>'Ma tran chuc năng P5'!E76</f>
        <v>SX1.2</v>
      </c>
      <c r="H48" s="129" t="str">
        <f>'Ma tran chuc năng P5'!F76</f>
        <v>Thực hiện theo dõi cho thuê tài sản  (cột điện, hạ tầng viễn thông..) đạt chỉ tiêu kế hoạch Tổng công ty giao</v>
      </c>
      <c r="I48" s="140" t="str">
        <f>'Ma tran chuc năng P5'!G77</f>
        <v>SX1.2.2</v>
      </c>
      <c r="J48" s="129" t="str">
        <f>'Ma tran chuc năng P5'!H77</f>
        <v xml:space="preserve"> Thực hiện xuất hoá đơn các công trình xuất hoá đơn thuê tài sản (cột điện, cáp quang..)</v>
      </c>
      <c r="K48" s="118" t="s">
        <v>105</v>
      </c>
      <c r="L48" s="86">
        <v>0</v>
      </c>
      <c r="M48" s="83" t="s">
        <v>106</v>
      </c>
      <c r="N48" s="139">
        <v>1</v>
      </c>
      <c r="O48" s="312">
        <f>N48*D48*$C$47*$B$25*$A$9</f>
        <v>3.7400000000000003E-2</v>
      </c>
      <c r="P48" s="86">
        <v>0</v>
      </c>
      <c r="Q48" s="83">
        <v>10</v>
      </c>
      <c r="R48" s="118">
        <f>IF((100-P48*10)&gt;30,100-P48*10,0)</f>
        <v>100</v>
      </c>
      <c r="S48" s="135">
        <f>R48*O48</f>
        <v>3.74</v>
      </c>
      <c r="T48" s="86">
        <v>0</v>
      </c>
      <c r="U48" s="83">
        <v>10</v>
      </c>
      <c r="V48" s="118">
        <f>100-(T48-L48)*U48</f>
        <v>100</v>
      </c>
      <c r="W48" s="135">
        <f>O48*V48</f>
        <v>3.74</v>
      </c>
      <c r="X48" s="122"/>
      <c r="Y48" s="122"/>
      <c r="Z48" s="122"/>
      <c r="AA48" s="122"/>
      <c r="AB48" s="122"/>
      <c r="AC48" s="122"/>
      <c r="AD48" s="122"/>
      <c r="AE48" s="122"/>
      <c r="AF48" s="122"/>
      <c r="AG48" s="122"/>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2"/>
      <c r="BG48" s="122"/>
      <c r="BH48" s="122"/>
      <c r="BI48" s="122"/>
      <c r="BJ48" s="122"/>
      <c r="BK48" s="122"/>
      <c r="BL48" s="122"/>
      <c r="BM48" s="122"/>
      <c r="BN48" s="122"/>
      <c r="BO48" s="122"/>
      <c r="BP48" s="122"/>
      <c r="BQ48" s="122"/>
      <c r="BR48" s="122"/>
      <c r="BS48" s="122"/>
      <c r="BT48" s="122"/>
      <c r="BU48" s="122"/>
      <c r="BV48" s="122"/>
      <c r="BW48" s="122"/>
      <c r="BX48" s="122"/>
      <c r="BY48" s="122"/>
      <c r="BZ48" s="122"/>
      <c r="CA48" s="122"/>
      <c r="CB48" s="122"/>
      <c r="CC48" s="122"/>
      <c r="CD48" s="122"/>
      <c r="CE48" s="122"/>
      <c r="CF48" s="12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122"/>
      <c r="DD48" s="122"/>
      <c r="DE48" s="122"/>
      <c r="DF48" s="122"/>
      <c r="DG48" s="122"/>
      <c r="DH48" s="122"/>
      <c r="DI48" s="122"/>
      <c r="DJ48" s="122"/>
      <c r="DK48" s="122"/>
      <c r="DL48" s="122"/>
      <c r="DM48" s="122"/>
      <c r="DN48" s="122"/>
      <c r="DO48" s="122"/>
      <c r="DP48" s="122"/>
      <c r="DQ48" s="122"/>
      <c r="DR48" s="122"/>
      <c r="DS48" s="122"/>
      <c r="DT48" s="122"/>
      <c r="DU48" s="122"/>
      <c r="DV48" s="122"/>
      <c r="DW48" s="122"/>
      <c r="DX48" s="122"/>
    </row>
    <row r="49" spans="1:128" s="67" customFormat="1" ht="28.5" hidden="1" customHeight="1">
      <c r="A49" s="896"/>
      <c r="B49" s="848"/>
      <c r="C49" s="147"/>
      <c r="D49" s="147"/>
      <c r="E49" s="138" t="s">
        <v>222</v>
      </c>
      <c r="F49" s="831" t="s">
        <v>223</v>
      </c>
      <c r="G49" s="832"/>
      <c r="H49" s="832"/>
      <c r="I49" s="832"/>
      <c r="J49" s="832"/>
      <c r="K49" s="832"/>
      <c r="L49" s="832"/>
      <c r="M49" s="833"/>
      <c r="N49" s="190"/>
      <c r="O49" s="190"/>
      <c r="P49" s="198"/>
      <c r="Q49" s="198"/>
      <c r="R49" s="196"/>
      <c r="S49" s="197"/>
      <c r="T49" s="198"/>
      <c r="U49" s="198"/>
      <c r="V49" s="196"/>
      <c r="W49" s="197"/>
      <c r="X49" s="221"/>
      <c r="Y49" s="122"/>
      <c r="Z49" s="122"/>
      <c r="AA49" s="122"/>
      <c r="AB49" s="122"/>
      <c r="AC49" s="122"/>
      <c r="AD49" s="122"/>
      <c r="AE49" s="122"/>
      <c r="AF49" s="122"/>
      <c r="AG49" s="122"/>
      <c r="AH49" s="122"/>
      <c r="AI49" s="122"/>
      <c r="AJ49" s="122"/>
      <c r="AK49" s="122"/>
      <c r="AL49" s="122"/>
      <c r="AM49" s="122"/>
      <c r="AN49" s="122"/>
      <c r="AO49" s="122"/>
      <c r="AP49" s="122"/>
      <c r="AQ49" s="122"/>
      <c r="AR49" s="122"/>
      <c r="AS49" s="122"/>
      <c r="AT49" s="122"/>
      <c r="AU49" s="122"/>
      <c r="AV49" s="122"/>
      <c r="AW49" s="122"/>
      <c r="AX49" s="122"/>
      <c r="AY49" s="122"/>
      <c r="AZ49" s="122"/>
      <c r="BA49" s="122"/>
      <c r="BB49" s="122"/>
      <c r="BC49" s="122"/>
      <c r="BD49" s="122"/>
      <c r="BE49" s="122"/>
      <c r="BF49" s="122"/>
      <c r="BG49" s="122"/>
      <c r="BH49" s="122"/>
      <c r="BI49" s="122"/>
      <c r="BJ49" s="122"/>
      <c r="BK49" s="122"/>
      <c r="BL49" s="122"/>
      <c r="BM49" s="122"/>
      <c r="BN49" s="122"/>
      <c r="BO49" s="122"/>
      <c r="BP49" s="122"/>
      <c r="BQ49" s="122"/>
      <c r="BR49" s="122"/>
      <c r="BS49" s="122"/>
      <c r="BT49" s="122"/>
      <c r="BU49" s="122"/>
      <c r="BV49" s="122"/>
      <c r="BW49" s="122"/>
      <c r="BX49" s="122"/>
      <c r="BY49" s="122"/>
      <c r="BZ49" s="122"/>
      <c r="CA49" s="122"/>
      <c r="CB49" s="122"/>
      <c r="CC49" s="122"/>
      <c r="CD49" s="122"/>
      <c r="CE49" s="122"/>
      <c r="CF49" s="122"/>
      <c r="CG49" s="122"/>
      <c r="CH49" s="122"/>
      <c r="CI49" s="122"/>
      <c r="CJ49" s="122"/>
      <c r="CK49" s="122"/>
      <c r="CL49" s="122"/>
      <c r="CM49" s="122"/>
      <c r="CN49" s="122"/>
      <c r="CO49" s="122"/>
      <c r="CP49" s="122"/>
      <c r="CQ49" s="122"/>
      <c r="CR49" s="122"/>
      <c r="CS49" s="122"/>
      <c r="CT49" s="122"/>
      <c r="CU49" s="122"/>
      <c r="CV49" s="122"/>
      <c r="CW49" s="122"/>
      <c r="CX49" s="122"/>
      <c r="CY49" s="122"/>
      <c r="CZ49" s="122"/>
      <c r="DA49" s="122"/>
      <c r="DB49" s="122"/>
      <c r="DC49" s="122"/>
      <c r="DD49" s="122"/>
      <c r="DE49" s="122"/>
      <c r="DF49" s="122"/>
      <c r="DG49" s="122"/>
      <c r="DH49" s="122"/>
      <c r="DI49" s="122"/>
      <c r="DJ49" s="122"/>
      <c r="DK49" s="122"/>
      <c r="DL49" s="122"/>
      <c r="DM49" s="122"/>
      <c r="DN49" s="122"/>
      <c r="DO49" s="122"/>
      <c r="DP49" s="122"/>
      <c r="DQ49" s="122"/>
      <c r="DR49" s="122"/>
      <c r="DS49" s="122"/>
      <c r="DT49" s="122"/>
      <c r="DU49" s="122"/>
      <c r="DV49" s="122"/>
      <c r="DW49" s="122"/>
      <c r="DX49" s="122"/>
    </row>
    <row r="50" spans="1:128" s="67" customFormat="1" ht="64.5" hidden="1" customHeight="1">
      <c r="A50" s="896"/>
      <c r="B50" s="848"/>
      <c r="C50" s="200">
        <v>0</v>
      </c>
      <c r="D50" s="538">
        <v>1</v>
      </c>
      <c r="E50" s="81" t="s">
        <v>67</v>
      </c>
      <c r="F50" s="55" t="s">
        <v>127</v>
      </c>
      <c r="G50" s="140" t="s">
        <v>588</v>
      </c>
      <c r="H50" s="55" t="str">
        <f>'Ma tran chuc năng P5'!F78</f>
        <v>Soạn thảo văn bản</v>
      </c>
      <c r="I50" s="140" t="s">
        <v>547</v>
      </c>
      <c r="J50" s="161" t="str">
        <f>'Ma tran chuc năng P5'!H78</f>
        <v>Soạn thảo và soát kỹ các văn bản, báo cáo, quy trình, quy định…của phòng trước khi trình ký đảm bảo đúng đủ về nội dung và thể thức trình bày.</v>
      </c>
      <c r="K50" s="118" t="s">
        <v>105</v>
      </c>
      <c r="L50" s="86">
        <v>0</v>
      </c>
      <c r="M50" s="178" t="s">
        <v>106</v>
      </c>
      <c r="N50" s="139">
        <v>1</v>
      </c>
      <c r="O50" s="312">
        <f>N50*$C$50*$B$25*$A$9</f>
        <v>0</v>
      </c>
      <c r="P50" s="86">
        <v>0</v>
      </c>
      <c r="Q50" s="134"/>
      <c r="R50" s="118">
        <f>IF((100-P50*10)&gt;30,100-P50*10,0)</f>
        <v>100</v>
      </c>
      <c r="S50" s="135">
        <f>R50*O50</f>
        <v>0</v>
      </c>
      <c r="T50" s="86">
        <v>0</v>
      </c>
      <c r="U50" s="134"/>
      <c r="V50" s="118">
        <f>IF((100-T50*10)&gt;30,100-T50*10,0)</f>
        <v>100</v>
      </c>
      <c r="W50" s="135">
        <f>O50*V50</f>
        <v>0</v>
      </c>
      <c r="X50" s="221"/>
      <c r="Y50" s="122"/>
      <c r="Z50" s="122"/>
      <c r="AA50" s="122"/>
      <c r="AB50" s="122"/>
      <c r="AC50" s="122"/>
      <c r="AD50" s="122"/>
      <c r="AE50" s="122"/>
      <c r="AF50" s="122"/>
      <c r="AG50" s="122"/>
      <c r="AH50" s="122"/>
      <c r="AI50" s="122"/>
      <c r="AJ50" s="122"/>
      <c r="AK50" s="122"/>
      <c r="AL50" s="122"/>
      <c r="AM50" s="122"/>
      <c r="AN50" s="122"/>
      <c r="AO50" s="122"/>
      <c r="AP50" s="122"/>
      <c r="AQ50" s="122"/>
      <c r="AR50" s="122"/>
      <c r="AS50" s="122"/>
      <c r="AT50" s="122"/>
      <c r="AU50" s="122"/>
      <c r="AV50" s="122"/>
      <c r="AW50" s="122"/>
      <c r="AX50" s="122"/>
      <c r="AY50" s="122"/>
      <c r="AZ50" s="122"/>
      <c r="BA50" s="122"/>
      <c r="BB50" s="122"/>
      <c r="BC50" s="122"/>
      <c r="BD50" s="122"/>
      <c r="BE50" s="122"/>
      <c r="BF50" s="122"/>
      <c r="BG50" s="122"/>
      <c r="BH50" s="122"/>
      <c r="BI50" s="122"/>
      <c r="BJ50" s="122"/>
      <c r="BK50" s="122"/>
      <c r="BL50" s="122"/>
      <c r="BM50" s="122"/>
      <c r="BN50" s="122"/>
      <c r="BO50" s="122"/>
      <c r="BP50" s="122"/>
      <c r="BQ50" s="122"/>
      <c r="BR50" s="122"/>
      <c r="BS50" s="122"/>
      <c r="BT50" s="122"/>
      <c r="BU50" s="122"/>
      <c r="BV50" s="122"/>
      <c r="BW50" s="122"/>
      <c r="BX50" s="122"/>
      <c r="BY50" s="122"/>
      <c r="BZ50" s="122"/>
      <c r="CA50" s="122"/>
      <c r="CB50" s="122"/>
      <c r="CC50" s="122"/>
      <c r="CD50" s="122"/>
      <c r="CE50" s="122"/>
      <c r="CF50" s="122"/>
      <c r="CG50" s="122"/>
      <c r="CH50" s="122"/>
      <c r="CI50" s="122"/>
      <c r="CJ50" s="122"/>
      <c r="CK50" s="122"/>
      <c r="CL50" s="122"/>
      <c r="CM50" s="122"/>
      <c r="CN50" s="122"/>
      <c r="CO50" s="122"/>
      <c r="CP50" s="122"/>
      <c r="CQ50" s="122"/>
      <c r="CR50" s="122"/>
      <c r="CS50" s="122"/>
      <c r="CT50" s="122"/>
      <c r="CU50" s="122"/>
      <c r="CV50" s="122"/>
      <c r="CW50" s="122"/>
      <c r="CX50" s="122"/>
      <c r="CY50" s="122"/>
      <c r="CZ50" s="122"/>
      <c r="DA50" s="122"/>
      <c r="DB50" s="122"/>
      <c r="DC50" s="122"/>
      <c r="DD50" s="122"/>
      <c r="DE50" s="122"/>
      <c r="DF50" s="122"/>
      <c r="DG50" s="122"/>
      <c r="DH50" s="122"/>
      <c r="DI50" s="122"/>
      <c r="DJ50" s="122"/>
      <c r="DK50" s="122"/>
      <c r="DL50" s="122"/>
      <c r="DM50" s="122"/>
      <c r="DN50" s="122"/>
      <c r="DO50" s="122"/>
      <c r="DP50" s="122"/>
      <c r="DQ50" s="122"/>
      <c r="DR50" s="122"/>
      <c r="DS50" s="122"/>
      <c r="DT50" s="122"/>
      <c r="DU50" s="122"/>
      <c r="DV50" s="122"/>
      <c r="DW50" s="122"/>
      <c r="DX50" s="122"/>
    </row>
    <row r="51" spans="1:128" s="67" customFormat="1" ht="25.5" hidden="1" customHeight="1">
      <c r="A51" s="896"/>
      <c r="B51" s="848"/>
      <c r="C51" s="147"/>
      <c r="D51" s="147"/>
      <c r="E51" s="138" t="s">
        <v>224</v>
      </c>
      <c r="F51" s="831" t="s">
        <v>225</v>
      </c>
      <c r="G51" s="832"/>
      <c r="H51" s="832"/>
      <c r="I51" s="832"/>
      <c r="J51" s="832"/>
      <c r="K51" s="832"/>
      <c r="L51" s="832"/>
      <c r="M51" s="833"/>
      <c r="N51" s="190"/>
      <c r="O51" s="190"/>
      <c r="P51" s="198"/>
      <c r="Q51" s="198"/>
      <c r="R51" s="196"/>
      <c r="S51" s="197"/>
      <c r="T51" s="198"/>
      <c r="U51" s="198"/>
      <c r="V51" s="196"/>
      <c r="W51" s="197"/>
      <c r="X51" s="221"/>
      <c r="Y51" s="122"/>
      <c r="Z51" s="122"/>
      <c r="AA51" s="122"/>
      <c r="AB51" s="122"/>
      <c r="AC51" s="122"/>
      <c r="AD51" s="122"/>
      <c r="AE51" s="122"/>
      <c r="AF51" s="122"/>
      <c r="AG51" s="122"/>
      <c r="AH51" s="122"/>
      <c r="AI51" s="122"/>
      <c r="AJ51" s="122"/>
      <c r="AK51" s="122"/>
      <c r="AL51" s="122"/>
      <c r="AM51" s="122"/>
      <c r="AN51" s="122"/>
      <c r="AO51" s="122"/>
      <c r="AP51" s="122"/>
      <c r="AQ51" s="122"/>
      <c r="AR51" s="122"/>
      <c r="AS51" s="122"/>
      <c r="AT51" s="122"/>
      <c r="AU51" s="122"/>
      <c r="AV51" s="122"/>
      <c r="AW51" s="122"/>
      <c r="AX51" s="122"/>
      <c r="AY51" s="122"/>
      <c r="AZ51" s="122"/>
      <c r="BA51" s="122"/>
      <c r="BB51" s="122"/>
      <c r="BC51" s="122"/>
      <c r="BD51" s="122"/>
      <c r="BE51" s="122"/>
      <c r="BF51" s="122"/>
      <c r="BG51" s="122"/>
      <c r="BH51" s="122"/>
      <c r="BI51" s="122"/>
      <c r="BJ51" s="122"/>
      <c r="BK51" s="122"/>
      <c r="BL51" s="122"/>
      <c r="BM51" s="122"/>
      <c r="BN51" s="122"/>
      <c r="BO51" s="122"/>
      <c r="BP51" s="122"/>
      <c r="BQ51" s="122"/>
      <c r="BR51" s="122"/>
      <c r="BS51" s="122"/>
      <c r="BT51" s="122"/>
      <c r="BU51" s="122"/>
      <c r="BV51" s="122"/>
      <c r="BW51" s="122"/>
      <c r="BX51" s="122"/>
      <c r="BY51" s="122"/>
      <c r="BZ51" s="122"/>
      <c r="CA51" s="122"/>
      <c r="CB51" s="122"/>
      <c r="CC51" s="122"/>
      <c r="CD51" s="122"/>
      <c r="CE51" s="122"/>
      <c r="CF51" s="122"/>
      <c r="CG51" s="122"/>
      <c r="CH51" s="122"/>
      <c r="CI51" s="122"/>
      <c r="CJ51" s="122"/>
      <c r="CK51" s="122"/>
      <c r="CL51" s="122"/>
      <c r="CM51" s="122"/>
      <c r="CN51" s="122"/>
      <c r="CO51" s="122"/>
      <c r="CP51" s="122"/>
      <c r="CQ51" s="122"/>
      <c r="CR51" s="122"/>
      <c r="CS51" s="122"/>
      <c r="CT51" s="122"/>
      <c r="CU51" s="122"/>
      <c r="CV51" s="122"/>
      <c r="CW51" s="122"/>
      <c r="CX51" s="122"/>
      <c r="CY51" s="122"/>
      <c r="CZ51" s="122"/>
      <c r="DA51" s="122"/>
      <c r="DB51" s="122"/>
      <c r="DC51" s="122"/>
      <c r="DD51" s="122"/>
      <c r="DE51" s="122"/>
      <c r="DF51" s="122"/>
      <c r="DG51" s="122"/>
      <c r="DH51" s="122"/>
      <c r="DI51" s="122"/>
      <c r="DJ51" s="122"/>
      <c r="DK51" s="122"/>
      <c r="DL51" s="122"/>
      <c r="DM51" s="122"/>
      <c r="DN51" s="122"/>
      <c r="DO51" s="122"/>
      <c r="DP51" s="122"/>
      <c r="DQ51" s="122"/>
      <c r="DR51" s="122"/>
      <c r="DS51" s="122"/>
      <c r="DT51" s="122"/>
      <c r="DU51" s="122"/>
      <c r="DV51" s="122"/>
      <c r="DW51" s="122"/>
      <c r="DX51" s="122"/>
    </row>
    <row r="52" spans="1:128" s="67" customFormat="1" ht="98.25" hidden="1" customHeight="1">
      <c r="A52" s="896"/>
      <c r="B52" s="848"/>
      <c r="C52" s="868">
        <v>0</v>
      </c>
      <c r="D52" s="538">
        <v>0.5</v>
      </c>
      <c r="E52" s="827" t="s">
        <v>70</v>
      </c>
      <c r="F52" s="702" t="str">
        <f>+'Ma tran chuc năng P5'!D81</f>
        <v>Khai thác hiệu quả các phần mềm được trang bị</v>
      </c>
      <c r="G52" s="946" t="s">
        <v>551</v>
      </c>
      <c r="H52" s="705" t="str">
        <f>'Ma tran chuc năng P5'!F81</f>
        <v>Khai thác hiệu quả các phần mềm được trang bị</v>
      </c>
      <c r="I52" s="293" t="s">
        <v>549</v>
      </c>
      <c r="J52" s="129" t="str">
        <f>'Ma tran chuc năng P5'!H81</f>
        <v>Khai thác hiệu quả các phần mềm dùng chung được trang bị như Eoffice; Microsoft Office; visio</v>
      </c>
      <c r="K52" s="118" t="s">
        <v>105</v>
      </c>
      <c r="L52" s="86">
        <v>0</v>
      </c>
      <c r="M52" s="178" t="s">
        <v>106</v>
      </c>
      <c r="N52" s="139">
        <v>0.5</v>
      </c>
      <c r="O52" s="312">
        <f>N52*$C$52*$B$25*$A$9</f>
        <v>0</v>
      </c>
      <c r="P52" s="86">
        <v>0</v>
      </c>
      <c r="Q52" s="134"/>
      <c r="R52" s="118">
        <f>IF((100-P52*10)&gt;30,100-P52*10,0)</f>
        <v>100</v>
      </c>
      <c r="S52" s="135">
        <f>R52*O52</f>
        <v>0</v>
      </c>
      <c r="T52" s="86">
        <v>0</v>
      </c>
      <c r="U52" s="134"/>
      <c r="V52" s="118">
        <f>IF((100-T52*10)&gt;30,100-T52*10,0)</f>
        <v>100</v>
      </c>
      <c r="W52" s="135">
        <f>O52*V52</f>
        <v>0</v>
      </c>
      <c r="X52" s="221"/>
      <c r="Y52" s="122"/>
      <c r="Z52" s="122"/>
      <c r="AA52" s="122"/>
      <c r="AB52" s="122"/>
      <c r="AC52" s="122"/>
      <c r="AD52" s="122"/>
      <c r="AE52" s="122"/>
      <c r="AF52" s="122"/>
      <c r="AG52" s="122"/>
      <c r="AH52" s="122"/>
      <c r="AI52" s="122"/>
      <c r="AJ52" s="122"/>
      <c r="AK52" s="122"/>
      <c r="AL52" s="122"/>
      <c r="AM52" s="122"/>
      <c r="AN52" s="122"/>
      <c r="AO52" s="122"/>
      <c r="AP52" s="122"/>
      <c r="AQ52" s="122"/>
      <c r="AR52" s="122"/>
      <c r="AS52" s="122"/>
      <c r="AT52" s="122"/>
      <c r="AU52" s="122"/>
      <c r="AV52" s="122"/>
      <c r="AW52" s="122"/>
      <c r="AX52" s="122"/>
      <c r="AY52" s="122"/>
      <c r="AZ52" s="122"/>
      <c r="BA52" s="122"/>
      <c r="BB52" s="122"/>
      <c r="BC52" s="122"/>
      <c r="BD52" s="122"/>
      <c r="BE52" s="122"/>
      <c r="BF52" s="122"/>
      <c r="BG52" s="122"/>
      <c r="BH52" s="122"/>
      <c r="BI52" s="122"/>
      <c r="BJ52" s="122"/>
      <c r="BK52" s="122"/>
      <c r="BL52" s="122"/>
      <c r="BM52" s="122"/>
      <c r="BN52" s="122"/>
      <c r="BO52" s="122"/>
      <c r="BP52" s="122"/>
      <c r="BQ52" s="122"/>
      <c r="BR52" s="122"/>
      <c r="BS52" s="122"/>
      <c r="BT52" s="122"/>
      <c r="BU52" s="122"/>
      <c r="BV52" s="122"/>
      <c r="BW52" s="122"/>
      <c r="BX52" s="122"/>
      <c r="BY52" s="122"/>
      <c r="BZ52" s="122"/>
      <c r="CA52" s="122"/>
      <c r="CB52" s="122"/>
      <c r="CC52" s="122"/>
      <c r="CD52" s="122"/>
      <c r="CE52" s="122"/>
      <c r="CF52" s="122"/>
      <c r="CG52" s="122"/>
      <c r="CH52" s="122"/>
      <c r="CI52" s="122"/>
      <c r="CJ52" s="122"/>
      <c r="CK52" s="122"/>
      <c r="CL52" s="122"/>
      <c r="CM52" s="122"/>
      <c r="CN52" s="122"/>
      <c r="CO52" s="122"/>
      <c r="CP52" s="122"/>
      <c r="CQ52" s="122"/>
      <c r="CR52" s="122"/>
      <c r="CS52" s="122"/>
      <c r="CT52" s="122"/>
      <c r="CU52" s="122"/>
      <c r="CV52" s="122"/>
      <c r="CW52" s="122"/>
      <c r="CX52" s="122"/>
      <c r="CY52" s="122"/>
      <c r="CZ52" s="122"/>
      <c r="DA52" s="122"/>
      <c r="DB52" s="122"/>
      <c r="DC52" s="122"/>
      <c r="DD52" s="122"/>
      <c r="DE52" s="122"/>
      <c r="DF52" s="122"/>
      <c r="DG52" s="122"/>
      <c r="DH52" s="122"/>
      <c r="DI52" s="122"/>
      <c r="DJ52" s="122"/>
      <c r="DK52" s="122"/>
      <c r="DL52" s="122"/>
      <c r="DM52" s="122"/>
      <c r="DN52" s="122"/>
      <c r="DO52" s="122"/>
      <c r="DP52" s="122"/>
      <c r="DQ52" s="122"/>
      <c r="DR52" s="122"/>
      <c r="DS52" s="122"/>
      <c r="DT52" s="122"/>
      <c r="DU52" s="122"/>
      <c r="DV52" s="122"/>
      <c r="DW52" s="122"/>
      <c r="DX52" s="122"/>
    </row>
    <row r="53" spans="1:128" s="67" customFormat="1" ht="31.5" hidden="1" customHeight="1">
      <c r="A53" s="896"/>
      <c r="B53" s="848"/>
      <c r="C53" s="870"/>
      <c r="D53" s="538">
        <v>0.5</v>
      </c>
      <c r="E53" s="828"/>
      <c r="F53" s="704"/>
      <c r="G53" s="947"/>
      <c r="H53" s="705"/>
      <c r="I53" s="293" t="s">
        <v>550</v>
      </c>
      <c r="J53" s="292" t="str">
        <f>'Ma tran chuc năng P5'!H82</f>
        <v>Khai thác hiệu quả các phần mềm chuyên môn được trang bị</v>
      </c>
      <c r="K53" s="118" t="s">
        <v>105</v>
      </c>
      <c r="L53" s="86">
        <v>0</v>
      </c>
      <c r="M53" s="178" t="s">
        <v>106</v>
      </c>
      <c r="N53" s="139">
        <v>0.5</v>
      </c>
      <c r="O53" s="312">
        <f>N53*$C$52*$B$25*$A$9</f>
        <v>0</v>
      </c>
      <c r="P53" s="86">
        <v>0</v>
      </c>
      <c r="Q53" s="134"/>
      <c r="R53" s="118">
        <f>IF((100-P53*10)&gt;30,100-P53*10,0)</f>
        <v>100</v>
      </c>
      <c r="S53" s="135">
        <f>R53*O53</f>
        <v>0</v>
      </c>
      <c r="T53" s="86">
        <v>0</v>
      </c>
      <c r="U53" s="134"/>
      <c r="V53" s="118">
        <f>IF((100-T53*10)&gt;30,100-T53*10,0)</f>
        <v>100</v>
      </c>
      <c r="W53" s="135">
        <f>O53*V53</f>
        <v>0</v>
      </c>
      <c r="X53" s="221"/>
      <c r="Y53" s="122"/>
      <c r="Z53" s="122"/>
      <c r="AA53" s="122"/>
      <c r="AB53" s="122"/>
      <c r="AC53" s="122"/>
      <c r="AD53" s="122"/>
      <c r="AE53" s="122"/>
      <c r="AF53" s="122"/>
      <c r="AG53" s="122"/>
      <c r="AH53" s="122"/>
      <c r="AI53" s="122"/>
      <c r="AJ53" s="122"/>
      <c r="AK53" s="122"/>
      <c r="AL53" s="122"/>
      <c r="AM53" s="122"/>
      <c r="AN53" s="122"/>
      <c r="AO53" s="122"/>
      <c r="AP53" s="122"/>
      <c r="AQ53" s="122"/>
      <c r="AR53" s="122"/>
      <c r="AS53" s="122"/>
      <c r="AT53" s="122"/>
      <c r="AU53" s="122"/>
      <c r="AV53" s="122"/>
      <c r="AW53" s="122"/>
      <c r="AX53" s="122"/>
      <c r="AY53" s="122"/>
      <c r="AZ53" s="122"/>
      <c r="BA53" s="122"/>
      <c r="BB53" s="122"/>
      <c r="BC53" s="122"/>
      <c r="BD53" s="122"/>
      <c r="BE53" s="122"/>
      <c r="BF53" s="122"/>
      <c r="BG53" s="122"/>
      <c r="BH53" s="122"/>
      <c r="BI53" s="122"/>
      <c r="BJ53" s="122"/>
      <c r="BK53" s="122"/>
      <c r="BL53" s="122"/>
      <c r="BM53" s="122"/>
      <c r="BN53" s="122"/>
      <c r="BO53" s="122"/>
      <c r="BP53" s="122"/>
      <c r="BQ53" s="122"/>
      <c r="BR53" s="122"/>
      <c r="BS53" s="122"/>
      <c r="BT53" s="122"/>
      <c r="BU53" s="122"/>
      <c r="BV53" s="122"/>
      <c r="BW53" s="122"/>
      <c r="BX53" s="122"/>
      <c r="BY53" s="122"/>
      <c r="BZ53" s="122"/>
      <c r="CA53" s="122"/>
      <c r="CB53" s="122"/>
      <c r="CC53" s="122"/>
      <c r="CD53" s="122"/>
      <c r="CE53" s="122"/>
      <c r="CF53" s="122"/>
      <c r="CG53" s="122"/>
      <c r="CH53" s="122"/>
      <c r="CI53" s="122"/>
      <c r="CJ53" s="122"/>
      <c r="CK53" s="122"/>
      <c r="CL53" s="122"/>
      <c r="CM53" s="122"/>
      <c r="CN53" s="122"/>
      <c r="CO53" s="122"/>
      <c r="CP53" s="122"/>
      <c r="CQ53" s="122"/>
      <c r="CR53" s="122"/>
      <c r="CS53" s="122"/>
      <c r="CT53" s="122"/>
      <c r="CU53" s="122"/>
      <c r="CV53" s="122"/>
      <c r="CW53" s="122"/>
      <c r="CX53" s="122"/>
      <c r="CY53" s="122"/>
      <c r="CZ53" s="122"/>
      <c r="DA53" s="122"/>
      <c r="DB53" s="122"/>
      <c r="DC53" s="122"/>
      <c r="DD53" s="122"/>
      <c r="DE53" s="122"/>
      <c r="DF53" s="122"/>
      <c r="DG53" s="122"/>
      <c r="DH53" s="122"/>
      <c r="DI53" s="122"/>
      <c r="DJ53" s="122"/>
      <c r="DK53" s="122"/>
      <c r="DL53" s="122"/>
      <c r="DM53" s="122"/>
      <c r="DN53" s="122"/>
      <c r="DO53" s="122"/>
      <c r="DP53" s="122"/>
      <c r="DQ53" s="122"/>
      <c r="DR53" s="122"/>
      <c r="DS53" s="122"/>
      <c r="DT53" s="122"/>
      <c r="DU53" s="122"/>
      <c r="DV53" s="122"/>
      <c r="DW53" s="122"/>
      <c r="DX53" s="122"/>
    </row>
    <row r="54" spans="1:128" s="67" customFormat="1" ht="30.75" hidden="1" customHeight="1">
      <c r="A54" s="896"/>
      <c r="B54" s="848"/>
      <c r="C54" s="147"/>
      <c r="D54" s="147"/>
      <c r="E54" s="138" t="s">
        <v>231</v>
      </c>
      <c r="F54" s="831" t="s">
        <v>232</v>
      </c>
      <c r="G54" s="832"/>
      <c r="H54" s="832"/>
      <c r="I54" s="832"/>
      <c r="J54" s="832"/>
      <c r="K54" s="832"/>
      <c r="L54" s="832"/>
      <c r="M54" s="833"/>
      <c r="N54" s="190"/>
      <c r="O54" s="190"/>
      <c r="P54" s="198"/>
      <c r="Q54" s="198"/>
      <c r="R54" s="196"/>
      <c r="S54" s="197"/>
      <c r="T54" s="198"/>
      <c r="U54" s="198"/>
      <c r="V54" s="196"/>
      <c r="W54" s="197"/>
      <c r="X54" s="221"/>
      <c r="Y54" s="122"/>
      <c r="Z54" s="122"/>
      <c r="AA54" s="122"/>
      <c r="AB54" s="122"/>
      <c r="AC54" s="122"/>
      <c r="AD54" s="122"/>
      <c r="AE54" s="122"/>
      <c r="AF54" s="122"/>
      <c r="AG54" s="122"/>
      <c r="AH54" s="122"/>
      <c r="AI54" s="122"/>
      <c r="AJ54" s="122"/>
      <c r="AK54" s="122"/>
      <c r="AL54" s="122"/>
      <c r="AM54" s="122"/>
      <c r="AN54" s="122"/>
      <c r="AO54" s="122"/>
      <c r="AP54" s="122"/>
      <c r="AQ54" s="122"/>
      <c r="AR54" s="122"/>
      <c r="AS54" s="122"/>
      <c r="AT54" s="122"/>
      <c r="AU54" s="122"/>
      <c r="AV54" s="122"/>
      <c r="AW54" s="122"/>
      <c r="AX54" s="122"/>
      <c r="AY54" s="122"/>
      <c r="AZ54" s="122"/>
      <c r="BA54" s="122"/>
      <c r="BB54" s="122"/>
      <c r="BC54" s="122"/>
      <c r="BD54" s="122"/>
      <c r="BE54" s="122"/>
      <c r="BF54" s="122"/>
      <c r="BG54" s="122"/>
      <c r="BH54" s="122"/>
      <c r="BI54" s="122"/>
      <c r="BJ54" s="122"/>
      <c r="BK54" s="122"/>
      <c r="BL54" s="122"/>
      <c r="BM54" s="122"/>
      <c r="BN54" s="122"/>
      <c r="BO54" s="122"/>
      <c r="BP54" s="122"/>
      <c r="BQ54" s="122"/>
      <c r="BR54" s="122"/>
      <c r="BS54" s="122"/>
      <c r="BT54" s="122"/>
      <c r="BU54" s="122"/>
      <c r="BV54" s="122"/>
      <c r="BW54" s="122"/>
      <c r="BX54" s="122"/>
      <c r="BY54" s="122"/>
      <c r="BZ54" s="122"/>
      <c r="CA54" s="122"/>
      <c r="CB54" s="122"/>
      <c r="CC54" s="122"/>
      <c r="CD54" s="122"/>
      <c r="CE54" s="122"/>
      <c r="CF54" s="122"/>
      <c r="CG54" s="122"/>
      <c r="CH54" s="122"/>
      <c r="CI54" s="122"/>
      <c r="CJ54" s="122"/>
      <c r="CK54" s="122"/>
      <c r="CL54" s="122"/>
      <c r="CM54" s="122"/>
      <c r="CN54" s="122"/>
      <c r="CO54" s="122"/>
      <c r="CP54" s="122"/>
      <c r="CQ54" s="122"/>
      <c r="CR54" s="122"/>
      <c r="CS54" s="122"/>
      <c r="CT54" s="122"/>
      <c r="CU54" s="122"/>
      <c r="CV54" s="122"/>
      <c r="CW54" s="122"/>
      <c r="CX54" s="122"/>
      <c r="CY54" s="122"/>
      <c r="CZ54" s="122"/>
      <c r="DA54" s="122"/>
      <c r="DB54" s="122"/>
      <c r="DC54" s="122"/>
      <c r="DD54" s="122"/>
      <c r="DE54" s="122"/>
      <c r="DF54" s="122"/>
      <c r="DG54" s="122"/>
      <c r="DH54" s="122"/>
      <c r="DI54" s="122"/>
      <c r="DJ54" s="122"/>
      <c r="DK54" s="122"/>
      <c r="DL54" s="122"/>
      <c r="DM54" s="122"/>
      <c r="DN54" s="122"/>
      <c r="DO54" s="122"/>
      <c r="DP54" s="122"/>
      <c r="DQ54" s="122"/>
      <c r="DR54" s="122"/>
      <c r="DS54" s="122"/>
      <c r="DT54" s="122"/>
      <c r="DU54" s="122"/>
      <c r="DV54" s="122"/>
      <c r="DW54" s="122"/>
      <c r="DX54" s="122"/>
    </row>
    <row r="55" spans="1:128" s="67" customFormat="1" ht="99" hidden="1" customHeight="1">
      <c r="A55" s="896"/>
      <c r="B55" s="848"/>
      <c r="C55" s="868">
        <v>0</v>
      </c>
      <c r="D55" s="538">
        <v>0.5</v>
      </c>
      <c r="E55" s="98" t="s">
        <v>76</v>
      </c>
      <c r="F55" s="58" t="str">
        <f>+'Ma tran chuc năng P5'!D84</f>
        <v>Lập kế hoạch và tổ chức triển khai duy trì áp dụng và cải tiến hệ thống quản lý chất lượng ISO 9001:2015 trong toàn Công ty</v>
      </c>
      <c r="G55" s="81" t="s">
        <v>555</v>
      </c>
      <c r="H55" s="129" t="str">
        <f>'Ma tran chuc năng P5'!F84</f>
        <v>Chỉ đạo và triển khai kế hoạch duy trì áp dụng và cải tiến hệ thống quản lý chất lượng ISO 9001:2015 của Công ty  đến toàn thể CBCNV trong phòng</v>
      </c>
      <c r="I55" s="81" t="str">
        <f>'Ma tran chuc năng P5'!G84</f>
        <v>QT1.1.1</v>
      </c>
      <c r="J55" s="129" t="str">
        <f>'Ma tran chuc năng P5'!H84</f>
        <v xml:space="preserve">Chỉ đạo, triển khai, tổ chức thực hiện duy trì áp dụng và cải tiến hệ thống  quản lý chất lượng ISO 9001:2015 trong phòng. </v>
      </c>
      <c r="K55" s="118" t="s">
        <v>105</v>
      </c>
      <c r="L55" s="86">
        <v>0</v>
      </c>
      <c r="M55" s="178" t="s">
        <v>106</v>
      </c>
      <c r="N55" s="139">
        <v>0.5</v>
      </c>
      <c r="O55" s="312">
        <f>N55*$C$55*$B$25*$A$9</f>
        <v>0</v>
      </c>
      <c r="P55" s="86">
        <v>0</v>
      </c>
      <c r="Q55" s="134"/>
      <c r="R55" s="118">
        <f>IF((100-P55*10)&gt;30,100-P55*10,0)</f>
        <v>100</v>
      </c>
      <c r="S55" s="135">
        <f>R55*O55</f>
        <v>0</v>
      </c>
      <c r="T55" s="86">
        <v>0</v>
      </c>
      <c r="U55" s="134"/>
      <c r="V55" s="118">
        <f>IF((100-T55*10)&gt;30,100-T55*10,0)</f>
        <v>100</v>
      </c>
      <c r="W55" s="135">
        <f>O55*V55</f>
        <v>0</v>
      </c>
      <c r="X55" s="221"/>
      <c r="Y55" s="122"/>
      <c r="Z55" s="122"/>
      <c r="AA55" s="122"/>
      <c r="AB55" s="122"/>
      <c r="AC55" s="122"/>
      <c r="AD55" s="122"/>
      <c r="AE55" s="122"/>
      <c r="AF55" s="122"/>
      <c r="AG55" s="122"/>
      <c r="AH55" s="122"/>
      <c r="AI55" s="122"/>
      <c r="AJ55" s="122"/>
      <c r="AK55" s="122"/>
      <c r="AL55" s="122"/>
      <c r="AM55" s="122"/>
      <c r="AN55" s="122"/>
      <c r="AO55" s="122"/>
      <c r="AP55" s="122"/>
      <c r="AQ55" s="122"/>
      <c r="AR55" s="122"/>
      <c r="AS55" s="122"/>
      <c r="AT55" s="122"/>
      <c r="AU55" s="122"/>
      <c r="AV55" s="122"/>
      <c r="AW55" s="122"/>
      <c r="AX55" s="122"/>
      <c r="AY55" s="122"/>
      <c r="AZ55" s="122"/>
      <c r="BA55" s="122"/>
      <c r="BB55" s="122"/>
      <c r="BC55" s="122"/>
      <c r="BD55" s="122"/>
      <c r="BE55" s="122"/>
      <c r="BF55" s="122"/>
      <c r="BG55" s="122"/>
      <c r="BH55" s="122"/>
      <c r="BI55" s="122"/>
      <c r="BJ55" s="122"/>
      <c r="BK55" s="122"/>
      <c r="BL55" s="122"/>
      <c r="BM55" s="122"/>
      <c r="BN55" s="122"/>
      <c r="BO55" s="122"/>
      <c r="BP55" s="122"/>
      <c r="BQ55" s="122"/>
      <c r="BR55" s="122"/>
      <c r="BS55" s="122"/>
      <c r="BT55" s="122"/>
      <c r="BU55" s="122"/>
      <c r="BV55" s="122"/>
      <c r="BW55" s="122"/>
      <c r="BX55" s="122"/>
      <c r="BY55" s="122"/>
      <c r="BZ55" s="122"/>
      <c r="CA55" s="122"/>
      <c r="CB55" s="122"/>
      <c r="CC55" s="122"/>
      <c r="CD55" s="122"/>
      <c r="CE55" s="122"/>
      <c r="CF55" s="122"/>
      <c r="CG55" s="122"/>
      <c r="CH55" s="122"/>
      <c r="CI55" s="122"/>
      <c r="CJ55" s="122"/>
      <c r="CK55" s="122"/>
      <c r="CL55" s="122"/>
      <c r="CM55" s="122"/>
      <c r="CN55" s="122"/>
      <c r="CO55" s="122"/>
      <c r="CP55" s="122"/>
      <c r="CQ55" s="122"/>
      <c r="CR55" s="122"/>
      <c r="CS55" s="122"/>
      <c r="CT55" s="122"/>
      <c r="CU55" s="122"/>
      <c r="CV55" s="122"/>
      <c r="CW55" s="122"/>
      <c r="CX55" s="122"/>
      <c r="CY55" s="122"/>
      <c r="CZ55" s="122"/>
      <c r="DA55" s="122"/>
      <c r="DB55" s="122"/>
      <c r="DC55" s="122"/>
      <c r="DD55" s="122"/>
      <c r="DE55" s="122"/>
      <c r="DF55" s="122"/>
      <c r="DG55" s="122"/>
      <c r="DH55" s="122"/>
      <c r="DI55" s="122"/>
      <c r="DJ55" s="122"/>
      <c r="DK55" s="122"/>
      <c r="DL55" s="122"/>
      <c r="DM55" s="122"/>
      <c r="DN55" s="122"/>
      <c r="DO55" s="122"/>
      <c r="DP55" s="122"/>
      <c r="DQ55" s="122"/>
      <c r="DR55" s="122"/>
      <c r="DS55" s="122"/>
      <c r="DT55" s="122"/>
      <c r="DU55" s="122"/>
      <c r="DV55" s="122"/>
      <c r="DW55" s="122"/>
      <c r="DX55" s="122"/>
    </row>
    <row r="56" spans="1:128" s="67" customFormat="1" ht="78.75" hidden="1" customHeight="1">
      <c r="A56" s="896"/>
      <c r="B56" s="848"/>
      <c r="C56" s="870"/>
      <c r="D56" s="538">
        <v>0.5</v>
      </c>
      <c r="E56" s="98" t="s">
        <v>78</v>
      </c>
      <c r="F56" s="58" t="str">
        <f>+'Ma tran chuc năng P5'!D86</f>
        <v>Lập kế hoạch triển khai duy trì áp dụng và cải tiến công cụ 5S trong toàn Công ty.</v>
      </c>
      <c r="G56" s="81" t="s">
        <v>557</v>
      </c>
      <c r="H56" s="63" t="str">
        <f>'Ma tran chuc năng P5'!F86</f>
        <v>Chỉ đạo và triển khai kế hoạch  duy trì áp dụng và cải tiến công cụ 5S của Công ty đến toàn thể CBCNV trong phòng.</v>
      </c>
      <c r="I56" s="81" t="str">
        <f>'Ma tran chuc năng P5'!G86</f>
        <v>QT2.1.1</v>
      </c>
      <c r="J56" s="63" t="str">
        <f>'Ma tran chuc năng P5'!H86</f>
        <v xml:space="preserve">Triển khai, tổ chức thực hiện, duy trì áp dụng và cải tiến công cụ 5S  trong phòng. </v>
      </c>
      <c r="K56" s="118" t="s">
        <v>105</v>
      </c>
      <c r="L56" s="86">
        <v>0</v>
      </c>
      <c r="M56" s="178" t="s">
        <v>106</v>
      </c>
      <c r="N56" s="139">
        <v>0.5</v>
      </c>
      <c r="O56" s="312">
        <f>N56*$C$55*$B$25*$A$9</f>
        <v>0</v>
      </c>
      <c r="P56" s="86">
        <v>0</v>
      </c>
      <c r="Q56" s="134"/>
      <c r="R56" s="118">
        <f>IF((100-P56*10)&gt;30,100-P56*10,0)</f>
        <v>100</v>
      </c>
      <c r="S56" s="135">
        <f>R56*O56</f>
        <v>0</v>
      </c>
      <c r="T56" s="86">
        <v>0</v>
      </c>
      <c r="U56" s="134"/>
      <c r="V56" s="118">
        <f>IF((100-T56*10)&gt;30,100-T56*10,0)</f>
        <v>100</v>
      </c>
      <c r="W56" s="135">
        <f>O56*V56</f>
        <v>0</v>
      </c>
      <c r="X56" s="221"/>
      <c r="Y56" s="122"/>
      <c r="Z56" s="122"/>
      <c r="AA56" s="122"/>
      <c r="AB56" s="122"/>
      <c r="AC56" s="122"/>
      <c r="AD56" s="122"/>
      <c r="AE56" s="122"/>
      <c r="AF56" s="122"/>
      <c r="AG56" s="122"/>
      <c r="AH56" s="122"/>
      <c r="AI56" s="122"/>
      <c r="AJ56" s="122"/>
      <c r="AK56" s="122"/>
      <c r="AL56" s="122"/>
      <c r="AM56" s="122"/>
      <c r="AN56" s="122"/>
      <c r="AO56" s="122"/>
      <c r="AP56" s="122"/>
      <c r="AQ56" s="122"/>
      <c r="AR56" s="122"/>
      <c r="AS56" s="122"/>
      <c r="AT56" s="122"/>
      <c r="AU56" s="122"/>
      <c r="AV56" s="122"/>
      <c r="AW56" s="122"/>
      <c r="AX56" s="122"/>
      <c r="AY56" s="122"/>
      <c r="AZ56" s="122"/>
      <c r="BA56" s="122"/>
      <c r="BB56" s="122"/>
      <c r="BC56" s="122"/>
      <c r="BD56" s="122"/>
      <c r="BE56" s="122"/>
      <c r="BF56" s="122"/>
      <c r="BG56" s="122"/>
      <c r="BH56" s="122"/>
      <c r="BI56" s="122"/>
      <c r="BJ56" s="122"/>
      <c r="BK56" s="122"/>
      <c r="BL56" s="122"/>
      <c r="BM56" s="122"/>
      <c r="BN56" s="122"/>
      <c r="BO56" s="122"/>
      <c r="BP56" s="122"/>
      <c r="BQ56" s="122"/>
      <c r="BR56" s="122"/>
      <c r="BS56" s="122"/>
      <c r="BT56" s="122"/>
      <c r="BU56" s="122"/>
      <c r="BV56" s="122"/>
      <c r="BW56" s="122"/>
      <c r="BX56" s="122"/>
      <c r="BY56" s="122"/>
      <c r="BZ56" s="122"/>
      <c r="CA56" s="122"/>
      <c r="CB56" s="122"/>
      <c r="CC56" s="122"/>
      <c r="CD56" s="122"/>
      <c r="CE56" s="122"/>
      <c r="CF56" s="122"/>
      <c r="CG56" s="122"/>
      <c r="CH56" s="122"/>
      <c r="CI56" s="122"/>
      <c r="CJ56" s="122"/>
      <c r="CK56" s="122"/>
      <c r="CL56" s="122"/>
      <c r="CM56" s="122"/>
      <c r="CN56" s="122"/>
      <c r="CO56" s="122"/>
      <c r="CP56" s="122"/>
      <c r="CQ56" s="122"/>
      <c r="CR56" s="122"/>
      <c r="CS56" s="122"/>
      <c r="CT56" s="122"/>
      <c r="CU56" s="122"/>
      <c r="CV56" s="122"/>
      <c r="CW56" s="122"/>
      <c r="CX56" s="122"/>
      <c r="CY56" s="122"/>
      <c r="CZ56" s="122"/>
      <c r="DA56" s="122"/>
      <c r="DB56" s="122"/>
      <c r="DC56" s="122"/>
      <c r="DD56" s="122"/>
      <c r="DE56" s="122"/>
      <c r="DF56" s="122"/>
      <c r="DG56" s="122"/>
      <c r="DH56" s="122"/>
      <c r="DI56" s="122"/>
      <c r="DJ56" s="122"/>
      <c r="DK56" s="122"/>
      <c r="DL56" s="122"/>
      <c r="DM56" s="122"/>
      <c r="DN56" s="122"/>
      <c r="DO56" s="122"/>
      <c r="DP56" s="122"/>
      <c r="DQ56" s="122"/>
      <c r="DR56" s="122"/>
      <c r="DS56" s="122"/>
      <c r="DT56" s="122"/>
      <c r="DU56" s="122"/>
      <c r="DV56" s="122"/>
      <c r="DW56" s="122"/>
      <c r="DX56" s="122"/>
    </row>
    <row r="57" spans="1:128" s="67" customFormat="1" ht="30.75" hidden="1" customHeight="1">
      <c r="A57" s="896"/>
      <c r="B57" s="848"/>
      <c r="C57" s="147"/>
      <c r="D57" s="147"/>
      <c r="E57" s="138" t="s">
        <v>240</v>
      </c>
      <c r="F57" s="831" t="s">
        <v>239</v>
      </c>
      <c r="G57" s="832"/>
      <c r="H57" s="832"/>
      <c r="I57" s="832"/>
      <c r="J57" s="832"/>
      <c r="K57" s="832"/>
      <c r="L57" s="832"/>
      <c r="M57" s="833"/>
      <c r="N57" s="190"/>
      <c r="O57" s="190"/>
      <c r="P57" s="198"/>
      <c r="Q57" s="198"/>
      <c r="R57" s="196"/>
      <c r="S57" s="197"/>
      <c r="T57" s="198"/>
      <c r="U57" s="198"/>
      <c r="V57" s="196"/>
      <c r="W57" s="197"/>
      <c r="X57" s="221"/>
      <c r="Y57" s="122"/>
      <c r="Z57" s="122"/>
      <c r="AA57" s="122"/>
      <c r="AB57" s="122"/>
      <c r="AC57" s="122"/>
      <c r="AD57" s="122"/>
      <c r="AE57" s="122"/>
      <c r="AF57" s="122"/>
      <c r="AG57" s="122"/>
      <c r="AH57" s="122"/>
      <c r="AI57" s="122"/>
      <c r="AJ57" s="122"/>
      <c r="AK57" s="122"/>
      <c r="AL57" s="122"/>
      <c r="AM57" s="122"/>
      <c r="AN57" s="122"/>
      <c r="AO57" s="122"/>
      <c r="AP57" s="122"/>
      <c r="AQ57" s="122"/>
      <c r="AR57" s="122"/>
      <c r="AS57" s="122"/>
      <c r="AT57" s="122"/>
      <c r="AU57" s="122"/>
      <c r="AV57" s="122"/>
      <c r="AW57" s="122"/>
      <c r="AX57" s="122"/>
      <c r="AY57" s="122"/>
      <c r="AZ57" s="122"/>
      <c r="BA57" s="122"/>
      <c r="BB57" s="122"/>
      <c r="BC57" s="122"/>
      <c r="BD57" s="122"/>
      <c r="BE57" s="122"/>
      <c r="BF57" s="122"/>
      <c r="BG57" s="122"/>
      <c r="BH57" s="122"/>
      <c r="BI57" s="122"/>
      <c r="BJ57" s="122"/>
      <c r="BK57" s="122"/>
      <c r="BL57" s="122"/>
      <c r="BM57" s="122"/>
      <c r="BN57" s="122"/>
      <c r="BO57" s="122"/>
      <c r="BP57" s="122"/>
      <c r="BQ57" s="122"/>
      <c r="BR57" s="122"/>
      <c r="BS57" s="122"/>
      <c r="BT57" s="122"/>
      <c r="BU57" s="122"/>
      <c r="BV57" s="122"/>
      <c r="BW57" s="122"/>
      <c r="BX57" s="122"/>
      <c r="BY57" s="122"/>
      <c r="BZ57" s="122"/>
      <c r="CA57" s="122"/>
      <c r="CB57" s="122"/>
      <c r="CC57" s="122"/>
      <c r="CD57" s="122"/>
      <c r="CE57" s="122"/>
      <c r="CF57" s="122"/>
      <c r="CG57" s="122"/>
      <c r="CH57" s="122"/>
      <c r="CI57" s="122"/>
      <c r="CJ57" s="122"/>
      <c r="CK57" s="122"/>
      <c r="CL57" s="122"/>
      <c r="CM57" s="122"/>
      <c r="CN57" s="122"/>
      <c r="CO57" s="122"/>
      <c r="CP57" s="122"/>
      <c r="CQ57" s="122"/>
      <c r="CR57" s="122"/>
      <c r="CS57" s="122"/>
      <c r="CT57" s="122"/>
      <c r="CU57" s="122"/>
      <c r="CV57" s="122"/>
      <c r="CW57" s="122"/>
      <c r="CX57" s="122"/>
      <c r="CY57" s="122"/>
      <c r="CZ57" s="122"/>
      <c r="DA57" s="122"/>
      <c r="DB57" s="122"/>
      <c r="DC57" s="122"/>
      <c r="DD57" s="122"/>
      <c r="DE57" s="122"/>
      <c r="DF57" s="122"/>
      <c r="DG57" s="122"/>
      <c r="DH57" s="122"/>
      <c r="DI57" s="122"/>
      <c r="DJ57" s="122"/>
      <c r="DK57" s="122"/>
      <c r="DL57" s="122"/>
      <c r="DM57" s="122"/>
      <c r="DN57" s="122"/>
      <c r="DO57" s="122"/>
      <c r="DP57" s="122"/>
      <c r="DQ57" s="122"/>
      <c r="DR57" s="122"/>
      <c r="DS57" s="122"/>
      <c r="DT57" s="122"/>
      <c r="DU57" s="122"/>
      <c r="DV57" s="122"/>
      <c r="DW57" s="122"/>
      <c r="DX57" s="122"/>
    </row>
    <row r="58" spans="1:128" s="67" customFormat="1" ht="78.75" hidden="1" customHeight="1">
      <c r="A58" s="896"/>
      <c r="B58" s="909"/>
      <c r="C58" s="200">
        <v>0</v>
      </c>
      <c r="D58" s="538">
        <v>1</v>
      </c>
      <c r="E58" s="81" t="s">
        <v>81</v>
      </c>
      <c r="F58" s="93" t="str">
        <f>'Ma tran chuc năng P5'!D88</f>
        <v>Công tác văn hóa doanh nghiệp</v>
      </c>
      <c r="G58" s="81" t="s">
        <v>563</v>
      </c>
      <c r="H58" s="58" t="str">
        <f>'Ma tran chuc năng P5'!F88</f>
        <v>Thực hiện công tác Văn hóa Doanh nghiệp trong đơn vị theo quy định của Công ty và Tổng Công ty Điện lực Miền Bắc</v>
      </c>
      <c r="I58" s="81">
        <f>'Ma tran chuc năng P5'!G89</f>
        <v>0</v>
      </c>
      <c r="J58" s="58">
        <f>'Ma tran chuc năng P5'!H89</f>
        <v>0</v>
      </c>
      <c r="K58" s="118" t="s">
        <v>105</v>
      </c>
      <c r="L58" s="86">
        <v>0</v>
      </c>
      <c r="M58" s="178" t="s">
        <v>106</v>
      </c>
      <c r="N58" s="139">
        <v>1</v>
      </c>
      <c r="O58" s="312">
        <f>N58*$C$58*$B$25*$A$9</f>
        <v>0</v>
      </c>
      <c r="P58" s="178"/>
      <c r="Q58" s="134"/>
      <c r="R58" s="118">
        <f>IF((100-P58*10)&gt;30,100-P58*10,0)</f>
        <v>100</v>
      </c>
      <c r="S58" s="135">
        <f>R58*O58</f>
        <v>0</v>
      </c>
      <c r="T58" s="86">
        <v>0</v>
      </c>
      <c r="U58" s="134"/>
      <c r="V58" s="118">
        <f>IF((100-T58*10)&gt;30,100-T58*10,0)</f>
        <v>100</v>
      </c>
      <c r="W58" s="135">
        <f>O58*V58</f>
        <v>0</v>
      </c>
      <c r="X58" s="221"/>
      <c r="Y58" s="122"/>
      <c r="Z58" s="122"/>
      <c r="AA58" s="122"/>
      <c r="AB58" s="122"/>
      <c r="AC58" s="122"/>
      <c r="AD58" s="122"/>
      <c r="AE58" s="122"/>
      <c r="AF58" s="122"/>
      <c r="AG58" s="122"/>
      <c r="AH58" s="122"/>
      <c r="AI58" s="122"/>
      <c r="AJ58" s="122"/>
      <c r="AK58" s="122"/>
      <c r="AL58" s="122"/>
      <c r="AM58" s="122"/>
      <c r="AN58" s="122"/>
      <c r="AO58" s="122"/>
      <c r="AP58" s="122"/>
      <c r="AQ58" s="122"/>
      <c r="AR58" s="122"/>
      <c r="AS58" s="122"/>
      <c r="AT58" s="122"/>
      <c r="AU58" s="122"/>
      <c r="AV58" s="122"/>
      <c r="AW58" s="122"/>
      <c r="AX58" s="122"/>
      <c r="AY58" s="122"/>
      <c r="AZ58" s="122"/>
      <c r="BA58" s="122"/>
      <c r="BB58" s="122"/>
      <c r="BC58" s="122"/>
      <c r="BD58" s="122"/>
      <c r="BE58" s="122"/>
      <c r="BF58" s="122"/>
      <c r="BG58" s="122"/>
      <c r="BH58" s="122"/>
      <c r="BI58" s="122"/>
      <c r="BJ58" s="122"/>
      <c r="BK58" s="122"/>
      <c r="BL58" s="122"/>
      <c r="BM58" s="122"/>
      <c r="BN58" s="122"/>
      <c r="BO58" s="122"/>
      <c r="BP58" s="122"/>
      <c r="BQ58" s="122"/>
      <c r="BR58" s="122"/>
      <c r="BS58" s="122"/>
      <c r="BT58" s="122"/>
      <c r="BU58" s="122"/>
      <c r="BV58" s="122"/>
      <c r="BW58" s="122"/>
      <c r="BX58" s="122"/>
      <c r="BY58" s="122"/>
      <c r="BZ58" s="122"/>
      <c r="CA58" s="122"/>
      <c r="CB58" s="122"/>
      <c r="CC58" s="122"/>
      <c r="CD58" s="122"/>
      <c r="CE58" s="122"/>
      <c r="CF58" s="122"/>
      <c r="CG58" s="122"/>
      <c r="CH58" s="122"/>
      <c r="CI58" s="122"/>
      <c r="CJ58" s="122"/>
      <c r="CK58" s="122"/>
      <c r="CL58" s="122"/>
      <c r="CM58" s="122"/>
      <c r="CN58" s="122"/>
      <c r="CO58" s="122"/>
      <c r="CP58" s="122"/>
      <c r="CQ58" s="122"/>
      <c r="CR58" s="122"/>
      <c r="CS58" s="122"/>
      <c r="CT58" s="122"/>
      <c r="CU58" s="122"/>
      <c r="CV58" s="122"/>
      <c r="CW58" s="122"/>
      <c r="CX58" s="122"/>
      <c r="CY58" s="122"/>
      <c r="CZ58" s="122"/>
      <c r="DA58" s="122"/>
      <c r="DB58" s="122"/>
      <c r="DC58" s="122"/>
      <c r="DD58" s="122"/>
      <c r="DE58" s="122"/>
      <c r="DF58" s="122"/>
      <c r="DG58" s="122"/>
      <c r="DH58" s="122"/>
      <c r="DI58" s="122"/>
      <c r="DJ58" s="122"/>
      <c r="DK58" s="122"/>
      <c r="DL58" s="122"/>
      <c r="DM58" s="122"/>
      <c r="DN58" s="122"/>
      <c r="DO58" s="122"/>
      <c r="DP58" s="122"/>
      <c r="DQ58" s="122"/>
      <c r="DR58" s="122"/>
      <c r="DS58" s="122"/>
      <c r="DT58" s="122"/>
      <c r="DU58" s="122"/>
      <c r="DV58" s="122"/>
      <c r="DW58" s="122"/>
      <c r="DX58" s="122"/>
    </row>
    <row r="59" spans="1:128" s="67" customFormat="1">
      <c r="A59" s="896"/>
      <c r="B59" s="147"/>
      <c r="C59" s="162">
        <f>SUM(C23:C58)</f>
        <v>1</v>
      </c>
      <c r="D59" s="162"/>
      <c r="E59" s="81"/>
      <c r="F59" s="93"/>
      <c r="G59" s="81"/>
      <c r="H59" s="58"/>
      <c r="I59" s="81"/>
      <c r="J59" s="58"/>
      <c r="K59" s="90"/>
      <c r="L59" s="179"/>
      <c r="M59" s="178"/>
      <c r="N59" s="139"/>
      <c r="O59" s="139"/>
      <c r="P59" s="178"/>
      <c r="Q59" s="178"/>
      <c r="R59" s="176"/>
      <c r="S59" s="177"/>
      <c r="T59" s="178"/>
      <c r="U59" s="178"/>
      <c r="V59" s="176"/>
      <c r="W59" s="177"/>
      <c r="X59" s="221"/>
      <c r="Y59" s="122"/>
      <c r="Z59" s="122"/>
      <c r="AA59" s="122"/>
      <c r="AB59" s="122"/>
      <c r="AC59" s="122"/>
      <c r="AD59" s="122"/>
      <c r="AE59" s="122"/>
      <c r="AF59" s="122"/>
      <c r="AG59" s="122"/>
      <c r="AH59" s="122"/>
      <c r="AI59" s="122"/>
      <c r="AJ59" s="122"/>
      <c r="AK59" s="122"/>
      <c r="AL59" s="122"/>
      <c r="AM59" s="122"/>
      <c r="AN59" s="122"/>
      <c r="AO59" s="122"/>
      <c r="AP59" s="122"/>
      <c r="AQ59" s="122"/>
      <c r="AR59" s="122"/>
      <c r="AS59" s="122"/>
      <c r="AT59" s="122"/>
      <c r="AU59" s="122"/>
      <c r="AV59" s="122"/>
      <c r="AW59" s="122"/>
      <c r="AX59" s="122"/>
      <c r="AY59" s="122"/>
      <c r="AZ59" s="122"/>
      <c r="BA59" s="122"/>
      <c r="BB59" s="122"/>
      <c r="BC59" s="122"/>
      <c r="BD59" s="122"/>
      <c r="BE59" s="122"/>
      <c r="BF59" s="122"/>
      <c r="BG59" s="122"/>
      <c r="BH59" s="122"/>
      <c r="BI59" s="122"/>
      <c r="BJ59" s="122"/>
      <c r="BK59" s="122"/>
      <c r="BL59" s="122"/>
      <c r="BM59" s="122"/>
      <c r="BN59" s="122"/>
      <c r="BO59" s="122"/>
      <c r="BP59" s="122"/>
      <c r="BQ59" s="122"/>
      <c r="BR59" s="122"/>
      <c r="BS59" s="122"/>
      <c r="BT59" s="122"/>
      <c r="BU59" s="122"/>
      <c r="BV59" s="122"/>
      <c r="BW59" s="122"/>
      <c r="BX59" s="122"/>
      <c r="BY59" s="122"/>
      <c r="BZ59" s="122"/>
      <c r="CA59" s="122"/>
      <c r="CB59" s="122"/>
      <c r="CC59" s="122"/>
      <c r="CD59" s="122"/>
      <c r="CE59" s="122"/>
      <c r="CF59" s="122"/>
      <c r="CG59" s="122"/>
      <c r="CH59" s="122"/>
      <c r="CI59" s="122"/>
      <c r="CJ59" s="122"/>
      <c r="CK59" s="122"/>
      <c r="CL59" s="122"/>
      <c r="CM59" s="122"/>
      <c r="CN59" s="122"/>
      <c r="CO59" s="122"/>
      <c r="CP59" s="122"/>
      <c r="CQ59" s="122"/>
      <c r="CR59" s="122"/>
      <c r="CS59" s="122"/>
      <c r="CT59" s="122"/>
      <c r="CU59" s="122"/>
      <c r="CV59" s="122"/>
      <c r="CW59" s="122"/>
      <c r="CX59" s="122"/>
      <c r="CY59" s="122"/>
      <c r="CZ59" s="122"/>
      <c r="DA59" s="122"/>
      <c r="DB59" s="122"/>
      <c r="DC59" s="122"/>
      <c r="DD59" s="122"/>
      <c r="DE59" s="122"/>
      <c r="DF59" s="122"/>
      <c r="DG59" s="122"/>
      <c r="DH59" s="122"/>
      <c r="DI59" s="122"/>
      <c r="DJ59" s="122"/>
      <c r="DK59" s="122"/>
      <c r="DL59" s="122"/>
      <c r="DM59" s="122"/>
      <c r="DN59" s="122"/>
      <c r="DO59" s="122"/>
      <c r="DP59" s="122"/>
      <c r="DQ59" s="122"/>
      <c r="DR59" s="122"/>
      <c r="DS59" s="122"/>
      <c r="DT59" s="122"/>
      <c r="DU59" s="122"/>
      <c r="DV59" s="122"/>
      <c r="DW59" s="122"/>
      <c r="DX59" s="122"/>
    </row>
    <row r="60" spans="1:128" s="335" customFormat="1" ht="15.75" customHeight="1">
      <c r="A60" s="896"/>
      <c r="B60" s="328"/>
      <c r="C60" s="329"/>
      <c r="D60" s="329"/>
      <c r="E60" s="330" t="s">
        <v>604</v>
      </c>
      <c r="F60" s="836" t="s">
        <v>605</v>
      </c>
      <c r="G60" s="837"/>
      <c r="H60" s="837"/>
      <c r="I60" s="837"/>
      <c r="J60" s="837"/>
      <c r="K60" s="837"/>
      <c r="L60" s="837"/>
      <c r="M60" s="838"/>
      <c r="N60" s="384"/>
      <c r="O60" s="384"/>
      <c r="P60" s="385"/>
      <c r="Q60" s="385"/>
      <c r="R60" s="386"/>
      <c r="S60" s="387"/>
      <c r="T60" s="385"/>
      <c r="U60" s="385"/>
      <c r="V60" s="388"/>
      <c r="W60" s="387"/>
    </row>
    <row r="61" spans="1:128" s="335" customFormat="1" ht="122.25" customHeight="1">
      <c r="A61" s="896"/>
      <c r="B61" s="839">
        <v>0.12</v>
      </c>
      <c r="C61" s="540">
        <v>0.09</v>
      </c>
      <c r="D61" s="558">
        <v>1</v>
      </c>
      <c r="E61" s="83" t="s">
        <v>8</v>
      </c>
      <c r="F61" s="84" t="s">
        <v>42</v>
      </c>
      <c r="G61" s="157" t="s">
        <v>583</v>
      </c>
      <c r="H61" s="84" t="s">
        <v>401</v>
      </c>
      <c r="I61" s="156" t="s">
        <v>584</v>
      </c>
      <c r="J61" s="84" t="s">
        <v>401</v>
      </c>
      <c r="K61" s="86" t="s">
        <v>105</v>
      </c>
      <c r="L61" s="86">
        <v>0</v>
      </c>
      <c r="M61" s="118" t="s">
        <v>106</v>
      </c>
      <c r="N61" s="168">
        <v>1</v>
      </c>
      <c r="O61" s="312">
        <f>N61*D61*C61*$B$61*$A$9</f>
        <v>9.1799999999999989E-3</v>
      </c>
      <c r="P61" s="156">
        <v>0</v>
      </c>
      <c r="Q61" s="83">
        <v>10</v>
      </c>
      <c r="R61" s="118">
        <f t="shared" ref="R61:R68" si="5">100-(P61-L61)*Q61</f>
        <v>100</v>
      </c>
      <c r="S61" s="135">
        <f t="shared" ref="S61:S69" si="6">O61*R61</f>
        <v>0.91799999999999993</v>
      </c>
      <c r="T61" s="156">
        <v>0</v>
      </c>
      <c r="U61" s="83">
        <v>10</v>
      </c>
      <c r="V61" s="118">
        <f t="shared" ref="V61:V69" si="7">100-(T61-L61)*U61</f>
        <v>100</v>
      </c>
      <c r="W61" s="135">
        <f t="shared" ref="W61:W71" si="8">O61*V61</f>
        <v>0.91799999999999993</v>
      </c>
    </row>
    <row r="62" spans="1:128" s="335" customFormat="1" ht="47.25">
      <c r="A62" s="896"/>
      <c r="B62" s="840"/>
      <c r="C62" s="536">
        <v>0.06</v>
      </c>
      <c r="D62" s="559">
        <v>1</v>
      </c>
      <c r="E62" s="81" t="s">
        <v>56</v>
      </c>
      <c r="F62" s="58" t="s">
        <v>57</v>
      </c>
      <c r="G62" s="140" t="s">
        <v>472</v>
      </c>
      <c r="H62" s="53" t="s">
        <v>273</v>
      </c>
      <c r="I62" s="81" t="s">
        <v>477</v>
      </c>
      <c r="J62" s="298" t="s">
        <v>429</v>
      </c>
      <c r="K62" s="86" t="s">
        <v>105</v>
      </c>
      <c r="L62" s="86">
        <v>0</v>
      </c>
      <c r="M62" s="118" t="s">
        <v>106</v>
      </c>
      <c r="N62" s="139">
        <v>1</v>
      </c>
      <c r="O62" s="312">
        <f>N62*D62*C62*$B$61*$A$9</f>
        <v>6.1199999999999996E-3</v>
      </c>
      <c r="P62" s="156">
        <v>0</v>
      </c>
      <c r="Q62" s="83">
        <v>10</v>
      </c>
      <c r="R62" s="118">
        <f t="shared" si="5"/>
        <v>100</v>
      </c>
      <c r="S62" s="135">
        <f t="shared" si="6"/>
        <v>0.61199999999999999</v>
      </c>
      <c r="T62" s="156">
        <v>0</v>
      </c>
      <c r="U62" s="83">
        <v>10</v>
      </c>
      <c r="V62" s="118">
        <f t="shared" si="7"/>
        <v>100</v>
      </c>
      <c r="W62" s="135">
        <f t="shared" si="8"/>
        <v>0.61199999999999999</v>
      </c>
    </row>
    <row r="63" spans="1:128" s="335" customFormat="1" ht="63">
      <c r="A63" s="896"/>
      <c r="B63" s="840"/>
      <c r="C63" s="536">
        <v>0.06</v>
      </c>
      <c r="D63" s="559">
        <v>1</v>
      </c>
      <c r="E63" s="81" t="s">
        <v>58</v>
      </c>
      <c r="F63" s="58" t="s">
        <v>59</v>
      </c>
      <c r="G63" s="140" t="s">
        <v>473</v>
      </c>
      <c r="H63" s="53" t="s">
        <v>290</v>
      </c>
      <c r="I63" s="81" t="s">
        <v>478</v>
      </c>
      <c r="J63" s="298" t="s">
        <v>430</v>
      </c>
      <c r="K63" s="86" t="s">
        <v>105</v>
      </c>
      <c r="L63" s="86">
        <v>0</v>
      </c>
      <c r="M63" s="118" t="s">
        <v>106</v>
      </c>
      <c r="N63" s="139">
        <v>1</v>
      </c>
      <c r="O63" s="312">
        <f>N63*D63*C63*$B$61*$A$9</f>
        <v>6.1199999999999996E-3</v>
      </c>
      <c r="P63" s="156">
        <v>0</v>
      </c>
      <c r="Q63" s="83">
        <v>10</v>
      </c>
      <c r="R63" s="118">
        <f>100-(P63-L63)*Q63</f>
        <v>100</v>
      </c>
      <c r="S63" s="135">
        <f>O63*R63</f>
        <v>0.61199999999999999</v>
      </c>
      <c r="T63" s="156">
        <v>0</v>
      </c>
      <c r="U63" s="83">
        <v>10</v>
      </c>
      <c r="V63" s="118">
        <f t="shared" si="7"/>
        <v>100</v>
      </c>
      <c r="W63" s="135">
        <f t="shared" si="8"/>
        <v>0.61199999999999999</v>
      </c>
    </row>
    <row r="64" spans="1:128" s="527" customFormat="1" ht="47.25">
      <c r="A64" s="896"/>
      <c r="B64" s="840"/>
      <c r="C64" s="520">
        <v>0.08</v>
      </c>
      <c r="D64" s="560">
        <v>1</v>
      </c>
      <c r="E64" s="521" t="s">
        <v>102</v>
      </c>
      <c r="F64" s="521" t="s">
        <v>103</v>
      </c>
      <c r="G64" s="522" t="s">
        <v>636</v>
      </c>
      <c r="H64" s="431" t="s">
        <v>637</v>
      </c>
      <c r="I64" s="430" t="s">
        <v>638</v>
      </c>
      <c r="J64" s="431" t="s">
        <v>637</v>
      </c>
      <c r="K64" s="460" t="s">
        <v>650</v>
      </c>
      <c r="L64" s="460">
        <v>1</v>
      </c>
      <c r="M64" s="478" t="s">
        <v>106</v>
      </c>
      <c r="N64" s="442">
        <v>1</v>
      </c>
      <c r="O64" s="312">
        <f>N64*D64*C64*$B$61*$A$9</f>
        <v>8.1599999999999989E-3</v>
      </c>
      <c r="P64" s="523">
        <v>1</v>
      </c>
      <c r="Q64" s="524">
        <f>P64/L64</f>
        <v>1</v>
      </c>
      <c r="R64" s="525">
        <f>P64/L64*100</f>
        <v>100</v>
      </c>
      <c r="S64" s="526">
        <f>O64*R64</f>
        <v>0.81599999999999984</v>
      </c>
      <c r="T64" s="523">
        <v>0</v>
      </c>
      <c r="U64" s="524">
        <v>10</v>
      </c>
      <c r="V64" s="525">
        <v>100</v>
      </c>
      <c r="W64" s="526">
        <f>O64*V64</f>
        <v>0.81599999999999984</v>
      </c>
    </row>
    <row r="65" spans="1:128" s="335" customFormat="1" ht="141" customHeight="1">
      <c r="A65" s="896"/>
      <c r="B65" s="840"/>
      <c r="C65" s="798">
        <v>0.09</v>
      </c>
      <c r="D65" s="559">
        <v>0.5</v>
      </c>
      <c r="E65" s="841" t="s">
        <v>67</v>
      </c>
      <c r="F65" s="693" t="s">
        <v>127</v>
      </c>
      <c r="G65" s="140" t="s">
        <v>588</v>
      </c>
      <c r="H65" s="132" t="s">
        <v>394</v>
      </c>
      <c r="I65" s="140" t="s">
        <v>547</v>
      </c>
      <c r="J65" s="277" t="s">
        <v>400</v>
      </c>
      <c r="K65" s="86" t="s">
        <v>105</v>
      </c>
      <c r="L65" s="179">
        <v>0</v>
      </c>
      <c r="M65" s="178" t="s">
        <v>106</v>
      </c>
      <c r="N65" s="139">
        <v>1</v>
      </c>
      <c r="O65" s="312">
        <f>N65*D65*C65*$B$61*$A$9</f>
        <v>4.5899999999999995E-3</v>
      </c>
      <c r="P65" s="156">
        <v>0</v>
      </c>
      <c r="Q65" s="83">
        <v>10</v>
      </c>
      <c r="R65" s="118">
        <f t="shared" si="5"/>
        <v>100</v>
      </c>
      <c r="S65" s="135">
        <f t="shared" si="6"/>
        <v>0.45899999999999996</v>
      </c>
      <c r="T65" s="156">
        <v>0</v>
      </c>
      <c r="U65" s="83">
        <v>10</v>
      </c>
      <c r="V65" s="118">
        <f t="shared" si="7"/>
        <v>100</v>
      </c>
      <c r="W65" s="135">
        <f t="shared" si="8"/>
        <v>0.45899999999999996</v>
      </c>
    </row>
    <row r="66" spans="1:128" s="335" customFormat="1" ht="141" customHeight="1">
      <c r="A66" s="896"/>
      <c r="B66" s="840"/>
      <c r="C66" s="799"/>
      <c r="D66" s="559">
        <v>0.5</v>
      </c>
      <c r="E66" s="842"/>
      <c r="F66" s="695"/>
      <c r="G66" s="226" t="str">
        <f>+'Ma tran chuc năng P5'!E79</f>
        <v>HC1.2</v>
      </c>
      <c r="H66" s="318" t="str">
        <f>+'Ma tran chuc năng P5'!F79</f>
        <v>Công tác văn thư phòng</v>
      </c>
      <c r="I66" s="140" t="str">
        <f>+'Ma tran chuc năng P5'!G79</f>
        <v>HC1.2.1</v>
      </c>
      <c r="J66" s="277" t="str">
        <f>+'Ma tran chuc năng P5'!H79</f>
        <v>Thực hiện công tác văn thư phòng theo đúng quy trình, quy định do EVN NPC và PCYB ban hành.</v>
      </c>
      <c r="K66" s="86" t="s">
        <v>105</v>
      </c>
      <c r="L66" s="179">
        <v>0</v>
      </c>
      <c r="M66" s="178" t="s">
        <v>106</v>
      </c>
      <c r="N66" s="139">
        <v>1</v>
      </c>
      <c r="O66" s="312">
        <f>N66*D66*C65*$B$61*$A$9</f>
        <v>4.5899999999999995E-3</v>
      </c>
      <c r="P66" s="156">
        <v>0</v>
      </c>
      <c r="Q66" s="83">
        <v>10</v>
      </c>
      <c r="R66" s="118">
        <f t="shared" si="5"/>
        <v>100</v>
      </c>
      <c r="S66" s="135">
        <f>O66*R66</f>
        <v>0.45899999999999996</v>
      </c>
      <c r="T66" s="156">
        <v>0</v>
      </c>
      <c r="U66" s="83">
        <v>10</v>
      </c>
      <c r="V66" s="118">
        <f t="shared" si="7"/>
        <v>100</v>
      </c>
      <c r="W66" s="135">
        <f>O66*V66</f>
        <v>0.45899999999999996</v>
      </c>
    </row>
    <row r="67" spans="1:128" s="335" customFormat="1" ht="63">
      <c r="A67" s="896"/>
      <c r="B67" s="840"/>
      <c r="C67" s="798">
        <v>0.18</v>
      </c>
      <c r="D67" s="559">
        <v>0.5</v>
      </c>
      <c r="E67" s="827" t="s">
        <v>70</v>
      </c>
      <c r="F67" s="699" t="s">
        <v>71</v>
      </c>
      <c r="G67" s="827" t="s">
        <v>551</v>
      </c>
      <c r="H67" s="699" t="s">
        <v>71</v>
      </c>
      <c r="I67" s="144" t="s">
        <v>549</v>
      </c>
      <c r="J67" s="478" t="s">
        <v>651</v>
      </c>
      <c r="K67" s="460" t="s">
        <v>153</v>
      </c>
      <c r="L67" s="179">
        <v>0</v>
      </c>
      <c r="M67" s="178" t="s">
        <v>106</v>
      </c>
      <c r="N67" s="139">
        <v>1</v>
      </c>
      <c r="O67" s="312">
        <f t="shared" ref="O67:O71" si="9">N67*D67*C67*$B$61*$A$9</f>
        <v>9.1799999999999989E-3</v>
      </c>
      <c r="P67" s="156">
        <v>0</v>
      </c>
      <c r="Q67" s="83">
        <v>10</v>
      </c>
      <c r="R67" s="118">
        <f t="shared" si="5"/>
        <v>100</v>
      </c>
      <c r="S67" s="135">
        <f t="shared" si="6"/>
        <v>0.91799999999999993</v>
      </c>
      <c r="T67" s="156">
        <v>0</v>
      </c>
      <c r="U67" s="83">
        <v>10</v>
      </c>
      <c r="V67" s="118">
        <f t="shared" si="7"/>
        <v>100</v>
      </c>
      <c r="W67" s="135">
        <f t="shared" si="8"/>
        <v>0.91799999999999993</v>
      </c>
    </row>
    <row r="68" spans="1:128" s="335" customFormat="1" ht="70.5" customHeight="1">
      <c r="A68" s="896"/>
      <c r="B68" s="840"/>
      <c r="C68" s="799"/>
      <c r="D68" s="559">
        <v>0.5</v>
      </c>
      <c r="E68" s="828"/>
      <c r="F68" s="701"/>
      <c r="G68" s="828"/>
      <c r="H68" s="701"/>
      <c r="I68" s="144" t="s">
        <v>550</v>
      </c>
      <c r="J68" s="129" t="s">
        <v>409</v>
      </c>
      <c r="K68" s="86" t="s">
        <v>105</v>
      </c>
      <c r="L68" s="179">
        <v>0</v>
      </c>
      <c r="M68" s="178" t="s">
        <v>106</v>
      </c>
      <c r="N68" s="139">
        <v>1</v>
      </c>
      <c r="O68" s="312">
        <f>N68*D68*C67*$B$61*$A$9</f>
        <v>9.1799999999999989E-3</v>
      </c>
      <c r="P68" s="156">
        <v>0</v>
      </c>
      <c r="Q68" s="83">
        <v>10</v>
      </c>
      <c r="R68" s="118">
        <f t="shared" si="5"/>
        <v>100</v>
      </c>
      <c r="S68" s="135">
        <f t="shared" si="6"/>
        <v>0.91799999999999993</v>
      </c>
      <c r="T68" s="156">
        <v>0</v>
      </c>
      <c r="U68" s="83">
        <v>10</v>
      </c>
      <c r="V68" s="118">
        <f t="shared" si="7"/>
        <v>100</v>
      </c>
      <c r="W68" s="135">
        <f t="shared" si="8"/>
        <v>0.91799999999999993</v>
      </c>
    </row>
    <row r="69" spans="1:128" s="335" customFormat="1" ht="129" customHeight="1">
      <c r="A69" s="896"/>
      <c r="B69" s="840"/>
      <c r="C69" s="536">
        <v>0.18</v>
      </c>
      <c r="D69" s="559">
        <v>1</v>
      </c>
      <c r="E69" s="98" t="s">
        <v>76</v>
      </c>
      <c r="F69" s="58" t="s">
        <v>77</v>
      </c>
      <c r="G69" s="81" t="s">
        <v>555</v>
      </c>
      <c r="H69" s="63" t="s">
        <v>440</v>
      </c>
      <c r="I69" s="81" t="s">
        <v>554</v>
      </c>
      <c r="J69" s="64" t="s">
        <v>233</v>
      </c>
      <c r="K69" s="460" t="s">
        <v>652</v>
      </c>
      <c r="L69" s="179">
        <v>0</v>
      </c>
      <c r="M69" s="178" t="s">
        <v>106</v>
      </c>
      <c r="N69" s="139">
        <v>1</v>
      </c>
      <c r="O69" s="312">
        <f t="shared" si="9"/>
        <v>1.8359999999999998E-2</v>
      </c>
      <c r="P69" s="156">
        <v>0</v>
      </c>
      <c r="Q69" s="83">
        <v>10</v>
      </c>
      <c r="R69" s="118">
        <f>100-(P69-L69)*Q69</f>
        <v>100</v>
      </c>
      <c r="S69" s="135">
        <f t="shared" si="6"/>
        <v>1.8359999999999999</v>
      </c>
      <c r="T69" s="156">
        <v>0</v>
      </c>
      <c r="U69" s="83">
        <v>10</v>
      </c>
      <c r="V69" s="118">
        <f t="shared" si="7"/>
        <v>100</v>
      </c>
      <c r="W69" s="135">
        <f t="shared" si="8"/>
        <v>1.8359999999999999</v>
      </c>
    </row>
    <row r="70" spans="1:128" s="335" customFormat="1" ht="93" customHeight="1">
      <c r="A70" s="896"/>
      <c r="B70" s="840"/>
      <c r="C70" s="536">
        <v>0.18</v>
      </c>
      <c r="D70" s="559">
        <v>1</v>
      </c>
      <c r="E70" s="98" t="s">
        <v>78</v>
      </c>
      <c r="F70" s="58" t="s">
        <v>79</v>
      </c>
      <c r="G70" s="81" t="s">
        <v>557</v>
      </c>
      <c r="H70" s="63" t="s">
        <v>443</v>
      </c>
      <c r="I70" s="81" t="s">
        <v>558</v>
      </c>
      <c r="J70" s="63" t="s">
        <v>234</v>
      </c>
      <c r="K70" s="460" t="s">
        <v>278</v>
      </c>
      <c r="L70" s="481" t="s">
        <v>654</v>
      </c>
      <c r="M70" s="178" t="s">
        <v>106</v>
      </c>
      <c r="N70" s="139">
        <v>1</v>
      </c>
      <c r="O70" s="312">
        <f t="shared" si="9"/>
        <v>1.8359999999999998E-2</v>
      </c>
      <c r="P70" s="156">
        <v>0</v>
      </c>
      <c r="Q70" s="83">
        <v>10</v>
      </c>
      <c r="R70" s="118">
        <v>100</v>
      </c>
      <c r="S70" s="135">
        <f>O70*R70</f>
        <v>1.8359999999999999</v>
      </c>
      <c r="T70" s="156">
        <v>0</v>
      </c>
      <c r="U70" s="83">
        <v>10</v>
      </c>
      <c r="V70" s="118">
        <v>100</v>
      </c>
      <c r="W70" s="135">
        <f t="shared" si="8"/>
        <v>1.8359999999999999</v>
      </c>
    </row>
    <row r="71" spans="1:128" s="67" customFormat="1" ht="120" customHeight="1">
      <c r="A71" s="897"/>
      <c r="B71" s="840"/>
      <c r="C71" s="216">
        <v>0.08</v>
      </c>
      <c r="D71" s="556">
        <v>1</v>
      </c>
      <c r="E71" s="225" t="s">
        <v>81</v>
      </c>
      <c r="F71" s="323" t="s">
        <v>82</v>
      </c>
      <c r="G71" s="225" t="s">
        <v>563</v>
      </c>
      <c r="H71" s="318" t="s">
        <v>445</v>
      </c>
      <c r="I71" s="118" t="s">
        <v>562</v>
      </c>
      <c r="J71" s="298" t="s">
        <v>445</v>
      </c>
      <c r="K71" s="460" t="s">
        <v>278</v>
      </c>
      <c r="L71" s="480"/>
      <c r="M71" s="178" t="s">
        <v>106</v>
      </c>
      <c r="N71" s="139">
        <v>1</v>
      </c>
      <c r="O71" s="312">
        <f t="shared" si="9"/>
        <v>8.1599999999999989E-3</v>
      </c>
      <c r="P71" s="156">
        <v>100</v>
      </c>
      <c r="Q71" s="83">
        <v>10</v>
      </c>
      <c r="R71" s="543">
        <f>100-(P71-L71)*Q71</f>
        <v>-900</v>
      </c>
      <c r="S71" s="135">
        <f>O71*R71</f>
        <v>-7.3439999999999985</v>
      </c>
      <c r="T71" s="156">
        <v>0</v>
      </c>
      <c r="U71" s="83">
        <v>10</v>
      </c>
      <c r="V71" s="118">
        <v>100</v>
      </c>
      <c r="W71" s="135">
        <f t="shared" si="8"/>
        <v>0.81599999999999984</v>
      </c>
      <c r="X71" s="122"/>
      <c r="Y71" s="122"/>
      <c r="Z71" s="122"/>
      <c r="AA71" s="122"/>
      <c r="AB71" s="122"/>
      <c r="AC71" s="122"/>
      <c r="AD71" s="122"/>
      <c r="AE71" s="122"/>
      <c r="AF71" s="122"/>
      <c r="AG71" s="122"/>
      <c r="AH71" s="122"/>
      <c r="AI71" s="122"/>
      <c r="AJ71" s="122"/>
      <c r="AK71" s="122"/>
      <c r="AL71" s="122"/>
      <c r="AM71" s="122"/>
      <c r="AN71" s="122"/>
      <c r="AO71" s="122"/>
      <c r="AP71" s="122"/>
      <c r="AQ71" s="122"/>
      <c r="AR71" s="122"/>
      <c r="AS71" s="122"/>
      <c r="AT71" s="122"/>
      <c r="AU71" s="122"/>
      <c r="AV71" s="122"/>
      <c r="AW71" s="122"/>
      <c r="AX71" s="122"/>
      <c r="AY71" s="122"/>
      <c r="AZ71" s="122"/>
      <c r="BA71" s="122"/>
      <c r="BB71" s="122"/>
      <c r="BC71" s="122"/>
      <c r="BD71" s="122"/>
      <c r="BE71" s="122"/>
      <c r="BF71" s="122"/>
      <c r="BG71" s="122"/>
      <c r="BH71" s="122"/>
      <c r="BI71" s="122"/>
      <c r="BJ71" s="122"/>
      <c r="BK71" s="122"/>
      <c r="BL71" s="122"/>
      <c r="BM71" s="122"/>
      <c r="BN71" s="122"/>
      <c r="BO71" s="122"/>
      <c r="BP71" s="122"/>
      <c r="BQ71" s="122"/>
      <c r="BR71" s="122"/>
      <c r="BS71" s="122"/>
      <c r="BT71" s="122"/>
      <c r="BU71" s="122"/>
      <c r="BV71" s="122"/>
      <c r="BW71" s="122"/>
      <c r="BX71" s="122"/>
      <c r="BY71" s="122"/>
      <c r="BZ71" s="122"/>
      <c r="CA71" s="122"/>
      <c r="CB71" s="122"/>
      <c r="CC71" s="122"/>
      <c r="CD71" s="122"/>
      <c r="CE71" s="122"/>
      <c r="CF71" s="122"/>
      <c r="CG71" s="122"/>
      <c r="CH71" s="122"/>
      <c r="CI71" s="122"/>
      <c r="CJ71" s="122"/>
      <c r="CK71" s="122"/>
      <c r="CL71" s="122"/>
      <c r="CM71" s="122"/>
      <c r="CN71" s="122"/>
      <c r="CO71" s="122"/>
      <c r="CP71" s="122"/>
      <c r="CQ71" s="122"/>
      <c r="CR71" s="122"/>
      <c r="CS71" s="122"/>
      <c r="CT71" s="122"/>
      <c r="CU71" s="122"/>
      <c r="CV71" s="122"/>
      <c r="CW71" s="122"/>
      <c r="CX71" s="122"/>
      <c r="CY71" s="122"/>
      <c r="CZ71" s="122"/>
      <c r="DA71" s="122"/>
      <c r="DB71" s="122"/>
      <c r="DC71" s="122"/>
      <c r="DD71" s="122"/>
      <c r="DE71" s="122"/>
      <c r="DF71" s="122"/>
      <c r="DG71" s="122"/>
      <c r="DH71" s="122"/>
      <c r="DI71" s="122"/>
      <c r="DJ71" s="122"/>
      <c r="DK71" s="122"/>
      <c r="DL71" s="122"/>
      <c r="DM71" s="122"/>
      <c r="DN71" s="122"/>
      <c r="DO71" s="122"/>
      <c r="DP71" s="122"/>
      <c r="DQ71" s="122"/>
      <c r="DR71" s="122"/>
      <c r="DS71" s="122"/>
      <c r="DT71" s="122"/>
      <c r="DU71" s="122"/>
      <c r="DV71" s="122"/>
      <c r="DW71" s="122"/>
      <c r="DX71" s="122"/>
    </row>
    <row r="72" spans="1:128" s="335" customFormat="1">
      <c r="A72" s="337"/>
      <c r="B72" s="162">
        <f>B10+B25+B61</f>
        <v>1</v>
      </c>
      <c r="C72" s="162">
        <f>SUM(C61:C71)</f>
        <v>0.99999999999999989</v>
      </c>
      <c r="D72" s="162"/>
      <c r="E72" s="81"/>
      <c r="F72" s="338"/>
      <c r="G72" s="425"/>
      <c r="H72" s="339"/>
      <c r="I72" s="339"/>
      <c r="J72" s="339"/>
      <c r="K72" s="340"/>
      <c r="L72" s="340"/>
      <c r="M72" s="341"/>
      <c r="N72" s="331"/>
      <c r="O72" s="331"/>
      <c r="P72" s="93"/>
      <c r="Q72" s="93"/>
      <c r="R72" s="332"/>
      <c r="S72" s="333"/>
      <c r="T72" s="93"/>
      <c r="U72" s="93"/>
      <c r="V72" s="334"/>
      <c r="W72" s="333"/>
    </row>
    <row r="73" spans="1:128" s="67" customFormat="1" ht="21" customHeight="1">
      <c r="A73" s="889">
        <v>0.15</v>
      </c>
      <c r="B73" s="147"/>
      <c r="C73" s="147"/>
      <c r="D73" s="147"/>
      <c r="E73" s="371" t="s">
        <v>129</v>
      </c>
      <c r="F73" s="787" t="s">
        <v>130</v>
      </c>
      <c r="G73" s="788"/>
      <c r="H73" s="788"/>
      <c r="I73" s="788"/>
      <c r="J73" s="788"/>
      <c r="K73" s="788"/>
      <c r="L73" s="788"/>
      <c r="M73" s="789"/>
      <c r="N73" s="374">
        <v>0.15</v>
      </c>
      <c r="O73" s="374"/>
      <c r="P73" s="376"/>
      <c r="Q73" s="376"/>
      <c r="R73" s="376"/>
      <c r="S73" s="377"/>
      <c r="T73" s="376"/>
      <c r="U73" s="376"/>
      <c r="V73" s="376"/>
      <c r="W73" s="377"/>
      <c r="X73" s="221"/>
      <c r="Y73" s="122"/>
      <c r="Z73" s="122"/>
      <c r="AA73" s="122"/>
      <c r="AB73" s="122"/>
      <c r="AC73" s="122"/>
      <c r="AD73" s="122"/>
      <c r="AE73" s="122"/>
      <c r="AF73" s="122"/>
      <c r="AG73" s="122"/>
      <c r="AH73" s="122"/>
      <c r="AI73" s="122"/>
      <c r="AJ73" s="122"/>
      <c r="AK73" s="122"/>
      <c r="AL73" s="122"/>
      <c r="AM73" s="122"/>
      <c r="AN73" s="122"/>
      <c r="AO73" s="122"/>
      <c r="AP73" s="122"/>
      <c r="AQ73" s="122"/>
      <c r="AR73" s="122"/>
      <c r="AS73" s="122"/>
      <c r="AT73" s="122"/>
      <c r="AU73" s="122"/>
      <c r="AV73" s="122"/>
      <c r="AW73" s="122"/>
      <c r="AX73" s="122"/>
      <c r="AY73" s="122"/>
      <c r="AZ73" s="122"/>
      <c r="BA73" s="122"/>
      <c r="BB73" s="122"/>
      <c r="BC73" s="122"/>
      <c r="BD73" s="122"/>
      <c r="BE73" s="122"/>
      <c r="BF73" s="122"/>
      <c r="BG73" s="122"/>
      <c r="BH73" s="122"/>
      <c r="BI73" s="122"/>
      <c r="BJ73" s="122"/>
      <c r="BK73" s="122"/>
      <c r="BL73" s="122"/>
      <c r="BM73" s="122"/>
      <c r="BN73" s="122"/>
      <c r="BO73" s="122"/>
      <c r="BP73" s="122"/>
      <c r="BQ73" s="122"/>
      <c r="BR73" s="122"/>
      <c r="BS73" s="122"/>
      <c r="BT73" s="122"/>
      <c r="BU73" s="122"/>
      <c r="BV73" s="122"/>
      <c r="BW73" s="122"/>
      <c r="BX73" s="122"/>
      <c r="BY73" s="122"/>
      <c r="BZ73" s="122"/>
      <c r="CA73" s="122"/>
      <c r="CB73" s="122"/>
      <c r="CC73" s="122"/>
      <c r="CD73" s="122"/>
      <c r="CE73" s="122"/>
      <c r="CF73" s="122"/>
      <c r="CG73" s="122"/>
      <c r="CH73" s="122"/>
      <c r="CI73" s="122"/>
      <c r="CJ73" s="122"/>
      <c r="CK73" s="122"/>
      <c r="CL73" s="122"/>
      <c r="CM73" s="122"/>
      <c r="CN73" s="122"/>
      <c r="CO73" s="122"/>
      <c r="CP73" s="122"/>
      <c r="CQ73" s="122"/>
      <c r="CR73" s="122"/>
      <c r="CS73" s="122"/>
      <c r="CT73" s="122"/>
      <c r="CU73" s="122"/>
      <c r="CV73" s="122"/>
      <c r="CW73" s="122"/>
      <c r="CX73" s="122"/>
      <c r="CY73" s="122"/>
      <c r="CZ73" s="122"/>
      <c r="DA73" s="122"/>
      <c r="DB73" s="122"/>
      <c r="DC73" s="122"/>
      <c r="DD73" s="122"/>
      <c r="DE73" s="122"/>
      <c r="DF73" s="122"/>
      <c r="DG73" s="122"/>
      <c r="DH73" s="122"/>
      <c r="DI73" s="122"/>
      <c r="DJ73" s="122"/>
      <c r="DK73" s="122"/>
      <c r="DL73" s="122"/>
      <c r="DM73" s="122"/>
      <c r="DN73" s="122"/>
      <c r="DO73" s="122"/>
      <c r="DP73" s="122"/>
      <c r="DQ73" s="122"/>
      <c r="DR73" s="122"/>
      <c r="DS73" s="122"/>
      <c r="DT73" s="122"/>
      <c r="DU73" s="122"/>
      <c r="DV73" s="122"/>
      <c r="DW73" s="122"/>
      <c r="DX73" s="122"/>
    </row>
    <row r="74" spans="1:128" s="67" customFormat="1" ht="49.9" customHeight="1">
      <c r="A74" s="890"/>
      <c r="B74" s="673">
        <v>0.7</v>
      </c>
      <c r="C74" s="163">
        <v>1</v>
      </c>
      <c r="D74" s="559">
        <v>1</v>
      </c>
      <c r="E74" s="81" t="s">
        <v>131</v>
      </c>
      <c r="F74" s="130" t="s">
        <v>151</v>
      </c>
      <c r="G74" s="426" t="s">
        <v>630</v>
      </c>
      <c r="H74" s="130" t="s">
        <v>151</v>
      </c>
      <c r="I74" s="129" t="s">
        <v>632</v>
      </c>
      <c r="J74" s="129" t="s">
        <v>132</v>
      </c>
      <c r="K74" s="86"/>
      <c r="L74" s="86"/>
      <c r="M74" s="178" t="s">
        <v>106</v>
      </c>
      <c r="N74" s="166">
        <v>1</v>
      </c>
      <c r="O74" s="312">
        <f>N74*D74*C74*$B$74*$A$73</f>
        <v>0.105</v>
      </c>
      <c r="P74" s="156">
        <v>0</v>
      </c>
      <c r="Q74" s="83">
        <v>10</v>
      </c>
      <c r="R74" s="118">
        <f>100-(P74-L74)*Q74</f>
        <v>100</v>
      </c>
      <c r="S74" s="135">
        <f>R74*O74</f>
        <v>10.5</v>
      </c>
      <c r="T74" s="156">
        <v>0</v>
      </c>
      <c r="U74" s="83">
        <v>10</v>
      </c>
      <c r="V74" s="118">
        <f>100-(T74-L74)*U74</f>
        <v>100</v>
      </c>
      <c r="W74" s="135">
        <f>O74*V74</f>
        <v>10.5</v>
      </c>
      <c r="X74" s="221"/>
      <c r="Y74" s="122"/>
      <c r="Z74" s="122"/>
      <c r="AA74" s="122"/>
      <c r="AB74" s="122"/>
      <c r="AC74" s="122"/>
      <c r="AD74" s="122"/>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c r="BV74" s="122"/>
      <c r="BW74" s="122"/>
      <c r="BX74" s="122"/>
      <c r="BY74" s="122"/>
      <c r="BZ74" s="122"/>
      <c r="CA74" s="122"/>
      <c r="CB74" s="122"/>
      <c r="CC74" s="122"/>
      <c r="CD74" s="122"/>
      <c r="CE74" s="122"/>
      <c r="CF74" s="122"/>
      <c r="CG74" s="122"/>
      <c r="CH74" s="122"/>
      <c r="CI74" s="122"/>
      <c r="CJ74" s="122"/>
      <c r="CK74" s="122"/>
      <c r="CL74" s="122"/>
      <c r="CM74" s="122"/>
      <c r="CN74" s="122"/>
      <c r="CO74" s="122"/>
      <c r="CP74" s="122"/>
      <c r="CQ74" s="122"/>
      <c r="CR74" s="122"/>
      <c r="CS74" s="122"/>
      <c r="CT74" s="122"/>
      <c r="CU74" s="122"/>
      <c r="CV74" s="122"/>
      <c r="CW74" s="122"/>
      <c r="CX74" s="122"/>
      <c r="CY74" s="122"/>
      <c r="CZ74" s="122"/>
      <c r="DA74" s="122"/>
      <c r="DB74" s="122"/>
      <c r="DC74" s="122"/>
      <c r="DD74" s="122"/>
      <c r="DE74" s="122"/>
      <c r="DF74" s="122"/>
      <c r="DG74" s="122"/>
      <c r="DH74" s="122"/>
      <c r="DI74" s="122"/>
      <c r="DJ74" s="122"/>
      <c r="DK74" s="122"/>
      <c r="DL74" s="122"/>
      <c r="DM74" s="122"/>
      <c r="DN74" s="122"/>
      <c r="DO74" s="122"/>
      <c r="DP74" s="122"/>
      <c r="DQ74" s="122"/>
      <c r="DR74" s="122"/>
      <c r="DS74" s="122"/>
      <c r="DT74" s="122"/>
      <c r="DU74" s="122"/>
      <c r="DV74" s="122"/>
      <c r="DW74" s="122"/>
      <c r="DX74" s="122"/>
    </row>
    <row r="75" spans="1:128" s="67" customFormat="1" ht="57" customHeight="1">
      <c r="A75" s="891"/>
      <c r="B75" s="674">
        <v>0.3</v>
      </c>
      <c r="C75" s="163">
        <v>1</v>
      </c>
      <c r="D75" s="559">
        <v>1</v>
      </c>
      <c r="E75" s="81" t="s">
        <v>133</v>
      </c>
      <c r="F75" s="130" t="s">
        <v>152</v>
      </c>
      <c r="G75" s="426" t="s">
        <v>631</v>
      </c>
      <c r="H75" s="130" t="s">
        <v>152</v>
      </c>
      <c r="I75" s="129" t="s">
        <v>633</v>
      </c>
      <c r="J75" s="129" t="s">
        <v>134</v>
      </c>
      <c r="K75" s="86"/>
      <c r="L75" s="86"/>
      <c r="M75" s="178" t="s">
        <v>106</v>
      </c>
      <c r="N75" s="166">
        <v>1</v>
      </c>
      <c r="O75" s="312">
        <f>N75*D75*C75*$B$75*$A$73</f>
        <v>4.4999999999999998E-2</v>
      </c>
      <c r="P75" s="156">
        <v>0</v>
      </c>
      <c r="Q75" s="83">
        <v>10</v>
      </c>
      <c r="R75" s="118">
        <f>100-(P75-L75)*Q75</f>
        <v>100</v>
      </c>
      <c r="S75" s="135">
        <f>R75*O75</f>
        <v>4.5</v>
      </c>
      <c r="T75" s="156">
        <v>0</v>
      </c>
      <c r="U75" s="83">
        <v>10</v>
      </c>
      <c r="V75" s="118">
        <f>100-(T75-L75)*U75</f>
        <v>100</v>
      </c>
      <c r="W75" s="135">
        <f>O75*V75</f>
        <v>4.5</v>
      </c>
      <c r="X75" s="221"/>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2"/>
      <c r="BP75" s="122"/>
      <c r="BQ75" s="122"/>
      <c r="BR75" s="122"/>
      <c r="BS75" s="122"/>
      <c r="BT75" s="122"/>
      <c r="BU75" s="122"/>
      <c r="BV75" s="122"/>
      <c r="BW75" s="122"/>
      <c r="BX75" s="122"/>
      <c r="BY75" s="122"/>
      <c r="BZ75" s="122"/>
      <c r="CA75" s="122"/>
      <c r="CB75" s="122"/>
      <c r="CC75" s="122"/>
      <c r="CD75" s="122"/>
      <c r="CE75" s="122"/>
      <c r="CF75" s="122"/>
      <c r="CG75" s="122"/>
      <c r="CH75" s="122"/>
      <c r="CI75" s="122"/>
      <c r="CJ75" s="122"/>
      <c r="CK75" s="122"/>
      <c r="CL75" s="122"/>
      <c r="CM75" s="122"/>
      <c r="CN75" s="122"/>
      <c r="CO75" s="122"/>
      <c r="CP75" s="122"/>
      <c r="CQ75" s="122"/>
      <c r="CR75" s="122"/>
      <c r="CS75" s="122"/>
      <c r="CT75" s="122"/>
      <c r="CU75" s="122"/>
      <c r="CV75" s="122"/>
      <c r="CW75" s="122"/>
      <c r="CX75" s="122"/>
      <c r="CY75" s="122"/>
      <c r="CZ75" s="122"/>
      <c r="DA75" s="122"/>
      <c r="DB75" s="122"/>
      <c r="DC75" s="122"/>
      <c r="DD75" s="122"/>
      <c r="DE75" s="122"/>
      <c r="DF75" s="122"/>
      <c r="DG75" s="122"/>
      <c r="DH75" s="122"/>
      <c r="DI75" s="122"/>
      <c r="DJ75" s="122"/>
      <c r="DK75" s="122"/>
      <c r="DL75" s="122"/>
      <c r="DM75" s="122"/>
      <c r="DN75" s="122"/>
      <c r="DO75" s="122"/>
      <c r="DP75" s="122"/>
      <c r="DQ75" s="122"/>
      <c r="DR75" s="122"/>
      <c r="DS75" s="122"/>
      <c r="DT75" s="122"/>
      <c r="DU75" s="122"/>
      <c r="DV75" s="122"/>
      <c r="DW75" s="122"/>
      <c r="DX75" s="122"/>
    </row>
    <row r="76" spans="1:128" s="67" customFormat="1" ht="29.45" customHeight="1">
      <c r="A76" s="910"/>
      <c r="B76" s="911"/>
      <c r="C76" s="911"/>
      <c r="D76" s="912"/>
      <c r="E76" s="379" t="s">
        <v>53</v>
      </c>
      <c r="F76" s="900" t="s">
        <v>135</v>
      </c>
      <c r="G76" s="901"/>
      <c r="H76" s="901"/>
      <c r="I76" s="901"/>
      <c r="J76" s="901"/>
      <c r="K76" s="901"/>
      <c r="L76" s="901"/>
      <c r="M76" s="902"/>
      <c r="N76" s="380"/>
      <c r="O76" s="380"/>
      <c r="P76" s="376"/>
      <c r="Q76" s="376"/>
      <c r="R76" s="381"/>
      <c r="S76" s="382"/>
      <c r="T76" s="376"/>
      <c r="U76" s="376"/>
      <c r="V76" s="381"/>
      <c r="W76" s="382"/>
      <c r="X76" s="221"/>
      <c r="Y76" s="122"/>
      <c r="Z76" s="122"/>
      <c r="AA76" s="122"/>
      <c r="AB76" s="122"/>
      <c r="AC76" s="122"/>
      <c r="AD76" s="122"/>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22"/>
      <c r="BH76" s="122"/>
      <c r="BI76" s="122"/>
      <c r="BJ76" s="122"/>
      <c r="BK76" s="122"/>
      <c r="BL76" s="122"/>
      <c r="BM76" s="122"/>
      <c r="BN76" s="122"/>
      <c r="BO76" s="122"/>
      <c r="BP76" s="122"/>
      <c r="BQ76" s="122"/>
      <c r="BR76" s="122"/>
      <c r="BS76" s="122"/>
      <c r="BT76" s="122"/>
      <c r="BU76" s="122"/>
      <c r="BV76" s="122"/>
      <c r="BW76" s="122"/>
      <c r="BX76" s="122"/>
      <c r="BY76" s="122"/>
      <c r="BZ76" s="122"/>
      <c r="CA76" s="122"/>
      <c r="CB76" s="122"/>
      <c r="CC76" s="122"/>
      <c r="CD76" s="122"/>
      <c r="CE76" s="122"/>
      <c r="CF76" s="122"/>
      <c r="CG76" s="122"/>
      <c r="CH76" s="122"/>
      <c r="CI76" s="122"/>
      <c r="CJ76" s="122"/>
      <c r="CK76" s="122"/>
      <c r="CL76" s="122"/>
      <c r="CM76" s="122"/>
      <c r="CN76" s="122"/>
      <c r="CO76" s="122"/>
      <c r="CP76" s="122"/>
      <c r="CQ76" s="122"/>
      <c r="CR76" s="122"/>
      <c r="CS76" s="122"/>
      <c r="CT76" s="122"/>
      <c r="CU76" s="122"/>
      <c r="CV76" s="122"/>
      <c r="CW76" s="122"/>
      <c r="CX76" s="122"/>
      <c r="CY76" s="122"/>
      <c r="CZ76" s="122"/>
      <c r="DA76" s="122"/>
      <c r="DB76" s="122"/>
      <c r="DC76" s="122"/>
      <c r="DD76" s="122"/>
      <c r="DE76" s="122"/>
      <c r="DF76" s="122"/>
      <c r="DG76" s="122"/>
      <c r="DH76" s="122"/>
      <c r="DI76" s="122"/>
      <c r="DJ76" s="122"/>
      <c r="DK76" s="122"/>
      <c r="DL76" s="122"/>
      <c r="DM76" s="122"/>
      <c r="DN76" s="122"/>
      <c r="DO76" s="122"/>
      <c r="DP76" s="122"/>
      <c r="DQ76" s="122"/>
      <c r="DR76" s="122"/>
      <c r="DS76" s="122"/>
      <c r="DT76" s="122"/>
      <c r="DU76" s="122"/>
      <c r="DV76" s="122"/>
      <c r="DW76" s="122"/>
      <c r="DX76" s="122"/>
    </row>
    <row r="77" spans="1:128" s="67" customFormat="1" ht="62.45" customHeight="1">
      <c r="A77" s="567"/>
      <c r="B77" s="567"/>
      <c r="C77" s="567"/>
      <c r="D77" s="545"/>
      <c r="E77" s="841" t="s">
        <v>136</v>
      </c>
      <c r="F77" s="898" t="s">
        <v>137</v>
      </c>
      <c r="G77" s="418" t="s">
        <v>583</v>
      </c>
      <c r="H77" s="96" t="s">
        <v>404</v>
      </c>
      <c r="I77" s="96" t="s">
        <v>584</v>
      </c>
      <c r="J77" s="96" t="s">
        <v>402</v>
      </c>
      <c r="K77" s="90" t="s">
        <v>627</v>
      </c>
      <c r="L77" s="179"/>
      <c r="M77" s="178" t="s">
        <v>106</v>
      </c>
      <c r="N77" s="166"/>
      <c r="O77" s="166"/>
      <c r="P77" s="178"/>
      <c r="Q77" s="166"/>
      <c r="R77" s="118"/>
      <c r="S77" s="135">
        <f>R77*O77</f>
        <v>0</v>
      </c>
      <c r="T77" s="178"/>
      <c r="U77" s="166"/>
      <c r="V77" s="118"/>
      <c r="W77" s="135">
        <f>O77*V77</f>
        <v>0</v>
      </c>
      <c r="X77" s="122"/>
      <c r="Y77" s="122"/>
      <c r="Z77" s="122"/>
      <c r="AA77" s="122"/>
      <c r="AB77" s="122"/>
      <c r="AC77" s="122"/>
      <c r="AD77" s="122"/>
      <c r="AE77" s="122"/>
      <c r="AF77" s="122"/>
      <c r="AG77" s="122"/>
      <c r="AH77" s="122"/>
      <c r="AI77" s="122"/>
      <c r="AJ77" s="122"/>
      <c r="AK77" s="122"/>
      <c r="AL77" s="122"/>
      <c r="AM77" s="122"/>
      <c r="AN77" s="122"/>
      <c r="AO77" s="122"/>
      <c r="AP77" s="122"/>
      <c r="AQ77" s="122"/>
      <c r="AR77" s="122"/>
      <c r="AS77" s="122"/>
      <c r="AT77" s="122"/>
      <c r="AU77" s="122"/>
      <c r="AV77" s="122"/>
      <c r="AW77" s="122"/>
      <c r="AX77" s="122"/>
      <c r="AY77" s="122"/>
      <c r="AZ77" s="122"/>
      <c r="BA77" s="122"/>
      <c r="BB77" s="122"/>
      <c r="BC77" s="122"/>
      <c r="BD77" s="122"/>
      <c r="BE77" s="122"/>
      <c r="BF77" s="122"/>
      <c r="BG77" s="122"/>
      <c r="BH77" s="122"/>
      <c r="BI77" s="122"/>
      <c r="BJ77" s="122"/>
      <c r="BK77" s="122"/>
      <c r="BL77" s="122"/>
      <c r="BM77" s="122"/>
      <c r="BN77" s="122"/>
      <c r="BO77" s="122"/>
      <c r="BP77" s="122"/>
      <c r="BQ77" s="122"/>
      <c r="BR77" s="122"/>
      <c r="BS77" s="122"/>
      <c r="BT77" s="122"/>
      <c r="BU77" s="122"/>
      <c r="BV77" s="122"/>
      <c r="BW77" s="122"/>
      <c r="BX77" s="122"/>
      <c r="BY77" s="122"/>
      <c r="BZ77" s="122"/>
      <c r="CA77" s="122"/>
      <c r="CB77" s="122"/>
      <c r="CC77" s="122"/>
      <c r="CD77" s="122"/>
      <c r="CE77" s="122"/>
      <c r="CF77" s="122"/>
      <c r="CG77" s="122"/>
      <c r="CH77" s="122"/>
      <c r="CI77" s="122"/>
      <c r="CJ77" s="122"/>
      <c r="CK77" s="122"/>
      <c r="CL77" s="122"/>
      <c r="CM77" s="122"/>
      <c r="CN77" s="122"/>
      <c r="CO77" s="122"/>
      <c r="CP77" s="122"/>
      <c r="CQ77" s="122"/>
      <c r="CR77" s="122"/>
      <c r="CS77" s="122"/>
      <c r="CT77" s="122"/>
      <c r="CU77" s="122"/>
      <c r="CV77" s="122"/>
      <c r="CW77" s="122"/>
      <c r="CX77" s="122"/>
      <c r="CY77" s="122"/>
      <c r="CZ77" s="122"/>
      <c r="DA77" s="122"/>
      <c r="DB77" s="122"/>
      <c r="DC77" s="122"/>
      <c r="DD77" s="122"/>
      <c r="DE77" s="122"/>
      <c r="DF77" s="122"/>
      <c r="DG77" s="122"/>
      <c r="DH77" s="122"/>
      <c r="DI77" s="122"/>
      <c r="DJ77" s="122"/>
      <c r="DK77" s="122"/>
      <c r="DL77" s="122"/>
      <c r="DM77" s="122"/>
      <c r="DN77" s="122"/>
      <c r="DO77" s="122"/>
      <c r="DP77" s="122"/>
      <c r="DQ77" s="122"/>
      <c r="DR77" s="122"/>
      <c r="DS77" s="122"/>
      <c r="DT77" s="122"/>
      <c r="DU77" s="122"/>
      <c r="DV77" s="122"/>
      <c r="DW77" s="122"/>
      <c r="DX77" s="122"/>
    </row>
    <row r="78" spans="1:128" s="67" customFormat="1" ht="62.45" customHeight="1">
      <c r="A78" s="567"/>
      <c r="B78" s="567"/>
      <c r="C78" s="567"/>
      <c r="D78" s="545"/>
      <c r="E78" s="842"/>
      <c r="F78" s="899"/>
      <c r="G78" s="418" t="s">
        <v>634</v>
      </c>
      <c r="H78" s="96" t="s">
        <v>405</v>
      </c>
      <c r="I78" s="96" t="s">
        <v>628</v>
      </c>
      <c r="J78" s="96" t="s">
        <v>403</v>
      </c>
      <c r="K78" s="90" t="s">
        <v>627</v>
      </c>
      <c r="L78" s="179"/>
      <c r="M78" s="178" t="s">
        <v>106</v>
      </c>
      <c r="N78" s="166"/>
      <c r="O78" s="166"/>
      <c r="P78" s="178"/>
      <c r="Q78" s="166"/>
      <c r="R78" s="118"/>
      <c r="S78" s="135">
        <f>R78*O78</f>
        <v>0</v>
      </c>
      <c r="T78" s="178"/>
      <c r="U78" s="166"/>
      <c r="V78" s="118"/>
      <c r="W78" s="135">
        <f>O78*V78</f>
        <v>0</v>
      </c>
      <c r="X78" s="122"/>
      <c r="Y78" s="122"/>
      <c r="Z78" s="122"/>
      <c r="AA78" s="122"/>
      <c r="AB78" s="122"/>
      <c r="AC78" s="122"/>
      <c r="AD78" s="122"/>
      <c r="AE78" s="122"/>
      <c r="AF78" s="122"/>
      <c r="AG78" s="122"/>
      <c r="AH78" s="122"/>
      <c r="AI78" s="122"/>
      <c r="AJ78" s="122"/>
      <c r="AK78" s="122"/>
      <c r="AL78" s="122"/>
      <c r="AM78" s="122"/>
      <c r="AN78" s="122"/>
      <c r="AO78" s="122"/>
      <c r="AP78" s="122"/>
      <c r="AQ78" s="122"/>
      <c r="AR78" s="122"/>
      <c r="AS78" s="122"/>
      <c r="AT78" s="122"/>
      <c r="AU78" s="122"/>
      <c r="AV78" s="122"/>
      <c r="AW78" s="122"/>
      <c r="AX78" s="122"/>
      <c r="AY78" s="122"/>
      <c r="AZ78" s="122"/>
      <c r="BA78" s="122"/>
      <c r="BB78" s="122"/>
      <c r="BC78" s="122"/>
      <c r="BD78" s="122"/>
      <c r="BE78" s="122"/>
      <c r="BF78" s="122"/>
      <c r="BG78" s="122"/>
      <c r="BH78" s="122"/>
      <c r="BI78" s="122"/>
      <c r="BJ78" s="122"/>
      <c r="BK78" s="122"/>
      <c r="BL78" s="122"/>
      <c r="BM78" s="122"/>
      <c r="BN78" s="122"/>
      <c r="BO78" s="122"/>
      <c r="BP78" s="122"/>
      <c r="BQ78" s="122"/>
      <c r="BR78" s="122"/>
      <c r="BS78" s="122"/>
      <c r="BT78" s="122"/>
      <c r="BU78" s="122"/>
      <c r="BV78" s="122"/>
      <c r="BW78" s="122"/>
      <c r="BX78" s="122"/>
      <c r="BY78" s="122"/>
      <c r="BZ78" s="122"/>
      <c r="CA78" s="122"/>
      <c r="CB78" s="122"/>
      <c r="CC78" s="122"/>
      <c r="CD78" s="122"/>
      <c r="CE78" s="122"/>
      <c r="CF78" s="122"/>
      <c r="CG78" s="122"/>
      <c r="CH78" s="122"/>
      <c r="CI78" s="122"/>
      <c r="CJ78" s="122"/>
      <c r="CK78" s="122"/>
      <c r="CL78" s="122"/>
      <c r="CM78" s="122"/>
      <c r="CN78" s="122"/>
      <c r="CO78" s="122"/>
      <c r="CP78" s="122"/>
      <c r="CQ78" s="122"/>
      <c r="CR78" s="122"/>
      <c r="CS78" s="122"/>
      <c r="CT78" s="122"/>
      <c r="CU78" s="122"/>
      <c r="CV78" s="122"/>
      <c r="CW78" s="122"/>
      <c r="CX78" s="122"/>
      <c r="CY78" s="122"/>
      <c r="CZ78" s="122"/>
      <c r="DA78" s="122"/>
      <c r="DB78" s="122"/>
      <c r="DC78" s="122"/>
      <c r="DD78" s="122"/>
      <c r="DE78" s="122"/>
      <c r="DF78" s="122"/>
      <c r="DG78" s="122"/>
      <c r="DH78" s="122"/>
      <c r="DI78" s="122"/>
      <c r="DJ78" s="122"/>
      <c r="DK78" s="122"/>
      <c r="DL78" s="122"/>
      <c r="DM78" s="122"/>
      <c r="DN78" s="122"/>
      <c r="DO78" s="122"/>
      <c r="DP78" s="122"/>
      <c r="DQ78" s="122"/>
      <c r="DR78" s="122"/>
      <c r="DS78" s="122"/>
      <c r="DT78" s="122"/>
      <c r="DU78" s="122"/>
      <c r="DV78" s="122"/>
      <c r="DW78" s="122"/>
      <c r="DX78" s="122"/>
    </row>
    <row r="79" spans="1:128" ht="91.5" customHeight="1">
      <c r="A79" s="567"/>
      <c r="B79" s="567"/>
      <c r="C79" s="567"/>
      <c r="D79" s="545"/>
      <c r="E79" s="81" t="s">
        <v>138</v>
      </c>
      <c r="F79" s="141" t="s">
        <v>139</v>
      </c>
      <c r="G79" s="427" t="s">
        <v>629</v>
      </c>
      <c r="H79" s="141" t="s">
        <v>139</v>
      </c>
      <c r="I79" s="141" t="s">
        <v>635</v>
      </c>
      <c r="J79" s="141" t="s">
        <v>139</v>
      </c>
      <c r="K79" s="88" t="s">
        <v>153</v>
      </c>
      <c r="L79" s="180"/>
      <c r="M79" s="181" t="s">
        <v>106</v>
      </c>
      <c r="N79" s="166"/>
      <c r="O79" s="166"/>
      <c r="P79" s="178"/>
      <c r="Q79" s="134"/>
      <c r="R79" s="118"/>
      <c r="S79" s="135">
        <f>R79*O79</f>
        <v>0</v>
      </c>
      <c r="T79" s="178"/>
      <c r="U79" s="134"/>
      <c r="V79" s="118"/>
      <c r="W79" s="135">
        <f>O79*V79</f>
        <v>0</v>
      </c>
    </row>
    <row r="80" spans="1:128" s="99" customFormat="1" ht="37.15" customHeight="1">
      <c r="A80" s="567"/>
      <c r="B80" s="567"/>
      <c r="C80" s="567"/>
      <c r="D80" s="545"/>
      <c r="E80" s="81"/>
      <c r="F80" s="892" t="s">
        <v>140</v>
      </c>
      <c r="G80" s="893"/>
      <c r="H80" s="893"/>
      <c r="I80" s="893"/>
      <c r="J80" s="894"/>
      <c r="K80" s="306"/>
      <c r="L80" s="201"/>
      <c r="M80" s="202"/>
      <c r="N80" s="203"/>
      <c r="O80" s="548">
        <f>SUM(O12:O79)</f>
        <v>0.99999999999999989</v>
      </c>
      <c r="P80" s="204"/>
      <c r="Q80" s="204"/>
      <c r="R80" s="204"/>
      <c r="S80" s="205">
        <f>SUM(S12:S79)</f>
        <v>91.840000000000018</v>
      </c>
      <c r="T80" s="204"/>
      <c r="U80" s="204"/>
      <c r="V80" s="204"/>
      <c r="W80" s="205">
        <f>SUM(W12:W79)</f>
        <v>100.00000000000001</v>
      </c>
      <c r="X80" s="221"/>
      <c r="Y80" s="125"/>
      <c r="Z80" s="125"/>
      <c r="AA80" s="125"/>
      <c r="AB80" s="125"/>
      <c r="AC80" s="125"/>
      <c r="AD80" s="125"/>
      <c r="AE80" s="125"/>
      <c r="AF80" s="125"/>
      <c r="AG80" s="125"/>
      <c r="AH80" s="125"/>
      <c r="AI80" s="125"/>
      <c r="AJ80" s="125"/>
      <c r="AK80" s="125"/>
      <c r="AL80" s="125"/>
      <c r="AM80" s="125"/>
      <c r="AN80" s="125"/>
      <c r="AO80" s="125"/>
      <c r="AP80" s="125"/>
      <c r="AQ80" s="125"/>
      <c r="AR80" s="125"/>
      <c r="AS80" s="125"/>
      <c r="AT80" s="125"/>
      <c r="AU80" s="125"/>
      <c r="AV80" s="125"/>
      <c r="AW80" s="125"/>
      <c r="AX80" s="125"/>
      <c r="AY80" s="125"/>
      <c r="AZ80" s="125"/>
      <c r="BA80" s="125"/>
      <c r="BB80" s="125"/>
      <c r="BC80" s="125"/>
      <c r="BD80" s="125"/>
      <c r="BE80" s="125"/>
      <c r="BF80" s="125"/>
      <c r="BG80" s="125"/>
      <c r="BH80" s="125"/>
      <c r="BI80" s="125"/>
      <c r="BJ80" s="125"/>
      <c r="BK80" s="125"/>
      <c r="BL80" s="125"/>
      <c r="BM80" s="125"/>
      <c r="BN80" s="125"/>
      <c r="BO80" s="125"/>
      <c r="BP80" s="125"/>
      <c r="BQ80" s="125"/>
      <c r="BR80" s="125"/>
      <c r="BS80" s="125"/>
      <c r="BT80" s="125"/>
      <c r="BU80" s="125"/>
      <c r="BV80" s="125"/>
      <c r="BW80" s="125"/>
      <c r="BX80" s="125"/>
      <c r="BY80" s="125"/>
      <c r="BZ80" s="125"/>
      <c r="CA80" s="125"/>
      <c r="CB80" s="125"/>
      <c r="CC80" s="125"/>
      <c r="CD80" s="125"/>
      <c r="CE80" s="125"/>
      <c r="CF80" s="125"/>
      <c r="CG80" s="125"/>
      <c r="CH80" s="125"/>
      <c r="CI80" s="125"/>
      <c r="CJ80" s="125"/>
      <c r="CK80" s="125"/>
      <c r="CL80" s="125"/>
      <c r="CM80" s="125"/>
      <c r="CN80" s="125"/>
      <c r="CO80" s="125"/>
      <c r="CP80" s="125"/>
      <c r="CQ80" s="125"/>
      <c r="CR80" s="125"/>
      <c r="CS80" s="125"/>
      <c r="CT80" s="125"/>
      <c r="CU80" s="125"/>
      <c r="CV80" s="125"/>
      <c r="CW80" s="125"/>
      <c r="CX80" s="125"/>
      <c r="CY80" s="125"/>
      <c r="CZ80" s="125"/>
      <c r="DA80" s="125"/>
      <c r="DB80" s="125"/>
      <c r="DC80" s="125"/>
      <c r="DD80" s="125"/>
      <c r="DE80" s="125"/>
      <c r="DF80" s="125"/>
      <c r="DG80" s="125"/>
      <c r="DH80" s="125"/>
      <c r="DI80" s="125"/>
      <c r="DJ80" s="125"/>
      <c r="DK80" s="125"/>
      <c r="DL80" s="125"/>
      <c r="DM80" s="125"/>
      <c r="DN80" s="125"/>
      <c r="DO80" s="125"/>
      <c r="DP80" s="125"/>
      <c r="DQ80" s="125"/>
      <c r="DR80" s="125"/>
      <c r="DS80" s="125"/>
      <c r="DT80" s="125"/>
      <c r="DU80" s="125"/>
      <c r="DV80" s="125"/>
      <c r="DW80" s="125"/>
      <c r="DX80" s="125"/>
    </row>
    <row r="81" spans="5:128">
      <c r="E81" s="100"/>
      <c r="F81" s="101"/>
      <c r="G81" s="102"/>
      <c r="H81" s="102"/>
      <c r="I81" s="101"/>
      <c r="J81" s="103"/>
      <c r="K81" s="104"/>
      <c r="L81" s="182"/>
      <c r="M81" s="183"/>
      <c r="N81" s="105"/>
      <c r="O81" s="105"/>
      <c r="P81" s="184"/>
      <c r="Q81" s="184"/>
      <c r="R81" s="184"/>
    </row>
    <row r="82" spans="5:128">
      <c r="Z82" s="223" t="s">
        <v>278</v>
      </c>
      <c r="AA82" s="223" t="s">
        <v>279</v>
      </c>
    </row>
    <row r="83" spans="5:128" s="111" customFormat="1">
      <c r="E83" s="106"/>
      <c r="F83" s="790" t="s">
        <v>141</v>
      </c>
      <c r="G83" s="790"/>
      <c r="H83" s="790"/>
      <c r="I83" s="110"/>
      <c r="J83" s="110"/>
      <c r="M83" s="791" t="s">
        <v>142</v>
      </c>
      <c r="N83" s="791"/>
      <c r="O83" s="791"/>
      <c r="P83" s="791"/>
      <c r="Q83" s="791"/>
      <c r="R83" s="791"/>
      <c r="S83" s="791"/>
      <c r="T83" s="109"/>
      <c r="U83" s="109"/>
      <c r="V83" s="109"/>
      <c r="W83" s="109"/>
      <c r="X83" s="126"/>
      <c r="Y83" s="126"/>
      <c r="Z83" s="223" t="s">
        <v>280</v>
      </c>
      <c r="AA83" s="223" t="s">
        <v>281</v>
      </c>
      <c r="AB83" s="126"/>
      <c r="AC83" s="126"/>
      <c r="AD83" s="126"/>
      <c r="AE83" s="126"/>
      <c r="AF83" s="126"/>
      <c r="AG83" s="126"/>
      <c r="AH83" s="126"/>
      <c r="AI83" s="126"/>
      <c r="AJ83" s="126"/>
      <c r="AK83" s="126"/>
      <c r="AL83" s="126"/>
      <c r="AM83" s="126"/>
      <c r="AN83" s="126"/>
      <c r="AO83" s="126"/>
      <c r="AP83" s="126"/>
      <c r="AQ83" s="126"/>
      <c r="AR83" s="126"/>
      <c r="AS83" s="126"/>
      <c r="AT83" s="126"/>
      <c r="AU83" s="126"/>
      <c r="AV83" s="126"/>
      <c r="AW83" s="126"/>
      <c r="AX83" s="126"/>
      <c r="AY83" s="126"/>
      <c r="AZ83" s="126"/>
      <c r="BA83" s="126"/>
      <c r="BB83" s="126"/>
      <c r="BC83" s="126"/>
      <c r="BD83" s="126"/>
      <c r="BE83" s="126"/>
      <c r="BF83" s="126"/>
      <c r="BG83" s="126"/>
      <c r="BH83" s="126"/>
      <c r="BI83" s="126"/>
      <c r="BJ83" s="126"/>
      <c r="BK83" s="126"/>
      <c r="BL83" s="126"/>
      <c r="BM83" s="126"/>
      <c r="BN83" s="126"/>
      <c r="BO83" s="126"/>
      <c r="BP83" s="126"/>
      <c r="BQ83" s="126"/>
      <c r="BR83" s="126"/>
      <c r="BS83" s="126"/>
      <c r="BT83" s="126"/>
      <c r="BU83" s="126"/>
      <c r="BV83" s="126"/>
      <c r="BW83" s="126"/>
      <c r="BX83" s="126"/>
      <c r="BY83" s="126"/>
      <c r="BZ83" s="126"/>
      <c r="CA83" s="126"/>
      <c r="CB83" s="126"/>
      <c r="CC83" s="126"/>
      <c r="CD83" s="126"/>
      <c r="CE83" s="126"/>
      <c r="CF83" s="126"/>
      <c r="CG83" s="126"/>
      <c r="CH83" s="126"/>
      <c r="CI83" s="126"/>
      <c r="CJ83" s="126"/>
      <c r="CK83" s="126"/>
      <c r="CL83" s="126"/>
      <c r="CM83" s="126"/>
      <c r="CN83" s="126"/>
      <c r="CO83" s="126"/>
      <c r="CP83" s="126"/>
      <c r="CQ83" s="126"/>
      <c r="CR83" s="126"/>
      <c r="CS83" s="126"/>
      <c r="CT83" s="126"/>
      <c r="CU83" s="126"/>
      <c r="CV83" s="126"/>
      <c r="CW83" s="126"/>
      <c r="CX83" s="126"/>
      <c r="CY83" s="126"/>
      <c r="CZ83" s="126"/>
      <c r="DA83" s="126"/>
      <c r="DB83" s="126"/>
      <c r="DC83" s="126"/>
      <c r="DD83" s="126"/>
      <c r="DE83" s="126"/>
      <c r="DF83" s="126"/>
      <c r="DG83" s="126"/>
      <c r="DH83" s="126"/>
      <c r="DI83" s="126"/>
      <c r="DJ83" s="126"/>
      <c r="DK83" s="126"/>
      <c r="DL83" s="126"/>
      <c r="DM83" s="126"/>
      <c r="DN83" s="126"/>
      <c r="DO83" s="126"/>
      <c r="DP83" s="126"/>
      <c r="DQ83" s="126"/>
      <c r="DR83" s="126"/>
      <c r="DS83" s="126"/>
      <c r="DT83" s="126"/>
      <c r="DU83" s="126"/>
      <c r="DV83" s="126"/>
      <c r="DW83" s="126"/>
      <c r="DX83" s="126"/>
    </row>
    <row r="84" spans="5:128">
      <c r="Z84" s="223" t="s">
        <v>282</v>
      </c>
      <c r="AA84" s="223" t="s">
        <v>283</v>
      </c>
    </row>
    <row r="85" spans="5:128">
      <c r="Z85" s="223" t="s">
        <v>284</v>
      </c>
      <c r="AA85" s="223" t="s">
        <v>285</v>
      </c>
    </row>
    <row r="86" spans="5:128">
      <c r="Z86" s="223" t="s">
        <v>286</v>
      </c>
      <c r="AA86" s="223" t="s">
        <v>287</v>
      </c>
    </row>
    <row r="87" spans="5:128">
      <c r="Z87" s="223" t="s">
        <v>288</v>
      </c>
      <c r="AA87" s="224" t="s">
        <v>289</v>
      </c>
    </row>
  </sheetData>
  <mergeCells count="100">
    <mergeCell ref="E52:E53"/>
    <mergeCell ref="F52:F53"/>
    <mergeCell ref="F46:M46"/>
    <mergeCell ref="F47:F48"/>
    <mergeCell ref="F49:M49"/>
    <mergeCell ref="F51:M51"/>
    <mergeCell ref="C27:C28"/>
    <mergeCell ref="F39:F41"/>
    <mergeCell ref="E39:E41"/>
    <mergeCell ref="H43:H45"/>
    <mergeCell ref="G43:G45"/>
    <mergeCell ref="F42:F45"/>
    <mergeCell ref="H34:H38"/>
    <mergeCell ref="F34:F38"/>
    <mergeCell ref="F83:H83"/>
    <mergeCell ref="M83:S83"/>
    <mergeCell ref="A73:A75"/>
    <mergeCell ref="F73:M73"/>
    <mergeCell ref="F76:M76"/>
    <mergeCell ref="F80:J80"/>
    <mergeCell ref="E77:E78"/>
    <mergeCell ref="F77:F78"/>
    <mergeCell ref="B25:B58"/>
    <mergeCell ref="C34:C45"/>
    <mergeCell ref="F25:W25"/>
    <mergeCell ref="F57:M57"/>
    <mergeCell ref="F33:M33"/>
    <mergeCell ref="E47:E48"/>
    <mergeCell ref="G30:G31"/>
    <mergeCell ref="H30:H31"/>
    <mergeCell ref="G39:G41"/>
    <mergeCell ref="H39:H41"/>
    <mergeCell ref="G34:G38"/>
    <mergeCell ref="D34:D38"/>
    <mergeCell ref="D39:D41"/>
    <mergeCell ref="D43:D45"/>
    <mergeCell ref="H52:H53"/>
    <mergeCell ref="G52:G53"/>
    <mergeCell ref="S1:W1"/>
    <mergeCell ref="I2:L2"/>
    <mergeCell ref="M2:R2"/>
    <mergeCell ref="S2:W2"/>
    <mergeCell ref="O3:O6"/>
    <mergeCell ref="T5:W5"/>
    <mergeCell ref="P5:S5"/>
    <mergeCell ref="N3:N6"/>
    <mergeCell ref="P3:W4"/>
    <mergeCell ref="M3:M6"/>
    <mergeCell ref="K4:K6"/>
    <mergeCell ref="A1:F2"/>
    <mergeCell ref="I1:R1"/>
    <mergeCell ref="F22:M22"/>
    <mergeCell ref="A9:A71"/>
    <mergeCell ref="C23:C24"/>
    <mergeCell ref="C12:C14"/>
    <mergeCell ref="G23:G24"/>
    <mergeCell ref="H23:H24"/>
    <mergeCell ref="F9:M9"/>
    <mergeCell ref="C30:C32"/>
    <mergeCell ref="E30:E31"/>
    <mergeCell ref="C55:C56"/>
    <mergeCell ref="E42:E45"/>
    <mergeCell ref="A3:A6"/>
    <mergeCell ref="F54:M54"/>
    <mergeCell ref="F29:M29"/>
    <mergeCell ref="B3:B6"/>
    <mergeCell ref="C3:C6"/>
    <mergeCell ref="K3:L3"/>
    <mergeCell ref="F4:F6"/>
    <mergeCell ref="G4:G6"/>
    <mergeCell ref="E4:E6"/>
    <mergeCell ref="E3:F3"/>
    <mergeCell ref="L4:L6"/>
    <mergeCell ref="I4:I6"/>
    <mergeCell ref="I3:J3"/>
    <mergeCell ref="J4:J6"/>
    <mergeCell ref="D3:D6"/>
    <mergeCell ref="H4:H6"/>
    <mergeCell ref="F21:M21"/>
    <mergeCell ref="E34:E38"/>
    <mergeCell ref="E23:E24"/>
    <mergeCell ref="F30:F31"/>
    <mergeCell ref="F15:M15"/>
    <mergeCell ref="F17:M17"/>
    <mergeCell ref="C65:C66"/>
    <mergeCell ref="B10:B18"/>
    <mergeCell ref="C52:C53"/>
    <mergeCell ref="A76:D76"/>
    <mergeCell ref="F19:M19"/>
    <mergeCell ref="F60:M60"/>
    <mergeCell ref="B61:B71"/>
    <mergeCell ref="C67:C68"/>
    <mergeCell ref="E67:E68"/>
    <mergeCell ref="F67:F68"/>
    <mergeCell ref="G67:G68"/>
    <mergeCell ref="H67:H68"/>
    <mergeCell ref="E65:E66"/>
    <mergeCell ref="F65:F66"/>
    <mergeCell ref="C47:C48"/>
    <mergeCell ref="F23:F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BSC P5</vt:lpstr>
      <vt:lpstr>Ma tran chuc năng P5</vt:lpstr>
      <vt:lpstr>BANG CHAM DIEM P5</vt:lpstr>
      <vt:lpstr>BANG KPI TP P5 MOI</vt:lpstr>
      <vt:lpstr>PPTH NGOC</vt:lpstr>
      <vt:lpstr>PPSCL HUNG</vt:lpstr>
      <vt:lpstr>KT TSCD THUY</vt:lpstr>
      <vt:lpstr>KT VT THOM</vt:lpstr>
      <vt:lpstr>KT TT TRINH</vt:lpstr>
      <vt:lpstr>KT CN - XDCB PHUONG</vt:lpstr>
      <vt:lpstr>KT XDCB THUAN</vt:lpstr>
      <vt:lpstr>KTXDCB CU</vt:lpstr>
      <vt:lpstr>KT Thue + KT chuyen + Quy HUONG</vt:lpstr>
      <vt:lpstr>'Ma tran chuc năng P5'!Print_Titles</vt:lpstr>
    </vt:vector>
  </TitlesOfParts>
  <Company>FTU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Nhâm Ngô</dc:creator>
  <cp:lastModifiedBy>admin</cp:lastModifiedBy>
  <cp:lastPrinted>2018-06-05T06:46:44Z</cp:lastPrinted>
  <dcterms:created xsi:type="dcterms:W3CDTF">2016-11-18T02:13:24Z</dcterms:created>
  <dcterms:modified xsi:type="dcterms:W3CDTF">2018-07-06T09:38:08Z</dcterms:modified>
</cp:coreProperties>
</file>