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0" windowWidth="19200" windowHeight="11385" firstSheet="1" activeTab="2"/>
  </bookViews>
  <sheets>
    <sheet name="BSC DL TRAN YEN " sheetId="34" r:id="rId1"/>
    <sheet name="MTCN- DL VĂN YEN" sheetId="35" r:id="rId2"/>
    <sheet name=" KPI GIAM DOC" sheetId="27" r:id="rId3"/>
  </sheets>
  <definedNames>
    <definedName name="_Fill" localSheetId="1" hidden="1">#REF!</definedName>
    <definedName name="_Fill" hidden="1">#REF!</definedName>
    <definedName name="Company2013" localSheetId="1" hidden="1">#REF!</definedName>
    <definedName name="Company2013" hidden="1">#REF!</definedName>
    <definedName name="sdfs" hidden="1">#REF!</definedName>
    <definedName name="SFF" localSheetId="1" hidden="1">#REF!</definedName>
    <definedName name="SFF" hidden="1">#REF!</definedName>
  </definedNames>
  <calcPr calcId="124519"/>
</workbook>
</file>

<file path=xl/calcChain.xml><?xml version="1.0" encoding="utf-8"?>
<calcChain xmlns="http://schemas.openxmlformats.org/spreadsheetml/2006/main">
  <c r="O162" i="27"/>
  <c r="O161"/>
  <c r="O160"/>
  <c r="O159"/>
  <c r="O158"/>
  <c r="O157"/>
  <c r="O156"/>
  <c r="O127"/>
  <c r="O26"/>
  <c r="B27" i="34"/>
  <c r="E26"/>
  <c r="K25"/>
  <c r="E24"/>
  <c r="K23"/>
  <c r="K22"/>
  <c r="K21"/>
  <c r="K20"/>
  <c r="K19"/>
  <c r="K18"/>
  <c r="K17"/>
  <c r="K16"/>
  <c r="K15"/>
  <c r="K14"/>
  <c r="K13"/>
  <c r="E12"/>
  <c r="K11"/>
  <c r="E10"/>
  <c r="K9"/>
  <c r="K8"/>
  <c r="K7"/>
  <c r="K6"/>
  <c r="K26"/>
  <c r="O166" i="27"/>
  <c r="O165"/>
  <c r="O153"/>
  <c r="O150"/>
  <c r="O148"/>
  <c r="O146"/>
  <c r="O145"/>
  <c r="O151"/>
  <c r="O149"/>
  <c r="O143"/>
  <c r="O142"/>
  <c r="O141"/>
  <c r="O136"/>
  <c r="O135"/>
  <c r="O134"/>
  <c r="O132"/>
  <c r="O133"/>
  <c r="O128"/>
  <c r="O125"/>
  <c r="O123"/>
  <c r="O121"/>
  <c r="O122"/>
  <c r="O119"/>
  <c r="O118"/>
  <c r="O112"/>
  <c r="O108"/>
  <c r="O103"/>
  <c r="O115"/>
  <c r="O114"/>
  <c r="O113"/>
  <c r="O111"/>
  <c r="O110"/>
  <c r="O109"/>
  <c r="O107"/>
  <c r="O106"/>
  <c r="O105"/>
  <c r="O104"/>
  <c r="O94"/>
  <c r="O92"/>
  <c r="O86"/>
  <c r="O93"/>
  <c r="O91"/>
  <c r="O90"/>
  <c r="O89"/>
  <c r="O88"/>
  <c r="O87"/>
  <c r="O84"/>
  <c r="O83"/>
  <c r="O82"/>
  <c r="O78"/>
  <c r="O81"/>
  <c r="O80"/>
  <c r="O79"/>
  <c r="O73"/>
  <c r="O70"/>
  <c r="O67"/>
  <c r="O63"/>
  <c r="O59"/>
  <c r="O72"/>
  <c r="O71"/>
  <c r="O69"/>
  <c r="O68"/>
  <c r="O66"/>
  <c r="O65"/>
  <c r="O64"/>
  <c r="O62"/>
  <c r="O61"/>
  <c r="O60"/>
  <c r="O57"/>
  <c r="O56"/>
  <c r="O53"/>
  <c r="O50"/>
  <c r="O47"/>
  <c r="O41"/>
  <c r="O52"/>
  <c r="O51"/>
  <c r="O49"/>
  <c r="O48"/>
  <c r="O40"/>
  <c r="O27"/>
  <c r="O18"/>
  <c r="O35"/>
  <c r="O25"/>
  <c r="O24"/>
  <c r="O23"/>
  <c r="O29"/>
  <c r="O32"/>
  <c r="O34"/>
  <c r="S34" s="1"/>
  <c r="O28"/>
  <c r="O30"/>
  <c r="O31"/>
  <c r="O21"/>
  <c r="O22"/>
  <c r="O20"/>
  <c r="O16"/>
  <c r="O15"/>
  <c r="O12"/>
  <c r="O13"/>
  <c r="R133"/>
  <c r="R153"/>
  <c r="R132"/>
  <c r="R109"/>
  <c r="R110"/>
  <c r="R111"/>
  <c r="R93"/>
  <c r="S93" s="1"/>
  <c r="R71"/>
  <c r="R72"/>
  <c r="Q14"/>
  <c r="R151"/>
  <c r="R139"/>
  <c r="S139" s="1"/>
  <c r="R138"/>
  <c r="S138" s="1"/>
  <c r="R137"/>
  <c r="S137" s="1"/>
  <c r="R116"/>
  <c r="S116" s="1"/>
  <c r="R54"/>
  <c r="S54" s="1"/>
  <c r="R18"/>
  <c r="S111" l="1"/>
  <c r="S151"/>
  <c r="S132"/>
  <c r="S18"/>
  <c r="S110"/>
  <c r="S133"/>
  <c r="S71"/>
  <c r="S109"/>
  <c r="S153"/>
  <c r="S72"/>
  <c r="S170" l="1"/>
</calcChain>
</file>

<file path=xl/sharedStrings.xml><?xml version="1.0" encoding="utf-8"?>
<sst xmlns="http://schemas.openxmlformats.org/spreadsheetml/2006/main" count="2181" uniqueCount="869">
  <si>
    <t>Kiểm soát chi phí hiệu quả</t>
  </si>
  <si>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</si>
  <si>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</si>
  <si>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</si>
  <si>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</si>
  <si>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</si>
  <si>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</si>
  <si>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</si>
  <si>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</si>
  <si>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</si>
  <si>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</si>
  <si>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</si>
  <si>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</si>
  <si>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</si>
  <si>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</si>
  <si>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</si>
  <si>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F3</t>
  </si>
  <si>
    <t>F4</t>
  </si>
  <si>
    <t>C1</t>
  </si>
  <si>
    <t>F31</t>
  </si>
  <si>
    <t>I12</t>
  </si>
  <si>
    <t>I13</t>
  </si>
  <si>
    <t>L2</t>
  </si>
  <si>
    <t>L21</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</si>
  <si>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</si>
  <si>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</si>
  <si>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</si>
  <si>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</si>
  <si>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</si>
  <si>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</si>
  <si>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</si>
  <si>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</si>
  <si>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</si>
  <si>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</si>
  <si>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</si>
  <si>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</si>
  <si>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</si>
  <si>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</si>
  <si>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</si>
  <si>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</si>
  <si>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</si>
  <si>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</si>
  <si>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</si>
  <si>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</si>
  <si>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</si>
  <si>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</si>
  <si>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</si>
  <si>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Chi phí/ kWh điện thương phẩm</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</si>
  <si>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</si>
  <si>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</si>
  <si>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</si>
  <si>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</si>
  <si>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</si>
  <si>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</si>
  <si>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</si>
  <si>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</si>
  <si>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</si>
  <si>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</si>
  <si>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</si>
  <si>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</si>
  <si>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</si>
  <si>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</si>
  <si>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</si>
  <si>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</si>
  <si>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</si>
  <si>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</si>
  <si>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</si>
  <si>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</si>
  <si>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</si>
  <si>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</si>
  <si>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</si>
  <si>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</si>
  <si>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</si>
  <si>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</si>
  <si>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</si>
  <si>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</si>
  <si>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</si>
  <si>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</si>
  <si>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</si>
  <si>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</si>
  <si>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</si>
  <si>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</si>
  <si>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</si>
  <si>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</si>
  <si>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</si>
  <si>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</si>
  <si>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</si>
  <si>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</si>
  <si>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</si>
  <si>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</si>
  <si>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</si>
  <si>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</si>
  <si>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</si>
  <si>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</si>
  <si>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</si>
  <si>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</si>
  <si>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</si>
  <si>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</si>
  <si>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</si>
  <si>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</si>
  <si>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</si>
  <si>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</si>
  <si>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</si>
  <si>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</si>
  <si>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</si>
  <si>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</si>
  <si>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</si>
  <si>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</si>
  <si>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</si>
  <si>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</si>
  <si>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</si>
  <si>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</si>
  <si>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</si>
  <si>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</si>
  <si>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</si>
  <si>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</si>
  <si>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</si>
  <si>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</si>
  <si>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</si>
  <si>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</si>
  <si>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</si>
  <si>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</si>
  <si>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</si>
  <si>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</si>
  <si>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</si>
  <si>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</si>
  <si>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</si>
  <si>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</si>
  <si>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</si>
  <si>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</si>
  <si>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</si>
  <si>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</si>
  <si>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</si>
  <si>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</si>
  <si>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</si>
  <si>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</si>
  <si>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</si>
  <si>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</si>
  <si>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</si>
  <si>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</si>
  <si>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</si>
  <si>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</si>
  <si>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</si>
  <si>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</si>
  <si>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</si>
  <si>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</si>
  <si>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</si>
  <si>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</si>
  <si>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</si>
  <si>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</si>
  <si>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</si>
  <si>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</si>
  <si>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</si>
  <si>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</si>
  <si>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</si>
  <si>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</si>
  <si>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</si>
  <si>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</si>
  <si>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</si>
  <si>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</si>
  <si>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</si>
  <si>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</si>
  <si>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</si>
  <si>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</si>
  <si>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</si>
  <si>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</si>
  <si>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</si>
  <si>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</si>
  <si>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</si>
  <si>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</si>
  <si>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</si>
  <si>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</si>
  <si>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</si>
  <si>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</si>
  <si>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</si>
  <si>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</si>
  <si>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</si>
  <si>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</si>
  <si>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</si>
  <si>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</si>
  <si>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</si>
  <si>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</si>
  <si>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</si>
  <si>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</si>
  <si>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</si>
  <si>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</si>
  <si>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</si>
  <si>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</si>
  <si>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</si>
  <si>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</si>
  <si>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</si>
  <si>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</si>
  <si>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</si>
  <si>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</si>
  <si>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</si>
  <si>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</si>
  <si>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</si>
  <si>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</si>
  <si>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</si>
  <si>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</si>
  <si>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</si>
  <si>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</si>
  <si>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</si>
  <si>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</si>
  <si>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</si>
  <si>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</si>
  <si>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</si>
  <si>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Tổng điểm</t>
  </si>
  <si>
    <t>CÔNG TY ĐIỆN LỰC YÊN BÁI</t>
  </si>
  <si>
    <t>Ban giám đốc Công ty chấm</t>
  </si>
  <si>
    <t>I</t>
  </si>
  <si>
    <t>Tăng trưởng sản lượng điện</t>
  </si>
  <si>
    <t>XD. Đầu tư xây dựng</t>
  </si>
  <si>
    <t>Sửa chữa lớn</t>
  </si>
  <si>
    <t xml:space="preserve">Người lập </t>
  </si>
  <si>
    <t>Người duyệt</t>
  </si>
  <si>
    <t>PHÒNG KHKT</t>
  </si>
  <si>
    <t>Nghiên cứu áp dụng công nghệ mới vào SXKD</t>
  </si>
  <si>
    <t>Tăng trưởng sản lượng điện thương phẩm</t>
  </si>
  <si>
    <t>Hoàn thành thực hiện  ĐTXD theo kế hoạch</t>
  </si>
  <si>
    <t>Hoàn thành SCL theo kế hoạch</t>
  </si>
  <si>
    <t>F</t>
  </si>
  <si>
    <t>L</t>
  </si>
  <si>
    <t>KH</t>
  </si>
  <si>
    <t>AT</t>
  </si>
  <si>
    <t>LD</t>
  </si>
  <si>
    <t>HC</t>
  </si>
  <si>
    <t>KS</t>
  </si>
  <si>
    <t>QT</t>
  </si>
  <si>
    <t>VH</t>
  </si>
  <si>
    <t>VT</t>
  </si>
  <si>
    <t>KD</t>
  </si>
  <si>
    <t>TC</t>
  </si>
  <si>
    <t>KT</t>
  </si>
  <si>
    <t>XD</t>
  </si>
  <si>
    <t>SC</t>
  </si>
  <si>
    <t>SX</t>
  </si>
  <si>
    <t xml:space="preserve"> Dịch vụ sản xuất khác</t>
  </si>
  <si>
    <t>CN</t>
  </si>
  <si>
    <t>CL11</t>
  </si>
  <si>
    <t>KPI cấp Công ty</t>
  </si>
  <si>
    <t>NHÓM CÁC CHỈ TIÊU THỰC HIỆN NHIỆM VỤ (Cấp 1)</t>
  </si>
  <si>
    <t>NHÓM KPI THEO MỤC TIÊU (Cấp 2)</t>
  </si>
  <si>
    <t>Viễn cảnh tài chính (Cấp 3)</t>
  </si>
  <si>
    <t>Mã cấp 1</t>
  </si>
  <si>
    <t>Mã cấp 2</t>
  </si>
  <si>
    <t>Mã cấp 3</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</si>
  <si>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</si>
  <si>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</si>
  <si>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</si>
  <si>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</si>
  <si>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</si>
  <si>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</si>
  <si>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Công tác soạn thảo văn bản</t>
  </si>
  <si>
    <t>Thực hiện  ĐTXD theo kế hoạch</t>
  </si>
  <si>
    <t>Các chức năng chính</t>
  </si>
  <si>
    <t>Lập kế hoạch kinh doanh điện năng.</t>
  </si>
  <si>
    <t>Tiếp nhận, giải quyết yêu cầu  của khách hàng về các dịch vụ điện</t>
  </si>
  <si>
    <t>Quản lý trang thiết bị, dụng cụ an toàn, BHLĐ, phòng cháy chữa cháy.</t>
  </si>
  <si>
    <t>GĐ</t>
  </si>
  <si>
    <t>PHÒNG KD</t>
  </si>
  <si>
    <t>PHÒNG TH</t>
  </si>
  <si>
    <t>TỔ TVHĐL</t>
  </si>
  <si>
    <t>Ngày</t>
  </si>
  <si>
    <t>Tài chính, kế toán, LĐTL, VHDN, Văn thư, lưu trữ</t>
  </si>
  <si>
    <t>Lập và triển khai kế hoạch SXKD, Vật tư, SCTX, QLKT, ATVSLĐ.</t>
  </si>
  <si>
    <t>Quản lý vận hành đường dây trung, hạ áp và TBA</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</si>
  <si>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</si>
  <si>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</si>
  <si>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</si>
  <si>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</si>
  <si>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</si>
  <si>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</si>
  <si>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 xml:space="preserve">Lập kế hoạch SCTX của Điện lực theo quý, năm </t>
  </si>
  <si>
    <t>Thực hiện SCTX</t>
  </si>
  <si>
    <t>Nghiệm thu, quyết toán</t>
  </si>
  <si>
    <t xml:space="preserve"> Triển khai thực hiện CCHC theo kế hoạch của Công ty</t>
  </si>
  <si>
    <t>Triển khai thực hiện Quy chế dân chủ theo kế hoạch của Công ty</t>
  </si>
  <si>
    <t>Đăng ký kế hoạch cắt điện công tác của Điện lực theo tuần, tháng, quý</t>
  </si>
  <si>
    <t>Thực hiện mua sắm vật tư theo phân cấp</t>
  </si>
  <si>
    <t>Quản lý kho bãi và nhập xuất vật tư cho các bộ phận</t>
  </si>
  <si>
    <t xml:space="preserve"> Tham gia với Công ty thực hiện tiếp nhận tài sản các công trình điện khách hàng bàn giao trên địa bàn quản lý </t>
  </si>
  <si>
    <t>Thực hiện các nghiệp vụ kinh doanh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</si>
  <si>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</si>
  <si>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</si>
  <si>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</si>
  <si>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</si>
  <si>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Theo dõi lập danh sách các khách hàng thuộc đối tượng 3 giá để thực hiện  lắp đặt công tơ .</t>
  </si>
  <si>
    <t>Cập nhật tính toán tổn thất điện năng chu kỳ kinh doanh và chu kỳ ngày 01 hàng tháng. Lập danh sách các ĐZ, TBA có tỷ lệ tổn thất bất thường, tổn thất tăng cao để giải trình tìm nguyên nhân tổn thất.</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</si>
  <si>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</si>
  <si>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</si>
  <si>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</si>
  <si>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Thực hiện thay định kỳ hệ thống đo đếm điện năng theo kế hoạch.</t>
  </si>
  <si>
    <t>Quản lý kìm kẹp chì, viên và dây chì niêm phong theo đúng quy định.</t>
  </si>
  <si>
    <t>Sử dụng kìm  kẹp chì, viên và dây chì niêm phong theo đúng quy định.</t>
  </si>
  <si>
    <t>Quản lý, theo dõi tình trạng hoạt động của hệ thống đo đếm điện năng</t>
  </si>
  <si>
    <t xml:space="preserve">Giải quyết các  sự cố bất thường của hệ thống đo đếm điện năng ; </t>
  </si>
  <si>
    <t>Vận hành và quản lý hệ các thống đo xa như AMI.One; DCU…</t>
  </si>
  <si>
    <t>Giải quyết các kiến nghị, khiếu nại của khách hàng liên quan đến hệ thống đo đếm điện năng</t>
  </si>
  <si>
    <t>Tiếp nhận yêu cầu mua điện của khách hàng thuộc lưới điện hạ áp</t>
  </si>
  <si>
    <t>Khảo sát lập phương án cấp điện.</t>
  </si>
  <si>
    <t xml:space="preserve">Thi công lắp đặt, nghiệm thu hệ thống đo đếm </t>
  </si>
  <si>
    <t>Tiếp nhận yêu cầu mua điện của lưới điện trung áp</t>
  </si>
  <si>
    <t>Khảo sát, thỏa thuận đấu nối và các yêu cầu kỹ thuật</t>
  </si>
  <si>
    <t>Thi công lắp đặt hệ thống đo đếm cho khách hàng</t>
  </si>
  <si>
    <t>Tiếp nhận đề nghị của khách hàng trong quá trình thực hiện hợp đồng mua bán điện</t>
  </si>
  <si>
    <t>Giải quyết đề nghị của khách hàng trong quá trình thực hiện hợp đồng mua bán điện</t>
  </si>
  <si>
    <t>Thực hiện tuyên truyền tiết kiệm điện.</t>
  </si>
  <si>
    <t>Thực hiện triển khai các chương trình chăm sóc khách hàng.</t>
  </si>
  <si>
    <t>Lập báo cáo công tác điện nông thôn.</t>
  </si>
  <si>
    <t>Quản lý, kiểm tra giám sát hoạt động của các Tổ dịch vụ bán lẻ điện năng</t>
  </si>
  <si>
    <t>Thực hiện thu, nộp tiền điện theo đúng quy định.</t>
  </si>
  <si>
    <t>Thực hiện thu, nộp các nguồn tiền thu từ SXK theo đúng quy định.</t>
  </si>
  <si>
    <t>Thực hiện theo dõi, kiểm soát dòng tiền ( Công ty cấp tiền và các khoản thanh toán tại Điện lực)</t>
  </si>
  <si>
    <t>Thực hiện công tác Thủ quỹ tại Điện lực.</t>
  </si>
  <si>
    <t xml:space="preserve">Thực hiện hạch toán kế toán các nghiệp vụ phát sinh có liên quan đến hoạt động SXKD của Điện lực vào các phân hệ kế toán của chương trình ERP. </t>
  </si>
  <si>
    <t>Thực hiện kiểm soát chính xác, đầy đủ phiếu nhập - xuất kho trong tháng, đúng thời gian qui định.</t>
  </si>
  <si>
    <t>Thực hiện đánh giá vật tư thu hồi nhập kho, lập biên bản đánh giá vật tư thu hồi.</t>
  </si>
  <si>
    <t>Thực hiện in sổ sách kế toán theo từng Phần hành kế toán</t>
  </si>
  <si>
    <t>Thực hiện kiểm tra các chứng từ gốc, đảm bảo tính hợp lý hợp pháp, hợp lệ của các chứng từ thanh toán.</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</si>
  <si>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</si>
  <si>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</si>
  <si>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</si>
  <si>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</si>
  <si>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</si>
  <si>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</si>
  <si>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</si>
  <si>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</si>
  <si>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</si>
  <si>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thẩm định phương án kỹ thuật sửa chữa thường xuyên lưới điện; thiết bị điện theo phân cấp.</t>
  </si>
  <si>
    <t xml:space="preserve">Lập, cập nhật và quản lý hồ sơ lưới điện, thiết bị điện trung, hạ áp </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</si>
  <si>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</si>
  <si>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</si>
  <si>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Lập các bảng kê đường dây, TBA và các thiết bị lưới điện trung, hạ áp</t>
  </si>
  <si>
    <t>Cập nhật, phổ biến, lưu trữ quy phạm, quy trình, quy định, tiêu chuẩn kỹ thuật.</t>
  </si>
  <si>
    <t>Cập nhật dữ liệu vào phần mềm GIS, PMIS</t>
  </si>
  <si>
    <t>Lập và thực hiện công tác thí nghiệm định kỳ, khắc phục các tồn tại sau thí nghiệm</t>
  </si>
  <si>
    <t>Lập kế hoạch công tác thí nghiệm định kỳ</t>
  </si>
  <si>
    <t>Thực hiện công tác thí nghiệm định kỳ, khắc phục các tồn tại sau thí nghiệm</t>
  </si>
  <si>
    <t>Thực hiện công tác chỉnh trang lưới điện</t>
  </si>
  <si>
    <t>Quản lý, vận hành lưới điện trung, hạ áp</t>
  </si>
  <si>
    <t>Giám sát thông số vận hành đường dây, TBA, trạm đo đếm và các thiết bị điện</t>
  </si>
  <si>
    <t>Kiểm tra định kỳ lưới điện, tổng hợp các tồn tại, lập kế hoạch và triển khai phương án khắc phục</t>
  </si>
  <si>
    <t>Kiểm tra phát dọn hành lang lưới điện, đường dây trung, hạ thế</t>
  </si>
  <si>
    <t>Chỉ huy vận hành lưới điện theo phân cấp.</t>
  </si>
  <si>
    <t>Chỉ huy, sử lý sự cố lưới điện theo phân cấp.</t>
  </si>
  <si>
    <t>Cập nhật sơ đồ lưới điện (Sơ đồ 1 sợi)</t>
  </si>
  <si>
    <t xml:space="preserve">Cập nhật thông tin vào phần mềm OMS theo quy định </t>
  </si>
  <si>
    <t>Tiếp nhận  các thông tin trên phần mềm CRM</t>
  </si>
  <si>
    <t>Xử lý các thông tin trên phần mềm CRM</t>
  </si>
  <si>
    <t>Thực hiện chế độ báo cáo theo quy định</t>
  </si>
  <si>
    <t>Kiểm tra, giám sát hệ thống rơ le bảo vệ và điều khiển từ xa thuộc quản lý,  kịp thời phát hiện các hiện tượng bất thường, báo cáo và xử lý theo quy định.</t>
  </si>
  <si>
    <t>KT41</t>
  </si>
  <si>
    <t>Cung cấp thông tin về thay đổi kết dây lưới điện để cập nhật cây tổn thất trên phần mềm CMIS</t>
  </si>
  <si>
    <t>Tính toán tổn thất kỹ thuật lưới trung, hạ áp</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</si>
  <si>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</si>
  <si>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</si>
  <si>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</si>
  <si>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</si>
  <si>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và thực hiện kế hoạch công tác ATVSLĐ, BHLĐ, PCCC</t>
  </si>
  <si>
    <t>AT1.1</t>
  </si>
  <si>
    <t>Lập, triển khai thực hiện kế hoạch công tác ATVSLĐ</t>
  </si>
  <si>
    <t>Xây dựng các phương án, kế hoạch, chương trình thực hiện công tác ATVSLĐ theo phân cấp;</t>
  </si>
  <si>
    <t>Xây dựng Phương án phòng chống TNLĐ của Bộ phận, cá nhân</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</si>
  <si>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</si>
  <si>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</si>
  <si>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</si>
  <si>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</si>
  <si>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</si>
  <si>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AT1.2</t>
  </si>
  <si>
    <t>Lập, triển khai thực hiện kế hoạch bảo hộ lao động</t>
  </si>
  <si>
    <t xml:space="preserve">Lập kế hoạch bảo hộ lao đông, đăng ký kế hoạch với Công ty </t>
  </si>
  <si>
    <t>Cấp phát trang bị, công cụ dụng cụ an toàn, bảo hộ lao động</t>
  </si>
  <si>
    <t>AT1.3</t>
  </si>
  <si>
    <t>Lập và thực hiện kế hoạch PCCC</t>
  </si>
  <si>
    <t>Lập kế hoạch, phương án công tác PCCC</t>
  </si>
  <si>
    <t>Kiểm tra, bổ sung phương án PCCC nếu có thay đổi so với phương án đã được duyệt</t>
  </si>
  <si>
    <t>Huấn luyện và diễn tập PCCC 1 năm 1 lần theo phương án</t>
  </si>
  <si>
    <t>Cập nhật, lưu trữ hồ sơ theo dõi quản lý về hoạt động PCCC theo hướng dẫn tại mục I của Thông tư 04/2004/TT-BCA</t>
  </si>
  <si>
    <t>Kiểm tra định kỳ, đột xuất công tác PCCC theo quy định</t>
  </si>
  <si>
    <t>AT136</t>
  </si>
  <si>
    <t>Lập các báo cáo theo qui định</t>
  </si>
  <si>
    <t>AT1.4</t>
  </si>
  <si>
    <t>Lập, triển khai kế hoạch Huấn luyện và kiểm tra QTAT của Công ty và Điện lực</t>
  </si>
  <si>
    <t xml:space="preserve">Thực hiện công tác Huấn luyện và kiểm tra QTAT tại Điện lực  theo kế hoạch của Công ty </t>
  </si>
  <si>
    <t>Lập,triển khai thực hiện kế hoạch huấn luyện và kiểm tra QTAT của Điện lực</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</si>
  <si>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</si>
  <si>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</si>
  <si>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</si>
  <si>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Tập hợp tài liệu, hồ sơ vi phạm HLBVAT công trình điện, lưu trữ  theo quy định</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</si>
  <si>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</si>
  <si>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</si>
  <si>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với Ban chỉ đạo bảo vệ an toàn công trình lưới điện cao áp địa phương tổ chức các hoạt động tuyên truyền, hội nghị chuyên đề trong quản lý HLBVATCTĐ. </t>
  </si>
  <si>
    <t xml:space="preserve">Phối hợp xử lý vi phạm HLBVATCTĐ theo phân cấp </t>
  </si>
  <si>
    <t>Lập, triển khai thực hiện kế hoạch giảm thiểu vi phạm  HLBVATCTĐ</t>
  </si>
  <si>
    <t xml:space="preserve"> Công tác kiểm tra kiểm soát, an toàn, vệ sinh lao động</t>
  </si>
  <si>
    <t>Lập lịch công tác trên lưới điện tuần tới đăng ký với Điện lực</t>
  </si>
  <si>
    <t>Thực hiện giao ban an toàn tuần, duyệt lịch công tác tuần trên lưới điện, phân công cán bộ kiểm tra, kiểm soát an toàn để đăng ký với Công ty theo quy định</t>
  </si>
  <si>
    <t>Tổ chức kiểm tra đột xuất các đơn vị công tác trên hiện trường</t>
  </si>
  <si>
    <t>Kiểm soát hình ảnh thực hiện biện pháp an toàn tại hiện trường để phát hiện và ngăn chặn ngay các vi phạm nếu có</t>
  </si>
  <si>
    <t>Lập và triển khai kế hoạch kiểm tra toàn diện công tác an toàn vệ sinh lao động theo quy định 01lần /Quý</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</si>
  <si>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</si>
  <si>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</si>
  <si>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</si>
  <si>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trang thiết bị phòng cháy chữa cháy</t>
  </si>
  <si>
    <t>Quản lý, bảo quản trang thiết bị phòng cháy chữa cháy theo quy định</t>
  </si>
  <si>
    <t>Kiểm tra định kỳ, đột xuất đối với các trang thiết bị PCCC theo quy định</t>
  </si>
  <si>
    <t>Cập nhật, lưu trữ hồ sơ trang thiết bị PCCC đúng quy định</t>
  </si>
  <si>
    <t>Quản lý trang thiết bị, dụng cụ an toàn, BHLĐ</t>
  </si>
  <si>
    <t>Quản lý, bảo quản, sử dụng trang thiết bị, dụng cụ an toàn, BHLĐ theo quy định</t>
  </si>
  <si>
    <t>Kiểm tra, thử nghiệm định kỳ, đột xuất đối với các trang thiết bị dụng cụ an toàn, BHLĐ theo quy định</t>
  </si>
  <si>
    <t xml:space="preserve">Cập nhật, lưu trữ hồ sơ trang thiết bị dụng cụ an toàn, BHLĐ theo quy định </t>
  </si>
  <si>
    <t>Quản lý trang thiết bị, dụng cụ an toàn có yêu cầu nghiêm ngặt về ATLĐ</t>
  </si>
  <si>
    <t>Quản lý, bảo quản, sử dụng trang thiết bị, dụng cụ an toàn có yêu cầu nghiêm ngặt về ATLĐ theo quy định</t>
  </si>
  <si>
    <t>Kiểm tra thường xuyên, đăng ký kiểm định định kỳ, đột xuất đối với cáctrang thiết bị, dụng cụ an toàn có yêu cầu nghiêm ngặt về ATLĐ theo quy định</t>
  </si>
  <si>
    <t xml:space="preserve">Cập nhật, lưu trữ hồ sơ trang thiết bị, dụng cụ an toàn có yêu cầu nghiêm ngặt về ATLĐ theo quy định </t>
  </si>
  <si>
    <t>Lập phương án PCTT&amp;TKCN</t>
  </si>
  <si>
    <t>Triển khai công tác chuẩn bị PCTT&amp;TKCN theo phương án đã được duyệt</t>
  </si>
  <si>
    <t>Tuyên truyền an toàn điện trước mùa mưa, bão</t>
  </si>
  <si>
    <t xml:space="preserve">Kiểm tra hệ thống điện, lập kế hoạch khắc phục các vị trí xung yếu có khả năng bị sự cố khi xảy ra thiên tai (mưa, bão, lũ...) </t>
  </si>
  <si>
    <t xml:space="preserve">Tổ chức diễn tập PCTT&amp;TKCN cấp Điện lực tối thiểu 02 năm một lần </t>
  </si>
  <si>
    <t>Kiểm tra công tác chuẩn bị PCTT&amp; TKCN vào trước mùa mưa bão lập thành biên bản và lưu hồ sơ</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</si>
  <si>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</si>
  <si>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</si>
  <si>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Báo cáo định kỳ công tác BVMT.</t>
  </si>
  <si>
    <t>Quản lý chất thải theo quy trình 714-01/P4</t>
  </si>
  <si>
    <t>Tham gia phối hợp lập kế hoạch đầu tư tài sản và lưới điện hàng năm.</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</si>
  <si>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</si>
  <si>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</si>
  <si>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</si>
  <si>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</si>
  <si>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</si>
  <si>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</si>
  <si>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Tham gia nghiệm thu các hạng mục SCL trên địa bàn Điện lực quản lý</t>
  </si>
  <si>
    <t>Tổ chức, thực hiện các hoạt động SXK</t>
  </si>
  <si>
    <t xml:space="preserve"> Tham gia phối hợp thực hiện các hoạt động sản xuất khác</t>
  </si>
  <si>
    <t xml:space="preserve"> Thực hiện công tác cán bộ theo phân cấp </t>
  </si>
  <si>
    <t>Thực hiện chế độ nâng lương, nâng bậc công nhân theo quy định.</t>
  </si>
  <si>
    <t>Xây dựng ban hành các quy chế thanh toán tiền lương, thưởng vận hành an toàn áp dụng trong nội bộ Điện lực theo phân cấp.</t>
  </si>
  <si>
    <t>Thực hiện thanh toán tiền lương, thưởng cho CBCNV theo quy định.</t>
  </si>
  <si>
    <t>Thực hiện báo cáo theo quy định</t>
  </si>
  <si>
    <t>Thực hiện quản lý và giao nhận công văn đi, đến của Điện lực</t>
  </si>
  <si>
    <t xml:space="preserve"> Thực hiện quản lý và sử dụng con dấu theo quy định.</t>
  </si>
  <si>
    <t>Thực hiện công tác soạn thảo, kiểm soát văn bản theo quy định.</t>
  </si>
  <si>
    <t>Thực hiện công tác lưu trữ các hồ sơ tài liệu của Điện lực.</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</si>
  <si>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</si>
  <si>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</si>
  <si>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Thực hiện thanh quyết toán xăng dầu theo quy định.</t>
  </si>
  <si>
    <t xml:space="preserve"> Phối hợp tham gia khắc phục sự cố, sửa chữa hạ tầng mạng viễn thông, công nghệ thông tin.</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</si>
  <si>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</si>
  <si>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</si>
  <si>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</si>
  <si>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 xml:space="preserve">Thực hiện công tác phòng chống tham nhũng </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</si>
  <si>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</si>
  <si>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</si>
  <si>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</si>
  <si>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</si>
  <si>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</si>
  <si>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Thực hiện VHDN theo quy định</t>
  </si>
  <si>
    <t>Phụ trách công tác kinh doanh điện năng</t>
  </si>
  <si>
    <t>Phụ trách công tác kỹ thuật, vận hành, ATLĐ</t>
  </si>
  <si>
    <t>Tăng trưởng Doanh thu</t>
  </si>
  <si>
    <t>đ/kWh</t>
  </si>
  <si>
    <t>Viễn cảnh khách hàng</t>
  </si>
  <si>
    <t>Tham gia lập kế hoạch SXKD dài hạn của Công ty</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</si>
  <si>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</si>
  <si>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</si>
  <si>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</si>
  <si>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</si>
  <si>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</si>
  <si>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</si>
  <si>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</si>
  <si>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</si>
  <si>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</si>
  <si>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</si>
  <si>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GĐ: 01</t>
  </si>
  <si>
    <t>Chỉ đạo lập kế hoạch kinh doanh điện năng.</t>
  </si>
  <si>
    <t>Chỉ đạo lập kế hoạch, triển khai công tác SCTX</t>
  </si>
  <si>
    <t xml:space="preserve">Triển khai thực hiện CCHC của Công ty </t>
  </si>
  <si>
    <t xml:space="preserve">Triển khai thực hiện Quy chế dân chủ của Công ty </t>
  </si>
  <si>
    <t>Chỉ đạo đăng ký kế hoạch cắt điện công tác của Điện lực theo tuần, tháng, quý</t>
  </si>
  <si>
    <t>Chỉ đạo triển khai thực hiện công tác kinh doanh điện năng</t>
  </si>
  <si>
    <t>Chỉ đạo Quản lý hệ thống đo đếm điện năng</t>
  </si>
  <si>
    <t>Chỉ đạo tiếp nhận, giải quyết yêu cầu cấp điện của khách hàng, giải quyết đơn, thư khiếu nại, tố cáo về cung ứng, sử dụng điện.</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</si>
  <si>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</si>
  <si>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</si>
  <si>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</si>
  <si>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Chỉ đạo Chỉ huy vận hành, xử lý sự cố lưới điện.</t>
  </si>
  <si>
    <t>Chỉ đạo Quản lý tổn thất điện năng</t>
  </si>
  <si>
    <t>Chỉ đạo lập và thực hiện kế hoạch công tác ATVSLĐ, BHLĐ, PCCN</t>
  </si>
  <si>
    <t>Thực hiện công tác văn hóa doanh nghiệp</t>
  </si>
  <si>
    <t>Có sáng kiến kỹ thuật được công nhận</t>
  </si>
  <si>
    <t>Có cải tiến, hợp lý hóa sản xuất được công nhận</t>
  </si>
  <si>
    <t>Xếp loại</t>
  </si>
  <si>
    <t>Chỉ đạo thực hiện mua sắm vật tư theo phân cấp</t>
  </si>
  <si>
    <t>Chỉ đạo Quản lý kho bãi và nhập xuất vật tư cho các bộ phận</t>
  </si>
  <si>
    <t>Chỉ đạo lập các báo cáo kế toán tài chính.</t>
  </si>
  <si>
    <t>Chỉ đạo thực hiện hạch toán kế toán (tài khoản, sổ sách chứng từ, quy trình), vận hành và kiểm soát nghiệp vụ thu chi, chứng từ kế toán.</t>
  </si>
  <si>
    <t>Chỉ đạo Quản lý kỹ thuật, sửa chữa hệ thống điện</t>
  </si>
  <si>
    <t>Chỉ đạo Quản lý, điều phối và sử dụng xe ô tô</t>
  </si>
  <si>
    <t>Chỉ đạo Quản lý vận hành, khắc phục lỗi các phần mềm được trang bị</t>
  </si>
  <si>
    <t>Thực hiện Công tác giải quyết khiếu nại, tố cáo</t>
  </si>
  <si>
    <t>Chỉ đạo phối hợp thực hiện Quản lý, vận hành, sửa chữa hạ tầng mạng viễn thông, công nghệ thông tin</t>
  </si>
  <si>
    <t xml:space="preserve">Bộ phận: Giám đốc </t>
  </si>
  <si>
    <t>Thực hiện công tác soạn thảo, kiểm soát văn bản theo quy định</t>
  </si>
  <si>
    <t>Chỉ đạo Quản lý trang thiết bị, dụng cụ an toàn, phòng cháy chữa cháy.</t>
  </si>
  <si>
    <t>Phối hợp Lập kế hoạch SCL</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</si>
  <si>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</si>
  <si>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</si>
  <si>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</si>
  <si>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 Sản lượng điện thương phẩm</t>
  </si>
  <si>
    <t>Thay công tơ định kỳ</t>
  </si>
  <si>
    <t>Cái</t>
  </si>
  <si>
    <t>Theo dõi số liệu, kiểm soát chi phí biến động của Điện lực không vượt kế hoạch Công ty giao.</t>
  </si>
  <si>
    <t>Chỉ đạo kiểm tra, giám sát hệ thống rơ le bảo vệ và điều khiển từ xa, kịp thời phát hiện các hiện tượng bất thường, báo cáo xử lý theo qui định</t>
  </si>
  <si>
    <t>Tham gia giải phóng mặt bằng, giám sát, nghiệm thu đóng điện</t>
  </si>
  <si>
    <t>LD4.1</t>
  </si>
  <si>
    <t>LD4.1.1</t>
  </si>
  <si>
    <t>LD4.1.2</t>
  </si>
  <si>
    <t>Chỉ đạo xây dựng qui định phân phối tiền lương SX điện, SX khác của Điện lực</t>
  </si>
  <si>
    <t>Soạn thảo, soát xét các văn bản, qui trình của Điện lực đảm bảo đúng, đủ nội dung và thể thức trình bày.</t>
  </si>
  <si>
    <t>Chỉ đạo công tác lưu trữ hồ sơ theo qui định.</t>
  </si>
  <si>
    <t>Chỉ đạo thực hiện công tác văn thư của Điện lực theo đúng qui trình, qui định của EVNNPC, PCYB</t>
  </si>
  <si>
    <t>Chỉ đạo khai thác hiệu quả các phần mềm được trang bị</t>
  </si>
  <si>
    <t>Chỉ đạo duy trì áp dụng và cải tiến hệ thống quản lý chất lượng ISO 9001:2015 trong toàn Điện lực</t>
  </si>
  <si>
    <t>Chỉ đạo duy trì áp dụng 5S trong toàn Điện lực</t>
  </si>
  <si>
    <t>Số lượng phiếu NC</t>
  </si>
  <si>
    <t>Điểm</t>
  </si>
  <si>
    <t>a1</t>
  </si>
  <si>
    <t>a2</t>
  </si>
  <si>
    <t>a3</t>
  </si>
  <si>
    <t>a4</t>
  </si>
  <si>
    <t>G</t>
  </si>
  <si>
    <t>Gqđ=G*a</t>
  </si>
  <si>
    <t>Trọng số cấp 1</t>
  </si>
  <si>
    <t xml:space="preserve">Trọng số cấp 2 </t>
  </si>
  <si>
    <t xml:space="preserve">Trọng số cấp 3 </t>
  </si>
  <si>
    <t>Trọng số cấp 4</t>
  </si>
  <si>
    <t>Trọng số chỉ tiêu</t>
  </si>
  <si>
    <t>a5</t>
  </si>
  <si>
    <t>Sản lượng điện thương phẩm</t>
  </si>
  <si>
    <t>Tr.kWh</t>
  </si>
  <si>
    <t>CN3.1.2</t>
  </si>
  <si>
    <t>CN3.1.1</t>
  </si>
  <si>
    <t>QT1.1.2</t>
  </si>
  <si>
    <t>Tai nạn lao động</t>
  </si>
  <si>
    <t>HỆ THỐNG CHỈ TIÊU CỦA ĐIỆN LỰC TRẤN YÊN</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</si>
  <si>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</si>
  <si>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</si>
  <si>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</si>
  <si>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</si>
  <si>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</si>
  <si>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</si>
  <si>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</si>
  <si>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</si>
  <si>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</si>
  <si>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</si>
  <si>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</si>
  <si>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</si>
  <si>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</si>
  <si>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</si>
  <si>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</si>
  <si>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</si>
  <si>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</si>
  <si>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</si>
  <si>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</si>
  <si>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</si>
  <si>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</si>
  <si>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</si>
  <si>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</si>
  <si>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</si>
  <si>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</si>
  <si>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</si>
  <si>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</si>
  <si>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</si>
  <si>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</si>
  <si>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</si>
  <si>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</si>
  <si>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</si>
  <si>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</si>
  <si>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</si>
  <si>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</si>
  <si>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</si>
  <si>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</si>
  <si>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</si>
  <si>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</si>
  <si>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MA TRẬN CHỨC NĂNG ĐIỆN LỰC TRẤN YÊN</t>
  </si>
  <si>
    <t>Các chức năng của Điện lực</t>
  </si>
  <si>
    <t>Nhiệm vụ của Điện lực</t>
  </si>
  <si>
    <t>Nhiệm vụ của cá nhân</t>
  </si>
  <si>
    <t>P. Tổng Hợp</t>
  </si>
  <si>
    <t>P. KHKT</t>
  </si>
  <si>
    <t>P, Kinh doanh</t>
  </si>
  <si>
    <t>Tổ Trực vận hành</t>
  </si>
  <si>
    <t xml:space="preserve">Đội QLVHĐZ và Trạm </t>
  </si>
  <si>
    <t>KH1.1</t>
  </si>
  <si>
    <t>KH1.1.1</t>
  </si>
  <si>
    <t>KH1.2</t>
  </si>
  <si>
    <t>KH1.2.1</t>
  </si>
  <si>
    <t>KH1.3</t>
  </si>
  <si>
    <t>KH1.3.1</t>
  </si>
  <si>
    <t>KH1.4</t>
  </si>
  <si>
    <t>KH1.4.1</t>
  </si>
  <si>
    <t>KH1.5</t>
  </si>
  <si>
    <t>KH.15.1</t>
  </si>
  <si>
    <t>KH2.1</t>
  </si>
  <si>
    <t>KH2.1.1</t>
  </si>
  <si>
    <t>KH2.2</t>
  </si>
  <si>
    <t>KH2.2.1</t>
  </si>
  <si>
    <t>KH2.3</t>
  </si>
  <si>
    <t>KH2.3.1</t>
  </si>
  <si>
    <t>KH2.4</t>
  </si>
  <si>
    <t>KH2.4.1</t>
  </si>
  <si>
    <t>KH5.1</t>
  </si>
  <si>
    <t>KH5.1.1</t>
  </si>
  <si>
    <t>KH6.1</t>
  </si>
  <si>
    <t>KH6.1.1</t>
  </si>
  <si>
    <t>KH7.1</t>
  </si>
  <si>
    <t>KH7.1.1</t>
  </si>
  <si>
    <t>VT1.1</t>
  </si>
  <si>
    <t>VT1.1.1</t>
  </si>
  <si>
    <t>VT2.1</t>
  </si>
  <si>
    <t>VT2.1.1</t>
  </si>
  <si>
    <t>VT4.1</t>
  </si>
  <si>
    <t>VT4.1.1</t>
  </si>
  <si>
    <t>KD1.1</t>
  </si>
  <si>
    <t>KD1.1.1</t>
  </si>
  <si>
    <t>KD1.1.2</t>
  </si>
  <si>
    <t xml:space="preserve">Quản lý, lưu trữ hồ sơ khách hàng theo quy định. </t>
  </si>
  <si>
    <t>KD1.1.3</t>
  </si>
  <si>
    <t>KD1.1.4</t>
  </si>
  <si>
    <t>KD1.1.5</t>
  </si>
  <si>
    <t>KD1.1.6</t>
  </si>
  <si>
    <t>KD1.1.7</t>
  </si>
  <si>
    <t>KD1.1.8</t>
  </si>
  <si>
    <t>KD1.1.9</t>
  </si>
  <si>
    <t>KD1.2</t>
  </si>
  <si>
    <t>KD1.2.1</t>
  </si>
  <si>
    <t>KD2.1</t>
  </si>
  <si>
    <t>KD2.1.1</t>
  </si>
  <si>
    <t>KD2.1.2</t>
  </si>
  <si>
    <t>KD2.1.3</t>
  </si>
  <si>
    <t>KD2.1.4</t>
  </si>
  <si>
    <t>KD2.1.5</t>
  </si>
  <si>
    <t>KD2.1.6</t>
  </si>
  <si>
    <t>KD2.2</t>
  </si>
  <si>
    <t>KD2.2.1</t>
  </si>
  <si>
    <t>KD3.1</t>
  </si>
  <si>
    <t>KD3.1.1</t>
  </si>
  <si>
    <t>KD3.1.2</t>
  </si>
  <si>
    <t>KD3.1.3</t>
  </si>
  <si>
    <t>KD3.1.4</t>
  </si>
  <si>
    <t>KD3.1.5</t>
  </si>
  <si>
    <t>KD3.1.6</t>
  </si>
  <si>
    <t>KD3.1.7</t>
  </si>
  <si>
    <t>Tham gia nghiệm thu kỹ thuật, đóng điện</t>
  </si>
  <si>
    <t>KD3.1.8</t>
  </si>
  <si>
    <t>KD3.1.9</t>
  </si>
  <si>
    <t>KD4.1</t>
  </si>
  <si>
    <t>KD4.1.1</t>
  </si>
  <si>
    <t>KD4.1.2</t>
  </si>
  <si>
    <t>KD5.1</t>
  </si>
  <si>
    <t>KD5.1.1</t>
  </si>
  <si>
    <t>KD5.1.2</t>
  </si>
  <si>
    <t>TC1.1</t>
  </si>
  <si>
    <t>TC1.1.1</t>
  </si>
  <si>
    <t>TC1.1.2</t>
  </si>
  <si>
    <t>TC1.1.3</t>
  </si>
  <si>
    <t>TC1.1.4</t>
  </si>
  <si>
    <t>TC2.1</t>
  </si>
  <si>
    <t>TC2.1.1</t>
  </si>
  <si>
    <t>TC2.1.2</t>
  </si>
  <si>
    <t>TC2.1.3</t>
  </si>
  <si>
    <t>TC2.1.4</t>
  </si>
  <si>
    <t>TC2.1.5</t>
  </si>
  <si>
    <t>TC3.1</t>
  </si>
  <si>
    <t>TC3.1.1</t>
  </si>
  <si>
    <t>TC3.1.2</t>
  </si>
  <si>
    <t>TC3.1.3</t>
  </si>
  <si>
    <t>TC3.1.4</t>
  </si>
  <si>
    <t>TC3.1.5</t>
  </si>
  <si>
    <t>TC3.1.6</t>
  </si>
  <si>
    <t>TC3.1.7</t>
  </si>
  <si>
    <t>TC3.1.8</t>
  </si>
  <si>
    <t>TC4.1</t>
  </si>
  <si>
    <t>TC4.1.1</t>
  </si>
  <si>
    <t>KT1.1</t>
  </si>
  <si>
    <t>KT1.1.1</t>
  </si>
  <si>
    <t>KT1.2</t>
  </si>
  <si>
    <t>KT1.2.1</t>
  </si>
  <si>
    <t>KT1.2.2</t>
  </si>
  <si>
    <t>KT1.2.3</t>
  </si>
  <si>
    <t>KT1.2.4</t>
  </si>
  <si>
    <t>KT1.2.5</t>
  </si>
  <si>
    <t>KT1.3</t>
  </si>
  <si>
    <t>KT1.3.1</t>
  </si>
  <si>
    <t>KT1.3.2</t>
  </si>
  <si>
    <t>KT1.4</t>
  </si>
  <si>
    <t>KT1.4.1</t>
  </si>
  <si>
    <t>KT1.5</t>
  </si>
  <si>
    <t>KT1.5.1</t>
  </si>
  <si>
    <t>KT1.5.2</t>
  </si>
  <si>
    <t>KT1.5.3</t>
  </si>
  <si>
    <t>KT2.1</t>
  </si>
  <si>
    <t>KT2.1.1</t>
  </si>
  <si>
    <t>KT2.1.2</t>
  </si>
  <si>
    <t>KT2.1.3</t>
  </si>
  <si>
    <t>KT2.1.4</t>
  </si>
  <si>
    <t>KT2.1.5</t>
  </si>
  <si>
    <t>KT2.1.6</t>
  </si>
  <si>
    <t>KT2.1.7</t>
  </si>
  <si>
    <t>KT3.1</t>
  </si>
  <si>
    <t>KT3.1.1</t>
  </si>
  <si>
    <t>KT4.1.1</t>
  </si>
  <si>
    <t>KT4.1.2</t>
  </si>
  <si>
    <t>KT4.1.3</t>
  </si>
  <si>
    <t>KT4.1.4</t>
  </si>
  <si>
    <t>KT4.1.5</t>
  </si>
  <si>
    <t>KT4.1.6</t>
  </si>
  <si>
    <t>AT1.1.1</t>
  </si>
  <si>
    <t>AT1.1.2</t>
  </si>
  <si>
    <t>AT1.1.3</t>
  </si>
  <si>
    <t>AT1.1.4</t>
  </si>
  <si>
    <t>AT1.1.5</t>
  </si>
  <si>
    <t>AT1.1.6</t>
  </si>
  <si>
    <t>AT1.1.7</t>
  </si>
  <si>
    <t>AT1.2.1</t>
  </si>
  <si>
    <t>AT1.2.2</t>
  </si>
  <si>
    <t>AT1.3.1</t>
  </si>
  <si>
    <t>AT1.3.2</t>
  </si>
  <si>
    <t>AT1.3.3</t>
  </si>
  <si>
    <t>AT1.3.4</t>
  </si>
  <si>
    <t>AT1.3.5</t>
  </si>
  <si>
    <t>AT1.4.1</t>
  </si>
  <si>
    <t>AT1.4.2</t>
  </si>
  <si>
    <t>AT1.4.3</t>
  </si>
  <si>
    <t>AT1.4.4</t>
  </si>
  <si>
    <t>AT1.5</t>
  </si>
  <si>
    <t>AT1.5.1</t>
  </si>
  <si>
    <t>AT1.5.2</t>
  </si>
  <si>
    <t>AT1.5.3</t>
  </si>
  <si>
    <t>AT1.5.4</t>
  </si>
  <si>
    <t xml:space="preserve">Thực hiện kiểm tra ngày và đêm theo quy trình quản lý vận hành để phát hiện kịp thời các điểm vi phạm và nguy cơ gây mất an toàn HLBVAT công trình điện và xử lý theo quy định
</t>
  </si>
  <si>
    <t>AT1.5.6</t>
  </si>
  <si>
    <t>AT1.5.7</t>
  </si>
  <si>
    <t>AT1.5.8</t>
  </si>
  <si>
    <t>AT1.5.9</t>
  </si>
  <si>
    <t>AT1.6</t>
  </si>
  <si>
    <t>AT1.6.1</t>
  </si>
  <si>
    <t xml:space="preserve">Thực hiện kiểm soát  an toàn đầu giờ hàng ngày tại các  Tổ, Đội </t>
  </si>
  <si>
    <t>AT1.6.2</t>
  </si>
  <si>
    <t>AT1.6.3</t>
  </si>
  <si>
    <t>AT1.6.4</t>
  </si>
  <si>
    <t>AT1.6.5</t>
  </si>
  <si>
    <t>AT1.6.6</t>
  </si>
  <si>
    <t>AT2.1</t>
  </si>
  <si>
    <t>AT2.1.1</t>
  </si>
  <si>
    <t>AT2.1.2</t>
  </si>
  <si>
    <t>AT2.1.3</t>
  </si>
  <si>
    <t>AT3.1</t>
  </si>
  <si>
    <t>AT3.1.1</t>
  </si>
  <si>
    <t>AT3.1.2</t>
  </si>
  <si>
    <t>AT3.1.3</t>
  </si>
  <si>
    <t>AT3.2</t>
  </si>
  <si>
    <t>AT3.2.1</t>
  </si>
  <si>
    <t>AT3.2.2</t>
  </si>
  <si>
    <t>AT3.2.3</t>
  </si>
  <si>
    <t>AT3.3</t>
  </si>
  <si>
    <t>AT3.3.1</t>
  </si>
  <si>
    <t>AT3.3.2</t>
  </si>
  <si>
    <t>AT3.3.3</t>
  </si>
  <si>
    <t>AT4.1</t>
  </si>
  <si>
    <t>AT4.1.1</t>
  </si>
  <si>
    <t>AT4.1.2</t>
  </si>
  <si>
    <t>AT4.1.3</t>
  </si>
  <si>
    <t>AT4.1.4</t>
  </si>
  <si>
    <t>AT4.1.5</t>
  </si>
  <si>
    <t>AT4.1.6</t>
  </si>
  <si>
    <t>AT4.1.7</t>
  </si>
  <si>
    <t>AT4.1.8</t>
  </si>
  <si>
    <t>AT5.1</t>
  </si>
  <si>
    <t>AT5.1.1</t>
  </si>
  <si>
    <t>AT5.1.2</t>
  </si>
  <si>
    <t>XD1.1</t>
  </si>
  <si>
    <t>XD1.1.1</t>
  </si>
  <si>
    <t>XD2.1</t>
  </si>
  <si>
    <t>XD2.1.1</t>
  </si>
  <si>
    <t>XD2.1.2</t>
  </si>
  <si>
    <t>XD2.1.3</t>
  </si>
  <si>
    <t>SC1.1</t>
  </si>
  <si>
    <t>SC1.1.1</t>
  </si>
  <si>
    <t>SC1.1.2</t>
  </si>
  <si>
    <t>SC2.1</t>
  </si>
  <si>
    <t>SC2.1.1</t>
  </si>
  <si>
    <t>SC2.1.2</t>
  </si>
  <si>
    <t>SX1.1</t>
  </si>
  <si>
    <t>SX1.1.1</t>
  </si>
  <si>
    <t>LD2.1</t>
  </si>
  <si>
    <t>LD2.1.1</t>
  </si>
  <si>
    <t>LD4.1.3</t>
  </si>
  <si>
    <t>LD4.1.4</t>
  </si>
  <si>
    <t>HC1.1</t>
  </si>
  <si>
    <t>HC1.1.1</t>
  </si>
  <si>
    <t>HC1.1.2</t>
  </si>
  <si>
    <t>HC1.2</t>
  </si>
  <si>
    <t>HC1.2.1</t>
  </si>
  <si>
    <t>HC2.1</t>
  </si>
  <si>
    <t>HC2.1.1</t>
  </si>
  <si>
    <t>HC7.1</t>
  </si>
  <si>
    <t>HC7.1.1</t>
  </si>
  <si>
    <t>HC7.1.2</t>
  </si>
  <si>
    <t>HC7.1.3</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</si>
  <si>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</si>
  <si>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</si>
  <si>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</si>
  <si>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</si>
  <si>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</si>
  <si>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</si>
  <si>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</si>
  <si>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</si>
  <si>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</si>
  <si>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</si>
  <si>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</si>
  <si>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</si>
  <si>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</si>
  <si>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</si>
  <si>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</si>
  <si>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</si>
  <si>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</si>
  <si>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</si>
  <si>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</si>
  <si>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</si>
  <si>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</si>
  <si>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</si>
  <si>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B.2.1</t>
  </si>
  <si>
    <t>B1</t>
  </si>
  <si>
    <t>B2</t>
  </si>
  <si>
    <t>C2</t>
  </si>
  <si>
    <t>B1.1</t>
  </si>
  <si>
    <t>C2.1</t>
  </si>
  <si>
    <t>B1.1.1</t>
  </si>
  <si>
    <t>B2.1.1</t>
  </si>
  <si>
    <t>C2.1.1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</si>
  <si>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</si>
  <si>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</si>
  <si>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</si>
  <si>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</si>
  <si>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</si>
  <si>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Thực hiện kiểm tra, giám sát MBĐ</t>
  </si>
  <si>
    <t>Chỉ đạo kiểm tra, giám sát MBĐ</t>
  </si>
  <si>
    <t>NHÓM CÁC CHỈ TIÊU CHUNG (KPI CHUNG)</t>
  </si>
  <si>
    <t>A.3</t>
  </si>
  <si>
    <t>Triển khai thực hiện công tác văn hóa doanh nghiệp theo qui định</t>
  </si>
  <si>
    <t>HC4</t>
  </si>
  <si>
    <t>Công tác Quan hệ cộng đồng</t>
  </si>
  <si>
    <t>HC4.1</t>
  </si>
  <si>
    <t>Thực hiện viết bài cho trang website của Công ty theo quy định</t>
  </si>
  <si>
    <t>HC4.1.1</t>
  </si>
  <si>
    <t>Số lượng</t>
  </si>
  <si>
    <t>Số lần kiểm tra</t>
  </si>
  <si>
    <t>Chỉ đạo phân phối tiền lương theo qui định</t>
  </si>
  <si>
    <t>Số lượt kiểm tra</t>
  </si>
  <si>
    <r>
      <rPr>
        <sz val="12"/>
        <color rgb="FFFF0000"/>
        <rFont val="Calibri"/>
        <family val="2"/>
      </rPr>
      <t>≥</t>
    </r>
    <r>
      <rPr>
        <sz val="10.199999999999999"/>
        <color rgb="FFFF0000"/>
        <rFont val="Times New Roman"/>
        <family val="1"/>
      </rPr>
      <t xml:space="preserve"> 70</t>
    </r>
  </si>
  <si>
    <t>Số CBCNV biết khai thác hiệu quả các phần mềm  được trang bị: Microsoft Office (Word, Excel, Power Point); Eoffice; Visio.</t>
  </si>
  <si>
    <t xml:space="preserve">Số lượng </t>
  </si>
  <si>
    <t>Số lần kiểm tra nội bộ</t>
  </si>
  <si>
    <t>ĐIỆN LỰC VĂN  YÊN</t>
  </si>
  <si>
    <t>Nguyễn Xuân Thủy</t>
  </si>
  <si>
    <t>Ngày 17 tháng 8 năm 2018</t>
  </si>
</sst>
</file>

<file path=xl/styles.xml><?xml version="1.0" encoding="utf-8"?>
<styleSheet xmlns="http://schemas.openxmlformats.org/spreadsheetml/2006/main">
  <numFmts count="17">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 numFmtId="177" formatCode="0.0000%"/>
  </numFmts>
  <fonts count="63">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i/>
      <sz val="11"/>
      <name val="Times New Roman"/>
      <family val="1"/>
    </font>
    <font>
      <i/>
      <sz val="11"/>
      <color indexed="8"/>
      <name val="Times New Roman"/>
      <family val="1"/>
    </font>
    <font>
      <b/>
      <sz val="11"/>
      <color indexed="8"/>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1"/>
      <color rgb="FFFF0000"/>
      <name val="Times New Roman"/>
      <family val="1"/>
    </font>
    <font>
      <sz val="12"/>
      <color rgb="FFFF0000"/>
      <name val="Times New Roman"/>
      <family val="1"/>
    </font>
    <font>
      <b/>
      <sz val="12"/>
      <color rgb="FFFF0000"/>
      <name val="Times New Roman"/>
      <family val="1"/>
    </font>
    <font>
      <sz val="11"/>
      <color rgb="FFFF0000"/>
      <name val="Times New Roman"/>
      <family val="1"/>
      <charset val="163"/>
    </font>
    <font>
      <sz val="12"/>
      <color rgb="FFFF0000"/>
      <name val="Times New Roman"/>
      <family val="1"/>
      <charset val="163"/>
    </font>
    <font>
      <b/>
      <i/>
      <sz val="12"/>
      <color rgb="FFFF0000"/>
      <name val="Times New Roman"/>
      <family val="1"/>
    </font>
    <font>
      <sz val="12"/>
      <color rgb="FFFF0000"/>
      <name val="Calibri"/>
      <family val="2"/>
    </font>
    <font>
      <sz val="10.199999999999999"/>
      <color rgb="FFFF0000"/>
      <name val="Times New Roman"/>
      <family val="1"/>
    </font>
    <font>
      <sz val="12"/>
      <name val="Times New Roman"/>
      <family val="1"/>
      <charset val="163"/>
    </font>
  </fonts>
  <fills count="20">
    <fill>
      <patternFill patternType="none"/>
    </fill>
    <fill>
      <patternFill patternType="gray125"/>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indexed="22"/>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142">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7" fillId="0" borderId="0" applyBorder="0" applyProtection="0"/>
    <xf numFmtId="171" fontId="35"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7" fillId="0" borderId="0" applyBorder="0" applyProtection="0"/>
    <xf numFmtId="172" fontId="35"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6" fillId="0" borderId="0"/>
    <xf numFmtId="0" fontId="12" fillId="0" borderId="0"/>
    <xf numFmtId="0" fontId="34" fillId="0" borderId="0"/>
    <xf numFmtId="0" fontId="13" fillId="0" borderId="0">
      <alignment vertical="center"/>
    </xf>
    <xf numFmtId="9" fontId="8" fillId="0" borderId="0" applyBorder="0" applyProtection="0"/>
    <xf numFmtId="9" fontId="17" fillId="0" borderId="0" applyBorder="0" applyProtection="0"/>
    <xf numFmtId="9" fontId="8" fillId="0" borderId="0" applyBorder="0" applyProtection="0"/>
    <xf numFmtId="9" fontId="1" fillId="0" borderId="0" applyBorder="0" applyProtection="0"/>
    <xf numFmtId="9" fontId="35"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7" fillId="0" borderId="0" applyBorder="0" applyProtection="0"/>
    <xf numFmtId="9" fontId="35"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3"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6" fillId="0" borderId="0" applyNumberFormat="0" applyFill="0" applyBorder="0" applyAlignment="0" applyProtection="0"/>
    <xf numFmtId="0" fontId="4" fillId="0" borderId="0"/>
    <xf numFmtId="0" fontId="4" fillId="0" borderId="0"/>
    <xf numFmtId="0" fontId="4" fillId="0" borderId="0"/>
    <xf numFmtId="0" fontId="47" fillId="0" borderId="0"/>
    <xf numFmtId="0" fontId="48" fillId="0" borderId="0"/>
    <xf numFmtId="0" fontId="45" fillId="0" borderId="0"/>
    <xf numFmtId="0" fontId="45" fillId="0" borderId="0"/>
    <xf numFmtId="0" fontId="45" fillId="0" borderId="0"/>
    <xf numFmtId="0" fontId="7" fillId="0" borderId="0"/>
    <xf numFmtId="0" fontId="4" fillId="0" borderId="0"/>
    <xf numFmtId="0" fontId="49" fillId="0" borderId="0"/>
    <xf numFmtId="0" fontId="13" fillId="0" borderId="0">
      <alignment vertical="center"/>
    </xf>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 fillId="0" borderId="0"/>
    <xf numFmtId="0" fontId="4" fillId="0" borderId="0"/>
    <xf numFmtId="0" fontId="4" fillId="0" borderId="0"/>
    <xf numFmtId="0" fontId="7" fillId="0" borderId="0"/>
    <xf numFmtId="0" fontId="4" fillId="0" borderId="0"/>
    <xf numFmtId="0" fontId="49"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679">
    <xf numFmtId="0" fontId="0" fillId="0" borderId="0" xfId="0"/>
    <xf numFmtId="2" fontId="15" fillId="0" borderId="3" xfId="133" applyNumberFormat="1" applyFont="1" applyFill="1" applyBorder="1" applyAlignment="1">
      <alignment horizontal="center" vertical="center" wrapText="1"/>
    </xf>
    <xf numFmtId="0" fontId="18" fillId="0" borderId="0" xfId="0" applyFont="1" applyBorder="1" applyAlignment="1">
      <alignment horizontal="center" vertical="center" wrapText="1"/>
    </xf>
    <xf numFmtId="0" fontId="19" fillId="0" borderId="0" xfId="0" applyFont="1" applyAlignment="1">
      <alignment horizontal="justify" vertical="center"/>
    </xf>
    <xf numFmtId="0" fontId="20" fillId="0" borderId="0" xfId="0" applyFont="1" applyBorder="1" applyAlignment="1">
      <alignment horizontal="left" vertical="center" wrapText="1"/>
    </xf>
    <xf numFmtId="0" fontId="19" fillId="0" borderId="0" xfId="0" applyFont="1" applyBorder="1" applyAlignment="1">
      <alignment horizontal="justify" vertical="center" wrapText="1"/>
    </xf>
    <xf numFmtId="0" fontId="19" fillId="0" borderId="0" xfId="0" applyFont="1" applyFill="1" applyAlignment="1">
      <alignment horizontal="center" vertical="center"/>
    </xf>
    <xf numFmtId="0" fontId="18" fillId="2" borderId="3" xfId="0" applyNumberFormat="1"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0" xfId="0" applyFont="1" applyFill="1" applyAlignment="1">
      <alignment horizontal="justify" vertical="center"/>
    </xf>
    <xf numFmtId="0" fontId="18" fillId="3" borderId="3" xfId="0" applyNumberFormat="1" applyFont="1" applyFill="1" applyBorder="1" applyAlignment="1">
      <alignment horizontal="center" vertical="center" wrapText="1"/>
    </xf>
    <xf numFmtId="0" fontId="19" fillId="0" borderId="3" xfId="0" applyFont="1" applyBorder="1" applyAlignment="1">
      <alignment horizontal="center" vertical="center"/>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xf>
    <xf numFmtId="0" fontId="18" fillId="3" borderId="3" xfId="0" applyFont="1" applyFill="1" applyBorder="1" applyAlignment="1">
      <alignment horizontal="center" vertical="center" wrapText="1"/>
    </xf>
    <xf numFmtId="0" fontId="19" fillId="0" borderId="3" xfId="0" applyFont="1" applyBorder="1" applyAlignment="1">
      <alignment horizontal="center" vertical="center" wrapText="1"/>
    </xf>
    <xf numFmtId="0" fontId="19" fillId="0" borderId="3" xfId="0" applyNumberFormat="1" applyFont="1" applyFill="1" applyBorder="1" applyAlignment="1">
      <alignment vertical="center" wrapText="1"/>
    </xf>
    <xf numFmtId="0" fontId="19" fillId="0" borderId="0" xfId="0" applyFont="1" applyAlignment="1">
      <alignment horizontal="center" vertical="center"/>
    </xf>
    <xf numFmtId="0" fontId="19" fillId="4" borderId="3" xfId="0" applyNumberFormat="1" applyFont="1" applyFill="1" applyBorder="1" applyAlignment="1">
      <alignment horizontal="center" vertical="center" wrapText="1"/>
    </xf>
    <xf numFmtId="0" fontId="19" fillId="0" borderId="3" xfId="0" applyFont="1" applyBorder="1" applyAlignment="1">
      <alignment horizontal="justify" vertical="center"/>
    </xf>
    <xf numFmtId="0" fontId="24" fillId="0" borderId="3" xfId="0" applyFont="1" applyBorder="1" applyAlignment="1">
      <alignment horizontal="center" vertical="center" wrapText="1"/>
    </xf>
    <xf numFmtId="0" fontId="24" fillId="0" borderId="3" xfId="0" applyFont="1" applyBorder="1" applyAlignment="1">
      <alignment horizontal="center" wrapText="1"/>
    </xf>
    <xf numFmtId="0" fontId="19" fillId="0" borderId="3" xfId="0" applyFont="1" applyFill="1" applyBorder="1" applyAlignment="1">
      <alignment wrapText="1"/>
    </xf>
    <xf numFmtId="0" fontId="19" fillId="0" borderId="3" xfId="0" applyFont="1" applyBorder="1" applyAlignment="1">
      <alignment vertical="center" wrapText="1"/>
    </xf>
    <xf numFmtId="0" fontId="19" fillId="0" borderId="3" xfId="0" applyFont="1" applyBorder="1" applyAlignment="1">
      <alignment wrapText="1"/>
    </xf>
    <xf numFmtId="0" fontId="19" fillId="0" borderId="3" xfId="0" applyFont="1" applyBorder="1" applyAlignment="1">
      <alignment horizontal="left" vertical="center" wrapText="1"/>
    </xf>
    <xf numFmtId="0" fontId="19" fillId="0" borderId="4" xfId="112" applyFont="1" applyFill="1" applyBorder="1" applyAlignment="1">
      <alignment horizontal="justify" vertical="center" wrapText="1"/>
    </xf>
    <xf numFmtId="0" fontId="26" fillId="0" borderId="0" xfId="0" applyFont="1"/>
    <xf numFmtId="0" fontId="26" fillId="4" borderId="3" xfId="128" applyFont="1" applyFill="1" applyBorder="1" applyAlignment="1">
      <alignment horizontal="center" vertical="center" wrapText="1"/>
    </xf>
    <xf numFmtId="0" fontId="26" fillId="4" borderId="0" xfId="128" applyFont="1" applyFill="1" applyBorder="1" applyAlignment="1">
      <alignment horizontal="center" vertical="center" wrapText="1"/>
    </xf>
    <xf numFmtId="0" fontId="19" fillId="0" borderId="3" xfId="0" applyFont="1" applyFill="1" applyBorder="1" applyAlignment="1">
      <alignment horizontal="center" vertical="center"/>
    </xf>
    <xf numFmtId="0" fontId="18" fillId="0" borderId="4"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9" fontId="18" fillId="12" borderId="6" xfId="129" applyFont="1" applyFill="1" applyBorder="1" applyAlignment="1">
      <alignment horizontal="center" vertical="center" wrapText="1"/>
    </xf>
    <xf numFmtId="0" fontId="19" fillId="0" borderId="3" xfId="0" applyFont="1" applyFill="1" applyBorder="1" applyAlignment="1">
      <alignment horizontal="left" vertical="center" wrapText="1"/>
    </xf>
    <xf numFmtId="0" fontId="19" fillId="0" borderId="0" xfId="0" applyFont="1" applyFill="1"/>
    <xf numFmtId="0" fontId="19" fillId="4" borderId="3" xfId="89" applyFont="1" applyFill="1" applyBorder="1" applyAlignment="1">
      <alignment vertical="center" wrapText="1"/>
    </xf>
    <xf numFmtId="0" fontId="19" fillId="0" borderId="3" xfId="89" applyFont="1" applyFill="1" applyBorder="1" applyAlignment="1">
      <alignment horizontal="center" vertical="center" wrapText="1"/>
    </xf>
    <xf numFmtId="0" fontId="19" fillId="4" borderId="3" xfId="0" applyFont="1" applyFill="1" applyBorder="1" applyAlignment="1">
      <alignment horizontal="center" vertical="center" wrapText="1"/>
    </xf>
    <xf numFmtId="9" fontId="19" fillId="0" borderId="3" xfId="133" applyFont="1" applyFill="1" applyBorder="1" applyAlignment="1">
      <alignment horizontal="center" vertical="center" wrapText="1"/>
    </xf>
    <xf numFmtId="174" fontId="22" fillId="0" borderId="3" xfId="10" applyNumberFormat="1" applyFont="1" applyFill="1" applyBorder="1" applyAlignment="1" applyProtection="1">
      <alignment horizontal="center" vertical="center" wrapText="1"/>
    </xf>
    <xf numFmtId="9" fontId="22" fillId="0" borderId="3" xfId="140" applyFont="1" applyFill="1" applyBorder="1" applyAlignment="1" applyProtection="1">
      <alignment horizontal="center" vertical="center" wrapText="1"/>
    </xf>
    <xf numFmtId="0" fontId="19" fillId="4" borderId="3" xfId="128" applyFont="1" applyFill="1" applyBorder="1" applyAlignment="1">
      <alignment horizontal="center" vertical="center" wrapText="1"/>
    </xf>
    <xf numFmtId="0" fontId="19" fillId="0" borderId="3" xfId="128" applyFont="1" applyFill="1" applyBorder="1" applyAlignment="1">
      <alignment horizontal="center" vertical="center" wrapText="1"/>
    </xf>
    <xf numFmtId="9" fontId="28" fillId="0" borderId="3" xfId="140" applyFont="1" applyFill="1" applyBorder="1" applyAlignment="1" applyProtection="1">
      <alignment horizontal="center" vertical="center" wrapText="1"/>
    </xf>
    <xf numFmtId="174" fontId="18" fillId="0" borderId="3" xfId="0" applyNumberFormat="1" applyFont="1" applyFill="1" applyBorder="1"/>
    <xf numFmtId="174" fontId="28" fillId="0" borderId="3" xfId="10" applyNumberFormat="1" applyFont="1" applyFill="1" applyBorder="1" applyAlignment="1" applyProtection="1">
      <alignment horizontal="center" vertical="center" wrapText="1"/>
    </xf>
    <xf numFmtId="0" fontId="24" fillId="0" borderId="3" xfId="0" applyFont="1" applyFill="1" applyBorder="1" applyAlignment="1">
      <alignment horizontal="center" vertical="center" wrapText="1"/>
    </xf>
    <xf numFmtId="0" fontId="19"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29" fillId="0" borderId="2" xfId="0" applyFont="1" applyFill="1" applyBorder="1" applyAlignment="1">
      <alignment vertical="center" wrapText="1"/>
    </xf>
    <xf numFmtId="0" fontId="19" fillId="0" borderId="2" xfId="128" applyFont="1" applyFill="1" applyBorder="1" applyAlignment="1">
      <alignment horizontal="center" vertical="center" wrapText="1"/>
    </xf>
    <xf numFmtId="0" fontId="18" fillId="13" borderId="3" xfId="0" applyFont="1" applyFill="1" applyBorder="1" applyAlignment="1">
      <alignment horizontal="center" vertical="center" wrapText="1"/>
    </xf>
    <xf numFmtId="174" fontId="30" fillId="0" borderId="3" xfId="10" applyNumberFormat="1" applyFont="1" applyFill="1" applyBorder="1" applyAlignment="1" applyProtection="1">
      <alignment horizontal="center" vertical="center" wrapText="1"/>
    </xf>
    <xf numFmtId="0" fontId="18" fillId="0" borderId="0" xfId="0" applyNumberFormat="1" applyFont="1" applyAlignment="1">
      <alignment horizontal="center"/>
    </xf>
    <xf numFmtId="0" fontId="25" fillId="0" borderId="3" xfId="0" applyFont="1" applyFill="1" applyBorder="1" applyAlignment="1">
      <alignment horizontal="center" vertical="center" wrapText="1"/>
    </xf>
    <xf numFmtId="9" fontId="18" fillId="13" borderId="7" xfId="0" applyNumberFormat="1" applyFont="1" applyFill="1" applyBorder="1" applyAlignment="1">
      <alignment horizontal="center" vertical="center" wrapText="1"/>
    </xf>
    <xf numFmtId="9" fontId="18" fillId="12" borderId="3" xfId="0" applyNumberFormat="1" applyFont="1" applyFill="1" applyBorder="1" applyAlignment="1">
      <alignment horizontal="center" vertical="center"/>
    </xf>
    <xf numFmtId="0" fontId="25" fillId="4" borderId="3" xfId="0" applyNumberFormat="1" applyFont="1" applyFill="1" applyBorder="1" applyAlignment="1">
      <alignment vertical="center" wrapText="1"/>
    </xf>
    <xf numFmtId="9" fontId="31" fillId="0" borderId="3" xfId="140" applyFont="1" applyFill="1" applyBorder="1" applyAlignment="1" applyProtection="1">
      <alignment horizontal="center" vertical="center" wrapText="1"/>
    </xf>
    <xf numFmtId="174" fontId="31" fillId="0" borderId="3" xfId="10" applyNumberFormat="1" applyFont="1" applyFill="1" applyBorder="1" applyAlignment="1" applyProtection="1">
      <alignment horizontal="center" vertical="center" wrapText="1"/>
    </xf>
    <xf numFmtId="0" fontId="18" fillId="0" borderId="0" xfId="0" applyFont="1" applyFill="1"/>
    <xf numFmtId="0" fontId="27" fillId="0" borderId="3"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25" fillId="0" borderId="0" xfId="0" applyFont="1" applyFill="1" applyBorder="1" applyAlignment="1">
      <alignment vertical="center"/>
    </xf>
    <xf numFmtId="0" fontId="27" fillId="4" borderId="0" xfId="0" applyFont="1" applyFill="1" applyBorder="1" applyAlignment="1">
      <alignment horizontal="center" vertical="center" wrapText="1"/>
    </xf>
    <xf numFmtId="0" fontId="25" fillId="0" borderId="0" xfId="0" applyNumberFormat="1" applyFont="1" applyAlignment="1"/>
    <xf numFmtId="0" fontId="18" fillId="0" borderId="0" xfId="0" applyFont="1" applyAlignment="1">
      <alignment horizontal="left"/>
    </xf>
    <xf numFmtId="0" fontId="18" fillId="0" borderId="0" xfId="0" applyFont="1"/>
    <xf numFmtId="0" fontId="18" fillId="0" borderId="0" xfId="112" applyFont="1" applyFill="1" applyBorder="1" applyAlignment="1">
      <alignment vertical="center"/>
    </xf>
    <xf numFmtId="0" fontId="18" fillId="0" borderId="0" xfId="112" applyFont="1" applyFill="1" applyBorder="1" applyAlignment="1">
      <alignment horizontal="right" vertical="center"/>
    </xf>
    <xf numFmtId="168" fontId="18" fillId="0" borderId="0" xfId="133" applyNumberFormat="1" applyFont="1" applyFill="1" applyBorder="1" applyAlignment="1">
      <alignment horizontal="right" vertical="center"/>
    </xf>
    <xf numFmtId="0" fontId="19" fillId="0" borderId="0" xfId="112" applyFont="1" applyFill="1" applyAlignment="1">
      <alignment vertical="center"/>
    </xf>
    <xf numFmtId="0" fontId="18" fillId="7" borderId="3" xfId="83" applyFont="1" applyFill="1" applyBorder="1" applyAlignment="1">
      <alignment vertical="center"/>
    </xf>
    <xf numFmtId="0" fontId="18" fillId="7" borderId="3" xfId="83" applyFont="1" applyFill="1" applyBorder="1" applyAlignment="1">
      <alignment horizontal="left" vertical="center"/>
    </xf>
    <xf numFmtId="0" fontId="18" fillId="7" borderId="3" xfId="83" applyFont="1" applyFill="1" applyBorder="1" applyAlignment="1">
      <alignment horizontal="right" vertical="center"/>
    </xf>
    <xf numFmtId="0" fontId="18" fillId="7" borderId="3" xfId="83" applyFont="1" applyFill="1" applyBorder="1" applyAlignment="1">
      <alignment horizontal="left" vertical="center" wrapText="1"/>
    </xf>
    <xf numFmtId="168" fontId="18" fillId="7" borderId="3" xfId="133" applyNumberFormat="1" applyFont="1" applyFill="1" applyBorder="1" applyAlignment="1">
      <alignment horizontal="right" vertical="center"/>
    </xf>
    <xf numFmtId="0" fontId="18" fillId="0" borderId="3" xfId="112" applyFont="1" applyFill="1" applyBorder="1" applyAlignment="1">
      <alignment horizontal="center" vertical="center"/>
    </xf>
    <xf numFmtId="0" fontId="18" fillId="0" borderId="3" xfId="112" applyFont="1" applyFill="1" applyBorder="1" applyAlignment="1">
      <alignment horizontal="left" vertical="center"/>
    </xf>
    <xf numFmtId="0" fontId="18" fillId="0" borderId="3" xfId="112" applyFont="1" applyFill="1" applyBorder="1" applyAlignment="1">
      <alignment horizontal="right" vertical="center"/>
    </xf>
    <xf numFmtId="9" fontId="18" fillId="0" borderId="3" xfId="112" applyNumberFormat="1" applyFont="1" applyFill="1" applyBorder="1" applyAlignment="1">
      <alignment horizontal="center" vertical="center" textRotation="90"/>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168" fontId="19" fillId="0" borderId="3" xfId="133" applyNumberFormat="1" applyFont="1" applyFill="1" applyBorder="1" applyAlignment="1">
      <alignment horizontal="center" vertical="center" wrapText="1"/>
    </xf>
    <xf numFmtId="2" fontId="19" fillId="0" borderId="3" xfId="133" applyNumberFormat="1" applyFont="1" applyFill="1" applyBorder="1" applyAlignment="1">
      <alignment horizontal="center" vertical="center" wrapText="1"/>
    </xf>
    <xf numFmtId="0" fontId="19" fillId="0" borderId="3" xfId="22" applyNumberFormat="1" applyFont="1" applyFill="1" applyBorder="1" applyAlignment="1">
      <alignment horizontal="center" vertical="center" wrapText="1"/>
    </xf>
    <xf numFmtId="0" fontId="19" fillId="0" borderId="3" xfId="112" applyFont="1" applyFill="1" applyBorder="1" applyAlignment="1">
      <alignment vertical="center" wrapText="1"/>
    </xf>
    <xf numFmtId="9" fontId="19" fillId="0" borderId="4" xfId="112" applyNumberFormat="1" applyFont="1" applyFill="1" applyBorder="1" applyAlignment="1">
      <alignment horizontal="center" vertical="center" wrapText="1"/>
    </xf>
    <xf numFmtId="9" fontId="19" fillId="0" borderId="3" xfId="22" quotePrefix="1" applyNumberFormat="1" applyFont="1" applyFill="1" applyBorder="1" applyAlignment="1">
      <alignment horizontal="center" vertical="center" wrapText="1"/>
    </xf>
    <xf numFmtId="173" fontId="19" fillId="0" borderId="3" xfId="10" applyNumberFormat="1" applyFont="1" applyFill="1" applyBorder="1" applyAlignment="1">
      <alignment horizontal="center" vertical="center" wrapText="1"/>
    </xf>
    <xf numFmtId="0" fontId="20" fillId="8" borderId="3" xfId="112" applyFont="1" applyFill="1" applyBorder="1" applyAlignment="1">
      <alignment vertical="center" wrapText="1"/>
    </xf>
    <xf numFmtId="0" fontId="22" fillId="8" borderId="3" xfId="112" applyFont="1" applyFill="1" applyBorder="1" applyAlignment="1">
      <alignment horizontal="left" vertical="center" wrapText="1"/>
    </xf>
    <xf numFmtId="9" fontId="20" fillId="8" borderId="3" xfId="112" applyNumberFormat="1" applyFont="1" applyFill="1" applyBorder="1" applyAlignment="1">
      <alignment horizontal="center" vertical="center" wrapText="1"/>
    </xf>
    <xf numFmtId="0" fontId="20" fillId="8" borderId="3" xfId="112" applyFont="1" applyFill="1" applyBorder="1" applyAlignment="1">
      <alignment horizontal="left" vertical="center" wrapText="1"/>
    </xf>
    <xf numFmtId="168" fontId="20" fillId="8" borderId="3" xfId="112" applyNumberFormat="1" applyFont="1" applyFill="1" applyBorder="1" applyAlignment="1">
      <alignment horizontal="center" vertical="center" wrapText="1"/>
    </xf>
    <xf numFmtId="0" fontId="20" fillId="0" borderId="0" xfId="112" applyFont="1" applyFill="1" applyAlignment="1">
      <alignment vertical="center"/>
    </xf>
    <xf numFmtId="9" fontId="18" fillId="0" borderId="4" xfId="112" applyNumberFormat="1" applyFont="1" applyFill="1" applyBorder="1" applyAlignment="1">
      <alignment horizontal="center" vertical="center" textRotation="90"/>
    </xf>
    <xf numFmtId="9" fontId="20" fillId="8" borderId="3" xfId="133" applyFont="1" applyFill="1" applyBorder="1" applyAlignment="1">
      <alignment horizontal="center" vertical="center" wrapText="1"/>
    </xf>
    <xf numFmtId="0" fontId="20" fillId="0" borderId="0" xfId="112" applyFont="1" applyFill="1" applyAlignment="1">
      <alignment horizontal="center" vertical="center"/>
    </xf>
    <xf numFmtId="0" fontId="19" fillId="8" borderId="3" xfId="112" applyFont="1" applyFill="1" applyBorder="1" applyAlignment="1">
      <alignment horizontal="center" vertical="center" wrapText="1"/>
    </xf>
    <xf numFmtId="9" fontId="20" fillId="8" borderId="3" xfId="112" applyNumberFormat="1" applyFont="1" applyFill="1" applyBorder="1" applyAlignment="1">
      <alignment horizontal="center" vertical="center"/>
    </xf>
    <xf numFmtId="0" fontId="18" fillId="0" borderId="0" xfId="112" applyFont="1" applyFill="1" applyAlignment="1">
      <alignment vertical="center"/>
    </xf>
    <xf numFmtId="0" fontId="18" fillId="0" borderId="0" xfId="112" applyFont="1" applyFill="1" applyAlignment="1">
      <alignment horizontal="left" vertical="center"/>
    </xf>
    <xf numFmtId="0" fontId="19" fillId="0" borderId="0" xfId="112" applyFont="1" applyFill="1" applyAlignment="1">
      <alignment horizontal="right" vertical="center"/>
    </xf>
    <xf numFmtId="0" fontId="19" fillId="0" borderId="0" xfId="112" applyFont="1" applyFill="1" applyAlignment="1">
      <alignment horizontal="left" vertical="center" wrapText="1"/>
    </xf>
    <xf numFmtId="168" fontId="19" fillId="0" borderId="0" xfId="133" applyNumberFormat="1" applyFont="1" applyFill="1" applyAlignment="1">
      <alignment horizontal="right" vertical="center"/>
    </xf>
    <xf numFmtId="0" fontId="19" fillId="0" borderId="9" xfId="0" applyFont="1"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26" fillId="0" borderId="3" xfId="0" applyFont="1" applyFill="1" applyBorder="1" applyAlignment="1">
      <alignment vertical="center"/>
    </xf>
    <xf numFmtId="0" fontId="26" fillId="0" borderId="3" xfId="0" applyFont="1" applyFill="1" applyBorder="1" applyAlignment="1">
      <alignment vertical="center" wrapText="1"/>
    </xf>
    <xf numFmtId="0" fontId="19" fillId="0" borderId="4" xfId="112" applyFont="1" applyFill="1" applyBorder="1" applyAlignment="1">
      <alignment horizontal="center" vertical="center" wrapText="1"/>
    </xf>
    <xf numFmtId="0" fontId="25" fillId="0" borderId="10" xfId="0" applyNumberFormat="1" applyFont="1" applyFill="1" applyBorder="1" applyAlignment="1">
      <alignment vertical="center" wrapText="1"/>
    </xf>
    <xf numFmtId="0" fontId="18" fillId="0" borderId="4" xfId="0" applyFont="1" applyFill="1" applyBorder="1" applyAlignment="1">
      <alignment horizontal="left" vertical="center" wrapText="1"/>
    </xf>
    <xf numFmtId="9" fontId="18" fillId="12" borderId="3" xfId="0" applyNumberFormat="1" applyFont="1" applyFill="1" applyBorder="1" applyAlignment="1">
      <alignment horizontal="center" vertical="center" textRotation="90"/>
    </xf>
    <xf numFmtId="0" fontId="26" fillId="0" borderId="3" xfId="0" applyFont="1" applyFill="1" applyBorder="1" applyAlignment="1">
      <alignment horizontal="center" vertical="center"/>
    </xf>
    <xf numFmtId="9" fontId="18" fillId="14" borderId="3" xfId="0" applyNumberFormat="1" applyFont="1" applyFill="1" applyBorder="1" applyAlignment="1">
      <alignment horizontal="center" vertical="center" textRotation="90"/>
    </xf>
    <xf numFmtId="0" fontId="19" fillId="15" borderId="3" xfId="0" applyNumberFormat="1" applyFont="1" applyFill="1" applyBorder="1" applyAlignment="1">
      <alignment horizontal="center" vertical="center" wrapText="1"/>
    </xf>
    <xf numFmtId="0" fontId="19" fillId="15" borderId="3" xfId="0" applyNumberFormat="1" applyFont="1" applyFill="1" applyBorder="1" applyAlignment="1">
      <alignment vertical="center" wrapText="1"/>
    </xf>
    <xf numFmtId="9" fontId="18" fillId="16" borderId="3" xfId="0" applyNumberFormat="1" applyFont="1" applyFill="1" applyBorder="1" applyAlignment="1">
      <alignment horizontal="center" vertical="center" textRotation="90"/>
    </xf>
    <xf numFmtId="0" fontId="25" fillId="12" borderId="3" xfId="0"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3" xfId="0" applyFont="1" applyFill="1" applyBorder="1"/>
    <xf numFmtId="0" fontId="24" fillId="0" borderId="3" xfId="0" applyFont="1" applyFill="1" applyBorder="1" applyAlignment="1">
      <alignment horizontal="left" vertical="center" wrapText="1"/>
    </xf>
    <xf numFmtId="0" fontId="19" fillId="0" borderId="0" xfId="0" applyFont="1"/>
    <xf numFmtId="0" fontId="19" fillId="0" borderId="3" xfId="112" applyFont="1" applyFill="1" applyBorder="1" applyAlignment="1">
      <alignment horizontal="center" vertical="center" wrapText="1"/>
    </xf>
    <xf numFmtId="0" fontId="19" fillId="0" borderId="5" xfId="0" applyFont="1" applyBorder="1" applyAlignment="1">
      <alignment horizontal="center" vertical="center"/>
    </xf>
    <xf numFmtId="9" fontId="19" fillId="0" borderId="4" xfId="112" quotePrefix="1" applyNumberFormat="1" applyFont="1" applyFill="1" applyBorder="1" applyAlignment="1">
      <alignment horizontal="center" vertical="center" wrapText="1"/>
    </xf>
    <xf numFmtId="9" fontId="19" fillId="10" borderId="11" xfId="112" applyNumberFormat="1" applyFont="1" applyFill="1" applyBorder="1" applyAlignment="1">
      <alignment horizontal="center" vertical="center" textRotation="90"/>
    </xf>
    <xf numFmtId="9" fontId="19" fillId="16" borderId="3" xfId="112" applyNumberFormat="1" applyFont="1" applyFill="1" applyBorder="1" applyAlignment="1">
      <alignment horizontal="center" vertical="center" wrapText="1"/>
    </xf>
    <xf numFmtId="0" fontId="19" fillId="16" borderId="3" xfId="112" applyFont="1" applyFill="1" applyBorder="1" applyAlignment="1">
      <alignment horizontal="justify" vertical="center" wrapText="1"/>
    </xf>
    <xf numFmtId="9" fontId="19" fillId="16" borderId="3" xfId="133" applyFont="1" applyFill="1" applyBorder="1" applyAlignment="1">
      <alignment horizontal="center" vertical="center" wrapText="1"/>
    </xf>
    <xf numFmtId="168" fontId="19" fillId="16" borderId="3" xfId="133" applyNumberFormat="1" applyFont="1" applyFill="1" applyBorder="1" applyAlignment="1">
      <alignment horizontal="center" vertical="center" wrapText="1"/>
    </xf>
    <xf numFmtId="0" fontId="24" fillId="0" borderId="0" xfId="0" applyFont="1" applyFill="1" applyBorder="1" applyAlignment="1">
      <alignment horizontal="center" vertical="center"/>
    </xf>
    <xf numFmtId="0" fontId="24" fillId="0" borderId="0" xfId="0" applyFont="1" applyFill="1" applyBorder="1" applyAlignment="1">
      <alignment horizontal="left" vertical="center"/>
    </xf>
    <xf numFmtId="0" fontId="19" fillId="0" borderId="0" xfId="0" applyFont="1" applyFill="1" applyAlignment="1">
      <alignment horizontal="center"/>
    </xf>
    <xf numFmtId="0" fontId="19" fillId="0" borderId="0" xfId="0" applyFont="1" applyFill="1" applyAlignment="1">
      <alignment horizontal="left"/>
    </xf>
    <xf numFmtId="0" fontId="24" fillId="4" borderId="0" xfId="0" applyFont="1" applyFill="1" applyBorder="1" applyAlignment="1">
      <alignment horizontal="left" vertical="center" wrapText="1"/>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5" fillId="0" borderId="4" xfId="0" applyFont="1" applyFill="1" applyBorder="1" applyAlignment="1">
      <alignment horizontal="center" vertical="center"/>
    </xf>
    <xf numFmtId="0" fontId="26" fillId="0" borderId="4" xfId="0" applyFont="1" applyFill="1" applyBorder="1" applyAlignment="1">
      <alignment horizontal="center" vertical="center"/>
    </xf>
    <xf numFmtId="173" fontId="18" fillId="0" borderId="12" xfId="10" applyNumberFormat="1" applyFont="1" applyFill="1" applyBorder="1" applyAlignment="1">
      <alignment horizontal="center" vertical="center"/>
    </xf>
    <xf numFmtId="0" fontId="18" fillId="10" borderId="11" xfId="83" applyFont="1" applyFill="1" applyBorder="1" applyAlignment="1">
      <alignment horizontal="left" vertical="center"/>
    </xf>
    <xf numFmtId="0" fontId="18" fillId="10" borderId="11" xfId="83" applyFont="1" applyFill="1" applyBorder="1" applyAlignment="1">
      <alignment horizontal="center" vertical="center"/>
    </xf>
    <xf numFmtId="0" fontId="18" fillId="10" borderId="12" xfId="112" applyFont="1" applyFill="1" applyBorder="1" applyAlignment="1">
      <alignment horizontal="center" vertical="center" textRotation="90"/>
    </xf>
    <xf numFmtId="9" fontId="18" fillId="16" borderId="13" xfId="112" applyNumberFormat="1" applyFont="1" applyFill="1" applyBorder="1" applyAlignment="1">
      <alignment horizontal="center" vertical="center" textRotation="90" wrapText="1"/>
    </xf>
    <xf numFmtId="0" fontId="19" fillId="16" borderId="4" xfId="112" applyFont="1" applyFill="1" applyBorder="1" applyAlignment="1">
      <alignment horizontal="justify" vertical="center" wrapText="1"/>
    </xf>
    <xf numFmtId="0" fontId="19" fillId="16" borderId="3" xfId="22" applyNumberFormat="1" applyFont="1" applyFill="1" applyBorder="1" applyAlignment="1">
      <alignment horizontal="center" vertical="center" wrapText="1"/>
    </xf>
    <xf numFmtId="0" fontId="19" fillId="16" borderId="3" xfId="112" applyFont="1" applyFill="1" applyBorder="1" applyAlignment="1">
      <alignment vertical="center" wrapText="1"/>
    </xf>
    <xf numFmtId="0" fontId="20" fillId="16" borderId="3" xfId="112" applyFont="1" applyFill="1" applyBorder="1" applyAlignment="1">
      <alignment horizontal="left" vertical="center" wrapText="1"/>
    </xf>
    <xf numFmtId="0" fontId="50" fillId="0" borderId="0" xfId="0" applyFont="1"/>
    <xf numFmtId="9" fontId="23" fillId="5" borderId="0" xfId="112" applyNumberFormat="1" applyFont="1" applyFill="1" applyAlignment="1">
      <alignment vertical="center"/>
    </xf>
    <xf numFmtId="9" fontId="19" fillId="0" borderId="0" xfId="133" applyFont="1" applyFill="1" applyAlignment="1">
      <alignment vertical="center"/>
    </xf>
    <xf numFmtId="0" fontId="51" fillId="0" borderId="0" xfId="0" applyFont="1" applyBorder="1" applyAlignment="1">
      <alignment horizontal="center" vertical="center" wrapText="1"/>
    </xf>
    <xf numFmtId="0" fontId="19" fillId="0" borderId="0" xfId="0" applyFont="1" applyBorder="1" applyAlignment="1">
      <alignment horizontal="justify" vertical="center"/>
    </xf>
    <xf numFmtId="0" fontId="52" fillId="0" borderId="0" xfId="0" applyFont="1" applyBorder="1" applyAlignment="1">
      <alignment horizontal="left" vertical="center" wrapText="1"/>
    </xf>
    <xf numFmtId="0" fontId="19" fillId="0" borderId="0" xfId="0" applyFont="1" applyFill="1" applyBorder="1" applyAlignment="1">
      <alignment horizontal="justify" vertical="center" wrapText="1"/>
    </xf>
    <xf numFmtId="0" fontId="18" fillId="14" borderId="3" xfId="0" applyNumberFormat="1" applyFont="1" applyFill="1" applyBorder="1" applyAlignment="1">
      <alignment horizontal="center" vertical="center" wrapText="1"/>
    </xf>
    <xf numFmtId="0" fontId="18" fillId="14" borderId="3" xfId="0" applyNumberFormat="1" applyFont="1" applyFill="1" applyBorder="1" applyAlignment="1">
      <alignment horizontal="center" vertical="center"/>
    </xf>
    <xf numFmtId="0" fontId="18" fillId="0" borderId="0" xfId="0" applyFont="1" applyFill="1" applyAlignment="1">
      <alignment horizontal="center" vertical="center"/>
    </xf>
    <xf numFmtId="0" fontId="19" fillId="2" borderId="3" xfId="0" applyNumberFormat="1" applyFont="1" applyFill="1" applyBorder="1" applyAlignment="1">
      <alignment horizontal="left" vertical="center" wrapText="1"/>
    </xf>
    <xf numFmtId="0" fontId="19" fillId="15" borderId="3" xfId="0" quotePrefix="1" applyNumberFormat="1" applyFont="1" applyFill="1" applyBorder="1" applyAlignment="1">
      <alignment horizontal="left" vertical="center" wrapText="1"/>
    </xf>
    <xf numFmtId="0" fontId="53" fillId="15" borderId="3" xfId="0" applyNumberFormat="1" applyFont="1" applyFill="1" applyBorder="1" applyAlignment="1">
      <alignment horizontal="center" vertical="center" wrapText="1"/>
    </xf>
    <xf numFmtId="0" fontId="19" fillId="0" borderId="3" xfId="0" quotePrefix="1" applyNumberFormat="1" applyFont="1" applyFill="1" applyBorder="1" applyAlignment="1">
      <alignment horizontal="justify" vertical="center" wrapText="1"/>
    </xf>
    <xf numFmtId="0" fontId="53" fillId="0" borderId="3" xfId="0" applyNumberFormat="1" applyFont="1" applyFill="1" applyBorder="1" applyAlignment="1">
      <alignment horizontal="center" vertical="center" wrapText="1"/>
    </xf>
    <xf numFmtId="0" fontId="19" fillId="0" borderId="3" xfId="0" quotePrefix="1" applyFont="1" applyBorder="1" applyAlignment="1">
      <alignment horizontal="left" vertical="center" wrapText="1"/>
    </xf>
    <xf numFmtId="0" fontId="19" fillId="0" borderId="5" xfId="0" quotePrefix="1" applyFont="1" applyBorder="1" applyAlignment="1">
      <alignment horizontal="left" vertical="center" wrapText="1"/>
    </xf>
    <xf numFmtId="0" fontId="19" fillId="0" borderId="3" xfId="0" applyFont="1" applyBorder="1" applyAlignment="1">
      <alignment horizontal="justify" vertical="center"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9" fillId="15" borderId="3" xfId="0" applyNumberFormat="1" applyFont="1" applyFill="1" applyBorder="1" applyAlignment="1">
      <alignment horizontal="left" vertical="center" wrapText="1"/>
    </xf>
    <xf numFmtId="0" fontId="19" fillId="0" borderId="9" xfId="0" applyFont="1" applyBorder="1" applyAlignment="1">
      <alignment vertical="center" wrapText="1"/>
    </xf>
    <xf numFmtId="0" fontId="19" fillId="0" borderId="3" xfId="0" quotePrefix="1" applyFont="1" applyBorder="1" applyAlignment="1">
      <alignment horizontal="left" vertical="top" wrapText="1"/>
    </xf>
    <xf numFmtId="0" fontId="50" fillId="15" borderId="3" xfId="0" applyFont="1" applyFill="1" applyBorder="1" applyAlignment="1">
      <alignment horizontal="center" vertical="center"/>
    </xf>
    <xf numFmtId="0" fontId="19" fillId="0" borderId="11" xfId="0" applyNumberFormat="1" applyFont="1" applyFill="1" applyBorder="1" applyAlignment="1">
      <alignment vertical="center" wrapText="1"/>
    </xf>
    <xf numFmtId="0" fontId="50" fillId="15" borderId="3" xfId="0" applyFont="1" applyFill="1" applyBorder="1" applyAlignment="1">
      <alignment vertical="center" wrapText="1"/>
    </xf>
    <xf numFmtId="0" fontId="50" fillId="15" borderId="3" xfId="0" quotePrefix="1" applyNumberFormat="1" applyFont="1" applyFill="1" applyBorder="1" applyAlignment="1">
      <alignment horizontal="left" vertical="center" wrapText="1"/>
    </xf>
    <xf numFmtId="0" fontId="50" fillId="15" borderId="3" xfId="0" applyNumberFormat="1" applyFont="1" applyFill="1" applyBorder="1" applyAlignment="1">
      <alignment horizontal="center" vertical="center"/>
    </xf>
    <xf numFmtId="0" fontId="50" fillId="15" borderId="3" xfId="0" applyFont="1" applyFill="1" applyBorder="1" applyAlignment="1">
      <alignment horizontal="justify" vertical="center"/>
    </xf>
    <xf numFmtId="0" fontId="50" fillId="15" borderId="3" xfId="0" applyNumberFormat="1" applyFont="1" applyFill="1" applyBorder="1" applyAlignment="1">
      <alignment vertical="center" wrapText="1"/>
    </xf>
    <xf numFmtId="0" fontId="50" fillId="15" borderId="3" xfId="0" quotePrefix="1" applyFont="1" applyFill="1" applyBorder="1" applyAlignment="1">
      <alignment horizontal="left" vertical="center" wrapText="1"/>
    </xf>
    <xf numFmtId="0" fontId="50" fillId="15" borderId="3" xfId="0" applyFont="1" applyFill="1" applyBorder="1" applyAlignment="1">
      <alignment horizontal="left" vertical="center" wrapText="1"/>
    </xf>
    <xf numFmtId="0" fontId="19" fillId="4" borderId="3" xfId="0" applyFont="1" applyFill="1" applyBorder="1" applyAlignment="1">
      <alignment horizontal="justify" vertical="center"/>
    </xf>
    <xf numFmtId="0" fontId="53" fillId="0" borderId="0" xfId="0" applyFont="1" applyFill="1" applyAlignment="1">
      <alignment horizontal="justify" vertical="center" wrapText="1"/>
    </xf>
    <xf numFmtId="0" fontId="19" fillId="0" borderId="8" xfId="0" applyFont="1" applyBorder="1" applyAlignment="1">
      <alignment horizontal="center" vertical="center"/>
    </xf>
    <xf numFmtId="0" fontId="25" fillId="0" borderId="11" xfId="0" applyNumberFormat="1" applyFont="1" applyFill="1" applyBorder="1" applyAlignment="1">
      <alignment horizontal="center" vertical="center" wrapText="1"/>
    </xf>
    <xf numFmtId="0" fontId="19" fillId="0" borderId="0" xfId="0" applyFont="1" applyAlignment="1">
      <alignment horizontal="center"/>
    </xf>
    <xf numFmtId="0" fontId="25" fillId="0" borderId="10" xfId="0" applyNumberFormat="1" applyFont="1" applyFill="1" applyBorder="1" applyAlignment="1">
      <alignment horizontal="center" vertical="center" wrapText="1"/>
    </xf>
    <xf numFmtId="0" fontId="25" fillId="6" borderId="3" xfId="0" applyNumberFormat="1" applyFont="1" applyFill="1" applyBorder="1" applyAlignment="1">
      <alignment horizontal="center" vertical="center" wrapText="1"/>
    </xf>
    <xf numFmtId="0" fontId="18" fillId="13" borderId="3" xfId="0" applyFont="1" applyFill="1" applyBorder="1" applyAlignment="1">
      <alignment horizontal="left" vertical="center" wrapText="1"/>
    </xf>
    <xf numFmtId="0" fontId="19" fillId="8" borderId="0" xfId="0" applyFont="1" applyFill="1"/>
    <xf numFmtId="0" fontId="25" fillId="8" borderId="10" xfId="0" applyNumberFormat="1" applyFont="1" applyFill="1" applyBorder="1" applyAlignment="1">
      <alignment horizontal="center" vertical="center"/>
    </xf>
    <xf numFmtId="0" fontId="18" fillId="12" borderId="3" xfId="0" applyFont="1" applyFill="1" applyBorder="1" applyAlignment="1">
      <alignment horizontal="center" vertical="center" wrapText="1"/>
    </xf>
    <xf numFmtId="0" fontId="18" fillId="12" borderId="3" xfId="0" applyFont="1" applyFill="1" applyBorder="1" applyAlignment="1">
      <alignment horizontal="left" vertical="center" wrapText="1"/>
    </xf>
    <xf numFmtId="0" fontId="19" fillId="5" borderId="3" xfId="0" applyFont="1" applyFill="1" applyBorder="1"/>
    <xf numFmtId="0" fontId="25" fillId="5" borderId="5" xfId="0" applyFont="1" applyFill="1" applyBorder="1" applyAlignment="1">
      <alignment horizontal="center" vertical="center"/>
    </xf>
    <xf numFmtId="49" fontId="19" fillId="0" borderId="0" xfId="0" applyNumberFormat="1" applyFont="1" applyFill="1"/>
    <xf numFmtId="0" fontId="19" fillId="5" borderId="0" xfId="0" applyFont="1" applyFill="1"/>
    <xf numFmtId="0" fontId="26" fillId="0" borderId="4" xfId="0" applyFont="1" applyFill="1" applyBorder="1" applyAlignment="1">
      <alignment vertical="center" wrapText="1"/>
    </xf>
    <xf numFmtId="9" fontId="36" fillId="0" borderId="3" xfId="129" applyFont="1" applyFill="1" applyBorder="1" applyAlignment="1">
      <alignment horizontal="center" vertical="center" wrapText="1"/>
    </xf>
    <xf numFmtId="9" fontId="36" fillId="0" borderId="3" xfId="0" applyNumberFormat="1" applyFont="1" applyFill="1" applyBorder="1" applyAlignment="1">
      <alignment horizontal="center" vertical="center" wrapText="1"/>
    </xf>
    <xf numFmtId="0" fontId="36" fillId="0" borderId="3" xfId="0" applyNumberFormat="1" applyFont="1" applyFill="1" applyBorder="1" applyAlignment="1">
      <alignment horizontal="center" vertical="center" wrapText="1"/>
    </xf>
    <xf numFmtId="2" fontId="19" fillId="0" borderId="3" xfId="0" applyNumberFormat="1" applyFont="1" applyFill="1" applyBorder="1" applyAlignment="1">
      <alignment horizontal="center" vertical="center" wrapText="1"/>
    </xf>
    <xf numFmtId="9" fontId="36" fillId="0" borderId="4" xfId="129" applyFont="1" applyFill="1" applyBorder="1" applyAlignment="1">
      <alignment horizontal="center" vertical="center" wrapText="1"/>
    </xf>
    <xf numFmtId="9" fontId="18" fillId="9" borderId="11" xfId="0" applyNumberFormat="1" applyFont="1" applyFill="1" applyBorder="1" applyAlignment="1">
      <alignment horizontal="center" vertical="center" textRotation="90"/>
    </xf>
    <xf numFmtId="0" fontId="25" fillId="0" borderId="3" xfId="0" applyFont="1" applyFill="1" applyBorder="1" applyAlignment="1">
      <alignment horizontal="center" vertical="center"/>
    </xf>
    <xf numFmtId="0" fontId="19" fillId="0" borderId="3" xfId="94" applyFont="1" applyFill="1" applyBorder="1" applyAlignment="1">
      <alignment horizontal="center" vertical="center" wrapText="1"/>
    </xf>
    <xf numFmtId="0" fontId="19" fillId="5" borderId="4" xfId="0" applyFont="1" applyFill="1" applyBorder="1"/>
    <xf numFmtId="10" fontId="19" fillId="12" borderId="3" xfId="0" applyNumberFormat="1" applyFont="1" applyFill="1" applyBorder="1"/>
    <xf numFmtId="9" fontId="18" fillId="5" borderId="11" xfId="0" applyNumberFormat="1" applyFont="1" applyFill="1" applyBorder="1" applyAlignment="1">
      <alignment horizontal="center" vertical="center" textRotation="90"/>
    </xf>
    <xf numFmtId="0" fontId="25" fillId="4" borderId="3" xfId="0" applyNumberFormat="1" applyFont="1" applyFill="1" applyBorder="1" applyAlignment="1">
      <alignment horizontal="center" vertical="center" wrapText="1"/>
    </xf>
    <xf numFmtId="0" fontId="26" fillId="4" borderId="3" xfId="0" applyNumberFormat="1" applyFont="1" applyFill="1" applyBorder="1" applyAlignment="1">
      <alignment horizontal="center" vertical="center" wrapText="1"/>
    </xf>
    <xf numFmtId="0" fontId="26" fillId="4" borderId="3" xfId="0" applyFont="1" applyFill="1" applyBorder="1" applyAlignment="1">
      <alignment horizontal="center" vertical="center" wrapText="1"/>
    </xf>
    <xf numFmtId="9" fontId="36" fillId="0" borderId="3" xfId="133" applyFont="1" applyFill="1" applyBorder="1" applyAlignment="1">
      <alignment horizontal="center" vertical="center" wrapText="1"/>
    </xf>
    <xf numFmtId="0" fontId="37" fillId="4" borderId="0" xfId="0" applyFont="1" applyFill="1"/>
    <xf numFmtId="0" fontId="19" fillId="5" borderId="5" xfId="0" applyFont="1" applyFill="1" applyBorder="1"/>
    <xf numFmtId="0" fontId="25" fillId="5" borderId="3" xfId="0" applyFont="1" applyFill="1" applyBorder="1" applyAlignment="1">
      <alignment horizontal="center" vertical="center"/>
    </xf>
    <xf numFmtId="0" fontId="18" fillId="5" borderId="14" xfId="0" applyFont="1" applyFill="1" applyBorder="1" applyAlignment="1">
      <alignment vertical="center"/>
    </xf>
    <xf numFmtId="0" fontId="25" fillId="5" borderId="13" xfId="0" applyFont="1" applyFill="1" applyBorder="1" applyAlignment="1">
      <alignment vertical="center"/>
    </xf>
    <xf numFmtId="0" fontId="18" fillId="12" borderId="4" xfId="0" applyFont="1" applyFill="1" applyBorder="1" applyAlignment="1">
      <alignment horizontal="center" vertical="center" wrapText="1"/>
    </xf>
    <xf numFmtId="9" fontId="22" fillId="12" borderId="4" xfId="140" applyFont="1" applyFill="1" applyBorder="1" applyAlignment="1" applyProtection="1">
      <alignment horizontal="center" vertical="center" wrapText="1"/>
    </xf>
    <xf numFmtId="174" fontId="22" fillId="12" borderId="4" xfId="10" applyNumberFormat="1" applyFont="1" applyFill="1" applyBorder="1" applyAlignment="1" applyProtection="1">
      <alignment horizontal="center" vertical="center" wrapText="1"/>
    </xf>
    <xf numFmtId="0" fontId="25" fillId="5" borderId="5" xfId="0" applyFont="1" applyFill="1" applyBorder="1" applyAlignment="1">
      <alignment vertical="center"/>
    </xf>
    <xf numFmtId="9" fontId="25" fillId="12" borderId="6" xfId="129" applyFont="1" applyFill="1" applyBorder="1" applyAlignment="1">
      <alignment horizontal="center" vertical="center" wrapText="1"/>
    </xf>
    <xf numFmtId="9" fontId="22" fillId="12" borderId="3" xfId="140" applyFont="1" applyFill="1" applyBorder="1" applyAlignment="1" applyProtection="1">
      <alignment horizontal="center" vertical="center" wrapText="1"/>
    </xf>
    <xf numFmtId="174" fontId="22" fillId="12" borderId="3" xfId="10" applyNumberFormat="1" applyFont="1" applyFill="1" applyBorder="1" applyAlignment="1" applyProtection="1">
      <alignment horizontal="center" vertical="center" wrapText="1"/>
    </xf>
    <xf numFmtId="9" fontId="36" fillId="0" borderId="6" xfId="129" applyFont="1" applyFill="1" applyBorder="1" applyAlignment="1">
      <alignment horizontal="center" vertical="center" wrapText="1"/>
    </xf>
    <xf numFmtId="0" fontId="38" fillId="0" borderId="0" xfId="0" applyFont="1"/>
    <xf numFmtId="0" fontId="37" fillId="4" borderId="3" xfId="0" applyNumberFormat="1" applyFont="1" applyFill="1" applyBorder="1" applyAlignment="1">
      <alignment vertical="center" wrapText="1"/>
    </xf>
    <xf numFmtId="0" fontId="39" fillId="4" borderId="3" xfId="0" applyNumberFormat="1" applyFont="1" applyFill="1" applyBorder="1" applyAlignment="1">
      <alignment vertical="center" wrapText="1"/>
    </xf>
    <xf numFmtId="0" fontId="39" fillId="4" borderId="8" xfId="0" applyNumberFormat="1" applyFont="1" applyFill="1" applyBorder="1" applyAlignment="1">
      <alignment vertical="center" wrapText="1"/>
    </xf>
    <xf numFmtId="9" fontId="40" fillId="0" borderId="6" xfId="129" applyFont="1" applyFill="1" applyBorder="1" applyAlignment="1">
      <alignment horizontal="center" vertical="center" wrapText="1"/>
    </xf>
    <xf numFmtId="0" fontId="37" fillId="0" borderId="3" xfId="128" applyFont="1" applyFill="1" applyBorder="1" applyAlignment="1">
      <alignment horizontal="center" vertical="center" wrapText="1"/>
    </xf>
    <xf numFmtId="0" fontId="25" fillId="8" borderId="5" xfId="0" applyFont="1" applyFill="1" applyBorder="1" applyAlignment="1">
      <alignment horizontal="center" vertical="center" wrapText="1"/>
    </xf>
    <xf numFmtId="9" fontId="25" fillId="12" borderId="3" xfId="0" applyNumberFormat="1" applyFont="1" applyFill="1" applyBorder="1" applyAlignment="1">
      <alignment horizontal="center" vertical="center" wrapText="1"/>
    </xf>
    <xf numFmtId="0" fontId="19" fillId="12" borderId="3" xfId="0" applyFont="1" applyFill="1" applyBorder="1" applyAlignment="1">
      <alignment horizontal="center" vertical="center" wrapText="1"/>
    </xf>
    <xf numFmtId="9" fontId="28" fillId="12" borderId="3" xfId="140" applyFont="1" applyFill="1" applyBorder="1" applyAlignment="1" applyProtection="1">
      <alignment horizontal="center" vertical="center" wrapText="1"/>
    </xf>
    <xf numFmtId="174" fontId="28" fillId="12" borderId="3" xfId="10" applyNumberFormat="1" applyFont="1" applyFill="1" applyBorder="1" applyAlignment="1" applyProtection="1">
      <alignment horizontal="center" vertical="center" wrapText="1"/>
    </xf>
    <xf numFmtId="9" fontId="25" fillId="12" borderId="6" xfId="0" applyNumberFormat="1" applyFont="1" applyFill="1" applyBorder="1" applyAlignment="1">
      <alignment horizontal="center" vertical="center" wrapText="1"/>
    </xf>
    <xf numFmtId="0" fontId="25" fillId="5" borderId="4" xfId="0" applyFont="1" applyFill="1" applyBorder="1" applyAlignment="1">
      <alignment horizontal="center" vertical="center"/>
    </xf>
    <xf numFmtId="9" fontId="36" fillId="12" borderId="3" xfId="0" applyNumberFormat="1" applyFont="1" applyFill="1" applyBorder="1" applyAlignment="1">
      <alignment horizontal="center" vertical="center" wrapText="1"/>
    </xf>
    <xf numFmtId="0" fontId="26" fillId="12" borderId="3" xfId="0" applyFont="1" applyFill="1" applyBorder="1" applyAlignment="1">
      <alignment vertical="center" wrapText="1"/>
    </xf>
    <xf numFmtId="0" fontId="36" fillId="12" borderId="3" xfId="0" applyNumberFormat="1" applyFont="1" applyFill="1" applyBorder="1" applyAlignment="1">
      <alignment horizontal="center" vertical="center" wrapText="1"/>
    </xf>
    <xf numFmtId="0" fontId="24" fillId="12"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8" fillId="5" borderId="0" xfId="0" applyFont="1" applyFill="1"/>
    <xf numFmtId="0" fontId="29" fillId="12" borderId="3" xfId="0" applyFont="1" applyFill="1" applyBorder="1" applyAlignment="1">
      <alignment horizontal="center" vertical="center" wrapText="1"/>
    </xf>
    <xf numFmtId="9" fontId="31" fillId="12" borderId="3" xfId="140" applyFont="1" applyFill="1" applyBorder="1" applyAlignment="1" applyProtection="1">
      <alignment horizontal="center" vertical="center" wrapText="1"/>
    </xf>
    <xf numFmtId="174" fontId="31" fillId="12" borderId="3" xfId="10" applyNumberFormat="1" applyFont="1" applyFill="1" applyBorder="1" applyAlignment="1" applyProtection="1">
      <alignment horizontal="center" vertical="center" wrapText="1"/>
    </xf>
    <xf numFmtId="0" fontId="26" fillId="0" borderId="3" xfId="0" applyFont="1" applyFill="1" applyBorder="1" applyAlignment="1">
      <alignment horizontal="left" vertical="center" wrapText="1"/>
    </xf>
    <xf numFmtId="0" fontId="19" fillId="12" borderId="3" xfId="128" applyFont="1" applyFill="1" applyBorder="1" applyAlignment="1">
      <alignment horizontal="center" vertical="center" wrapText="1"/>
    </xf>
    <xf numFmtId="0" fontId="36" fillId="0" borderId="3" xfId="0" applyFont="1" applyFill="1" applyBorder="1" applyAlignment="1">
      <alignment horizontal="center" vertical="center"/>
    </xf>
    <xf numFmtId="9" fontId="40" fillId="12" borderId="6" xfId="129"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25" fillId="0" borderId="2" xfId="0" applyFont="1" applyFill="1" applyBorder="1" applyAlignment="1">
      <alignment horizontal="center" vertical="center"/>
    </xf>
    <xf numFmtId="0" fontId="26" fillId="0" borderId="2" xfId="128" applyFont="1" applyFill="1" applyBorder="1" applyAlignment="1">
      <alignment horizontal="center" vertical="center" wrapText="1"/>
    </xf>
    <xf numFmtId="10" fontId="40" fillId="0" borderId="6" xfId="129" applyNumberFormat="1" applyFont="1" applyFill="1" applyBorder="1" applyAlignment="1">
      <alignment horizontal="center" vertical="center" wrapText="1"/>
    </xf>
    <xf numFmtId="9" fontId="25" fillId="13" borderId="3" xfId="0" applyNumberFormat="1" applyFont="1" applyFill="1" applyBorder="1" applyAlignment="1">
      <alignment horizontal="center" vertical="center" wrapText="1"/>
    </xf>
    <xf numFmtId="0" fontId="24" fillId="13" borderId="3" xfId="0" applyFont="1" applyFill="1" applyBorder="1" applyAlignment="1">
      <alignment horizontal="center" vertical="center" wrapText="1"/>
    </xf>
    <xf numFmtId="174" fontId="18" fillId="13" borderId="3" xfId="0" applyNumberFormat="1" applyFont="1" applyFill="1" applyBorder="1"/>
    <xf numFmtId="9" fontId="28" fillId="13" borderId="3" xfId="140" applyFont="1" applyFill="1" applyBorder="1" applyAlignment="1" applyProtection="1">
      <alignment horizontal="center" vertical="center" wrapText="1"/>
    </xf>
    <xf numFmtId="0" fontId="25" fillId="6" borderId="9" xfId="0" applyFont="1" applyFill="1" applyBorder="1" applyAlignment="1">
      <alignment horizontal="center" vertical="center"/>
    </xf>
    <xf numFmtId="174" fontId="28" fillId="13" borderId="3" xfId="10" applyNumberFormat="1" applyFont="1" applyFill="1" applyBorder="1" applyAlignment="1" applyProtection="1">
      <alignment horizontal="center" vertical="center" wrapText="1"/>
    </xf>
    <xf numFmtId="0" fontId="29" fillId="0" borderId="0" xfId="0" applyFont="1" applyFill="1"/>
    <xf numFmtId="0" fontId="29" fillId="0" borderId="3" xfId="0" applyFont="1" applyFill="1" applyBorder="1" applyAlignment="1">
      <alignment horizontal="center" vertical="center"/>
    </xf>
    <xf numFmtId="0" fontId="29" fillId="0" borderId="3" xfId="0" applyFont="1" applyFill="1" applyBorder="1" applyAlignment="1">
      <alignment horizontal="left" vertical="center"/>
    </xf>
    <xf numFmtId="43" fontId="29" fillId="0" borderId="3" xfId="0" applyNumberFormat="1" applyFont="1" applyFill="1" applyBorder="1"/>
    <xf numFmtId="0" fontId="25" fillId="0" borderId="0" xfId="0" applyFont="1" applyFill="1" applyBorder="1" applyAlignment="1">
      <alignment horizontal="center" vertical="center"/>
    </xf>
    <xf numFmtId="0" fontId="19" fillId="4" borderId="0" xfId="128" applyFont="1" applyFill="1" applyBorder="1" applyAlignment="1">
      <alignment horizontal="center" vertical="center" wrapText="1"/>
    </xf>
    <xf numFmtId="9" fontId="18" fillId="0" borderId="0" xfId="0" applyNumberFormat="1" applyFont="1" applyFill="1" applyBorder="1" applyAlignment="1">
      <alignment horizontal="center" vertical="center" wrapText="1"/>
    </xf>
    <xf numFmtId="0" fontId="25" fillId="0" borderId="0" xfId="0" applyNumberFormat="1" applyFont="1" applyAlignment="1">
      <alignment horizontal="center"/>
    </xf>
    <xf numFmtId="0" fontId="19" fillId="0" borderId="0" xfId="0" applyFont="1" applyAlignment="1">
      <alignment horizontal="left"/>
    </xf>
    <xf numFmtId="1" fontId="36" fillId="0" borderId="3" xfId="129" applyNumberFormat="1" applyFont="1" applyFill="1" applyBorder="1" applyAlignment="1">
      <alignment horizontal="center" vertical="center" wrapText="1"/>
    </xf>
    <xf numFmtId="176" fontId="36" fillId="0" borderId="3" xfId="0" applyNumberFormat="1" applyFont="1" applyFill="1" applyBorder="1" applyAlignment="1">
      <alignment horizontal="center" vertical="center" wrapText="1"/>
    </xf>
    <xf numFmtId="1" fontId="36" fillId="0" borderId="3" xfId="0" applyNumberFormat="1" applyFont="1" applyFill="1" applyBorder="1" applyAlignment="1">
      <alignment horizontal="center" vertical="center" wrapText="1"/>
    </xf>
    <xf numFmtId="10" fontId="22" fillId="0" borderId="15" xfId="140" applyNumberFormat="1" applyFont="1" applyFill="1" applyBorder="1" applyAlignment="1" applyProtection="1">
      <alignment horizontal="center" vertical="center" wrapText="1"/>
    </xf>
    <xf numFmtId="1" fontId="19" fillId="0" borderId="3" xfId="0" applyNumberFormat="1" applyFont="1" applyFill="1" applyBorder="1" applyAlignment="1">
      <alignment horizontal="center" vertical="center" wrapText="1"/>
    </xf>
    <xf numFmtId="177" fontId="22" fillId="0" borderId="3" xfId="140" applyNumberFormat="1" applyFont="1" applyFill="1" applyBorder="1" applyAlignment="1" applyProtection="1">
      <alignment horizontal="center" vertical="center" wrapText="1"/>
    </xf>
    <xf numFmtId="0" fontId="24" fillId="17" borderId="3" xfId="0" applyFont="1" applyFill="1" applyBorder="1" applyAlignment="1">
      <alignment horizontal="left" vertical="center" wrapText="1"/>
    </xf>
    <xf numFmtId="0" fontId="24" fillId="17" borderId="3" xfId="0" applyFont="1" applyFill="1" applyBorder="1" applyAlignment="1">
      <alignment horizontal="center" vertical="center" wrapText="1"/>
    </xf>
    <xf numFmtId="0" fontId="26" fillId="0" borderId="4" xfId="0" applyFont="1" applyFill="1" applyBorder="1" applyAlignment="1">
      <alignment vertical="center"/>
    </xf>
    <xf numFmtId="0" fontId="26" fillId="0" borderId="5" xfId="0" applyFont="1" applyFill="1" applyBorder="1" applyAlignment="1">
      <alignment vertical="center" wrapText="1"/>
    </xf>
    <xf numFmtId="0" fontId="26" fillId="0" borderId="2" xfId="0" applyFont="1" applyFill="1" applyBorder="1" applyAlignment="1">
      <alignment vertical="center" wrapText="1"/>
    </xf>
    <xf numFmtId="9" fontId="18" fillId="9" borderId="3" xfId="0" applyNumberFormat="1" applyFont="1" applyFill="1" applyBorder="1" applyAlignment="1">
      <alignment vertical="center" textRotation="90"/>
    </xf>
    <xf numFmtId="0" fontId="19" fillId="0" borderId="8" xfId="0" applyFont="1" applyFill="1" applyBorder="1"/>
    <xf numFmtId="0" fontId="19" fillId="0" borderId="0" xfId="0" applyFont="1" applyFill="1" applyBorder="1"/>
    <xf numFmtId="9" fontId="25" fillId="16" borderId="3" xfId="0" applyNumberFormat="1"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3" xfId="0" applyFont="1" applyFill="1" applyBorder="1" applyAlignment="1">
      <alignment horizontal="left" vertical="center" wrapText="1"/>
    </xf>
    <xf numFmtId="9" fontId="28" fillId="16" borderId="3" xfId="140" applyFont="1" applyFill="1" applyBorder="1" applyAlignment="1" applyProtection="1">
      <alignment horizontal="center" vertical="center" wrapText="1"/>
    </xf>
    <xf numFmtId="174" fontId="28" fillId="16" borderId="3" xfId="10" applyNumberFormat="1" applyFont="1" applyFill="1" applyBorder="1" applyAlignment="1" applyProtection="1">
      <alignment horizontal="center" vertical="center" wrapText="1"/>
    </xf>
    <xf numFmtId="9" fontId="18" fillId="16" borderId="6" xfId="129" applyFont="1" applyFill="1" applyBorder="1" applyAlignment="1">
      <alignment horizontal="center" vertical="center" wrapText="1"/>
    </xf>
    <xf numFmtId="0" fontId="18" fillId="16" borderId="3" xfId="0" applyFont="1" applyFill="1" applyBorder="1" applyAlignment="1">
      <alignment horizontal="center" vertical="center" wrapText="1"/>
    </xf>
    <xf numFmtId="0" fontId="18" fillId="16" borderId="3" xfId="0" applyFont="1" applyFill="1" applyBorder="1" applyAlignment="1">
      <alignment horizontal="left" vertical="center" wrapText="1"/>
    </xf>
    <xf numFmtId="0" fontId="19" fillId="18" borderId="3" xfId="0" applyFont="1" applyFill="1" applyBorder="1"/>
    <xf numFmtId="0" fontId="26" fillId="0" borderId="9" xfId="0" applyFont="1" applyFill="1" applyBorder="1" applyAlignment="1">
      <alignment vertical="center" wrapText="1"/>
    </xf>
    <xf numFmtId="0" fontId="26" fillId="0" borderId="11" xfId="0" applyFont="1" applyFill="1" applyBorder="1" applyAlignment="1">
      <alignment vertical="center" wrapText="1"/>
    </xf>
    <xf numFmtId="0" fontId="18" fillId="4"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6" fillId="0" borderId="4" xfId="0" applyFont="1" applyFill="1" applyBorder="1" applyAlignment="1">
      <alignment horizontal="left" vertical="center" wrapText="1"/>
    </xf>
    <xf numFmtId="0" fontId="19" fillId="12" borderId="0" xfId="0" applyFont="1" applyFill="1"/>
    <xf numFmtId="0" fontId="26" fillId="14" borderId="3" xfId="0" applyFont="1" applyFill="1" applyBorder="1" applyAlignment="1">
      <alignment horizontal="center" vertical="center" wrapText="1"/>
    </xf>
    <xf numFmtId="0" fontId="19" fillId="14" borderId="3" xfId="128" applyFont="1" applyFill="1" applyBorder="1" applyAlignment="1">
      <alignment horizontal="center" vertical="center" wrapText="1"/>
    </xf>
    <xf numFmtId="9" fontId="36" fillId="14" borderId="3" xfId="0" applyNumberFormat="1" applyFont="1" applyFill="1" applyBorder="1" applyAlignment="1">
      <alignment horizontal="center" vertical="center" wrapText="1"/>
    </xf>
    <xf numFmtId="0" fontId="36" fillId="14" borderId="3" xfId="0" applyNumberFormat="1" applyFont="1" applyFill="1" applyBorder="1" applyAlignment="1">
      <alignment horizontal="center" vertical="center" wrapText="1"/>
    </xf>
    <xf numFmtId="0" fontId="24" fillId="14" borderId="3" xfId="0" applyFont="1" applyFill="1" applyBorder="1" applyAlignment="1">
      <alignment horizontal="center" vertical="center" wrapText="1"/>
    </xf>
    <xf numFmtId="9" fontId="28" fillId="14" borderId="3" xfId="140" applyFont="1" applyFill="1" applyBorder="1" applyAlignment="1" applyProtection="1">
      <alignment horizontal="center" vertical="center" wrapText="1"/>
    </xf>
    <xf numFmtId="174" fontId="28" fillId="14" borderId="3" xfId="10" applyNumberFormat="1" applyFont="1" applyFill="1" applyBorder="1" applyAlignment="1" applyProtection="1">
      <alignment horizontal="center" vertical="center" wrapText="1"/>
    </xf>
    <xf numFmtId="0" fontId="26" fillId="14" borderId="3" xfId="0" applyFont="1" applyFill="1" applyBorder="1" applyAlignment="1">
      <alignment vertical="center" wrapText="1"/>
    </xf>
    <xf numFmtId="9" fontId="36" fillId="0" borderId="6" xfId="0" applyNumberFormat="1"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5" fillId="0" borderId="12"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50" fillId="15" borderId="3" xfId="0" applyNumberFormat="1" applyFont="1" applyFill="1" applyBorder="1" applyAlignment="1">
      <alignment horizontal="center" vertical="center" wrapText="1"/>
    </xf>
    <xf numFmtId="0" fontId="36" fillId="0" borderId="2" xfId="0" applyFont="1" applyFill="1" applyBorder="1" applyAlignment="1">
      <alignment horizontal="center" vertical="center"/>
    </xf>
    <xf numFmtId="0" fontId="19" fillId="18" borderId="3" xfId="112" applyFont="1" applyFill="1" applyBorder="1" applyAlignment="1">
      <alignment horizontal="justify" vertical="center" wrapText="1"/>
    </xf>
    <xf numFmtId="2" fontId="15" fillId="18" borderId="3" xfId="133" applyNumberFormat="1" applyFont="1" applyFill="1" applyBorder="1" applyAlignment="1">
      <alignment horizontal="center" vertical="center" wrapText="1"/>
    </xf>
    <xf numFmtId="0" fontId="19" fillId="15" borderId="3" xfId="112" applyFont="1" applyFill="1" applyBorder="1" applyAlignment="1">
      <alignment horizontal="center" vertical="center" wrapText="1"/>
    </xf>
    <xf numFmtId="0" fontId="19" fillId="12" borderId="3" xfId="0" applyNumberFormat="1" applyFont="1" applyFill="1" applyBorder="1" applyAlignment="1">
      <alignment horizontal="center" vertical="center" wrapText="1"/>
    </xf>
    <xf numFmtId="0" fontId="19" fillId="0" borderId="5" xfId="0" quotePrefix="1" applyFont="1" applyBorder="1" applyAlignment="1">
      <alignment vertical="center" wrapText="1"/>
    </xf>
    <xf numFmtId="0" fontId="50" fillId="15" borderId="3" xfId="0" applyNumberFormat="1" applyFont="1" applyFill="1" applyBorder="1" applyAlignment="1">
      <alignment horizontal="left" vertical="center" wrapText="1"/>
    </xf>
    <xf numFmtId="9" fontId="18" fillId="14" borderId="3" xfId="0" applyNumberFormat="1" applyFont="1" applyFill="1" applyBorder="1" applyAlignment="1">
      <alignment horizontal="center" vertical="center" textRotation="90"/>
    </xf>
    <xf numFmtId="0" fontId="36" fillId="15" borderId="3" xfId="0" applyNumberFormat="1" applyFont="1" applyFill="1" applyBorder="1" applyAlignment="1">
      <alignment horizontal="center" vertical="center" wrapText="1"/>
    </xf>
    <xf numFmtId="9" fontId="18" fillId="14" borderId="4" xfId="0" applyNumberFormat="1" applyFont="1" applyFill="1" applyBorder="1" applyAlignment="1">
      <alignment vertical="center" textRotation="90"/>
    </xf>
    <xf numFmtId="0" fontId="36" fillId="0" borderId="3" xfId="0" applyFont="1" applyBorder="1" applyAlignment="1">
      <alignment horizontal="center" vertical="center"/>
    </xf>
    <xf numFmtId="168" fontId="36" fillId="0" borderId="3" xfId="129" applyNumberFormat="1" applyFont="1" applyFill="1" applyBorder="1" applyAlignment="1">
      <alignment horizontal="center" vertical="center" wrapText="1"/>
    </xf>
    <xf numFmtId="168" fontId="36" fillId="12" borderId="3" xfId="129" applyNumberFormat="1" applyFont="1" applyFill="1" applyBorder="1" applyAlignment="1">
      <alignment horizontal="center" vertical="center" wrapText="1"/>
    </xf>
    <xf numFmtId="9" fontId="18" fillId="14" borderId="11" xfId="0" applyNumberFormat="1" applyFont="1" applyFill="1" applyBorder="1" applyAlignment="1">
      <alignment vertical="center" textRotation="90"/>
    </xf>
    <xf numFmtId="168" fontId="54" fillId="13" borderId="3" xfId="129" applyNumberFormat="1" applyFont="1" applyFill="1" applyBorder="1" applyAlignment="1">
      <alignment horizontal="center" vertical="center" wrapText="1"/>
    </xf>
    <xf numFmtId="0" fontId="25" fillId="0" borderId="3" xfId="0" applyFont="1" applyFill="1" applyBorder="1" applyAlignment="1">
      <alignment horizontal="left" vertical="center" wrapText="1"/>
    </xf>
    <xf numFmtId="0" fontId="25" fillId="13" borderId="3" xfId="0" applyFont="1" applyFill="1" applyBorder="1" applyAlignment="1">
      <alignment horizontal="left" vertical="center" wrapText="1"/>
    </xf>
    <xf numFmtId="2" fontId="41" fillId="16" borderId="3" xfId="0" applyNumberFormat="1" applyFont="1" applyFill="1" applyBorder="1" applyAlignment="1">
      <alignment horizontal="center" vertical="center" wrapText="1"/>
    </xf>
    <xf numFmtId="0" fontId="25" fillId="12" borderId="3" xfId="0" applyFont="1" applyFill="1" applyBorder="1" applyAlignment="1">
      <alignment horizontal="left" vertical="center" wrapText="1"/>
    </xf>
    <xf numFmtId="2" fontId="36" fillId="0" borderId="3" xfId="0" applyNumberFormat="1" applyFont="1" applyFill="1" applyBorder="1" applyAlignment="1">
      <alignment horizontal="center" vertical="center" wrapText="1"/>
    </xf>
    <xf numFmtId="2" fontId="36" fillId="12" borderId="3" xfId="0" applyNumberFormat="1" applyFont="1" applyFill="1" applyBorder="1" applyAlignment="1">
      <alignment horizontal="center" vertical="center" wrapText="1"/>
    </xf>
    <xf numFmtId="174" fontId="25" fillId="0" borderId="3" xfId="0" applyNumberFormat="1" applyFont="1" applyFill="1" applyBorder="1"/>
    <xf numFmtId="174" fontId="42" fillId="0" borderId="3" xfId="10" applyNumberFormat="1" applyFont="1" applyFill="1" applyBorder="1" applyAlignment="1" applyProtection="1">
      <alignment horizontal="center" vertical="center" wrapText="1"/>
    </xf>
    <xf numFmtId="2" fontId="41" fillId="17" borderId="3" xfId="0" applyNumberFormat="1" applyFont="1" applyFill="1" applyBorder="1" applyAlignment="1">
      <alignment horizontal="center" vertical="center" wrapText="1"/>
    </xf>
    <xf numFmtId="174" fontId="42" fillId="13" borderId="3" xfId="10" applyNumberFormat="1" applyFont="1" applyFill="1" applyBorder="1" applyAlignment="1" applyProtection="1">
      <alignment horizontal="center" vertical="center" wrapText="1"/>
    </xf>
    <xf numFmtId="0" fontId="36" fillId="4" borderId="3" xfId="128" applyFont="1" applyFill="1" applyBorder="1" applyAlignment="1">
      <alignment horizontal="center" vertical="center" wrapText="1"/>
    </xf>
    <xf numFmtId="175" fontId="43" fillId="18" borderId="3" xfId="0" applyNumberFormat="1" applyFont="1" applyFill="1" applyBorder="1" applyAlignment="1">
      <alignment horizontal="center" vertical="center"/>
    </xf>
    <xf numFmtId="0" fontId="36" fillId="0" borderId="0" xfId="0" applyFont="1" applyFill="1"/>
    <xf numFmtId="168" fontId="36" fillId="16" borderId="3" xfId="129" applyNumberFormat="1" applyFont="1" applyFill="1" applyBorder="1" applyAlignment="1">
      <alignment horizontal="center" vertical="center" wrapText="1"/>
    </xf>
    <xf numFmtId="0" fontId="36" fillId="0" borderId="8" xfId="0" applyFont="1" applyFill="1" applyBorder="1" applyAlignment="1">
      <alignment horizontal="center" vertical="center"/>
    </xf>
    <xf numFmtId="0" fontId="19" fillId="0" borderId="9" xfId="112" applyFont="1" applyFill="1" applyBorder="1" applyAlignment="1">
      <alignment horizontal="justify" vertical="center" wrapText="1"/>
    </xf>
    <xf numFmtId="0" fontId="19" fillId="15" borderId="4"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15" borderId="4"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50" fillId="15" borderId="3" xfId="0" applyFont="1" applyFill="1" applyBorder="1" applyAlignment="1">
      <alignment horizontal="center" vertical="center" wrapText="1"/>
    </xf>
    <xf numFmtId="0" fontId="26" fillId="0" borderId="6" xfId="0" applyFont="1" applyFill="1" applyBorder="1" applyAlignment="1">
      <alignment horizontal="center" vertical="center" wrapText="1"/>
    </xf>
    <xf numFmtId="9" fontId="18" fillId="14" borderId="4"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9" fontId="18" fillId="14" borderId="3" xfId="0" applyNumberFormat="1" applyFont="1" applyFill="1" applyBorder="1" applyAlignment="1">
      <alignment horizontal="center" vertical="center" textRotation="90"/>
    </xf>
    <xf numFmtId="0" fontId="26" fillId="0" borderId="2" xfId="0" applyFont="1" applyFill="1" applyBorder="1" applyAlignment="1">
      <alignment horizontal="center" vertical="center" wrapText="1"/>
    </xf>
    <xf numFmtId="0" fontId="19" fillId="4" borderId="2" xfId="128" applyFont="1" applyFill="1" applyBorder="1" applyAlignment="1">
      <alignment horizontal="center" vertical="center" wrapText="1"/>
    </xf>
    <xf numFmtId="9" fontId="36" fillId="16" borderId="6" xfId="0" applyNumberFormat="1" applyFont="1" applyFill="1" applyBorder="1" applyAlignment="1">
      <alignment horizontal="center" vertical="center" wrapText="1"/>
    </xf>
    <xf numFmtId="168" fontId="19" fillId="16" borderId="6" xfId="0" applyNumberFormat="1" applyFont="1" applyFill="1" applyBorder="1" applyAlignment="1">
      <alignment horizontal="center" vertical="center" wrapText="1"/>
    </xf>
    <xf numFmtId="0" fontId="19" fillId="16" borderId="3" xfId="128" applyFont="1" applyFill="1" applyBorder="1" applyAlignment="1">
      <alignment horizontal="center" vertical="center" wrapText="1"/>
    </xf>
    <xf numFmtId="0" fontId="26" fillId="16" borderId="3" xfId="0" applyFont="1" applyFill="1" applyBorder="1" applyAlignment="1">
      <alignment horizontal="center" vertical="center" wrapText="1"/>
    </xf>
    <xf numFmtId="0" fontId="36" fillId="16" borderId="3" xfId="0" applyNumberFormat="1" applyFont="1" applyFill="1" applyBorder="1" applyAlignment="1">
      <alignment horizontal="center" vertical="center" wrapText="1"/>
    </xf>
    <xf numFmtId="0" fontId="24" fillId="16" borderId="3" xfId="0" applyFont="1" applyFill="1" applyBorder="1" applyAlignment="1">
      <alignment horizontal="center" vertical="center" wrapText="1"/>
    </xf>
    <xf numFmtId="0" fontId="18" fillId="16" borderId="3" xfId="0" applyFont="1" applyFill="1" applyBorder="1" applyAlignment="1">
      <alignment horizontal="center" vertical="center" textRotation="90"/>
    </xf>
    <xf numFmtId="2" fontId="18" fillId="16" borderId="3" xfId="0" applyNumberFormat="1" applyFont="1" applyFill="1" applyBorder="1" applyAlignment="1">
      <alignment horizontal="center" vertical="center" wrapText="1"/>
    </xf>
    <xf numFmtId="9" fontId="18" fillId="0" borderId="0" xfId="0" applyNumberFormat="1" applyFont="1" applyFill="1" applyBorder="1" applyAlignment="1">
      <alignment horizontal="center" vertical="center" textRotation="90"/>
    </xf>
    <xf numFmtId="0" fontId="26" fillId="0" borderId="2" xfId="0" applyFont="1" applyFill="1" applyBorder="1" applyAlignment="1">
      <alignment horizontal="left" vertical="center" wrapText="1"/>
    </xf>
    <xf numFmtId="0" fontId="26" fillId="0" borderId="0" xfId="0" applyFont="1" applyFill="1" applyBorder="1" applyAlignment="1">
      <alignment horizontal="center" vertical="center" wrapText="1"/>
    </xf>
    <xf numFmtId="0" fontId="25" fillId="6" borderId="11" xfId="0" applyFont="1" applyFill="1" applyBorder="1" applyAlignment="1">
      <alignment horizontal="center" vertical="center" wrapText="1"/>
    </xf>
    <xf numFmtId="0" fontId="50" fillId="15" borderId="3" xfId="0"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55" fillId="19" borderId="3" xfId="0" applyNumberFormat="1" applyFont="1" applyFill="1" applyBorder="1" applyAlignment="1">
      <alignment horizontal="center" vertical="center" wrapText="1"/>
    </xf>
    <xf numFmtId="0" fontId="55" fillId="19" borderId="3" xfId="0" applyNumberFormat="1" applyFont="1" applyFill="1" applyBorder="1" applyAlignment="1">
      <alignment vertical="center" wrapText="1"/>
    </xf>
    <xf numFmtId="0" fontId="55" fillId="4" borderId="3" xfId="0" applyNumberFormat="1" applyFont="1" applyFill="1" applyBorder="1" applyAlignment="1">
      <alignment horizontal="center" vertical="center" wrapText="1"/>
    </xf>
    <xf numFmtId="0" fontId="55" fillId="4" borderId="3" xfId="0" applyFont="1" applyFill="1" applyBorder="1" applyAlignment="1">
      <alignment horizontal="justify" vertical="center"/>
    </xf>
    <xf numFmtId="9" fontId="18" fillId="14" borderId="3" xfId="0" applyNumberFormat="1" applyFont="1" applyFill="1" applyBorder="1" applyAlignment="1">
      <alignment horizontal="center" vertical="center" textRotation="90"/>
    </xf>
    <xf numFmtId="0" fontId="36"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0" fontId="36" fillId="0" borderId="4" xfId="0" applyFont="1" applyFill="1" applyBorder="1" applyAlignment="1">
      <alignment horizontal="center" vertical="center" wrapText="1"/>
    </xf>
    <xf numFmtId="0" fontId="54" fillId="0" borderId="3" xfId="0" applyFont="1" applyFill="1" applyBorder="1" applyAlignment="1">
      <alignment horizontal="center" vertical="center"/>
    </xf>
    <xf numFmtId="9" fontId="56" fillId="14" borderId="3" xfId="0" applyNumberFormat="1" applyFont="1" applyFill="1" applyBorder="1" applyAlignment="1">
      <alignment horizontal="center" vertical="center" textRotation="90"/>
    </xf>
    <xf numFmtId="0" fontId="54" fillId="0" borderId="3" xfId="0" applyFont="1" applyFill="1" applyBorder="1" applyAlignment="1">
      <alignment horizontal="center" vertical="center" wrapText="1"/>
    </xf>
    <xf numFmtId="4" fontId="19" fillId="0" borderId="3" xfId="8" applyNumberFormat="1" applyFont="1" applyFill="1" applyBorder="1" applyAlignment="1">
      <alignment horizontal="center" vertical="center" wrapText="1"/>
    </xf>
    <xf numFmtId="9" fontId="18" fillId="9" borderId="4" xfId="0" applyNumberFormat="1" applyFont="1" applyFill="1" applyBorder="1" applyAlignment="1">
      <alignment horizontal="center" vertical="center" textRotation="90"/>
    </xf>
    <xf numFmtId="0" fontId="36" fillId="14" borderId="3" xfId="0" applyFont="1" applyFill="1" applyBorder="1" applyAlignment="1">
      <alignment horizontal="center" vertical="center"/>
    </xf>
    <xf numFmtId="0" fontId="36" fillId="14" borderId="4" xfId="0" applyFont="1" applyFill="1" applyBorder="1" applyAlignment="1">
      <alignment horizontal="center" vertical="center" wrapText="1"/>
    </xf>
    <xf numFmtId="0" fontId="36" fillId="14" borderId="3" xfId="0" applyFont="1" applyFill="1" applyBorder="1" applyAlignment="1">
      <alignment horizontal="center" vertical="center" wrapText="1"/>
    </xf>
    <xf numFmtId="168" fontId="36" fillId="14" borderId="3" xfId="129" applyNumberFormat="1" applyFont="1" applyFill="1" applyBorder="1" applyAlignment="1">
      <alignment horizontal="center" vertical="center" wrapText="1"/>
    </xf>
    <xf numFmtId="2" fontId="36" fillId="14" borderId="3" xfId="0" applyNumberFormat="1" applyFont="1" applyFill="1" applyBorder="1" applyAlignment="1">
      <alignment horizontal="center" vertical="center" wrapText="1"/>
    </xf>
    <xf numFmtId="0" fontId="19" fillId="14" borderId="3" xfId="0" applyFont="1" applyFill="1" applyBorder="1" applyAlignment="1">
      <alignment horizontal="center" vertical="center" wrapText="1"/>
    </xf>
    <xf numFmtId="9" fontId="22" fillId="14" borderId="3" xfId="140" applyFont="1" applyFill="1" applyBorder="1" applyAlignment="1" applyProtection="1">
      <alignment horizontal="center" vertical="center" wrapText="1"/>
    </xf>
    <xf numFmtId="174" fontId="22" fillId="14" borderId="3" xfId="10" applyNumberFormat="1" applyFont="1" applyFill="1" applyBorder="1" applyAlignment="1" applyProtection="1">
      <alignment horizontal="center" vertical="center" wrapText="1"/>
    </xf>
    <xf numFmtId="0" fontId="57" fillId="0" borderId="3" xfId="0" applyFont="1" applyFill="1" applyBorder="1" applyAlignment="1">
      <alignment horizontal="center" vertical="center" wrapText="1"/>
    </xf>
    <xf numFmtId="0" fontId="55" fillId="4" borderId="3" xfId="128" applyFont="1" applyFill="1" applyBorder="1" applyAlignment="1">
      <alignment horizontal="center" vertical="center" wrapText="1"/>
    </xf>
    <xf numFmtId="0" fontId="58" fillId="4" borderId="3" xfId="128" applyFont="1" applyFill="1" applyBorder="1" applyAlignment="1">
      <alignment horizontal="center" vertical="center" wrapText="1"/>
    </xf>
    <xf numFmtId="0" fontId="36" fillId="0" borderId="3" xfId="0" applyFont="1" applyFill="1" applyBorder="1" applyAlignment="1">
      <alignment horizontal="center" vertical="center" wrapText="1"/>
    </xf>
    <xf numFmtId="0" fontId="19" fillId="14" borderId="3" xfId="0" quotePrefix="1" applyNumberFormat="1" applyFont="1" applyFill="1" applyBorder="1" applyAlignment="1">
      <alignment horizontal="left" vertical="center" wrapText="1"/>
    </xf>
    <xf numFmtId="0" fontId="54" fillId="0" borderId="3" xfId="0" applyFont="1" applyFill="1" applyBorder="1" applyAlignment="1">
      <alignment vertical="center" wrapText="1"/>
    </xf>
    <xf numFmtId="9" fontId="54" fillId="0" borderId="3" xfId="0" applyNumberFormat="1" applyFont="1" applyFill="1" applyBorder="1" applyAlignment="1">
      <alignment horizontal="center" vertical="center" wrapText="1"/>
    </xf>
    <xf numFmtId="168" fontId="54" fillId="0" borderId="3" xfId="129" applyNumberFormat="1" applyFont="1" applyFill="1" applyBorder="1" applyAlignment="1">
      <alignment horizontal="center" vertical="center" wrapText="1"/>
    </xf>
    <xf numFmtId="0" fontId="54" fillId="0" borderId="3" xfId="0" applyNumberFormat="1" applyFont="1" applyFill="1" applyBorder="1" applyAlignment="1">
      <alignment horizontal="center" vertical="center" wrapText="1"/>
    </xf>
    <xf numFmtId="2" fontId="54" fillId="0" borderId="3" xfId="0" applyNumberFormat="1" applyFont="1" applyFill="1" applyBorder="1" applyAlignment="1">
      <alignment horizontal="center" vertical="center" wrapText="1"/>
    </xf>
    <xf numFmtId="0" fontId="56" fillId="0" borderId="3" xfId="0" applyFont="1" applyFill="1" applyBorder="1" applyAlignment="1">
      <alignment horizontal="center" vertical="center" wrapText="1"/>
    </xf>
    <xf numFmtId="9" fontId="59" fillId="0" borderId="3" xfId="140" applyFont="1" applyFill="1" applyBorder="1" applyAlignment="1" applyProtection="1">
      <alignment horizontal="center" vertical="center" wrapText="1"/>
    </xf>
    <xf numFmtId="174" fontId="59" fillId="0" borderId="3" xfId="10" applyNumberFormat="1" applyFont="1" applyFill="1" applyBorder="1" applyAlignment="1" applyProtection="1">
      <alignment horizontal="center" vertical="center" wrapText="1"/>
    </xf>
    <xf numFmtId="0" fontId="56" fillId="0" borderId="0" xfId="0" applyFont="1" applyFill="1"/>
    <xf numFmtId="0" fontId="57" fillId="0" borderId="3" xfId="128" applyFont="1" applyFill="1" applyBorder="1" applyAlignment="1">
      <alignment horizontal="center" vertical="center" wrapText="1"/>
    </xf>
    <xf numFmtId="0" fontId="36" fillId="14" borderId="4" xfId="0" applyFont="1" applyFill="1" applyBorder="1" applyAlignment="1">
      <alignment vertical="center" wrapText="1"/>
    </xf>
    <xf numFmtId="0" fontId="26" fillId="0" borderId="6" xfId="0" applyFont="1" applyFill="1" applyBorder="1" applyAlignment="1">
      <alignment vertical="center" wrapText="1"/>
    </xf>
    <xf numFmtId="0" fontId="54" fillId="4" borderId="3" xfId="0" applyFont="1" applyFill="1" applyBorder="1" applyAlignment="1">
      <alignment horizontal="left" vertical="center" wrapText="1"/>
    </xf>
    <xf numFmtId="0" fontId="54" fillId="4" borderId="3" xfId="0" applyFont="1" applyFill="1" applyBorder="1" applyAlignment="1">
      <alignment horizontal="center" vertical="center" wrapText="1"/>
    </xf>
    <xf numFmtId="173" fontId="43" fillId="0" borderId="3" xfId="8" applyNumberFormat="1" applyFont="1" applyFill="1" applyBorder="1" applyAlignment="1">
      <alignment horizontal="center" vertical="center"/>
    </xf>
    <xf numFmtId="0" fontId="26" fillId="0" borderId="3" xfId="0" applyFont="1" applyFill="1" applyBorder="1" applyAlignment="1">
      <alignment horizontal="center" vertical="center" wrapText="1"/>
    </xf>
    <xf numFmtId="0" fontId="62" fillId="0" borderId="4" xfId="0" applyFont="1" applyFill="1" applyBorder="1" applyAlignment="1">
      <alignment horizontal="center" vertical="center" wrapText="1"/>
    </xf>
    <xf numFmtId="0" fontId="62" fillId="0" borderId="4" xfId="0" applyFont="1" applyFill="1" applyBorder="1" applyAlignment="1">
      <alignment horizontal="center" vertical="center"/>
    </xf>
    <xf numFmtId="9" fontId="15" fillId="0" borderId="3" xfId="133" applyFont="1" applyFill="1" applyBorder="1" applyAlignment="1">
      <alignment horizontal="center" vertical="center" wrapText="1"/>
    </xf>
    <xf numFmtId="0" fontId="54" fillId="4" borderId="3" xfId="0" applyNumberFormat="1" applyFont="1" applyFill="1" applyBorder="1" applyAlignment="1">
      <alignment horizontal="center" vertical="center" wrapText="1"/>
    </xf>
    <xf numFmtId="0" fontId="54" fillId="15" borderId="3" xfId="0" applyNumberFormat="1" applyFont="1" applyFill="1" applyBorder="1" applyAlignment="1">
      <alignment vertical="center" wrapText="1"/>
    </xf>
    <xf numFmtId="0" fontId="54" fillId="4" borderId="3" xfId="128" applyFont="1" applyFill="1" applyBorder="1" applyAlignment="1">
      <alignment horizontal="center" vertical="center" wrapText="1"/>
    </xf>
    <xf numFmtId="0" fontId="54" fillId="0" borderId="3" xfId="128" applyFont="1" applyFill="1" applyBorder="1" applyAlignment="1">
      <alignment horizontal="center" vertical="center" wrapText="1"/>
    </xf>
    <xf numFmtId="0" fontId="26" fillId="0" borderId="11" xfId="0" applyFont="1" applyFill="1" applyBorder="1" applyAlignment="1">
      <alignment horizontal="center" vertical="center"/>
    </xf>
    <xf numFmtId="0" fontId="26" fillId="0" borderId="11" xfId="0" applyFont="1" applyFill="1" applyBorder="1" applyAlignment="1">
      <alignment horizontal="center" vertical="center" wrapText="1"/>
    </xf>
    <xf numFmtId="0" fontId="26" fillId="0" borderId="11" xfId="0" applyFont="1" applyFill="1" applyBorder="1" applyAlignment="1">
      <alignment vertical="center" wrapText="1"/>
    </xf>
    <xf numFmtId="9" fontId="18" fillId="14" borderId="11" xfId="0" applyNumberFormat="1" applyFont="1" applyFill="1" applyBorder="1" applyAlignment="1">
      <alignment horizontal="center" vertical="center" textRotation="90"/>
    </xf>
    <xf numFmtId="0" fontId="26" fillId="0" borderId="4" xfId="0" applyFont="1" applyFill="1" applyBorder="1" applyAlignment="1">
      <alignment horizontal="center" vertical="center" wrapText="1"/>
    </xf>
    <xf numFmtId="0" fontId="26" fillId="0" borderId="4" xfId="0" applyFont="1" applyFill="1" applyBorder="1" applyAlignment="1">
      <alignment horizontal="center" vertical="center" wrapText="1"/>
    </xf>
    <xf numFmtId="43" fontId="55" fillId="0" borderId="3" xfId="15" applyNumberFormat="1" applyFont="1" applyBorder="1" applyAlignment="1">
      <alignment horizontal="right" vertical="center"/>
    </xf>
    <xf numFmtId="174" fontId="55" fillId="15" borderId="3" xfId="0" applyNumberFormat="1" applyFont="1" applyFill="1" applyBorder="1" applyAlignment="1">
      <alignment horizontal="center" vertical="center"/>
    </xf>
    <xf numFmtId="9" fontId="19" fillId="0" borderId="4" xfId="112" applyNumberFormat="1" applyFont="1" applyFill="1" applyBorder="1" applyAlignment="1">
      <alignment horizontal="center" vertical="center" wrapText="1"/>
    </xf>
    <xf numFmtId="9" fontId="19" fillId="0" borderId="11" xfId="112" applyNumberFormat="1" applyFont="1" applyFill="1" applyBorder="1" applyAlignment="1">
      <alignment horizontal="center" vertical="center" wrapText="1"/>
    </xf>
    <xf numFmtId="0" fontId="19" fillId="0" borderId="4" xfId="112" applyFont="1" applyFill="1" applyBorder="1" applyAlignment="1">
      <alignment horizontal="center" vertical="center" wrapText="1"/>
    </xf>
    <xf numFmtId="0" fontId="19" fillId="0" borderId="11" xfId="112" applyFont="1" applyFill="1" applyBorder="1" applyAlignment="1">
      <alignment horizontal="center" vertical="center" wrapText="1"/>
    </xf>
    <xf numFmtId="9" fontId="18" fillId="0" borderId="4" xfId="112" applyNumberFormat="1" applyFont="1" applyFill="1" applyBorder="1" applyAlignment="1">
      <alignment horizontal="center" vertical="center" textRotation="90"/>
    </xf>
    <xf numFmtId="9" fontId="18" fillId="0" borderId="11" xfId="112" applyNumberFormat="1" applyFont="1" applyFill="1" applyBorder="1" applyAlignment="1">
      <alignment horizontal="center" vertical="center" textRotation="90"/>
    </xf>
    <xf numFmtId="0" fontId="19" fillId="0" borderId="4" xfId="112" applyFont="1" applyFill="1" applyBorder="1" applyAlignment="1">
      <alignment horizontal="justify" vertical="center" wrapText="1"/>
    </xf>
    <xf numFmtId="0" fontId="19" fillId="0" borderId="11" xfId="112" applyFont="1" applyFill="1" applyBorder="1" applyAlignment="1">
      <alignment horizontal="justify" vertical="center" wrapText="1"/>
    </xf>
    <xf numFmtId="0" fontId="18" fillId="10" borderId="3" xfId="112" applyFont="1" applyFill="1" applyBorder="1" applyAlignment="1">
      <alignment horizontal="center" vertical="center" textRotation="90"/>
    </xf>
    <xf numFmtId="9" fontId="19" fillId="10" borderId="3" xfId="112" applyNumberFormat="1" applyFont="1" applyFill="1" applyBorder="1" applyAlignment="1">
      <alignment horizontal="center" vertical="center" textRotation="90"/>
    </xf>
    <xf numFmtId="9" fontId="19" fillId="0" borderId="9" xfId="112" applyNumberFormat="1" applyFont="1" applyFill="1" applyBorder="1" applyAlignment="1">
      <alignment horizontal="center" vertical="center" wrapText="1"/>
    </xf>
    <xf numFmtId="0" fontId="19" fillId="0" borderId="4" xfId="112" applyFont="1" applyFill="1" applyBorder="1" applyAlignment="1">
      <alignment horizontal="left" vertical="center" wrapText="1"/>
    </xf>
    <xf numFmtId="0" fontId="19" fillId="0" borderId="11" xfId="112" applyFont="1" applyFill="1" applyBorder="1" applyAlignment="1">
      <alignment horizontal="left" vertical="center" wrapText="1"/>
    </xf>
    <xf numFmtId="9" fontId="18" fillId="0" borderId="9" xfId="112" applyNumberFormat="1" applyFont="1" applyFill="1" applyBorder="1" applyAlignment="1">
      <alignment horizontal="center" vertical="center" textRotation="90"/>
    </xf>
    <xf numFmtId="0" fontId="19" fillId="0" borderId="9" xfId="112" applyFont="1" applyFill="1" applyBorder="1" applyAlignment="1">
      <alignment horizontal="justify" vertical="center" wrapText="1"/>
    </xf>
    <xf numFmtId="0" fontId="19" fillId="4" borderId="4" xfId="112" applyFont="1" applyFill="1" applyBorder="1" applyAlignment="1">
      <alignment horizontal="justify" vertical="center" wrapText="1"/>
    </xf>
    <xf numFmtId="0" fontId="19" fillId="4" borderId="9" xfId="112" applyFont="1" applyFill="1" applyBorder="1" applyAlignment="1">
      <alignment horizontal="justify" vertical="center" wrapText="1"/>
    </xf>
    <xf numFmtId="0" fontId="18" fillId="10" borderId="11" xfId="112" applyFont="1" applyFill="1" applyBorder="1" applyAlignment="1">
      <alignment horizontal="center" vertical="center" textRotation="90"/>
    </xf>
    <xf numFmtId="9" fontId="19" fillId="10" borderId="11" xfId="112" applyNumberFormat="1" applyFont="1" applyFill="1" applyBorder="1" applyAlignment="1">
      <alignment horizontal="center" vertical="center" textRotation="90"/>
    </xf>
    <xf numFmtId="0" fontId="18" fillId="10" borderId="4" xfId="112" applyFont="1" applyFill="1" applyBorder="1" applyAlignment="1">
      <alignment horizontal="center" vertical="center" textRotation="90"/>
    </xf>
    <xf numFmtId="0" fontId="18" fillId="10" borderId="9" xfId="112" applyFont="1" applyFill="1" applyBorder="1" applyAlignment="1">
      <alignment horizontal="center" vertical="center" textRotation="90"/>
    </xf>
    <xf numFmtId="9" fontId="19" fillId="10" borderId="4" xfId="112" applyNumberFormat="1" applyFont="1" applyFill="1" applyBorder="1" applyAlignment="1">
      <alignment horizontal="center" vertical="center" textRotation="90"/>
    </xf>
    <xf numFmtId="9" fontId="19" fillId="10" borderId="9" xfId="112" applyNumberFormat="1" applyFont="1" applyFill="1" applyBorder="1" applyAlignment="1">
      <alignment horizontal="center" vertical="center" textRotation="90"/>
    </xf>
    <xf numFmtId="0" fontId="18" fillId="0" borderId="4" xfId="112" applyFont="1" applyFill="1" applyBorder="1" applyAlignment="1">
      <alignment horizontal="center" vertical="center" textRotation="90" wrapText="1"/>
    </xf>
    <xf numFmtId="0" fontId="18" fillId="0" borderId="9" xfId="112" applyFont="1" applyFill="1" applyBorder="1" applyAlignment="1">
      <alignment horizontal="center" vertical="center" textRotation="90" wrapText="1"/>
    </xf>
    <xf numFmtId="9" fontId="18" fillId="0" borderId="4" xfId="112" applyNumberFormat="1" applyFont="1" applyFill="1" applyBorder="1" applyAlignment="1">
      <alignment horizontal="center" vertical="center" textRotation="90" wrapText="1"/>
    </xf>
    <xf numFmtId="9" fontId="18" fillId="0" borderId="11" xfId="112" applyNumberFormat="1" applyFont="1" applyFill="1" applyBorder="1" applyAlignment="1">
      <alignment horizontal="center" vertical="center" textRotation="90" wrapText="1"/>
    </xf>
    <xf numFmtId="9" fontId="18" fillId="0" borderId="3" xfId="112" applyNumberFormat="1" applyFont="1" applyFill="1" applyBorder="1" applyAlignment="1">
      <alignment horizontal="center" vertical="center" textRotation="90" wrapText="1"/>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0" fontId="25" fillId="7" borderId="4" xfId="110" applyFont="1" applyFill="1" applyBorder="1" applyAlignment="1">
      <alignment horizontal="center" vertical="center" wrapText="1"/>
    </xf>
    <xf numFmtId="0" fontId="25" fillId="7" borderId="11" xfId="110" quotePrefix="1" applyFont="1" applyFill="1" applyBorder="1" applyAlignment="1">
      <alignment horizontal="center" vertical="center" wrapText="1"/>
    </xf>
    <xf numFmtId="0" fontId="18" fillId="11" borderId="3" xfId="112" applyFont="1" applyFill="1" applyBorder="1" applyAlignment="1">
      <alignment horizontal="center" vertical="center" wrapText="1"/>
    </xf>
    <xf numFmtId="168" fontId="18" fillId="11" borderId="3" xfId="133" applyNumberFormat="1" applyFont="1" applyFill="1" applyBorder="1" applyAlignment="1">
      <alignment horizontal="center" vertical="center" wrapText="1"/>
    </xf>
    <xf numFmtId="49" fontId="18" fillId="11" borderId="4" xfId="22" applyNumberFormat="1" applyFont="1" applyFill="1" applyBorder="1" applyAlignment="1">
      <alignment horizontal="center" vertical="center"/>
    </xf>
    <xf numFmtId="49" fontId="18" fillId="11" borderId="11" xfId="22" applyNumberFormat="1" applyFont="1" applyFill="1" applyBorder="1" applyAlignment="1">
      <alignment horizontal="center" vertical="center"/>
    </xf>
    <xf numFmtId="0" fontId="18" fillId="11" borderId="3" xfId="112" applyNumberFormat="1" applyFont="1" applyFill="1" applyBorder="1" applyAlignment="1">
      <alignment horizontal="center" vertical="center" wrapText="1"/>
    </xf>
    <xf numFmtId="0" fontId="25" fillId="10" borderId="4" xfId="110" quotePrefix="1" applyFont="1" applyFill="1" applyBorder="1" applyAlignment="1">
      <alignment horizontal="center" vertical="center" wrapText="1"/>
    </xf>
    <xf numFmtId="0" fontId="25" fillId="10" borderId="11" xfId="110" quotePrefix="1" applyFont="1" applyFill="1" applyBorder="1" applyAlignment="1">
      <alignment horizontal="center" vertical="center" wrapText="1"/>
    </xf>
    <xf numFmtId="0" fontId="25" fillId="10" borderId="4" xfId="110" applyFont="1" applyFill="1" applyBorder="1" applyAlignment="1">
      <alignment horizontal="center" vertical="center" wrapText="1"/>
    </xf>
    <xf numFmtId="0" fontId="32" fillId="0" borderId="12" xfId="112" applyFont="1" applyFill="1" applyBorder="1" applyAlignment="1">
      <alignment horizontal="left" vertical="center"/>
    </xf>
    <xf numFmtId="0" fontId="18" fillId="11" borderId="3" xfId="112" applyFont="1" applyFill="1" applyBorder="1" applyAlignment="1">
      <alignment horizontal="center" vertical="center"/>
    </xf>
    <xf numFmtId="0" fontId="18" fillId="11" borderId="4" xfId="112" applyFont="1" applyFill="1" applyBorder="1" applyAlignment="1">
      <alignment horizontal="center" vertical="center" wrapText="1"/>
    </xf>
    <xf numFmtId="0" fontId="18" fillId="11" borderId="11" xfId="112" applyFont="1" applyFill="1" applyBorder="1" applyAlignment="1">
      <alignment horizontal="center" vertical="center" wrapText="1"/>
    </xf>
    <xf numFmtId="0" fontId="50" fillId="15" borderId="4" xfId="0" applyNumberFormat="1" applyFont="1" applyFill="1" applyBorder="1" applyAlignment="1">
      <alignment horizontal="center" vertical="center" wrapText="1"/>
    </xf>
    <xf numFmtId="0" fontId="50" fillId="15" borderId="11" xfId="0" applyNumberFormat="1" applyFont="1" applyFill="1" applyBorder="1" applyAlignment="1">
      <alignment horizontal="center" vertical="center" wrapText="1"/>
    </xf>
    <xf numFmtId="0" fontId="50" fillId="15" borderId="4" xfId="0" applyNumberFormat="1" applyFont="1" applyFill="1" applyBorder="1" applyAlignment="1">
      <alignment horizontal="left" vertical="center" wrapText="1"/>
    </xf>
    <xf numFmtId="0" fontId="50" fillId="15" borderId="11" xfId="0" applyNumberFormat="1" applyFont="1" applyFill="1" applyBorder="1" applyAlignment="1">
      <alignment horizontal="left" vertical="center" wrapText="1"/>
    </xf>
    <xf numFmtId="0" fontId="18" fillId="3" borderId="3" xfId="0" applyFont="1" applyFill="1" applyBorder="1" applyAlignment="1">
      <alignment horizontal="center" vertical="center" wrapText="1"/>
    </xf>
    <xf numFmtId="0" fontId="18" fillId="3" borderId="3"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8" fillId="3" borderId="11" xfId="0" applyFont="1" applyFill="1" applyBorder="1" applyAlignment="1">
      <alignment horizontal="center" vertical="center" wrapText="1"/>
    </xf>
    <xf numFmtId="0" fontId="18" fillId="3" borderId="4" xfId="0" applyNumberFormat="1" applyFont="1" applyFill="1" applyBorder="1" applyAlignment="1">
      <alignment horizontal="center" vertical="center" wrapText="1"/>
    </xf>
    <xf numFmtId="0" fontId="18" fillId="3" borderId="9" xfId="0" applyNumberFormat="1" applyFont="1" applyFill="1" applyBorder="1" applyAlignment="1">
      <alignment horizontal="center" vertical="center" wrapText="1"/>
    </xf>
    <xf numFmtId="0" fontId="18" fillId="3" borderId="11" xfId="0" applyNumberFormat="1" applyFont="1" applyFill="1" applyBorder="1" applyAlignment="1">
      <alignment horizontal="center" vertical="center" wrapText="1"/>
    </xf>
    <xf numFmtId="0" fontId="50" fillId="15" borderId="9" xfId="0" applyNumberFormat="1" applyFont="1" applyFill="1" applyBorder="1" applyAlignment="1">
      <alignment horizontal="center" vertical="center" wrapText="1"/>
    </xf>
    <xf numFmtId="0" fontId="50" fillId="15" borderId="9" xfId="0" applyNumberFormat="1" applyFont="1" applyFill="1" applyBorder="1" applyAlignment="1">
      <alignment horizontal="left" vertical="center" wrapText="1"/>
    </xf>
    <xf numFmtId="0" fontId="50" fillId="15" borderId="4" xfId="0" quotePrefix="1" applyNumberFormat="1" applyFont="1" applyFill="1" applyBorder="1" applyAlignment="1">
      <alignment horizontal="left" vertical="center" wrapText="1"/>
    </xf>
    <xf numFmtId="0" fontId="50" fillId="15" borderId="11" xfId="0" quotePrefix="1" applyNumberFormat="1" applyFont="1" applyFill="1" applyBorder="1" applyAlignment="1">
      <alignment horizontal="left" vertical="center" wrapText="1"/>
    </xf>
    <xf numFmtId="0" fontId="50" fillId="15" borderId="3" xfId="0" applyFont="1" applyFill="1" applyBorder="1" applyAlignment="1">
      <alignment horizontal="center" vertical="center" wrapText="1"/>
    </xf>
    <xf numFmtId="0" fontId="50" fillId="15" borderId="4" xfId="0" applyFont="1" applyFill="1" applyBorder="1" applyAlignment="1">
      <alignment horizontal="left" vertical="center" wrapText="1"/>
    </xf>
    <xf numFmtId="0" fontId="50" fillId="15" borderId="9" xfId="0" applyFont="1" applyFill="1" applyBorder="1" applyAlignment="1">
      <alignment horizontal="left" vertical="center" wrapText="1"/>
    </xf>
    <xf numFmtId="0" fontId="50" fillId="15" borderId="11" xfId="0" applyFont="1" applyFill="1" applyBorder="1" applyAlignment="1">
      <alignment horizontal="left" vertical="center" wrapText="1"/>
    </xf>
    <xf numFmtId="0" fontId="50" fillId="15" borderId="4" xfId="0" applyNumberFormat="1" applyFont="1" applyFill="1" applyBorder="1" applyAlignment="1">
      <alignment vertical="center" wrapText="1"/>
    </xf>
    <xf numFmtId="0" fontId="50" fillId="15" borderId="9" xfId="0" applyNumberFormat="1" applyFont="1" applyFill="1" applyBorder="1" applyAlignment="1">
      <alignment vertical="center" wrapText="1"/>
    </xf>
    <xf numFmtId="0" fontId="50" fillId="15" borderId="11" xfId="0" applyNumberFormat="1"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9" xfId="0" applyNumberFormat="1" applyFont="1" applyFill="1" applyBorder="1" applyAlignment="1">
      <alignment horizontal="center" vertical="center" wrapText="1"/>
    </xf>
    <xf numFmtId="0" fontId="19" fillId="0" borderId="4" xfId="0" applyFont="1" applyBorder="1" applyAlignment="1">
      <alignment horizontal="left" vertical="center" wrapText="1"/>
    </xf>
    <xf numFmtId="0" fontId="19" fillId="0" borderId="9" xfId="0" applyFont="1" applyBorder="1" applyAlignment="1">
      <alignment horizontal="left" vertical="center" wrapText="1"/>
    </xf>
    <xf numFmtId="0" fontId="19" fillId="0" borderId="11" xfId="0" applyNumberFormat="1" applyFont="1" applyFill="1" applyBorder="1" applyAlignment="1">
      <alignment horizontal="center" vertical="center" wrapText="1"/>
    </xf>
    <xf numFmtId="0" fontId="19" fillId="0" borderId="4" xfId="0" applyNumberFormat="1" applyFont="1" applyFill="1" applyBorder="1" applyAlignment="1">
      <alignment horizontal="left" vertical="center" wrapText="1"/>
    </xf>
    <xf numFmtId="0" fontId="19" fillId="0" borderId="9" xfId="0" applyNumberFormat="1" applyFont="1" applyFill="1" applyBorder="1" applyAlignment="1">
      <alignment horizontal="left" vertical="center" wrapText="1"/>
    </xf>
    <xf numFmtId="0" fontId="19" fillId="0" borderId="11" xfId="0" applyNumberFormat="1" applyFont="1" applyFill="1" applyBorder="1" applyAlignment="1">
      <alignment horizontal="left" vertical="center" wrapText="1"/>
    </xf>
    <xf numFmtId="0" fontId="19" fillId="0" borderId="11" xfId="0" applyFont="1" applyBorder="1" applyAlignment="1">
      <alignment horizontal="left" vertical="center" wrapText="1"/>
    </xf>
    <xf numFmtId="0" fontId="19" fillId="0" borderId="4"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4" xfId="0" applyFont="1" applyFill="1" applyBorder="1" applyAlignment="1">
      <alignment horizontal="left" vertical="center" wrapText="1"/>
    </xf>
    <xf numFmtId="0" fontId="19" fillId="0" borderId="9" xfId="0" applyFont="1" applyFill="1" applyBorder="1" applyAlignment="1">
      <alignment horizontal="left" vertical="center" wrapText="1"/>
    </xf>
    <xf numFmtId="0" fontId="19" fillId="0" borderId="11" xfId="0" applyFont="1" applyFill="1" applyBorder="1" applyAlignment="1">
      <alignment horizontal="left" vertical="center" wrapText="1"/>
    </xf>
    <xf numFmtId="0" fontId="19" fillId="15" borderId="4" xfId="0" applyNumberFormat="1" applyFont="1" applyFill="1" applyBorder="1" applyAlignment="1">
      <alignment horizontal="center" vertical="center" wrapText="1"/>
    </xf>
    <xf numFmtId="0" fontId="19" fillId="15" borderId="9"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left" vertical="center" wrapText="1"/>
    </xf>
    <xf numFmtId="0" fontId="19" fillId="15" borderId="4" xfId="0" applyNumberFormat="1" applyFont="1" applyFill="1" applyBorder="1" applyAlignment="1">
      <alignment horizontal="left" vertical="center" wrapText="1"/>
    </xf>
    <xf numFmtId="0" fontId="19" fillId="15" borderId="9"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19" fillId="0" borderId="4" xfId="0" applyFont="1" applyBorder="1" applyAlignment="1">
      <alignment horizontal="center" vertical="center"/>
    </xf>
    <xf numFmtId="0" fontId="19" fillId="0" borderId="9" xfId="0" applyFont="1" applyBorder="1" applyAlignment="1">
      <alignment horizontal="center" vertical="center"/>
    </xf>
    <xf numFmtId="0" fontId="19" fillId="0" borderId="11" xfId="0" applyFont="1" applyBorder="1" applyAlignment="1">
      <alignment horizontal="center" vertical="center"/>
    </xf>
    <xf numFmtId="0" fontId="19" fillId="0" borderId="4" xfId="0" quotePrefix="1" applyFont="1" applyBorder="1" applyAlignment="1">
      <alignment horizontal="left" vertical="center" wrapText="1"/>
    </xf>
    <xf numFmtId="0" fontId="19" fillId="0" borderId="9" xfId="0" quotePrefix="1" applyFont="1" applyBorder="1" applyAlignment="1">
      <alignment horizontal="left" vertical="center" wrapText="1"/>
    </xf>
    <xf numFmtId="0" fontId="19" fillId="0" borderId="11" xfId="0" quotePrefix="1" applyFont="1" applyBorder="1" applyAlignment="1">
      <alignment horizontal="left" vertical="center" wrapText="1"/>
    </xf>
    <xf numFmtId="0" fontId="19" fillId="0" borderId="4" xfId="0" applyNumberFormat="1" applyFont="1" applyBorder="1" applyAlignment="1">
      <alignment horizontal="left" vertical="center" wrapText="1"/>
    </xf>
    <xf numFmtId="0" fontId="19" fillId="0" borderId="9" xfId="0" applyNumberFormat="1" applyFont="1" applyBorder="1" applyAlignment="1">
      <alignment horizontal="left" vertical="center" wrapText="1"/>
    </xf>
    <xf numFmtId="0" fontId="19" fillId="0" borderId="11" xfId="0" applyNumberFormat="1" applyFont="1" applyBorder="1" applyAlignment="1">
      <alignment horizontal="left" vertical="center" wrapText="1"/>
    </xf>
    <xf numFmtId="0" fontId="18" fillId="0" borderId="0" xfId="0" applyFont="1" applyBorder="1" applyAlignment="1">
      <alignment horizontal="left" vertical="center" wrapText="1"/>
    </xf>
    <xf numFmtId="0" fontId="20" fillId="0" borderId="0" xfId="0" applyFont="1" applyBorder="1" applyAlignment="1">
      <alignment horizontal="left" vertical="center" wrapText="1"/>
    </xf>
    <xf numFmtId="0" fontId="19" fillId="0" borderId="12" xfId="0" applyFont="1" applyBorder="1" applyAlignment="1">
      <alignment horizontal="center" vertical="center" wrapText="1"/>
    </xf>
    <xf numFmtId="0" fontId="26" fillId="0" borderId="4" xfId="0" applyFont="1" applyFill="1" applyBorder="1" applyAlignment="1">
      <alignment horizontal="center" vertical="center"/>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6" fillId="0" borderId="4"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14" borderId="4" xfId="0" applyFont="1" applyFill="1" applyBorder="1" applyAlignment="1">
      <alignment horizontal="center" vertical="center"/>
    </xf>
    <xf numFmtId="0" fontId="26" fillId="14" borderId="9" xfId="0" applyFont="1" applyFill="1" applyBorder="1" applyAlignment="1">
      <alignment horizontal="center" vertical="center"/>
    </xf>
    <xf numFmtId="0" fontId="26" fillId="14" borderId="11" xfId="0" applyFont="1" applyFill="1" applyBorder="1" applyAlignment="1">
      <alignment horizontal="center" vertical="center"/>
    </xf>
    <xf numFmtId="0" fontId="26" fillId="14" borderId="4" xfId="0" applyFont="1" applyFill="1" applyBorder="1" applyAlignment="1">
      <alignment horizontal="center" vertical="center" wrapText="1"/>
    </xf>
    <xf numFmtId="0" fontId="26" fillId="14" borderId="9" xfId="0" applyFont="1" applyFill="1" applyBorder="1" applyAlignment="1">
      <alignment horizontal="center" vertical="center" wrapText="1"/>
    </xf>
    <xf numFmtId="0" fontId="26" fillId="14" borderId="11" xfId="0" applyFont="1" applyFill="1" applyBorder="1" applyAlignment="1">
      <alignment horizontal="center" vertical="center" wrapText="1"/>
    </xf>
    <xf numFmtId="0" fontId="25" fillId="18" borderId="5" xfId="0" applyFont="1" applyFill="1" applyBorder="1" applyAlignment="1">
      <alignment horizontal="center" vertical="center"/>
    </xf>
    <xf numFmtId="0" fontId="25" fillId="18" borderId="2" xfId="0" applyFont="1" applyFill="1" applyBorder="1" applyAlignment="1">
      <alignment horizontal="center" vertical="center"/>
    </xf>
    <xf numFmtId="0" fontId="25" fillId="18" borderId="8" xfId="0" applyFont="1" applyFill="1" applyBorder="1" applyAlignment="1">
      <alignment horizontal="center" vertical="center"/>
    </xf>
    <xf numFmtId="0" fontId="26" fillId="0" borderId="4" xfId="0" applyFont="1" applyFill="1" applyBorder="1" applyAlignment="1">
      <alignment vertical="center" wrapText="1"/>
    </xf>
    <xf numFmtId="0" fontId="26" fillId="0" borderId="11" xfId="0" applyFont="1" applyFill="1" applyBorder="1" applyAlignment="1">
      <alignment vertical="center" wrapText="1"/>
    </xf>
    <xf numFmtId="0" fontId="29" fillId="0" borderId="5"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8" xfId="0" applyFont="1" applyFill="1" applyBorder="1" applyAlignment="1">
      <alignment horizontal="center" vertical="center" wrapText="1"/>
    </xf>
    <xf numFmtId="0" fontId="36" fillId="0" borderId="4" xfId="0" applyFont="1" applyFill="1" applyBorder="1" applyAlignment="1">
      <alignment horizontal="center" vertical="center" wrapText="1"/>
    </xf>
    <xf numFmtId="0" fontId="36" fillId="0" borderId="9" xfId="0" applyFont="1" applyFill="1" applyBorder="1" applyAlignment="1">
      <alignment horizontal="center" vertical="center" wrapText="1"/>
    </xf>
    <xf numFmtId="0" fontId="36" fillId="0" borderId="11" xfId="0" applyFont="1" applyFill="1" applyBorder="1" applyAlignment="1">
      <alignment horizontal="center" vertical="center" wrapText="1"/>
    </xf>
    <xf numFmtId="0" fontId="26" fillId="0" borderId="9" xfId="0" applyFont="1" applyFill="1" applyBorder="1" applyAlignment="1">
      <alignment vertical="center" wrapText="1"/>
    </xf>
    <xf numFmtId="0" fontId="25" fillId="12" borderId="5" xfId="0" applyFont="1" applyFill="1" applyBorder="1" applyAlignment="1">
      <alignment horizontal="left" vertical="center" wrapText="1"/>
    </xf>
    <xf numFmtId="0" fontId="25" fillId="12" borderId="2" xfId="0" applyFont="1" applyFill="1" applyBorder="1" applyAlignment="1">
      <alignment horizontal="left" vertical="center" wrapText="1"/>
    </xf>
    <xf numFmtId="0" fontId="25" fillId="12" borderId="8" xfId="0" applyFont="1" applyFill="1" applyBorder="1" applyAlignment="1">
      <alignment horizontal="left" vertical="center" wrapText="1"/>
    </xf>
    <xf numFmtId="9" fontId="18" fillId="13" borderId="0" xfId="0" applyNumberFormat="1" applyFont="1" applyFill="1" applyAlignment="1">
      <alignment horizontal="center" vertical="center" textRotation="90"/>
    </xf>
    <xf numFmtId="0" fontId="18" fillId="6" borderId="0" xfId="0" applyFont="1" applyFill="1" applyAlignment="1">
      <alignment horizontal="center" vertical="center" textRotation="90"/>
    </xf>
    <xf numFmtId="0" fontId="29" fillId="13" borderId="5" xfId="0" applyFont="1" applyFill="1" applyBorder="1" applyAlignment="1">
      <alignment horizontal="left" vertical="center" wrapText="1"/>
    </xf>
    <xf numFmtId="0" fontId="29" fillId="13" borderId="2" xfId="0" applyFont="1" applyFill="1" applyBorder="1" applyAlignment="1">
      <alignment horizontal="left" vertical="center" wrapText="1"/>
    </xf>
    <xf numFmtId="0" fontId="29" fillId="13" borderId="8" xfId="0" applyFont="1" applyFill="1" applyBorder="1" applyAlignment="1">
      <alignment horizontal="left" vertical="center" wrapText="1"/>
    </xf>
    <xf numFmtId="0" fontId="18" fillId="0" borderId="0" xfId="0" applyFont="1" applyFill="1" applyAlignment="1">
      <alignment horizontal="center"/>
    </xf>
    <xf numFmtId="9" fontId="18" fillId="12" borderId="4" xfId="0" applyNumberFormat="1" applyFont="1" applyFill="1" applyBorder="1" applyAlignment="1">
      <alignment horizontal="center" vertical="center" textRotation="90"/>
    </xf>
    <xf numFmtId="9" fontId="18" fillId="12" borderId="11" xfId="0" applyNumberFormat="1" applyFont="1" applyFill="1" applyBorder="1" applyAlignment="1">
      <alignment horizontal="center" vertical="center" textRotation="90"/>
    </xf>
    <xf numFmtId="0" fontId="29" fillId="5" borderId="5" xfId="0" applyFont="1" applyFill="1" applyBorder="1" applyAlignment="1">
      <alignment horizontal="left" vertical="center" wrapText="1"/>
    </xf>
    <xf numFmtId="0" fontId="29" fillId="5" borderId="2" xfId="0" applyFont="1" applyFill="1" applyBorder="1" applyAlignment="1">
      <alignment horizontal="left" vertical="center" wrapText="1"/>
    </xf>
    <xf numFmtId="0" fontId="29" fillId="5" borderId="8" xfId="0" applyFont="1" applyFill="1" applyBorder="1" applyAlignment="1">
      <alignment horizontal="left" vertical="center" wrapText="1"/>
    </xf>
    <xf numFmtId="0" fontId="19" fillId="6" borderId="0" xfId="0" applyFont="1" applyFill="1" applyAlignment="1">
      <alignment horizontal="center"/>
    </xf>
    <xf numFmtId="0" fontId="19" fillId="6" borderId="16" xfId="0" applyFont="1" applyFill="1" applyBorder="1" applyAlignment="1">
      <alignment horizontal="center"/>
    </xf>
    <xf numFmtId="0" fontId="18" fillId="6" borderId="10" xfId="0" applyFont="1" applyFill="1" applyBorder="1" applyAlignment="1">
      <alignment horizontal="left" vertical="center" wrapText="1"/>
    </xf>
    <xf numFmtId="0" fontId="18" fillId="13" borderId="2" xfId="0" applyFont="1" applyFill="1" applyBorder="1" applyAlignment="1">
      <alignment horizontal="left" vertical="center" wrapText="1"/>
    </xf>
    <xf numFmtId="0" fontId="18" fillId="13" borderId="8" xfId="0" applyFont="1" applyFill="1" applyBorder="1" applyAlignment="1">
      <alignment horizontal="left" vertical="center" wrapText="1"/>
    </xf>
    <xf numFmtId="9" fontId="18" fillId="8" borderId="4" xfId="0" applyNumberFormat="1" applyFont="1" applyFill="1" applyBorder="1" applyAlignment="1">
      <alignment horizontal="center" vertical="center" textRotation="90"/>
    </xf>
    <xf numFmtId="9" fontId="18" fillId="8" borderId="9" xfId="0" applyNumberFormat="1" applyFont="1" applyFill="1" applyBorder="1" applyAlignment="1">
      <alignment horizontal="center" vertical="center" textRotation="90"/>
    </xf>
    <xf numFmtId="9" fontId="18" fillId="8" borderId="11" xfId="0" applyNumberFormat="1" applyFont="1" applyFill="1" applyBorder="1" applyAlignment="1">
      <alignment horizontal="center" vertical="center" textRotation="90"/>
    </xf>
    <xf numFmtId="0" fontId="18" fillId="16" borderId="5" xfId="0" applyFont="1" applyFill="1" applyBorder="1" applyAlignment="1">
      <alignment horizontal="left" vertical="center" wrapText="1"/>
    </xf>
    <xf numFmtId="0" fontId="18" fillId="16" borderId="2" xfId="0" applyFont="1" applyFill="1" applyBorder="1" applyAlignment="1">
      <alignment horizontal="left" vertical="center" wrapText="1"/>
    </xf>
    <xf numFmtId="0" fontId="18" fillId="16" borderId="8" xfId="0" applyFont="1" applyFill="1" applyBorder="1" applyAlignment="1">
      <alignment horizontal="left" vertical="center" wrapText="1"/>
    </xf>
    <xf numFmtId="9" fontId="18" fillId="5" borderId="9" xfId="0" applyNumberFormat="1" applyFont="1" applyFill="1" applyBorder="1" applyAlignment="1">
      <alignment horizontal="center" vertical="center" textRotation="90"/>
    </xf>
    <xf numFmtId="0" fontId="18" fillId="12" borderId="5" xfId="0" applyNumberFormat="1" applyFont="1" applyFill="1" applyBorder="1" applyAlignment="1">
      <alignment horizontal="left" vertical="center" wrapText="1"/>
    </xf>
    <xf numFmtId="0" fontId="18" fillId="12" borderId="2" xfId="0" applyNumberFormat="1" applyFont="1" applyFill="1" applyBorder="1" applyAlignment="1">
      <alignment horizontal="left" vertical="center" wrapText="1"/>
    </xf>
    <xf numFmtId="0" fontId="18" fillId="12" borderId="8" xfId="0" applyNumberFormat="1" applyFont="1" applyFill="1" applyBorder="1" applyAlignment="1">
      <alignment horizontal="left" vertical="center" wrapText="1"/>
    </xf>
    <xf numFmtId="0" fontId="18" fillId="5" borderId="5" xfId="0" applyFont="1" applyFill="1" applyBorder="1" applyAlignment="1">
      <alignment horizontal="left" vertical="center" wrapText="1"/>
    </xf>
    <xf numFmtId="0" fontId="18" fillId="5" borderId="2" xfId="0" applyFont="1" applyFill="1" applyBorder="1" applyAlignment="1">
      <alignment horizontal="left" vertical="center" wrapText="1"/>
    </xf>
    <xf numFmtId="0" fontId="18" fillId="5" borderId="8" xfId="0" applyFont="1" applyFill="1" applyBorder="1" applyAlignment="1">
      <alignment horizontal="left" vertical="center" wrapText="1"/>
    </xf>
    <xf numFmtId="9" fontId="18" fillId="14" borderId="4" xfId="0" applyNumberFormat="1" applyFont="1" applyFill="1" applyBorder="1" applyAlignment="1">
      <alignment horizontal="center" vertical="center" textRotation="90"/>
    </xf>
    <xf numFmtId="9" fontId="18" fillId="14" borderId="11"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9" fontId="18" fillId="5" borderId="4" xfId="129" applyFont="1" applyFill="1" applyBorder="1" applyAlignment="1">
      <alignment horizontal="center" vertical="center" textRotation="90" wrapText="1"/>
    </xf>
    <xf numFmtId="9" fontId="18" fillId="5" borderId="9" xfId="129" applyFont="1" applyFill="1" applyBorder="1" applyAlignment="1">
      <alignment horizontal="center" vertical="center" textRotation="90" wrapText="1"/>
    </xf>
    <xf numFmtId="9" fontId="18" fillId="5" borderId="11" xfId="129" applyFont="1" applyFill="1" applyBorder="1" applyAlignment="1">
      <alignment horizontal="center" vertical="center" textRotation="90" wrapText="1"/>
    </xf>
    <xf numFmtId="0" fontId="18" fillId="12" borderId="5" xfId="0" applyFont="1" applyFill="1" applyBorder="1" applyAlignment="1">
      <alignment horizontal="left" vertical="center"/>
    </xf>
    <xf numFmtId="0" fontId="18" fillId="12" borderId="2" xfId="0" applyFont="1" applyFill="1" applyBorder="1" applyAlignment="1">
      <alignment horizontal="left" vertical="center"/>
    </xf>
    <xf numFmtId="0" fontId="18" fillId="12" borderId="8" xfId="0" applyFont="1" applyFill="1" applyBorder="1" applyAlignment="1">
      <alignment horizontal="left" vertical="center"/>
    </xf>
    <xf numFmtId="0" fontId="25" fillId="0" borderId="4" xfId="0" applyFont="1" applyFill="1" applyBorder="1" applyAlignment="1">
      <alignment horizontal="center" vertical="center"/>
    </xf>
    <xf numFmtId="0" fontId="25" fillId="0" borderId="11" xfId="0" applyFont="1" applyFill="1" applyBorder="1" applyAlignment="1">
      <alignment horizontal="center" vertical="center"/>
    </xf>
    <xf numFmtId="0" fontId="36" fillId="4" borderId="4" xfId="0" applyNumberFormat="1" applyFont="1" applyFill="1" applyBorder="1" applyAlignment="1">
      <alignment horizontal="left" vertical="center" wrapText="1"/>
    </xf>
    <xf numFmtId="0" fontId="36" fillId="4" borderId="11" xfId="0" applyNumberFormat="1" applyFont="1" applyFill="1" applyBorder="1" applyAlignment="1">
      <alignment horizontal="left" vertical="center" wrapText="1"/>
    </xf>
    <xf numFmtId="0" fontId="25" fillId="0" borderId="9" xfId="0" applyFont="1" applyFill="1" applyBorder="1" applyAlignment="1">
      <alignment horizontal="center" vertical="center"/>
    </xf>
    <xf numFmtId="0" fontId="36" fillId="0" borderId="4" xfId="0" applyFont="1" applyFill="1" applyBorder="1" applyAlignment="1">
      <alignment horizontal="left" vertical="center"/>
    </xf>
    <xf numFmtId="0" fontId="36" fillId="0" borderId="9" xfId="0" applyFont="1" applyFill="1" applyBorder="1" applyAlignment="1">
      <alignment horizontal="left" vertical="center"/>
    </xf>
    <xf numFmtId="0" fontId="36" fillId="0" borderId="11" xfId="0" applyFont="1" applyFill="1" applyBorder="1" applyAlignment="1">
      <alignment horizontal="left" vertical="center"/>
    </xf>
    <xf numFmtId="0" fontId="26" fillId="0" borderId="4" xfId="0" applyFont="1" applyFill="1" applyBorder="1" applyAlignment="1">
      <alignment horizontal="left" vertical="center"/>
    </xf>
    <xf numFmtId="0" fontId="26" fillId="0" borderId="11" xfId="0" applyFont="1" applyFill="1" applyBorder="1" applyAlignment="1">
      <alignment horizontal="left" vertical="center"/>
    </xf>
    <xf numFmtId="0" fontId="36" fillId="0" borderId="4" xfId="0" applyFont="1" applyFill="1" applyBorder="1" applyAlignment="1">
      <alignment horizontal="left" vertical="center" wrapText="1"/>
    </xf>
    <xf numFmtId="0" fontId="36" fillId="0" borderId="9" xfId="0" applyFont="1" applyFill="1" applyBorder="1" applyAlignment="1">
      <alignment horizontal="left" vertical="center" wrapText="1"/>
    </xf>
    <xf numFmtId="0" fontId="36" fillId="0" borderId="11" xfId="0" applyFont="1" applyFill="1" applyBorder="1" applyAlignment="1">
      <alignment horizontal="left" vertical="center" wrapText="1"/>
    </xf>
    <xf numFmtId="0" fontId="18" fillId="4" borderId="6" xfId="82" applyFont="1" applyFill="1" applyBorder="1" applyAlignment="1" applyProtection="1">
      <alignment horizontal="center" vertical="center" wrapText="1"/>
    </xf>
    <xf numFmtId="0" fontId="18" fillId="4" borderId="14" xfId="82" applyFont="1" applyFill="1" applyBorder="1" applyAlignment="1" applyProtection="1">
      <alignment horizontal="center" vertical="center" wrapText="1"/>
    </xf>
    <xf numFmtId="0" fontId="18" fillId="4" borderId="13" xfId="82" applyFont="1" applyFill="1" applyBorder="1" applyAlignment="1" applyProtection="1">
      <alignment horizontal="center" vertical="center" wrapText="1"/>
    </xf>
    <xf numFmtId="0" fontId="18" fillId="4" borderId="10" xfId="82" applyFont="1" applyFill="1" applyBorder="1" applyAlignment="1" applyProtection="1">
      <alignment horizontal="center" vertical="center" wrapText="1"/>
    </xf>
    <xf numFmtId="0" fontId="18" fillId="4" borderId="12" xfId="82" applyFont="1" applyFill="1" applyBorder="1" applyAlignment="1" applyProtection="1">
      <alignment horizontal="center" vertical="center" wrapText="1"/>
    </xf>
    <xf numFmtId="0" fontId="18" fillId="4" borderId="17" xfId="82" applyFont="1" applyFill="1" applyBorder="1" applyAlignment="1" applyProtection="1">
      <alignment horizontal="center" vertical="center" wrapText="1"/>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0" fontId="18" fillId="4" borderId="5" xfId="82" applyFont="1" applyFill="1" applyBorder="1" applyAlignment="1" applyProtection="1">
      <alignment horizontal="left" vertical="center" wrapText="1"/>
    </xf>
    <xf numFmtId="0" fontId="18" fillId="4" borderId="8" xfId="82" applyFont="1" applyFill="1" applyBorder="1" applyAlignment="1" applyProtection="1">
      <alignment horizontal="left" vertical="center" wrapText="1"/>
    </xf>
    <xf numFmtId="0" fontId="18" fillId="4" borderId="2"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8" fillId="4" borderId="5" xfId="0" applyFont="1" applyFill="1" applyBorder="1" applyAlignment="1">
      <alignment horizontal="center" vertical="center" wrapText="1"/>
    </xf>
    <xf numFmtId="0" fontId="25" fillId="0" borderId="4" xfId="0" applyNumberFormat="1" applyFont="1" applyFill="1" applyBorder="1" applyAlignment="1">
      <alignment horizontal="center" vertical="center" wrapText="1"/>
    </xf>
    <xf numFmtId="0" fontId="25" fillId="0" borderId="9" xfId="0" applyNumberFormat="1" applyFont="1" applyFill="1" applyBorder="1" applyAlignment="1">
      <alignment horizontal="center" vertical="center" wrapText="1"/>
    </xf>
    <xf numFmtId="0" fontId="25" fillId="0" borderId="11" xfId="0" applyNumberFormat="1"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25" fillId="0" borderId="13"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5" fillId="0" borderId="17" xfId="0" applyFont="1" applyFill="1" applyBorder="1" applyAlignment="1">
      <alignment horizontal="center" vertical="center" wrapText="1"/>
    </xf>
    <xf numFmtId="9" fontId="18" fillId="17" borderId="14" xfId="0" applyNumberFormat="1" applyFont="1" applyFill="1" applyBorder="1" applyAlignment="1">
      <alignment horizontal="center" vertical="center" textRotation="90"/>
    </xf>
    <xf numFmtId="9" fontId="18" fillId="17" borderId="0" xfId="0" applyNumberFormat="1" applyFont="1" applyFill="1" applyBorder="1" applyAlignment="1">
      <alignment horizontal="center" vertical="center" textRotation="90"/>
    </xf>
    <xf numFmtId="0" fontId="29" fillId="16" borderId="5" xfId="0" applyFont="1" applyFill="1" applyBorder="1" applyAlignment="1">
      <alignment horizontal="left" vertical="center" wrapText="1"/>
    </xf>
    <xf numFmtId="0" fontId="29" fillId="16" borderId="2" xfId="0" applyFont="1" applyFill="1" applyBorder="1" applyAlignment="1">
      <alignment horizontal="left" vertical="center" wrapText="1"/>
    </xf>
    <xf numFmtId="0" fontId="29" fillId="16" borderId="8" xfId="0" applyFont="1" applyFill="1" applyBorder="1" applyAlignment="1">
      <alignment horizontal="left" vertical="center" wrapText="1"/>
    </xf>
    <xf numFmtId="9" fontId="18" fillId="14" borderId="3" xfId="0" applyNumberFormat="1" applyFont="1" applyFill="1" applyBorder="1" applyAlignment="1">
      <alignment horizontal="center" vertical="center" textRotation="90"/>
    </xf>
    <xf numFmtId="0" fontId="36" fillId="0" borderId="4" xfId="0" applyFont="1" applyFill="1" applyBorder="1" applyAlignment="1">
      <alignment horizontal="center" vertical="center"/>
    </xf>
    <xf numFmtId="0" fontId="36" fillId="0" borderId="11" xfId="0" applyFont="1" applyFill="1" applyBorder="1" applyAlignment="1">
      <alignment horizontal="center" vertical="center"/>
    </xf>
    <xf numFmtId="0" fontId="26" fillId="0" borderId="6"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36"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0" fontId="25" fillId="6" borderId="5" xfId="0" applyNumberFormat="1" applyFont="1" applyFill="1" applyBorder="1" applyAlignment="1">
      <alignment horizontal="center" vertical="center" wrapText="1"/>
    </xf>
    <xf numFmtId="0" fontId="25" fillId="6" borderId="2" xfId="0" applyNumberFormat="1" applyFont="1" applyFill="1" applyBorder="1" applyAlignment="1">
      <alignment horizontal="center" vertical="center" wrapText="1"/>
    </xf>
    <xf numFmtId="0" fontId="25" fillId="6" borderId="8" xfId="0" applyNumberFormat="1" applyFont="1" applyFill="1" applyBorder="1" applyAlignment="1">
      <alignment horizontal="center" vertical="center" wrapText="1"/>
    </xf>
    <xf numFmtId="0" fontId="18" fillId="6" borderId="5" xfId="0" applyFont="1" applyFill="1" applyBorder="1" applyAlignment="1">
      <alignment horizontal="left" vertical="center" wrapText="1"/>
    </xf>
    <xf numFmtId="0" fontId="18" fillId="16" borderId="5" xfId="0" applyNumberFormat="1" applyFont="1" applyFill="1" applyBorder="1" applyAlignment="1">
      <alignment horizontal="left" vertical="center"/>
    </xf>
    <xf numFmtId="0" fontId="18" fillId="16" borderId="2" xfId="0" applyNumberFormat="1" applyFont="1" applyFill="1" applyBorder="1" applyAlignment="1">
      <alignment horizontal="left" vertical="center"/>
    </xf>
    <xf numFmtId="0" fontId="18" fillId="16" borderId="8" xfId="0" applyNumberFormat="1" applyFont="1" applyFill="1" applyBorder="1" applyAlignment="1">
      <alignment horizontal="left" vertical="center"/>
    </xf>
    <xf numFmtId="43" fontId="55" fillId="0" borderId="3" xfId="15" applyNumberFormat="1" applyFont="1" applyBorder="1" applyAlignment="1">
      <alignment vertical="center"/>
    </xf>
  </cellXfs>
  <cellStyles count="142">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2"/>
    <cellStyle name="Comma 12" xfId="13"/>
    <cellStyle name="Comma 2" xfId="14"/>
    <cellStyle name="Comma 2 2" xfId="15"/>
    <cellStyle name="Comma 3" xfId="16"/>
    <cellStyle name="Comma 3 2" xfId="17"/>
    <cellStyle name="Comma 3 2 2" xfId="18"/>
    <cellStyle name="Comma 3 3" xfId="19"/>
    <cellStyle name="Comma 4" xfId="20"/>
    <cellStyle name="Comma 5" xfId="21"/>
    <cellStyle name="Comma 6" xfId="22"/>
    <cellStyle name="Comma 6 2" xfId="23"/>
    <cellStyle name="Comma 6 2 2" xfId="24"/>
    <cellStyle name="Comma 6 3" xfId="25"/>
    <cellStyle name="Comma 7" xfId="26"/>
    <cellStyle name="Comma 7 2" xfId="27"/>
    <cellStyle name="Comma 8" xfId="28"/>
    <cellStyle name="Comma 8 2" xfId="29"/>
    <cellStyle name="Comma 9" xfId="30"/>
    <cellStyle name="Comma0" xfId="31"/>
    <cellStyle name="Currency 2" xfId="32"/>
    <cellStyle name="Currency 2 2" xfId="33"/>
    <cellStyle name="Currency 2 2 2" xfId="34"/>
    <cellStyle name="Currency 2 3" xfId="35"/>
    <cellStyle name="Currency0" xfId="36"/>
    <cellStyle name="Date" xfId="37"/>
    <cellStyle name="Excel Built-in Excel Built-in Excel Built-in Comma 7 2" xfId="38"/>
    <cellStyle name="Excel Built-in Excel Built-in Excel Built-in Comma 7 2 2" xfId="39"/>
    <cellStyle name="Excel Built-in Excel Built-in Excel Built-in Comma 7 2 2 2" xfId="40"/>
    <cellStyle name="Excel Built-in Excel Built-in Excel Built-in Comma 7 2 2 3" xfId="41"/>
    <cellStyle name="Excel Built-in Excel Built-in Excel Built-in Comma 7 2 2 4" xfId="42"/>
    <cellStyle name="Excel Built-in Excel Built-in Excel Built-in Comma 7 2 2 5" xfId="43"/>
    <cellStyle name="Excel Built-in Excel Built-in Excel Built-in Comma 7 2 3" xfId="44"/>
    <cellStyle name="Excel Built-in Excel Built-in Excel Built-in Comma 8" xfId="45"/>
    <cellStyle name="Excel Built-in Excel Built-in Excel Built-in Comma 8 2" xfId="46"/>
    <cellStyle name="Excel Built-in Excel Built-in Excel Built-in Comma 8 2 2" xfId="47"/>
    <cellStyle name="Excel Built-in Excel Built-in Excel Built-in Comma 8 3" xfId="48"/>
    <cellStyle name="Excel Built-in Excel Built-in Excel Built-in Comma 8 3 2" xfId="49"/>
    <cellStyle name="Excel Built-in Excel Built-in Excel Built-in Comma 8 3 3" xfId="50"/>
    <cellStyle name="Excel Built-in Excel Built-in Excel Built-in Comma 8 3 4" xfId="51"/>
    <cellStyle name="Excel Built-in Excel Built-in Excel Built-in Comma 8 3 5" xfId="52"/>
    <cellStyle name="Excel Built-in Excel Built-in Excel Built-in Comma 8 4" xfId="53"/>
    <cellStyle name="Excel Built-in Excel Built-in Excel Built-in Normal 8" xfId="54"/>
    <cellStyle name="Excel Built-in Excel Built-in Excel Built-in Normal 8 2" xfId="55"/>
    <cellStyle name="Excel Built-in Excel Built-in Excel Built-in Normal 8 2 2" xfId="56"/>
    <cellStyle name="Excel Built-in Excel Built-in Excel Built-in Normal 8 2 3" xfId="57"/>
    <cellStyle name="Excel Built-in Excel Built-in Excel Built-in Normal_Sheet1" xfId="58"/>
    <cellStyle name="Excel Built-in Excel Built-in Excel Built-in Percent 3 2" xfId="59"/>
    <cellStyle name="Excel Built-in Excel Built-in Excel Built-in Percent 3 2 2" xfId="60"/>
    <cellStyle name="Excel Built-in Excel Built-in Excel Built-in Percent 3 2 2 2" xfId="61"/>
    <cellStyle name="Excel Built-in Excel Built-in Excel Built-in Percent 3 2 2 2 2" xfId="62"/>
    <cellStyle name="Excel Built-in Excel Built-in Excel Built-in Percent 3 2 2 3" xfId="63"/>
    <cellStyle name="Excel Built-in Excel Built-in Excel Built-in Percent 3 2 3" xfId="64"/>
    <cellStyle name="Excel Built-in Excel Built-in Excel Built-in Percent 5 2" xfId="65"/>
    <cellStyle name="Excel Built-in Excel Built-in Excel Built-in Percent 5 2 2" xfId="66"/>
    <cellStyle name="Excel Built-in Excel Built-in Excel Built-in Percent 5 3" xfId="67"/>
    <cellStyle name="Excel Built-in Excel Built-in Excel Built-in Percent 5 3 2" xfId="68"/>
    <cellStyle name="Excel Built-in Excel Built-in Excel Built-in Percent 6" xfId="69"/>
    <cellStyle name="Excel Built-in Excel Built-in Excel Built-in Percent 6 2" xfId="70"/>
    <cellStyle name="Excel Built-in Excel Built-in Excel Built-in Percent 6 2 2" xfId="71"/>
    <cellStyle name="Excel Built-in Excel Built-in Excel Built-in Percent 6 2 3" xfId="72"/>
    <cellStyle name="Excel Built-in Excel Built-in Excel Built-in Percent 6 2 4" xfId="73"/>
    <cellStyle name="Excel Built-in Excel Built-in Excel Built-in Percent 6 2 5" xfId="74"/>
    <cellStyle name="Excel Built-in Excel Built-in Excel Built-in Percent 6 3" xfId="75"/>
    <cellStyle name="Excel Built-in Normal" xfId="76"/>
    <cellStyle name="Excel Built-in Normal 2" xfId="77"/>
    <cellStyle name="Excel Built-in Normal 3" xfId="78"/>
    <cellStyle name="Fixed" xfId="79"/>
    <cellStyle name="Header1" xfId="80"/>
    <cellStyle name="Header2" xfId="81"/>
    <cellStyle name="Hyperlink" xfId="82" builtinId="8"/>
    <cellStyle name="Normal" xfId="0" builtinId="0"/>
    <cellStyle name="Normal - Style1" xfId="83"/>
    <cellStyle name="Normal 10" xfId="84"/>
    <cellStyle name="Normal 10 2" xfId="85"/>
    <cellStyle name="Normal 11" xfId="86"/>
    <cellStyle name="Normal 12" xfId="87"/>
    <cellStyle name="Normal 13" xfId="88"/>
    <cellStyle name="Normal 2" xfId="89"/>
    <cellStyle name="Normal 2 11 2 2" xfId="90"/>
    <cellStyle name="Normal 2 2" xfId="91"/>
    <cellStyle name="Normal 2 2 2" xfId="92"/>
    <cellStyle name="Normal 2 2 3" xfId="93"/>
    <cellStyle name="Normal 2 3" xfId="94"/>
    <cellStyle name="Normal 2 4" xfId="95"/>
    <cellStyle name="Normal 2 5" xfId="96"/>
    <cellStyle name="Normal 2 5 2" xfId="97"/>
    <cellStyle name="Normal 2 5 3" xfId="98"/>
    <cellStyle name="Normal 2 5 5 2" xfId="99"/>
    <cellStyle name="Normal 2 6" xfId="100"/>
    <cellStyle name="Normal 2 6 2" xfId="101"/>
    <cellStyle name="Normal 2 7" xfId="102"/>
    <cellStyle name="Normal 2 7 2" xfId="103"/>
    <cellStyle name="Normal 2 8" xfId="104"/>
    <cellStyle name="Normal 2_2_Template for BSC-KPI planning_PayNet 11.12.09 KTTC" xfId="105"/>
    <cellStyle name="Normal 3" xfId="106"/>
    <cellStyle name="Normal 3 2" xfId="107"/>
    <cellStyle name="Normal 4" xfId="108"/>
    <cellStyle name="Normal 5" xfId="109"/>
    <cellStyle name="Normal 5 4" xfId="110"/>
    <cellStyle name="Normal 6" xfId="111"/>
    <cellStyle name="Normal 7" xfId="112"/>
    <cellStyle name="Normal 7 2" xfId="113"/>
    <cellStyle name="Normal 7 2 2" xfId="114"/>
    <cellStyle name="Normal 7 3" xfId="115"/>
    <cellStyle name="Normal 7 3 2" xfId="116"/>
    <cellStyle name="Normal 7 3 3" xfId="117"/>
    <cellStyle name="Normal 7 3 4" xfId="118"/>
    <cellStyle name="Normal 7 4" xfId="119"/>
    <cellStyle name="Normal 7 5" xfId="120"/>
    <cellStyle name="Normal 7 5 2" xfId="121"/>
    <cellStyle name="Normal 7 6" xfId="122"/>
    <cellStyle name="Normal 7 7" xfId="123"/>
    <cellStyle name="Normal 7 8" xfId="124"/>
    <cellStyle name="Normal 8" xfId="125"/>
    <cellStyle name="Normal 9" xfId="126"/>
    <cellStyle name="Normal 9 2" xfId="127"/>
    <cellStyle name="Normal_VTU" xfId="128"/>
    <cellStyle name="Percent" xfId="129" builtinId="5"/>
    <cellStyle name="Percent 2" xfId="130"/>
    <cellStyle name="Percent 2 2" xfId="131"/>
    <cellStyle name="Percent 2 3" xfId="132"/>
    <cellStyle name="Percent 3" xfId="133"/>
    <cellStyle name="Percent 3 2" xfId="134"/>
    <cellStyle name="Percent 4" xfId="135"/>
    <cellStyle name="Percent 5" xfId="136"/>
    <cellStyle name="Percent 5 2" xfId="137"/>
    <cellStyle name="Percent 5 3" xfId="138"/>
    <cellStyle name="Percent 6" xfId="139"/>
    <cellStyle name="Percent 7" xfId="140"/>
    <cellStyle name="Percent 7 2" xfId="1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7"/>
  <sheetViews>
    <sheetView topLeftCell="A13" zoomScale="85" zoomScaleNormal="85" workbookViewId="0">
      <selection activeCell="A13" sqref="A13:A24"/>
    </sheetView>
  </sheetViews>
  <sheetFormatPr defaultRowHeight="15.75"/>
  <cols>
    <col min="1" max="1" width="5.5" style="75" customWidth="1"/>
    <col min="2" max="2" width="6.375" style="75" customWidth="1"/>
    <col min="3" max="3" width="4" style="105" customWidth="1"/>
    <col min="4" max="4" width="20.625" style="106" customWidth="1"/>
    <col min="5" max="5" width="7.5" style="107" customWidth="1"/>
    <col min="6" max="6" width="7.375" style="107" customWidth="1"/>
    <col min="7" max="7" width="24.875" style="108" customWidth="1"/>
    <col min="8" max="8" width="6.5" style="108" bestFit="1" customWidth="1"/>
    <col min="9" max="9" width="24.875" style="108" customWidth="1"/>
    <col min="10" max="10" width="8.125" style="107" customWidth="1"/>
    <col min="11" max="11" width="9.25" style="109" customWidth="1"/>
    <col min="12" max="13" width="8.125" style="75" customWidth="1"/>
    <col min="14" max="14" width="7.625" style="160" customWidth="1"/>
    <col min="15" max="16" width="8.5" style="160" customWidth="1"/>
    <col min="17" max="17" width="10.5" style="160" customWidth="1"/>
    <col min="18" max="18" width="10.375" style="160" customWidth="1"/>
    <col min="19" max="19" width="11" style="160" customWidth="1"/>
    <col min="20" max="21" width="8.5" style="160" customWidth="1"/>
    <col min="22" max="16384" width="9" style="75"/>
  </cols>
  <sheetData>
    <row r="1" spans="1:21" ht="43.7" customHeight="1">
      <c r="A1" s="475" t="s">
        <v>546</v>
      </c>
      <c r="B1" s="475"/>
      <c r="C1" s="475"/>
      <c r="D1" s="475"/>
      <c r="E1" s="475"/>
      <c r="F1" s="475"/>
      <c r="G1" s="475"/>
      <c r="H1" s="475"/>
      <c r="I1" s="475"/>
      <c r="J1" s="73"/>
      <c r="K1" s="74"/>
      <c r="L1" s="72"/>
      <c r="M1" s="72"/>
      <c r="N1" s="149"/>
      <c r="O1" s="149"/>
      <c r="P1" s="149"/>
      <c r="Q1" s="149"/>
      <c r="R1" s="149"/>
      <c r="S1" s="149"/>
      <c r="T1" s="149"/>
      <c r="U1" s="149"/>
    </row>
    <row r="2" spans="1:21" ht="19.7" customHeight="1">
      <c r="A2" s="76"/>
      <c r="B2" s="76"/>
      <c r="C2" s="76"/>
      <c r="D2" s="77" t="s">
        <v>50</v>
      </c>
      <c r="E2" s="78"/>
      <c r="F2" s="78"/>
      <c r="G2" s="79"/>
      <c r="H2" s="79"/>
      <c r="I2" s="79"/>
      <c r="J2" s="78"/>
      <c r="K2" s="80"/>
      <c r="L2" s="76"/>
      <c r="M2" s="76"/>
      <c r="N2" s="150" t="s">
        <v>248</v>
      </c>
      <c r="O2" s="150"/>
      <c r="P2" s="151"/>
      <c r="Q2" s="151"/>
      <c r="R2" s="151"/>
      <c r="S2" s="150"/>
      <c r="T2" s="150"/>
      <c r="U2" s="151"/>
    </row>
    <row r="3" spans="1:21">
      <c r="A3" s="81"/>
      <c r="B3" s="81"/>
      <c r="C3" s="81"/>
      <c r="D3" s="82"/>
      <c r="E3" s="83"/>
      <c r="F3" s="83">
        <v>1</v>
      </c>
      <c r="G3" s="83">
        <v>2</v>
      </c>
      <c r="H3" s="83"/>
      <c r="I3" s="83"/>
      <c r="J3" s="83">
        <v>3</v>
      </c>
      <c r="K3" s="83">
        <v>4</v>
      </c>
      <c r="L3" s="83">
        <v>7</v>
      </c>
      <c r="M3" s="83">
        <v>8</v>
      </c>
      <c r="N3" s="83">
        <v>10</v>
      </c>
      <c r="O3" s="83">
        <v>11</v>
      </c>
      <c r="P3" s="83">
        <v>12</v>
      </c>
      <c r="Q3" s="83">
        <v>13</v>
      </c>
      <c r="R3" s="83">
        <v>14</v>
      </c>
      <c r="S3" s="83">
        <v>15</v>
      </c>
      <c r="T3" s="83">
        <v>16</v>
      </c>
      <c r="U3" s="83">
        <v>18</v>
      </c>
    </row>
    <row r="4" spans="1:21" ht="36.950000000000003" customHeight="1">
      <c r="A4" s="476" t="s">
        <v>51</v>
      </c>
      <c r="B4" s="476"/>
      <c r="C4" s="476"/>
      <c r="D4" s="476"/>
      <c r="E4" s="467" t="s">
        <v>24</v>
      </c>
      <c r="F4" s="467" t="s">
        <v>547</v>
      </c>
      <c r="G4" s="477" t="s">
        <v>25</v>
      </c>
      <c r="H4" s="467" t="s">
        <v>548</v>
      </c>
      <c r="I4" s="477" t="s">
        <v>25</v>
      </c>
      <c r="J4" s="467" t="s">
        <v>26</v>
      </c>
      <c r="K4" s="468" t="s">
        <v>27</v>
      </c>
      <c r="L4" s="469" t="s">
        <v>29</v>
      </c>
      <c r="M4" s="471" t="s">
        <v>28</v>
      </c>
      <c r="N4" s="472" t="s">
        <v>259</v>
      </c>
      <c r="O4" s="472" t="s">
        <v>106</v>
      </c>
      <c r="P4" s="472" t="s">
        <v>107</v>
      </c>
      <c r="Q4" s="474" t="s">
        <v>216</v>
      </c>
      <c r="R4" s="474" t="s">
        <v>260</v>
      </c>
      <c r="S4" s="465" t="s">
        <v>261</v>
      </c>
      <c r="T4" s="465" t="s">
        <v>549</v>
      </c>
      <c r="U4" s="465" t="s">
        <v>262</v>
      </c>
    </row>
    <row r="5" spans="1:21" ht="57.6" customHeight="1">
      <c r="A5" s="476"/>
      <c r="B5" s="476"/>
      <c r="C5" s="476"/>
      <c r="D5" s="476"/>
      <c r="E5" s="467"/>
      <c r="F5" s="467"/>
      <c r="G5" s="478"/>
      <c r="H5" s="467"/>
      <c r="I5" s="478"/>
      <c r="J5" s="467"/>
      <c r="K5" s="468"/>
      <c r="L5" s="470"/>
      <c r="M5" s="471"/>
      <c r="N5" s="473"/>
      <c r="O5" s="473"/>
      <c r="P5" s="473"/>
      <c r="Q5" s="473"/>
      <c r="R5" s="473"/>
      <c r="S5" s="466"/>
      <c r="T5" s="466"/>
      <c r="U5" s="466"/>
    </row>
    <row r="6" spans="1:21" ht="66.75" customHeight="1">
      <c r="A6" s="443" t="s">
        <v>30</v>
      </c>
      <c r="B6" s="444">
        <v>0.25</v>
      </c>
      <c r="C6" s="460" t="s">
        <v>15</v>
      </c>
      <c r="D6" s="441" t="s">
        <v>1</v>
      </c>
      <c r="E6" s="435">
        <v>0.5</v>
      </c>
      <c r="F6" s="86" t="s">
        <v>550</v>
      </c>
      <c r="G6" s="85" t="s">
        <v>49</v>
      </c>
      <c r="H6" s="86" t="s">
        <v>551</v>
      </c>
      <c r="I6" s="85" t="s">
        <v>552</v>
      </c>
      <c r="J6" s="42">
        <v>0.7</v>
      </c>
      <c r="K6" s="87">
        <f>J6*$E$6*$B$6</f>
        <v>8.7499999999999994E-2</v>
      </c>
      <c r="L6" s="42" t="s">
        <v>38</v>
      </c>
      <c r="M6" s="89" t="s">
        <v>33</v>
      </c>
      <c r="N6" s="131" t="s">
        <v>68</v>
      </c>
      <c r="O6" s="131" t="s">
        <v>251</v>
      </c>
      <c r="P6" s="90"/>
      <c r="Q6" s="90"/>
      <c r="R6" s="131" t="s">
        <v>250</v>
      </c>
      <c r="S6" s="90"/>
      <c r="T6" s="131" t="s">
        <v>250</v>
      </c>
      <c r="U6" s="90"/>
    </row>
    <row r="7" spans="1:21" ht="66.75" customHeight="1">
      <c r="A7" s="443"/>
      <c r="B7" s="444"/>
      <c r="C7" s="461"/>
      <c r="D7" s="449"/>
      <c r="E7" s="445"/>
      <c r="F7" s="86" t="s">
        <v>553</v>
      </c>
      <c r="G7" s="85" t="s">
        <v>218</v>
      </c>
      <c r="H7" s="86" t="s">
        <v>554</v>
      </c>
      <c r="I7" s="85" t="s">
        <v>540</v>
      </c>
      <c r="J7" s="42">
        <v>0.3</v>
      </c>
      <c r="K7" s="87">
        <f>J7*$E$6*$B$6</f>
        <v>3.7499999999999999E-2</v>
      </c>
      <c r="L7" s="42" t="s">
        <v>541</v>
      </c>
      <c r="M7" s="89" t="s">
        <v>33</v>
      </c>
      <c r="N7" s="131" t="s">
        <v>68</v>
      </c>
      <c r="O7" s="131" t="s">
        <v>251</v>
      </c>
      <c r="P7" s="131" t="s">
        <v>70</v>
      </c>
      <c r="Q7" s="131"/>
      <c r="R7" s="131" t="s">
        <v>250</v>
      </c>
      <c r="S7" s="131"/>
      <c r="T7" s="131"/>
      <c r="U7" s="131" t="s">
        <v>250</v>
      </c>
    </row>
    <row r="8" spans="1:21" ht="61.5" customHeight="1">
      <c r="A8" s="443"/>
      <c r="B8" s="444"/>
      <c r="C8" s="462" t="s">
        <v>17</v>
      </c>
      <c r="D8" s="463" t="s">
        <v>48</v>
      </c>
      <c r="E8" s="464">
        <v>0.5</v>
      </c>
      <c r="F8" s="86" t="s">
        <v>555</v>
      </c>
      <c r="G8" s="85" t="s">
        <v>46</v>
      </c>
      <c r="H8" s="86" t="s">
        <v>556</v>
      </c>
      <c r="I8" s="85" t="s">
        <v>46</v>
      </c>
      <c r="J8" s="42">
        <v>0.5</v>
      </c>
      <c r="K8" s="87">
        <f>J8*$E$8*$B$6</f>
        <v>6.25E-2</v>
      </c>
      <c r="L8" s="42" t="s">
        <v>31</v>
      </c>
      <c r="M8" s="89" t="s">
        <v>37</v>
      </c>
      <c r="N8" s="131" t="s">
        <v>68</v>
      </c>
      <c r="O8" s="131" t="s">
        <v>251</v>
      </c>
      <c r="P8" s="131"/>
      <c r="Q8" s="131"/>
      <c r="R8" s="131" t="s">
        <v>250</v>
      </c>
      <c r="S8" s="131"/>
      <c r="T8" s="131"/>
      <c r="U8" s="90"/>
    </row>
    <row r="9" spans="1:21" ht="57" customHeight="1">
      <c r="A9" s="454"/>
      <c r="B9" s="456"/>
      <c r="C9" s="460"/>
      <c r="D9" s="441" t="e">
        <v>#N/A</v>
      </c>
      <c r="E9" s="464"/>
      <c r="F9" s="86" t="s">
        <v>557</v>
      </c>
      <c r="G9" s="85" t="s">
        <v>61</v>
      </c>
      <c r="H9" s="86" t="s">
        <v>558</v>
      </c>
      <c r="I9" s="85" t="s">
        <v>61</v>
      </c>
      <c r="J9" s="42">
        <v>0.5</v>
      </c>
      <c r="K9" s="87">
        <f>J9*$E$8*$B$6</f>
        <v>6.25E-2</v>
      </c>
      <c r="L9" s="42" t="s">
        <v>469</v>
      </c>
      <c r="M9" s="89" t="s">
        <v>37</v>
      </c>
      <c r="N9" s="131" t="s">
        <v>68</v>
      </c>
      <c r="O9" s="131"/>
      <c r="P9" s="131"/>
      <c r="Q9" s="131" t="s">
        <v>250</v>
      </c>
      <c r="R9" s="131"/>
      <c r="S9" s="131"/>
      <c r="T9" s="90"/>
      <c r="U9" s="90"/>
    </row>
    <row r="10" spans="1:21" ht="25.5" customHeight="1">
      <c r="A10" s="152"/>
      <c r="B10" s="134"/>
      <c r="C10" s="153"/>
      <c r="D10" s="154"/>
      <c r="E10" s="135">
        <f>SUM(E6:E9)</f>
        <v>1</v>
      </c>
      <c r="F10" s="135"/>
      <c r="G10" s="136"/>
      <c r="H10" s="136"/>
      <c r="I10" s="136"/>
      <c r="J10" s="137"/>
      <c r="K10" s="138"/>
      <c r="L10" s="137"/>
      <c r="M10" s="155"/>
      <c r="N10" s="156"/>
      <c r="O10" s="156"/>
      <c r="P10" s="156"/>
      <c r="Q10" s="156"/>
      <c r="R10" s="156"/>
      <c r="S10" s="156"/>
      <c r="T10" s="156"/>
      <c r="U10" s="156"/>
    </row>
    <row r="11" spans="1:21" ht="118.5" customHeight="1">
      <c r="A11" s="452" t="s">
        <v>34</v>
      </c>
      <c r="B11" s="453">
        <v>0.15</v>
      </c>
      <c r="C11" s="84" t="s">
        <v>18</v>
      </c>
      <c r="D11" s="85" t="s">
        <v>52</v>
      </c>
      <c r="E11" s="92">
        <v>1</v>
      </c>
      <c r="F11" s="92" t="s">
        <v>559</v>
      </c>
      <c r="G11" s="85" t="s">
        <v>53</v>
      </c>
      <c r="H11" s="92" t="s">
        <v>560</v>
      </c>
      <c r="I11" s="85" t="s">
        <v>53</v>
      </c>
      <c r="J11" s="42">
        <v>1</v>
      </c>
      <c r="K11" s="87">
        <f>J11*$E$11*$B$11</f>
        <v>0.15</v>
      </c>
      <c r="L11" s="93" t="s">
        <v>35</v>
      </c>
      <c r="M11" s="89" t="s">
        <v>32</v>
      </c>
      <c r="N11" s="131" t="s">
        <v>68</v>
      </c>
      <c r="O11" s="131" t="s">
        <v>251</v>
      </c>
      <c r="P11" s="131" t="s">
        <v>250</v>
      </c>
      <c r="Q11" s="131" t="s">
        <v>250</v>
      </c>
      <c r="R11" s="131" t="s">
        <v>250</v>
      </c>
      <c r="S11" s="131" t="s">
        <v>250</v>
      </c>
      <c r="T11" s="131" t="s">
        <v>250</v>
      </c>
      <c r="U11" s="131" t="s">
        <v>250</v>
      </c>
    </row>
    <row r="12" spans="1:21" s="99" customFormat="1" ht="33.75" customHeight="1">
      <c r="A12" s="443"/>
      <c r="B12" s="444"/>
      <c r="C12" s="94"/>
      <c r="D12" s="95"/>
      <c r="E12" s="96">
        <f>E11</f>
        <v>1</v>
      </c>
      <c r="F12" s="96"/>
      <c r="G12" s="97"/>
      <c r="H12" s="157"/>
      <c r="I12" s="157"/>
      <c r="J12" s="97"/>
      <c r="K12" s="98"/>
      <c r="L12" s="97"/>
      <c r="M12" s="97"/>
      <c r="N12" s="157"/>
      <c r="O12" s="157"/>
      <c r="P12" s="157"/>
      <c r="Q12" s="157"/>
      <c r="R12" s="157"/>
      <c r="S12" s="157"/>
      <c r="T12" s="157"/>
      <c r="U12" s="157"/>
    </row>
    <row r="13" spans="1:21" s="99" customFormat="1" ht="78" customHeight="1">
      <c r="A13" s="454" t="s">
        <v>36</v>
      </c>
      <c r="B13" s="456">
        <v>0.45</v>
      </c>
      <c r="C13" s="458" t="s">
        <v>2</v>
      </c>
      <c r="D13" s="450" t="s">
        <v>3</v>
      </c>
      <c r="E13" s="435">
        <v>0.25</v>
      </c>
      <c r="F13" s="86" t="s">
        <v>561</v>
      </c>
      <c r="G13" s="85" t="s">
        <v>10</v>
      </c>
      <c r="H13" s="86" t="s">
        <v>562</v>
      </c>
      <c r="I13" s="85" t="s">
        <v>10</v>
      </c>
      <c r="J13" s="42">
        <v>1</v>
      </c>
      <c r="K13" s="87">
        <f>J13*$E$13*$B$13</f>
        <v>0.1125</v>
      </c>
      <c r="L13" s="1" t="s">
        <v>472</v>
      </c>
      <c r="M13" s="89" t="s">
        <v>33</v>
      </c>
      <c r="N13" s="131" t="s">
        <v>68</v>
      </c>
      <c r="O13" s="131"/>
      <c r="P13" s="131" t="s">
        <v>251</v>
      </c>
      <c r="Q13" s="131" t="s">
        <v>250</v>
      </c>
      <c r="R13" s="131"/>
      <c r="S13" s="131"/>
      <c r="T13" s="131" t="s">
        <v>250</v>
      </c>
      <c r="U13" s="131" t="s">
        <v>250</v>
      </c>
    </row>
    <row r="14" spans="1:21" s="99" customFormat="1" ht="66.75" hidden="1" customHeight="1">
      <c r="A14" s="455"/>
      <c r="B14" s="457"/>
      <c r="C14" s="459"/>
      <c r="D14" s="451" t="e">
        <v>#N/A</v>
      </c>
      <c r="E14" s="445"/>
      <c r="F14" s="86" t="s">
        <v>20</v>
      </c>
      <c r="G14" s="85" t="s">
        <v>11</v>
      </c>
      <c r="H14" s="86" t="s">
        <v>563</v>
      </c>
      <c r="I14" s="323" t="s">
        <v>11</v>
      </c>
      <c r="J14" s="42">
        <v>0</v>
      </c>
      <c r="K14" s="87">
        <f>J14*$E$13*$B$13</f>
        <v>0</v>
      </c>
      <c r="L14" s="324" t="s">
        <v>564</v>
      </c>
      <c r="M14" s="89" t="s">
        <v>33</v>
      </c>
      <c r="N14" s="131" t="s">
        <v>68</v>
      </c>
      <c r="O14" s="131"/>
      <c r="P14" s="131" t="s">
        <v>251</v>
      </c>
      <c r="Q14" s="131" t="s">
        <v>250</v>
      </c>
      <c r="R14" s="131"/>
      <c r="S14" s="131"/>
      <c r="T14" s="131" t="s">
        <v>250</v>
      </c>
      <c r="U14" s="131" t="s">
        <v>250</v>
      </c>
    </row>
    <row r="15" spans="1:21" s="99" customFormat="1" ht="88.5" hidden="1" customHeight="1">
      <c r="A15" s="455"/>
      <c r="B15" s="457"/>
      <c r="C15" s="459"/>
      <c r="D15" s="451" t="e">
        <v>#N/A</v>
      </c>
      <c r="E15" s="445"/>
      <c r="F15" s="86" t="s">
        <v>21</v>
      </c>
      <c r="G15" s="85" t="s">
        <v>12</v>
      </c>
      <c r="H15" s="86" t="s">
        <v>565</v>
      </c>
      <c r="I15" s="323" t="s">
        <v>12</v>
      </c>
      <c r="J15" s="42">
        <v>0</v>
      </c>
      <c r="K15" s="87">
        <f>J15*$E$13*$B$13</f>
        <v>0</v>
      </c>
      <c r="L15" s="324" t="s">
        <v>564</v>
      </c>
      <c r="M15" s="89" t="s">
        <v>33</v>
      </c>
      <c r="N15" s="131" t="s">
        <v>68</v>
      </c>
      <c r="O15" s="131"/>
      <c r="P15" s="131" t="s">
        <v>251</v>
      </c>
      <c r="Q15" s="131" t="s">
        <v>250</v>
      </c>
      <c r="R15" s="131"/>
      <c r="S15" s="131"/>
      <c r="T15" s="131" t="s">
        <v>250</v>
      </c>
      <c r="U15" s="131" t="s">
        <v>250</v>
      </c>
    </row>
    <row r="16" spans="1:21" ht="64.5" customHeight="1">
      <c r="A16" s="455"/>
      <c r="B16" s="457"/>
      <c r="C16" s="439" t="s">
        <v>4</v>
      </c>
      <c r="D16" s="446" t="s">
        <v>5</v>
      </c>
      <c r="E16" s="435">
        <v>0.25</v>
      </c>
      <c r="F16" s="86" t="s">
        <v>566</v>
      </c>
      <c r="G16" s="85" t="s">
        <v>58</v>
      </c>
      <c r="H16" s="86" t="s">
        <v>567</v>
      </c>
      <c r="I16" s="85" t="s">
        <v>58</v>
      </c>
      <c r="J16" s="42">
        <v>0.7</v>
      </c>
      <c r="K16" s="87">
        <f>J16*$E$16*$B$13</f>
        <v>7.8750000000000001E-2</v>
      </c>
      <c r="L16" s="119" t="s">
        <v>31</v>
      </c>
      <c r="M16" s="89" t="s">
        <v>33</v>
      </c>
      <c r="N16" s="131" t="s">
        <v>68</v>
      </c>
      <c r="O16" s="131" t="s">
        <v>70</v>
      </c>
      <c r="P16" s="131" t="s">
        <v>251</v>
      </c>
      <c r="Q16" s="131" t="s">
        <v>250</v>
      </c>
      <c r="R16" s="131" t="s">
        <v>70</v>
      </c>
      <c r="S16" s="131"/>
      <c r="T16" s="131" t="s">
        <v>250</v>
      </c>
      <c r="U16" s="90"/>
    </row>
    <row r="17" spans="1:21" ht="60.75" customHeight="1">
      <c r="A17" s="455"/>
      <c r="B17" s="457"/>
      <c r="C17" s="440"/>
      <c r="D17" s="447"/>
      <c r="E17" s="436"/>
      <c r="F17" s="86" t="s">
        <v>568</v>
      </c>
      <c r="G17" s="85" t="s">
        <v>60</v>
      </c>
      <c r="H17" s="86" t="s">
        <v>569</v>
      </c>
      <c r="I17" s="114" t="s">
        <v>511</v>
      </c>
      <c r="J17" s="42">
        <v>0.3</v>
      </c>
      <c r="K17" s="87">
        <f>J17*$E$16*$B$13</f>
        <v>3.3750000000000002E-2</v>
      </c>
      <c r="L17" s="119" t="s">
        <v>512</v>
      </c>
      <c r="M17" s="89" t="s">
        <v>33</v>
      </c>
      <c r="N17" s="131" t="s">
        <v>68</v>
      </c>
      <c r="O17" s="131" t="s">
        <v>251</v>
      </c>
      <c r="P17" s="131"/>
      <c r="Q17" s="131"/>
      <c r="R17" s="131" t="s">
        <v>250</v>
      </c>
      <c r="S17" s="131"/>
      <c r="T17" s="131"/>
      <c r="U17" s="90"/>
    </row>
    <row r="18" spans="1:21" ht="113.25" customHeight="1">
      <c r="A18" s="455"/>
      <c r="B18" s="457"/>
      <c r="C18" s="439" t="s">
        <v>13</v>
      </c>
      <c r="D18" s="441" t="s">
        <v>7</v>
      </c>
      <c r="E18" s="435">
        <v>0.2</v>
      </c>
      <c r="F18" s="86" t="s">
        <v>570</v>
      </c>
      <c r="G18" s="85" t="s">
        <v>39</v>
      </c>
      <c r="H18" s="86" t="s">
        <v>571</v>
      </c>
      <c r="I18" s="114" t="s">
        <v>843</v>
      </c>
      <c r="J18" s="42">
        <v>0.5</v>
      </c>
      <c r="K18" s="87">
        <f>J18*$E$18*$B$13</f>
        <v>4.5000000000000005E-2</v>
      </c>
      <c r="L18" s="119" t="s">
        <v>572</v>
      </c>
      <c r="M18" s="89" t="s">
        <v>33</v>
      </c>
      <c r="N18" s="131" t="s">
        <v>68</v>
      </c>
      <c r="O18" s="131" t="s">
        <v>251</v>
      </c>
      <c r="P18" s="131" t="s">
        <v>70</v>
      </c>
      <c r="Q18" s="131" t="s">
        <v>250</v>
      </c>
      <c r="R18" s="131" t="s">
        <v>250</v>
      </c>
      <c r="S18" s="131"/>
      <c r="T18" s="131"/>
      <c r="U18" s="90"/>
    </row>
    <row r="19" spans="1:21" ht="91.5" customHeight="1">
      <c r="A19" s="455"/>
      <c r="B19" s="457"/>
      <c r="C19" s="448"/>
      <c r="D19" s="449"/>
      <c r="E19" s="445"/>
      <c r="F19" s="435" t="s">
        <v>573</v>
      </c>
      <c r="G19" s="437" t="s">
        <v>59</v>
      </c>
      <c r="H19" s="86" t="s">
        <v>574</v>
      </c>
      <c r="I19" s="114" t="s">
        <v>844</v>
      </c>
      <c r="J19" s="42">
        <v>0.25</v>
      </c>
      <c r="K19" s="87">
        <f>J19*$E$18*$B$13</f>
        <v>2.2500000000000003E-2</v>
      </c>
      <c r="L19" s="119" t="s">
        <v>572</v>
      </c>
      <c r="M19" s="89" t="s">
        <v>33</v>
      </c>
      <c r="N19" s="131" t="s">
        <v>68</v>
      </c>
      <c r="O19" s="131" t="s">
        <v>251</v>
      </c>
      <c r="P19" s="131"/>
      <c r="Q19" s="131"/>
      <c r="R19" s="131" t="s">
        <v>250</v>
      </c>
      <c r="S19" s="131"/>
      <c r="T19" s="325" t="s">
        <v>250</v>
      </c>
      <c r="U19" s="90"/>
    </row>
    <row r="20" spans="1:21" ht="54" customHeight="1">
      <c r="A20" s="455"/>
      <c r="B20" s="457"/>
      <c r="C20" s="440"/>
      <c r="D20" s="352"/>
      <c r="E20" s="436"/>
      <c r="F20" s="436"/>
      <c r="G20" s="438"/>
      <c r="H20" s="86" t="s">
        <v>845</v>
      </c>
      <c r="I20" s="114" t="s">
        <v>846</v>
      </c>
      <c r="J20" s="42">
        <v>0.25</v>
      </c>
      <c r="K20" s="87">
        <f>J20*$E$18*$B$13</f>
        <v>2.2500000000000003E-2</v>
      </c>
      <c r="L20" s="119" t="s">
        <v>572</v>
      </c>
      <c r="M20" s="89" t="s">
        <v>33</v>
      </c>
      <c r="N20" s="131" t="s">
        <v>68</v>
      </c>
      <c r="O20" s="131" t="s">
        <v>251</v>
      </c>
      <c r="P20" s="131"/>
      <c r="Q20" s="131"/>
      <c r="R20" s="131" t="s">
        <v>250</v>
      </c>
      <c r="S20" s="131"/>
      <c r="T20" s="325" t="s">
        <v>250</v>
      </c>
      <c r="U20" s="90"/>
    </row>
    <row r="21" spans="1:21" ht="78.75" customHeight="1">
      <c r="A21" s="455"/>
      <c r="B21" s="457"/>
      <c r="C21" s="100" t="s">
        <v>6</v>
      </c>
      <c r="D21" s="27" t="s">
        <v>9</v>
      </c>
      <c r="E21" s="91">
        <v>0.1</v>
      </c>
      <c r="F21" s="86" t="s">
        <v>575</v>
      </c>
      <c r="G21" s="85" t="s">
        <v>217</v>
      </c>
      <c r="H21" s="119" t="s">
        <v>576</v>
      </c>
      <c r="I21" s="114" t="s">
        <v>217</v>
      </c>
      <c r="J21" s="42">
        <v>1</v>
      </c>
      <c r="K21" s="87">
        <f>J21*$E$21*$B$13</f>
        <v>4.5000000000000005E-2</v>
      </c>
      <c r="L21" s="252" t="s">
        <v>180</v>
      </c>
      <c r="M21" s="89" t="s">
        <v>33</v>
      </c>
      <c r="N21" s="131" t="s">
        <v>251</v>
      </c>
      <c r="O21" s="131" t="s">
        <v>250</v>
      </c>
      <c r="P21" s="131" t="s">
        <v>250</v>
      </c>
      <c r="Q21" s="131" t="s">
        <v>250</v>
      </c>
      <c r="R21" s="131" t="s">
        <v>250</v>
      </c>
      <c r="S21" s="131" t="s">
        <v>250</v>
      </c>
      <c r="T21" s="131" t="s">
        <v>250</v>
      </c>
      <c r="U21" s="131" t="s">
        <v>250</v>
      </c>
    </row>
    <row r="22" spans="1:21" ht="57.75" customHeight="1">
      <c r="A22" s="455"/>
      <c r="B22" s="457"/>
      <c r="C22" s="439" t="s">
        <v>8</v>
      </c>
      <c r="D22" s="441" t="s">
        <v>42</v>
      </c>
      <c r="E22" s="435">
        <v>0.2</v>
      </c>
      <c r="F22" s="86" t="s">
        <v>577</v>
      </c>
      <c r="G22" s="85" t="s">
        <v>44</v>
      </c>
      <c r="H22" s="86" t="s">
        <v>578</v>
      </c>
      <c r="I22" s="85" t="s">
        <v>579</v>
      </c>
      <c r="J22" s="42">
        <v>0.5</v>
      </c>
      <c r="K22" s="87">
        <f>J22*$E$22*$B$13</f>
        <v>4.5000000000000005E-2</v>
      </c>
      <c r="L22" s="119" t="s">
        <v>580</v>
      </c>
      <c r="M22" s="89" t="s">
        <v>33</v>
      </c>
      <c r="N22" s="131" t="s">
        <v>68</v>
      </c>
      <c r="O22" s="131"/>
      <c r="P22" s="131" t="s">
        <v>251</v>
      </c>
      <c r="Q22" s="131" t="s">
        <v>250</v>
      </c>
      <c r="R22" s="131"/>
      <c r="S22" s="131"/>
      <c r="T22" s="131" t="s">
        <v>250</v>
      </c>
      <c r="U22" s="131" t="s">
        <v>250</v>
      </c>
    </row>
    <row r="23" spans="1:21" ht="81.75" customHeight="1">
      <c r="A23" s="455"/>
      <c r="B23" s="457"/>
      <c r="C23" s="440"/>
      <c r="D23" s="442"/>
      <c r="E23" s="436"/>
      <c r="F23" s="86" t="s">
        <v>581</v>
      </c>
      <c r="G23" s="85" t="s">
        <v>56</v>
      </c>
      <c r="H23" s="86" t="s">
        <v>582</v>
      </c>
      <c r="I23" s="85" t="s">
        <v>56</v>
      </c>
      <c r="J23" s="42">
        <v>0.5</v>
      </c>
      <c r="K23" s="87">
        <f>J23*$E$22*$B$13</f>
        <v>4.5000000000000005E-2</v>
      </c>
      <c r="L23" s="252" t="s">
        <v>583</v>
      </c>
      <c r="M23" s="89" t="s">
        <v>33</v>
      </c>
      <c r="N23" s="131" t="s">
        <v>68</v>
      </c>
      <c r="O23" s="90"/>
      <c r="P23" s="131" t="s">
        <v>251</v>
      </c>
      <c r="Q23" s="131" t="s">
        <v>250</v>
      </c>
      <c r="R23" s="131"/>
      <c r="S23" s="131"/>
      <c r="T23" s="131" t="s">
        <v>250</v>
      </c>
      <c r="U23" s="90"/>
    </row>
    <row r="24" spans="1:21" s="102" customFormat="1" ht="21.95" customHeight="1">
      <c r="A24" s="452"/>
      <c r="B24" s="453"/>
      <c r="C24" s="94"/>
      <c r="D24" s="95"/>
      <c r="E24" s="101">
        <f>SUM(E13:E23)</f>
        <v>1</v>
      </c>
      <c r="F24" s="101"/>
      <c r="G24" s="97"/>
      <c r="H24" s="157"/>
      <c r="I24" s="157"/>
      <c r="J24" s="97"/>
      <c r="K24" s="98"/>
      <c r="L24" s="97"/>
      <c r="M24" s="97"/>
      <c r="N24" s="157"/>
      <c r="O24" s="157"/>
      <c r="P24" s="157"/>
      <c r="Q24" s="157"/>
      <c r="R24" s="157"/>
      <c r="S24" s="157"/>
      <c r="T24" s="157"/>
      <c r="U24" s="157"/>
    </row>
    <row r="25" spans="1:21" ht="89.25" customHeight="1">
      <c r="A25" s="443" t="s">
        <v>57</v>
      </c>
      <c r="B25" s="444">
        <v>0.15</v>
      </c>
      <c r="C25" s="100" t="s">
        <v>22</v>
      </c>
      <c r="D25" s="115" t="s">
        <v>55</v>
      </c>
      <c r="E25" s="133">
        <v>1</v>
      </c>
      <c r="F25" s="86" t="s">
        <v>584</v>
      </c>
      <c r="G25" s="85" t="s">
        <v>40</v>
      </c>
      <c r="H25" s="86" t="s">
        <v>585</v>
      </c>
      <c r="I25" s="85" t="s">
        <v>40</v>
      </c>
      <c r="J25" s="42">
        <v>1</v>
      </c>
      <c r="K25" s="87">
        <f>J25*$E$25*$B$25</f>
        <v>0.15</v>
      </c>
      <c r="L25" s="88" t="s">
        <v>249</v>
      </c>
      <c r="M25" s="89" t="s">
        <v>33</v>
      </c>
      <c r="N25" s="131" t="s">
        <v>68</v>
      </c>
      <c r="O25" s="131"/>
      <c r="P25" s="131" t="s">
        <v>251</v>
      </c>
      <c r="Q25" s="131"/>
      <c r="R25" s="131"/>
      <c r="S25" s="131"/>
      <c r="T25" s="131" t="s">
        <v>250</v>
      </c>
      <c r="U25" s="90"/>
    </row>
    <row r="26" spans="1:21" ht="45" customHeight="1">
      <c r="A26" s="443"/>
      <c r="B26" s="444"/>
      <c r="C26" s="94"/>
      <c r="D26" s="103">
        <v>13</v>
      </c>
      <c r="E26" s="104">
        <f>E25</f>
        <v>1</v>
      </c>
      <c r="F26" s="104"/>
      <c r="G26" s="103">
        <v>19</v>
      </c>
      <c r="H26" s="103"/>
      <c r="I26" s="103"/>
      <c r="J26" s="103"/>
      <c r="K26" s="135">
        <f>SUM(K6:K25)</f>
        <v>1</v>
      </c>
      <c r="L26" s="103"/>
      <c r="M26" s="103"/>
      <c r="N26" s="103">
        <v>12</v>
      </c>
      <c r="O26" s="103">
        <v>10</v>
      </c>
      <c r="P26" s="103">
        <v>11</v>
      </c>
      <c r="Q26" s="103">
        <v>5</v>
      </c>
      <c r="R26" s="103">
        <v>4</v>
      </c>
      <c r="S26" s="103">
        <v>7</v>
      </c>
      <c r="T26" s="103">
        <v>10</v>
      </c>
      <c r="U26" s="103">
        <v>6</v>
      </c>
    </row>
    <row r="27" spans="1:21" ht="39" customHeight="1">
      <c r="A27" s="158"/>
      <c r="B27" s="159">
        <f>SUM(B6:B26)</f>
        <v>1</v>
      </c>
      <c r="C27" s="158"/>
      <c r="D27" s="158"/>
      <c r="E27" s="158"/>
      <c r="F27" s="158"/>
      <c r="G27" s="158"/>
      <c r="H27" s="158"/>
      <c r="I27" s="158"/>
      <c r="J27" s="158"/>
      <c r="K27" s="158"/>
      <c r="L27" s="158"/>
      <c r="M27" s="158"/>
      <c r="N27" s="158"/>
      <c r="O27" s="158"/>
      <c r="P27" s="158"/>
      <c r="Q27" s="158"/>
      <c r="R27" s="158"/>
      <c r="S27" s="158"/>
      <c r="T27" s="158"/>
      <c r="U27" s="158"/>
    </row>
  </sheetData>
  <mergeCells count="47">
    <mergeCell ref="A1:I1"/>
    <mergeCell ref="A4:D5"/>
    <mergeCell ref="E4:E5"/>
    <mergeCell ref="F4:F5"/>
    <mergeCell ref="G4:G5"/>
    <mergeCell ref="H4:H5"/>
    <mergeCell ref="I4:I5"/>
    <mergeCell ref="U4:U5"/>
    <mergeCell ref="J4:J5"/>
    <mergeCell ref="K4:K5"/>
    <mergeCell ref="L4:L5"/>
    <mergeCell ref="M4:M5"/>
    <mergeCell ref="N4:N5"/>
    <mergeCell ref="O4:O5"/>
    <mergeCell ref="P4:P5"/>
    <mergeCell ref="Q4:Q5"/>
    <mergeCell ref="R4:R5"/>
    <mergeCell ref="S4:S5"/>
    <mergeCell ref="T4:T5"/>
    <mergeCell ref="A6:A9"/>
    <mergeCell ref="B6:B9"/>
    <mergeCell ref="C6:C7"/>
    <mergeCell ref="D6:D7"/>
    <mergeCell ref="E6:E7"/>
    <mergeCell ref="C8:C9"/>
    <mergeCell ref="D8:D9"/>
    <mergeCell ref="E8:E9"/>
    <mergeCell ref="A11:A12"/>
    <mergeCell ref="B11:B12"/>
    <mergeCell ref="A13:A24"/>
    <mergeCell ref="B13:B24"/>
    <mergeCell ref="C13:C15"/>
    <mergeCell ref="A25:A26"/>
    <mergeCell ref="B25:B26"/>
    <mergeCell ref="E13:E15"/>
    <mergeCell ref="C16:C17"/>
    <mergeCell ref="D16:D17"/>
    <mergeCell ref="E16:E17"/>
    <mergeCell ref="C18:C20"/>
    <mergeCell ref="D18:D19"/>
    <mergeCell ref="E18:E20"/>
    <mergeCell ref="D13:D15"/>
    <mergeCell ref="F19:F20"/>
    <mergeCell ref="G19:G20"/>
    <mergeCell ref="C22:C23"/>
    <mergeCell ref="D22:D23"/>
    <mergeCell ref="E22: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00000"/>
  </sheetPr>
  <dimension ref="A1:P183"/>
  <sheetViews>
    <sheetView topLeftCell="B172" zoomScale="85" zoomScaleNormal="85" workbookViewId="0">
      <selection activeCell="F181" sqref="F181:F182"/>
    </sheetView>
  </sheetViews>
  <sheetFormatPr defaultRowHeight="15.75"/>
  <cols>
    <col min="1" max="1" width="6" style="18" customWidth="1"/>
    <col min="2" max="3" width="9.375" style="6" customWidth="1"/>
    <col min="4" max="4" width="18.625" style="10" customWidth="1"/>
    <col min="5" max="5" width="8.375" style="3" customWidth="1"/>
    <col min="6" max="6" width="43.875" style="3" customWidth="1"/>
    <col min="7" max="7" width="9" style="3" customWidth="1"/>
    <col min="8" max="8" width="43.25" style="3" customWidth="1"/>
    <col min="9" max="11" width="10.625" style="10" customWidth="1"/>
    <col min="12" max="12" width="10.625" style="191" customWidth="1"/>
    <col min="13" max="13" width="10.625" style="3" customWidth="1"/>
    <col min="14" max="14" width="10.625" style="10" customWidth="1"/>
    <col min="15" max="16" width="10.625" style="3" customWidth="1"/>
    <col min="17" max="16384" width="9" style="3"/>
  </cols>
  <sheetData>
    <row r="1" spans="1:16" ht="15.75" customHeight="1">
      <c r="A1" s="534" t="s">
        <v>586</v>
      </c>
      <c r="B1" s="534"/>
      <c r="C1" s="534"/>
      <c r="D1" s="534"/>
      <c r="E1" s="534"/>
      <c r="F1" s="534"/>
      <c r="I1" s="2"/>
      <c r="J1" s="2"/>
      <c r="K1" s="2"/>
      <c r="L1" s="161"/>
    </row>
    <row r="2" spans="1:16" s="5" customFormat="1" ht="97.5" customHeight="1">
      <c r="A2" s="535" t="s">
        <v>252</v>
      </c>
      <c r="B2" s="535"/>
      <c r="C2" s="535"/>
      <c r="D2" s="535"/>
      <c r="E2" s="536"/>
      <c r="F2" s="536"/>
      <c r="G2" s="162"/>
      <c r="H2" s="162"/>
      <c r="I2" s="4"/>
      <c r="J2" s="4"/>
      <c r="K2" s="4"/>
      <c r="L2" s="163"/>
      <c r="N2" s="164"/>
    </row>
    <row r="3" spans="1:16" s="167" customFormat="1" ht="54" customHeight="1">
      <c r="A3" s="165" t="s">
        <v>62</v>
      </c>
      <c r="B3" s="165" t="s">
        <v>255</v>
      </c>
      <c r="C3" s="165" t="s">
        <v>63</v>
      </c>
      <c r="D3" s="165" t="s">
        <v>587</v>
      </c>
      <c r="E3" s="165" t="s">
        <v>245</v>
      </c>
      <c r="F3" s="166" t="s">
        <v>588</v>
      </c>
      <c r="G3" s="166" t="s">
        <v>246</v>
      </c>
      <c r="H3" s="166" t="s">
        <v>589</v>
      </c>
      <c r="I3" s="165" t="s">
        <v>105</v>
      </c>
      <c r="J3" s="166" t="s">
        <v>106</v>
      </c>
      <c r="K3" s="166" t="s">
        <v>107</v>
      </c>
      <c r="L3" s="165" t="s">
        <v>590</v>
      </c>
      <c r="M3" s="165" t="s">
        <v>591</v>
      </c>
      <c r="N3" s="165" t="s">
        <v>592</v>
      </c>
      <c r="O3" s="165" t="s">
        <v>593</v>
      </c>
      <c r="P3" s="165" t="s">
        <v>594</v>
      </c>
    </row>
    <row r="4" spans="1:16" s="10" customFormat="1" ht="110.25">
      <c r="A4" s="7" t="s">
        <v>64</v>
      </c>
      <c r="B4" s="7" t="s">
        <v>255</v>
      </c>
      <c r="C4" s="8"/>
      <c r="D4" s="168"/>
      <c r="E4" s="9"/>
      <c r="F4" s="31" t="s">
        <v>111</v>
      </c>
      <c r="G4" s="31"/>
      <c r="H4" s="9"/>
      <c r="I4" s="326" t="s">
        <v>108</v>
      </c>
      <c r="J4" s="326" t="s">
        <v>459</v>
      </c>
      <c r="K4" s="326" t="s">
        <v>460</v>
      </c>
      <c r="L4" s="326" t="s">
        <v>264</v>
      </c>
      <c r="M4" s="326" t="s">
        <v>265</v>
      </c>
      <c r="N4" s="326" t="s">
        <v>110</v>
      </c>
      <c r="O4" s="326" t="s">
        <v>109</v>
      </c>
      <c r="P4" s="243" t="s">
        <v>266</v>
      </c>
    </row>
    <row r="5" spans="1:16" ht="63" hidden="1">
      <c r="A5" s="11">
        <v>1</v>
      </c>
      <c r="B5" s="11" t="s">
        <v>65</v>
      </c>
      <c r="C5" s="121" t="s">
        <v>66</v>
      </c>
      <c r="D5" s="122" t="s">
        <v>67</v>
      </c>
      <c r="E5" s="121"/>
      <c r="F5" s="169"/>
      <c r="G5" s="169"/>
      <c r="H5" s="169"/>
      <c r="I5" s="121"/>
      <c r="J5" s="121"/>
      <c r="K5" s="121"/>
      <c r="L5" s="170"/>
      <c r="M5" s="121"/>
      <c r="N5" s="121"/>
      <c r="O5" s="13"/>
      <c r="P5" s="121"/>
    </row>
    <row r="6" spans="1:16" ht="38.25" customHeight="1">
      <c r="A6" s="484">
        <v>2</v>
      </c>
      <c r="B6" s="484" t="s">
        <v>69</v>
      </c>
      <c r="C6" s="502" t="s">
        <v>112</v>
      </c>
      <c r="D6" s="507" t="s">
        <v>256</v>
      </c>
      <c r="E6" s="12" t="s">
        <v>595</v>
      </c>
      <c r="F6" s="171" t="s">
        <v>267</v>
      </c>
      <c r="G6" s="171" t="s">
        <v>596</v>
      </c>
      <c r="H6" s="171" t="s">
        <v>267</v>
      </c>
      <c r="I6" s="14" t="s">
        <v>68</v>
      </c>
      <c r="J6" s="13" t="s">
        <v>70</v>
      </c>
      <c r="K6" s="13" t="s">
        <v>251</v>
      </c>
      <c r="L6" s="172"/>
      <c r="M6" s="12" t="s">
        <v>250</v>
      </c>
      <c r="N6" s="31" t="s">
        <v>70</v>
      </c>
      <c r="O6" s="12"/>
      <c r="P6" s="20"/>
    </row>
    <row r="7" spans="1:16" ht="38.25" customHeight="1">
      <c r="A7" s="484"/>
      <c r="B7" s="484"/>
      <c r="C7" s="503"/>
      <c r="D7" s="508"/>
      <c r="E7" s="12" t="s">
        <v>597</v>
      </c>
      <c r="F7" s="171" t="s">
        <v>268</v>
      </c>
      <c r="G7" s="171" t="s">
        <v>598</v>
      </c>
      <c r="H7" s="171" t="s">
        <v>268</v>
      </c>
      <c r="I7" s="14" t="s">
        <v>68</v>
      </c>
      <c r="J7" s="13" t="s">
        <v>251</v>
      </c>
      <c r="K7" s="13"/>
      <c r="L7" s="172"/>
      <c r="M7" s="12"/>
      <c r="N7" s="31" t="s">
        <v>250</v>
      </c>
      <c r="O7" s="12"/>
      <c r="P7" s="20"/>
    </row>
    <row r="8" spans="1:16" ht="38.25" customHeight="1">
      <c r="A8" s="484"/>
      <c r="B8" s="484"/>
      <c r="C8" s="503"/>
      <c r="D8" s="508"/>
      <c r="E8" s="12" t="s">
        <v>599</v>
      </c>
      <c r="F8" s="171" t="s">
        <v>269</v>
      </c>
      <c r="G8" s="171" t="s">
        <v>600</v>
      </c>
      <c r="H8" s="171" t="s">
        <v>269</v>
      </c>
      <c r="I8" s="14" t="s">
        <v>68</v>
      </c>
      <c r="J8" s="13" t="s">
        <v>251</v>
      </c>
      <c r="K8" s="13"/>
      <c r="L8" s="172"/>
      <c r="M8" s="12"/>
      <c r="N8" s="31" t="s">
        <v>250</v>
      </c>
      <c r="O8" s="12"/>
      <c r="P8" s="20"/>
    </row>
    <row r="9" spans="1:16" ht="31.5">
      <c r="A9" s="484"/>
      <c r="B9" s="484"/>
      <c r="C9" s="503"/>
      <c r="D9" s="508"/>
      <c r="E9" s="12" t="s">
        <v>601</v>
      </c>
      <c r="F9" s="171" t="s">
        <v>270</v>
      </c>
      <c r="G9" s="171" t="s">
        <v>602</v>
      </c>
      <c r="H9" s="171" t="s">
        <v>270</v>
      </c>
      <c r="I9" s="14" t="s">
        <v>68</v>
      </c>
      <c r="J9" s="13" t="s">
        <v>251</v>
      </c>
      <c r="K9" s="13"/>
      <c r="L9" s="172"/>
      <c r="M9" s="12"/>
      <c r="N9" s="31" t="s">
        <v>250</v>
      </c>
      <c r="O9" s="12"/>
      <c r="P9" s="20"/>
    </row>
    <row r="10" spans="1:16" ht="28.5" customHeight="1">
      <c r="A10" s="484"/>
      <c r="B10" s="484"/>
      <c r="C10" s="503"/>
      <c r="D10" s="509"/>
      <c r="E10" s="12" t="s">
        <v>603</v>
      </c>
      <c r="F10" s="3" t="s">
        <v>271</v>
      </c>
      <c r="G10" s="171" t="s">
        <v>604</v>
      </c>
      <c r="H10" s="3" t="s">
        <v>271</v>
      </c>
      <c r="I10" s="14" t="s">
        <v>68</v>
      </c>
      <c r="J10" s="13" t="s">
        <v>251</v>
      </c>
      <c r="K10" s="13"/>
      <c r="L10" s="172"/>
      <c r="M10" s="12"/>
      <c r="N10" s="31" t="s">
        <v>250</v>
      </c>
      <c r="O10" s="12"/>
      <c r="P10" s="20"/>
    </row>
    <row r="11" spans="1:16" ht="27" customHeight="1">
      <c r="A11" s="484"/>
      <c r="B11" s="484"/>
      <c r="C11" s="502" t="s">
        <v>113</v>
      </c>
      <c r="D11" s="507" t="s">
        <v>114</v>
      </c>
      <c r="E11" s="12" t="s">
        <v>605</v>
      </c>
      <c r="F11" s="20" t="s">
        <v>272</v>
      </c>
      <c r="G11" s="173" t="s">
        <v>606</v>
      </c>
      <c r="H11" s="20" t="s">
        <v>272</v>
      </c>
      <c r="I11" s="14" t="s">
        <v>68</v>
      </c>
      <c r="J11" s="14"/>
      <c r="K11" s="14" t="s">
        <v>70</v>
      </c>
      <c r="L11" s="31" t="s">
        <v>250</v>
      </c>
      <c r="M11" s="31" t="s">
        <v>250</v>
      </c>
      <c r="N11" s="31" t="s">
        <v>250</v>
      </c>
      <c r="O11" s="31" t="s">
        <v>250</v>
      </c>
      <c r="P11" s="31" t="s">
        <v>250</v>
      </c>
    </row>
    <row r="12" spans="1:16" ht="39" customHeight="1">
      <c r="A12" s="484"/>
      <c r="B12" s="484"/>
      <c r="C12" s="503"/>
      <c r="D12" s="508"/>
      <c r="E12" s="12" t="s">
        <v>607</v>
      </c>
      <c r="F12" s="173" t="s">
        <v>273</v>
      </c>
      <c r="G12" s="173" t="s">
        <v>608</v>
      </c>
      <c r="H12" s="173" t="s">
        <v>273</v>
      </c>
      <c r="I12" s="14" t="s">
        <v>68</v>
      </c>
      <c r="J12" s="14"/>
      <c r="K12" s="14"/>
      <c r="L12" s="14"/>
      <c r="M12" s="12" t="s">
        <v>250</v>
      </c>
      <c r="N12" s="31"/>
      <c r="O12" s="31"/>
      <c r="P12" s="31"/>
    </row>
    <row r="13" spans="1:16" ht="33.75" customHeight="1">
      <c r="A13" s="484"/>
      <c r="B13" s="484"/>
      <c r="C13" s="503"/>
      <c r="D13" s="508"/>
      <c r="E13" s="12" t="s">
        <v>609</v>
      </c>
      <c r="F13" s="173" t="s">
        <v>274</v>
      </c>
      <c r="G13" s="173" t="s">
        <v>610</v>
      </c>
      <c r="H13" s="173" t="s">
        <v>274</v>
      </c>
      <c r="I13" s="14" t="s">
        <v>68</v>
      </c>
      <c r="J13" s="14"/>
      <c r="K13" s="14" t="s">
        <v>251</v>
      </c>
      <c r="L13" s="14"/>
      <c r="M13" s="14" t="s">
        <v>250</v>
      </c>
      <c r="N13" s="14"/>
      <c r="O13" s="14"/>
      <c r="P13" s="14" t="s">
        <v>250</v>
      </c>
    </row>
    <row r="14" spans="1:16" ht="27.75" customHeight="1">
      <c r="A14" s="484"/>
      <c r="B14" s="484"/>
      <c r="C14" s="503"/>
      <c r="D14" s="508"/>
      <c r="E14" s="12" t="s">
        <v>611</v>
      </c>
      <c r="F14" s="173" t="s">
        <v>275</v>
      </c>
      <c r="G14" s="173" t="s">
        <v>612</v>
      </c>
      <c r="H14" s="173" t="s">
        <v>275</v>
      </c>
      <c r="I14" s="14" t="s">
        <v>68</v>
      </c>
      <c r="J14" s="14"/>
      <c r="K14" s="14" t="s">
        <v>70</v>
      </c>
      <c r="L14" s="14"/>
      <c r="M14" s="12" t="s">
        <v>250</v>
      </c>
      <c r="N14" s="31"/>
      <c r="O14" s="31"/>
      <c r="P14" s="31" t="s">
        <v>250</v>
      </c>
    </row>
    <row r="15" spans="1:16" ht="47.25">
      <c r="A15" s="484"/>
      <c r="B15" s="484"/>
      <c r="C15" s="13" t="s">
        <v>71</v>
      </c>
      <c r="D15" s="23" t="s">
        <v>72</v>
      </c>
      <c r="E15" s="12" t="s">
        <v>613</v>
      </c>
      <c r="F15" s="173" t="s">
        <v>276</v>
      </c>
      <c r="G15" s="173" t="s">
        <v>614</v>
      </c>
      <c r="H15" s="173" t="s">
        <v>276</v>
      </c>
      <c r="I15" s="14" t="s">
        <v>251</v>
      </c>
      <c r="J15" s="14" t="s">
        <v>250</v>
      </c>
      <c r="K15" s="14" t="s">
        <v>250</v>
      </c>
      <c r="L15" s="14" t="s">
        <v>250</v>
      </c>
      <c r="M15" s="14" t="s">
        <v>250</v>
      </c>
      <c r="N15" s="14" t="s">
        <v>250</v>
      </c>
      <c r="O15" s="14" t="s">
        <v>250</v>
      </c>
      <c r="P15" s="14" t="s">
        <v>250</v>
      </c>
    </row>
    <row r="16" spans="1:16" ht="63">
      <c r="A16" s="484"/>
      <c r="B16" s="484"/>
      <c r="C16" s="13" t="s">
        <v>73</v>
      </c>
      <c r="D16" s="23" t="s">
        <v>74</v>
      </c>
      <c r="E16" s="13" t="s">
        <v>615</v>
      </c>
      <c r="F16" s="173" t="s">
        <v>277</v>
      </c>
      <c r="G16" s="173" t="s">
        <v>616</v>
      </c>
      <c r="H16" s="173" t="s">
        <v>277</v>
      </c>
      <c r="I16" s="14" t="s">
        <v>250</v>
      </c>
      <c r="J16" s="14" t="s">
        <v>70</v>
      </c>
      <c r="K16" s="14" t="s">
        <v>70</v>
      </c>
      <c r="L16" s="14" t="s">
        <v>70</v>
      </c>
      <c r="M16" s="14" t="s">
        <v>70</v>
      </c>
      <c r="N16" s="14" t="s">
        <v>70</v>
      </c>
      <c r="O16" s="14" t="s">
        <v>70</v>
      </c>
      <c r="P16" s="14" t="s">
        <v>70</v>
      </c>
    </row>
    <row r="17" spans="1:16" ht="31.5">
      <c r="A17" s="484"/>
      <c r="B17" s="484"/>
      <c r="C17" s="13" t="s">
        <v>115</v>
      </c>
      <c r="D17" s="51" t="s">
        <v>116</v>
      </c>
      <c r="E17" s="13" t="s">
        <v>617</v>
      </c>
      <c r="F17" s="173" t="s">
        <v>278</v>
      </c>
      <c r="G17" s="173" t="s">
        <v>618</v>
      </c>
      <c r="H17" s="173" t="s">
        <v>278</v>
      </c>
      <c r="I17" s="14"/>
      <c r="J17" s="14"/>
      <c r="K17" s="14" t="s">
        <v>68</v>
      </c>
      <c r="L17" s="12"/>
      <c r="M17" s="14"/>
      <c r="N17" s="14"/>
      <c r="O17" s="14" t="s">
        <v>250</v>
      </c>
      <c r="P17" s="14" t="s">
        <v>70</v>
      </c>
    </row>
    <row r="18" spans="1:16" ht="78.75">
      <c r="A18" s="489"/>
      <c r="B18" s="489"/>
      <c r="C18" s="121" t="s">
        <v>117</v>
      </c>
      <c r="D18" s="122" t="s">
        <v>118</v>
      </c>
      <c r="E18" s="121" t="s">
        <v>619</v>
      </c>
      <c r="F18" s="122" t="s">
        <v>279</v>
      </c>
      <c r="G18" s="121" t="s">
        <v>620</v>
      </c>
      <c r="H18" s="122" t="s">
        <v>279</v>
      </c>
      <c r="I18" s="121" t="s">
        <v>68</v>
      </c>
      <c r="J18" s="121"/>
      <c r="K18" s="121" t="s">
        <v>70</v>
      </c>
      <c r="L18" s="170"/>
      <c r="M18" s="121" t="s">
        <v>250</v>
      </c>
      <c r="N18" s="121"/>
      <c r="O18" s="121"/>
      <c r="P18" s="121"/>
    </row>
    <row r="19" spans="1:16" ht="47.25">
      <c r="A19" s="489"/>
      <c r="B19" s="489"/>
      <c r="C19" s="121" t="s">
        <v>119</v>
      </c>
      <c r="D19" s="122" t="s">
        <v>120</v>
      </c>
      <c r="E19" s="121" t="s">
        <v>621</v>
      </c>
      <c r="F19" s="122" t="s">
        <v>280</v>
      </c>
      <c r="G19" s="121" t="s">
        <v>622</v>
      </c>
      <c r="H19" s="122" t="s">
        <v>280</v>
      </c>
      <c r="I19" s="121" t="s">
        <v>68</v>
      </c>
      <c r="J19" s="121"/>
      <c r="K19" s="121"/>
      <c r="L19" s="170"/>
      <c r="M19" s="121" t="s">
        <v>250</v>
      </c>
      <c r="N19" s="121"/>
      <c r="O19" s="121"/>
      <c r="P19" s="121"/>
    </row>
    <row r="20" spans="1:16" ht="63">
      <c r="A20" s="489"/>
      <c r="B20" s="489"/>
      <c r="C20" s="353" t="s">
        <v>121</v>
      </c>
      <c r="D20" s="355" t="s">
        <v>122</v>
      </c>
      <c r="E20" s="121" t="s">
        <v>623</v>
      </c>
      <c r="F20" s="169" t="s">
        <v>281</v>
      </c>
      <c r="G20" s="169" t="s">
        <v>624</v>
      </c>
      <c r="H20" s="169" t="s">
        <v>281</v>
      </c>
      <c r="I20" s="13" t="s">
        <v>251</v>
      </c>
      <c r="J20" s="13"/>
      <c r="K20" s="13" t="s">
        <v>250</v>
      </c>
      <c r="L20" s="172"/>
      <c r="M20" s="13" t="s">
        <v>250</v>
      </c>
      <c r="N20" s="13"/>
      <c r="O20" s="13"/>
      <c r="P20" s="13"/>
    </row>
    <row r="21" spans="1:16" ht="31.5">
      <c r="A21" s="485">
        <v>4</v>
      </c>
      <c r="B21" s="488" t="s">
        <v>76</v>
      </c>
      <c r="C21" s="511" t="s">
        <v>123</v>
      </c>
      <c r="D21" s="504" t="s">
        <v>124</v>
      </c>
      <c r="E21" s="525" t="s">
        <v>625</v>
      </c>
      <c r="F21" s="528" t="s">
        <v>282</v>
      </c>
      <c r="G21" s="174" t="s">
        <v>626</v>
      </c>
      <c r="H21" s="174" t="s">
        <v>283</v>
      </c>
      <c r="I21" s="50" t="s">
        <v>68</v>
      </c>
      <c r="J21" s="50" t="s">
        <v>251</v>
      </c>
      <c r="K21" s="13"/>
      <c r="L21" s="172"/>
      <c r="M21" s="31"/>
      <c r="N21" s="31" t="s">
        <v>250</v>
      </c>
      <c r="O21" s="31"/>
      <c r="P21" s="13"/>
    </row>
    <row r="22" spans="1:16" ht="26.25" customHeight="1">
      <c r="A22" s="486"/>
      <c r="B22" s="489"/>
      <c r="C22" s="512"/>
      <c r="D22" s="505"/>
      <c r="E22" s="526"/>
      <c r="F22" s="529"/>
      <c r="G22" s="174" t="s">
        <v>627</v>
      </c>
      <c r="H22" s="327" t="s">
        <v>628</v>
      </c>
      <c r="I22" s="50" t="s">
        <v>68</v>
      </c>
      <c r="J22" s="50" t="s">
        <v>251</v>
      </c>
      <c r="K22" s="13"/>
      <c r="L22" s="172"/>
      <c r="M22" s="31"/>
      <c r="N22" s="31" t="s">
        <v>250</v>
      </c>
      <c r="O22" s="31"/>
      <c r="P22" s="13"/>
    </row>
    <row r="23" spans="1:16">
      <c r="A23" s="486"/>
      <c r="B23" s="489"/>
      <c r="C23" s="512"/>
      <c r="D23" s="505"/>
      <c r="E23" s="526"/>
      <c r="F23" s="529"/>
      <c r="G23" s="174" t="s">
        <v>629</v>
      </c>
      <c r="H23" s="174" t="s">
        <v>284</v>
      </c>
      <c r="I23" s="50" t="s">
        <v>68</v>
      </c>
      <c r="J23" s="50" t="s">
        <v>251</v>
      </c>
      <c r="K23" s="13"/>
      <c r="L23" s="172"/>
      <c r="M23" s="31"/>
      <c r="N23" s="31" t="s">
        <v>250</v>
      </c>
      <c r="O23" s="31"/>
      <c r="P23" s="13"/>
    </row>
    <row r="24" spans="1:16" ht="31.5">
      <c r="A24" s="486"/>
      <c r="B24" s="489"/>
      <c r="C24" s="512"/>
      <c r="D24" s="505"/>
      <c r="E24" s="526"/>
      <c r="F24" s="529"/>
      <c r="G24" s="174" t="s">
        <v>630</v>
      </c>
      <c r="H24" s="174" t="s">
        <v>285</v>
      </c>
      <c r="I24" s="50" t="s">
        <v>68</v>
      </c>
      <c r="J24" s="50" t="s">
        <v>251</v>
      </c>
      <c r="K24" s="13"/>
      <c r="L24" s="172"/>
      <c r="M24" s="31"/>
      <c r="N24" s="31" t="s">
        <v>250</v>
      </c>
      <c r="O24" s="12"/>
      <c r="P24" s="13"/>
    </row>
    <row r="25" spans="1:16" ht="31.5">
      <c r="A25" s="486"/>
      <c r="B25" s="489"/>
      <c r="C25" s="512"/>
      <c r="D25" s="505"/>
      <c r="E25" s="526"/>
      <c r="F25" s="529"/>
      <c r="G25" s="174" t="s">
        <v>631</v>
      </c>
      <c r="H25" s="175" t="s">
        <v>286</v>
      </c>
      <c r="I25" s="50" t="s">
        <v>68</v>
      </c>
      <c r="J25" s="50" t="s">
        <v>251</v>
      </c>
      <c r="K25" s="13"/>
      <c r="L25" s="172"/>
      <c r="M25" s="31"/>
      <c r="N25" s="31" t="s">
        <v>250</v>
      </c>
      <c r="O25" s="12"/>
      <c r="P25" s="13"/>
    </row>
    <row r="26" spans="1:16" ht="31.5">
      <c r="A26" s="486"/>
      <c r="B26" s="489"/>
      <c r="C26" s="512"/>
      <c r="D26" s="505"/>
      <c r="E26" s="526"/>
      <c r="F26" s="529"/>
      <c r="G26" s="174" t="s">
        <v>632</v>
      </c>
      <c r="H26" s="175" t="s">
        <v>287</v>
      </c>
      <c r="I26" s="50" t="s">
        <v>68</v>
      </c>
      <c r="J26" s="50" t="s">
        <v>251</v>
      </c>
      <c r="K26" s="13"/>
      <c r="L26" s="172"/>
      <c r="M26" s="31"/>
      <c r="N26" s="31" t="s">
        <v>250</v>
      </c>
      <c r="O26" s="12"/>
      <c r="P26" s="13"/>
    </row>
    <row r="27" spans="1:16" ht="63">
      <c r="A27" s="486"/>
      <c r="B27" s="489"/>
      <c r="C27" s="512"/>
      <c r="D27" s="505"/>
      <c r="E27" s="526"/>
      <c r="F27" s="529"/>
      <c r="G27" s="174" t="s">
        <v>633</v>
      </c>
      <c r="H27" s="174" t="s">
        <v>288</v>
      </c>
      <c r="I27" s="50" t="s">
        <v>68</v>
      </c>
      <c r="J27" s="50" t="s">
        <v>251</v>
      </c>
      <c r="K27" s="13"/>
      <c r="L27" s="172"/>
      <c r="M27" s="31"/>
      <c r="N27" s="31" t="s">
        <v>250</v>
      </c>
      <c r="O27" s="12"/>
      <c r="P27" s="13"/>
    </row>
    <row r="28" spans="1:16" ht="63">
      <c r="A28" s="486"/>
      <c r="B28" s="489"/>
      <c r="C28" s="512"/>
      <c r="D28" s="505"/>
      <c r="E28" s="526"/>
      <c r="F28" s="529"/>
      <c r="G28" s="174" t="s">
        <v>634</v>
      </c>
      <c r="H28" s="176" t="s">
        <v>289</v>
      </c>
      <c r="I28" s="50" t="s">
        <v>68</v>
      </c>
      <c r="J28" s="50" t="s">
        <v>251</v>
      </c>
      <c r="K28" s="13"/>
      <c r="L28" s="172"/>
      <c r="M28" s="31"/>
      <c r="N28" s="31" t="s">
        <v>250</v>
      </c>
      <c r="O28" s="12"/>
      <c r="P28" s="13"/>
    </row>
    <row r="29" spans="1:16">
      <c r="A29" s="486"/>
      <c r="B29" s="489"/>
      <c r="C29" s="512"/>
      <c r="D29" s="505"/>
      <c r="E29" s="527"/>
      <c r="F29" s="530"/>
      <c r="G29" s="174" t="s">
        <v>635</v>
      </c>
      <c r="H29" s="176" t="s">
        <v>290</v>
      </c>
      <c r="I29" s="50" t="s">
        <v>68</v>
      </c>
      <c r="J29" s="50" t="s">
        <v>251</v>
      </c>
      <c r="K29" s="13"/>
      <c r="L29" s="172"/>
      <c r="M29" s="31"/>
      <c r="N29" s="31" t="s">
        <v>250</v>
      </c>
      <c r="O29" s="12"/>
      <c r="P29" s="13" t="s">
        <v>250</v>
      </c>
    </row>
    <row r="30" spans="1:16" ht="78.75">
      <c r="A30" s="486"/>
      <c r="B30" s="489"/>
      <c r="C30" s="512"/>
      <c r="D30" s="510"/>
      <c r="E30" s="132" t="s">
        <v>636</v>
      </c>
      <c r="F30" s="176" t="s">
        <v>291</v>
      </c>
      <c r="G30" s="132" t="s">
        <v>637</v>
      </c>
      <c r="H30" s="176" t="s">
        <v>291</v>
      </c>
      <c r="I30" s="50" t="s">
        <v>68</v>
      </c>
      <c r="J30" s="50" t="s">
        <v>251</v>
      </c>
      <c r="K30" s="13"/>
      <c r="L30" s="172"/>
      <c r="M30" s="31"/>
      <c r="N30" s="31" t="s">
        <v>250</v>
      </c>
      <c r="O30" s="12"/>
      <c r="P30" s="13" t="s">
        <v>250</v>
      </c>
    </row>
    <row r="31" spans="1:16" ht="31.5">
      <c r="A31" s="486"/>
      <c r="B31" s="489"/>
      <c r="C31" s="511" t="s">
        <v>125</v>
      </c>
      <c r="D31" s="504" t="s">
        <v>126</v>
      </c>
      <c r="E31" s="525" t="s">
        <v>638</v>
      </c>
      <c r="F31" s="528" t="s">
        <v>126</v>
      </c>
      <c r="G31" s="132" t="s">
        <v>639</v>
      </c>
      <c r="H31" s="174" t="s">
        <v>292</v>
      </c>
      <c r="I31" s="50" t="s">
        <v>68</v>
      </c>
      <c r="J31" s="50" t="s">
        <v>251</v>
      </c>
      <c r="K31" s="13"/>
      <c r="L31" s="172"/>
      <c r="M31" s="31"/>
      <c r="N31" s="31" t="s">
        <v>250</v>
      </c>
      <c r="O31" s="12"/>
      <c r="P31" s="13" t="s">
        <v>250</v>
      </c>
    </row>
    <row r="32" spans="1:16" ht="31.5" customHeight="1">
      <c r="A32" s="486"/>
      <c r="B32" s="489"/>
      <c r="C32" s="512"/>
      <c r="D32" s="505"/>
      <c r="E32" s="526"/>
      <c r="F32" s="529"/>
      <c r="G32" s="132" t="s">
        <v>640</v>
      </c>
      <c r="H32" s="176" t="s">
        <v>293</v>
      </c>
      <c r="I32" s="50" t="s">
        <v>68</v>
      </c>
      <c r="J32" s="50" t="s">
        <v>251</v>
      </c>
      <c r="K32" s="13"/>
      <c r="L32" s="172"/>
      <c r="M32" s="31"/>
      <c r="N32" s="31" t="s">
        <v>250</v>
      </c>
      <c r="O32" s="12"/>
      <c r="P32" s="13" t="s">
        <v>250</v>
      </c>
    </row>
    <row r="33" spans="1:16" ht="31.5">
      <c r="A33" s="486"/>
      <c r="B33" s="489"/>
      <c r="C33" s="512"/>
      <c r="D33" s="505"/>
      <c r="E33" s="526"/>
      <c r="F33" s="529"/>
      <c r="G33" s="132" t="s">
        <v>641</v>
      </c>
      <c r="H33" s="176" t="s">
        <v>294</v>
      </c>
      <c r="I33" s="50" t="s">
        <v>68</v>
      </c>
      <c r="J33" s="50" t="s">
        <v>251</v>
      </c>
      <c r="K33" s="13"/>
      <c r="L33" s="172"/>
      <c r="M33" s="31"/>
      <c r="N33" s="31" t="s">
        <v>250</v>
      </c>
      <c r="O33" s="12"/>
      <c r="P33" s="13" t="s">
        <v>250</v>
      </c>
    </row>
    <row r="34" spans="1:16" ht="31.5" customHeight="1">
      <c r="A34" s="486"/>
      <c r="B34" s="489"/>
      <c r="C34" s="512"/>
      <c r="D34" s="505"/>
      <c r="E34" s="526"/>
      <c r="F34" s="529"/>
      <c r="G34" s="132" t="s">
        <v>642</v>
      </c>
      <c r="H34" s="174" t="s">
        <v>295</v>
      </c>
      <c r="I34" s="50" t="s">
        <v>68</v>
      </c>
      <c r="J34" s="50" t="s">
        <v>251</v>
      </c>
      <c r="K34" s="13"/>
      <c r="L34" s="172"/>
      <c r="M34" s="31"/>
      <c r="N34" s="31" t="s">
        <v>250</v>
      </c>
      <c r="O34" s="12"/>
      <c r="P34" s="13" t="s">
        <v>250</v>
      </c>
    </row>
    <row r="35" spans="1:16" ht="31.5">
      <c r="A35" s="486"/>
      <c r="B35" s="489"/>
      <c r="C35" s="512"/>
      <c r="D35" s="505"/>
      <c r="E35" s="526"/>
      <c r="F35" s="529"/>
      <c r="G35" s="132" t="s">
        <v>643</v>
      </c>
      <c r="H35" s="174" t="s">
        <v>296</v>
      </c>
      <c r="I35" s="50" t="s">
        <v>68</v>
      </c>
      <c r="J35" s="50" t="s">
        <v>251</v>
      </c>
      <c r="K35" s="13"/>
      <c r="L35" s="172"/>
      <c r="M35" s="31"/>
      <c r="N35" s="31" t="s">
        <v>250</v>
      </c>
      <c r="O35" s="12"/>
      <c r="P35" s="13" t="s">
        <v>250</v>
      </c>
    </row>
    <row r="36" spans="1:16" ht="31.5">
      <c r="A36" s="486"/>
      <c r="B36" s="489"/>
      <c r="C36" s="512"/>
      <c r="D36" s="505"/>
      <c r="E36" s="527"/>
      <c r="F36" s="530"/>
      <c r="G36" s="132" t="s">
        <v>644</v>
      </c>
      <c r="H36" s="174" t="s">
        <v>297</v>
      </c>
      <c r="I36" s="50" t="s">
        <v>68</v>
      </c>
      <c r="J36" s="50" t="s">
        <v>251</v>
      </c>
      <c r="K36" s="13"/>
      <c r="L36" s="172"/>
      <c r="M36" s="31"/>
      <c r="N36" s="31" t="s">
        <v>250</v>
      </c>
      <c r="O36" s="12"/>
      <c r="P36" s="13"/>
    </row>
    <row r="37" spans="1:16" ht="31.5">
      <c r="A37" s="486"/>
      <c r="B37" s="489"/>
      <c r="C37" s="512"/>
      <c r="D37" s="505"/>
      <c r="E37" s="132" t="s">
        <v>645</v>
      </c>
      <c r="F37" s="174" t="s">
        <v>298</v>
      </c>
      <c r="G37" s="132" t="s">
        <v>646</v>
      </c>
      <c r="H37" s="174" t="s">
        <v>298</v>
      </c>
      <c r="I37" s="50" t="s">
        <v>68</v>
      </c>
      <c r="J37" s="50" t="s">
        <v>251</v>
      </c>
      <c r="K37" s="13"/>
      <c r="L37" s="172"/>
      <c r="M37" s="31"/>
      <c r="N37" s="31" t="s">
        <v>250</v>
      </c>
      <c r="O37" s="12"/>
      <c r="P37" s="13" t="s">
        <v>250</v>
      </c>
    </row>
    <row r="38" spans="1:16" ht="31.5" customHeight="1">
      <c r="A38" s="486"/>
      <c r="B38" s="489"/>
      <c r="C38" s="511" t="s">
        <v>127</v>
      </c>
      <c r="D38" s="531" t="s">
        <v>257</v>
      </c>
      <c r="E38" s="525" t="s">
        <v>647</v>
      </c>
      <c r="F38" s="504" t="s">
        <v>257</v>
      </c>
      <c r="G38" s="132" t="s">
        <v>648</v>
      </c>
      <c r="H38" s="176" t="s">
        <v>299</v>
      </c>
      <c r="I38" s="50" t="s">
        <v>68</v>
      </c>
      <c r="J38" s="50" t="s">
        <v>251</v>
      </c>
      <c r="K38" s="13"/>
      <c r="L38" s="172"/>
      <c r="M38" s="31"/>
      <c r="N38" s="31" t="s">
        <v>250</v>
      </c>
      <c r="O38" s="12"/>
      <c r="P38" s="13"/>
    </row>
    <row r="39" spans="1:16">
      <c r="A39" s="486"/>
      <c r="B39" s="489"/>
      <c r="C39" s="512"/>
      <c r="D39" s="532"/>
      <c r="E39" s="526"/>
      <c r="F39" s="505"/>
      <c r="G39" s="132" t="s">
        <v>649</v>
      </c>
      <c r="H39" s="176" t="s">
        <v>300</v>
      </c>
      <c r="I39" s="50" t="s">
        <v>68</v>
      </c>
      <c r="J39" s="50" t="s">
        <v>251</v>
      </c>
      <c r="K39" s="13"/>
      <c r="L39" s="172"/>
      <c r="M39" s="31"/>
      <c r="N39" s="31" t="s">
        <v>250</v>
      </c>
      <c r="O39" s="12"/>
      <c r="P39" s="13"/>
    </row>
    <row r="40" spans="1:16">
      <c r="A40" s="486"/>
      <c r="B40" s="489"/>
      <c r="C40" s="512"/>
      <c r="D40" s="532"/>
      <c r="E40" s="526"/>
      <c r="F40" s="505"/>
      <c r="G40" s="132" t="s">
        <v>650</v>
      </c>
      <c r="H40" s="176" t="s">
        <v>301</v>
      </c>
      <c r="I40" s="50" t="s">
        <v>68</v>
      </c>
      <c r="J40" s="50" t="s">
        <v>251</v>
      </c>
      <c r="K40" s="21"/>
      <c r="L40" s="172"/>
      <c r="M40" s="12"/>
      <c r="N40" s="31"/>
      <c r="O40" s="12"/>
      <c r="P40" s="13" t="s">
        <v>250</v>
      </c>
    </row>
    <row r="41" spans="1:16">
      <c r="A41" s="486"/>
      <c r="B41" s="489"/>
      <c r="C41" s="512"/>
      <c r="D41" s="532"/>
      <c r="E41" s="526"/>
      <c r="F41" s="505"/>
      <c r="G41" s="132" t="s">
        <v>651</v>
      </c>
      <c r="H41" s="173" t="s">
        <v>302</v>
      </c>
      <c r="I41" s="50" t="s">
        <v>68</v>
      </c>
      <c r="J41" s="50" t="s">
        <v>251</v>
      </c>
      <c r="K41" s="13"/>
      <c r="L41" s="172"/>
      <c r="M41" s="31"/>
      <c r="N41" s="31" t="s">
        <v>250</v>
      </c>
      <c r="O41" s="12"/>
      <c r="P41" s="13"/>
    </row>
    <row r="42" spans="1:16">
      <c r="A42" s="486"/>
      <c r="B42" s="489"/>
      <c r="C42" s="512"/>
      <c r="D42" s="532"/>
      <c r="E42" s="526"/>
      <c r="F42" s="505"/>
      <c r="G42" s="132" t="s">
        <v>652</v>
      </c>
      <c r="H42" s="173" t="s">
        <v>303</v>
      </c>
      <c r="I42" s="21" t="s">
        <v>68</v>
      </c>
      <c r="J42" s="21"/>
      <c r="K42" s="21" t="s">
        <v>251</v>
      </c>
      <c r="L42" s="172"/>
      <c r="M42" s="12" t="s">
        <v>250</v>
      </c>
      <c r="N42" s="31"/>
      <c r="O42" s="12"/>
      <c r="P42" s="13"/>
    </row>
    <row r="43" spans="1:16">
      <c r="A43" s="486"/>
      <c r="B43" s="489"/>
      <c r="C43" s="512"/>
      <c r="D43" s="532"/>
      <c r="E43" s="526"/>
      <c r="F43" s="505"/>
      <c r="G43" s="132" t="s">
        <v>653</v>
      </c>
      <c r="H43" s="173" t="s">
        <v>304</v>
      </c>
      <c r="I43" s="50" t="s">
        <v>68</v>
      </c>
      <c r="J43" s="50" t="s">
        <v>251</v>
      </c>
      <c r="K43" s="21"/>
      <c r="L43" s="172"/>
      <c r="M43" s="12"/>
      <c r="N43" s="31"/>
      <c r="O43" s="12"/>
      <c r="P43" s="13" t="s">
        <v>250</v>
      </c>
    </row>
    <row r="44" spans="1:16">
      <c r="A44" s="486"/>
      <c r="B44" s="489"/>
      <c r="C44" s="512"/>
      <c r="D44" s="532"/>
      <c r="E44" s="526"/>
      <c r="F44" s="505"/>
      <c r="G44" s="132" t="s">
        <v>654</v>
      </c>
      <c r="H44" s="173" t="s">
        <v>655</v>
      </c>
      <c r="I44" s="50" t="s">
        <v>68</v>
      </c>
      <c r="J44" s="50" t="s">
        <v>251</v>
      </c>
      <c r="K44" s="21"/>
      <c r="L44" s="172"/>
      <c r="M44" s="12" t="s">
        <v>250</v>
      </c>
      <c r="N44" s="31" t="s">
        <v>250</v>
      </c>
      <c r="O44" s="12"/>
      <c r="P44" s="13" t="s">
        <v>250</v>
      </c>
    </row>
    <row r="45" spans="1:16" ht="31.5">
      <c r="A45" s="486"/>
      <c r="B45" s="489"/>
      <c r="C45" s="512"/>
      <c r="D45" s="532"/>
      <c r="E45" s="526"/>
      <c r="F45" s="505"/>
      <c r="G45" s="132" t="s">
        <v>656</v>
      </c>
      <c r="H45" s="20" t="s">
        <v>305</v>
      </c>
      <c r="I45" s="21" t="s">
        <v>68</v>
      </c>
      <c r="J45" s="21" t="s">
        <v>251</v>
      </c>
      <c r="K45" s="21"/>
      <c r="L45" s="172"/>
      <c r="M45" s="12"/>
      <c r="N45" s="31" t="s">
        <v>250</v>
      </c>
      <c r="O45" s="12"/>
      <c r="P45" s="13"/>
    </row>
    <row r="46" spans="1:16" ht="31.5">
      <c r="A46" s="486"/>
      <c r="B46" s="489"/>
      <c r="C46" s="513"/>
      <c r="D46" s="533"/>
      <c r="E46" s="527"/>
      <c r="F46" s="510"/>
      <c r="G46" s="132" t="s">
        <v>657</v>
      </c>
      <c r="H46" s="20" t="s">
        <v>306</v>
      </c>
      <c r="I46" s="21" t="s">
        <v>68</v>
      </c>
      <c r="J46" s="21" t="s">
        <v>251</v>
      </c>
      <c r="K46" s="21"/>
      <c r="L46" s="172"/>
      <c r="M46" s="12"/>
      <c r="N46" s="31" t="s">
        <v>250</v>
      </c>
      <c r="O46" s="12"/>
      <c r="P46" s="13" t="s">
        <v>250</v>
      </c>
    </row>
    <row r="47" spans="1:16">
      <c r="A47" s="486"/>
      <c r="B47" s="489"/>
      <c r="C47" s="511" t="s">
        <v>129</v>
      </c>
      <c r="D47" s="504" t="s">
        <v>130</v>
      </c>
      <c r="E47" s="511" t="s">
        <v>658</v>
      </c>
      <c r="F47" s="504" t="s">
        <v>130</v>
      </c>
      <c r="G47" s="12" t="s">
        <v>659</v>
      </c>
      <c r="H47" s="173" t="s">
        <v>307</v>
      </c>
      <c r="I47" s="21" t="s">
        <v>68</v>
      </c>
      <c r="J47" s="21" t="s">
        <v>251</v>
      </c>
      <c r="K47" s="21"/>
      <c r="L47" s="172"/>
      <c r="M47" s="12"/>
      <c r="N47" s="31" t="s">
        <v>250</v>
      </c>
      <c r="O47" s="12"/>
      <c r="P47" s="13"/>
    </row>
    <row r="48" spans="1:16" ht="31.5">
      <c r="A48" s="486"/>
      <c r="B48" s="489"/>
      <c r="C48" s="512"/>
      <c r="D48" s="505"/>
      <c r="E48" s="512"/>
      <c r="F48" s="505"/>
      <c r="G48" s="12" t="s">
        <v>660</v>
      </c>
      <c r="H48" s="173" t="s">
        <v>308</v>
      </c>
      <c r="I48" s="21" t="s">
        <v>68</v>
      </c>
      <c r="J48" s="21" t="s">
        <v>251</v>
      </c>
      <c r="K48" s="21"/>
      <c r="L48" s="172"/>
      <c r="M48" s="12"/>
      <c r="N48" s="31" t="s">
        <v>250</v>
      </c>
      <c r="O48" s="12"/>
      <c r="P48" s="13" t="s">
        <v>70</v>
      </c>
    </row>
    <row r="49" spans="1:16">
      <c r="A49" s="486"/>
      <c r="B49" s="489"/>
      <c r="C49" s="511" t="s">
        <v>131</v>
      </c>
      <c r="D49" s="504" t="s">
        <v>132</v>
      </c>
      <c r="E49" s="511" t="s">
        <v>661</v>
      </c>
      <c r="F49" s="504" t="s">
        <v>132</v>
      </c>
      <c r="G49" s="12" t="s">
        <v>662</v>
      </c>
      <c r="H49" s="173" t="s">
        <v>309</v>
      </c>
      <c r="I49" s="21" t="s">
        <v>68</v>
      </c>
      <c r="J49" s="21" t="s">
        <v>251</v>
      </c>
      <c r="K49" s="21"/>
      <c r="L49" s="172"/>
      <c r="M49" s="12"/>
      <c r="N49" s="31" t="s">
        <v>250</v>
      </c>
      <c r="O49" s="12"/>
      <c r="P49" s="13"/>
    </row>
    <row r="50" spans="1:16" ht="31.5">
      <c r="A50" s="486"/>
      <c r="B50" s="489"/>
      <c r="C50" s="512"/>
      <c r="D50" s="505"/>
      <c r="E50" s="512"/>
      <c r="F50" s="505"/>
      <c r="G50" s="12" t="s">
        <v>663</v>
      </c>
      <c r="H50" s="173" t="s">
        <v>310</v>
      </c>
      <c r="I50" s="21" t="s">
        <v>68</v>
      </c>
      <c r="J50" s="21" t="s">
        <v>251</v>
      </c>
      <c r="K50" s="21"/>
      <c r="L50" s="172"/>
      <c r="M50" s="12"/>
      <c r="N50" s="31" t="s">
        <v>250</v>
      </c>
      <c r="O50" s="12"/>
      <c r="P50" s="13" t="s">
        <v>250</v>
      </c>
    </row>
    <row r="51" spans="1:16" ht="31.5" customHeight="1">
      <c r="A51" s="485">
        <v>5</v>
      </c>
      <c r="B51" s="488" t="s">
        <v>77</v>
      </c>
      <c r="C51" s="520" t="s">
        <v>133</v>
      </c>
      <c r="D51" s="521" t="s">
        <v>134</v>
      </c>
      <c r="E51" s="517" t="s">
        <v>664</v>
      </c>
      <c r="F51" s="522" t="s">
        <v>134</v>
      </c>
      <c r="G51" s="121" t="s">
        <v>665</v>
      </c>
      <c r="H51" s="178" t="s">
        <v>311</v>
      </c>
      <c r="I51" s="13" t="s">
        <v>68</v>
      </c>
      <c r="J51" s="13" t="s">
        <v>251</v>
      </c>
      <c r="K51" s="13"/>
      <c r="L51" s="172"/>
      <c r="M51" s="13"/>
      <c r="N51" s="13" t="s">
        <v>250</v>
      </c>
      <c r="O51" s="13"/>
      <c r="P51" s="13"/>
    </row>
    <row r="52" spans="1:16" ht="31.5">
      <c r="A52" s="486"/>
      <c r="B52" s="489"/>
      <c r="C52" s="520"/>
      <c r="D52" s="521"/>
      <c r="E52" s="518"/>
      <c r="F52" s="523"/>
      <c r="G52" s="121" t="s">
        <v>666</v>
      </c>
      <c r="H52" s="178" t="s">
        <v>312</v>
      </c>
      <c r="I52" s="13" t="s">
        <v>68</v>
      </c>
      <c r="J52" s="13"/>
      <c r="K52" s="13"/>
      <c r="L52" s="13" t="s">
        <v>250</v>
      </c>
      <c r="M52" s="13"/>
      <c r="N52" s="13"/>
      <c r="O52" s="13"/>
      <c r="P52" s="13"/>
    </row>
    <row r="53" spans="1:16" ht="31.5">
      <c r="A53" s="486"/>
      <c r="B53" s="489"/>
      <c r="C53" s="520"/>
      <c r="D53" s="521"/>
      <c r="E53" s="518"/>
      <c r="F53" s="523"/>
      <c r="G53" s="121" t="s">
        <v>667</v>
      </c>
      <c r="H53" s="122" t="s">
        <v>313</v>
      </c>
      <c r="I53" s="13" t="s">
        <v>68</v>
      </c>
      <c r="J53" s="13"/>
      <c r="K53" s="13"/>
      <c r="L53" s="13" t="s">
        <v>250</v>
      </c>
      <c r="M53" s="13"/>
      <c r="N53" s="13"/>
      <c r="O53" s="13"/>
      <c r="P53" s="13"/>
    </row>
    <row r="54" spans="1:16">
      <c r="A54" s="486"/>
      <c r="B54" s="489"/>
      <c r="C54" s="520"/>
      <c r="D54" s="521"/>
      <c r="E54" s="519"/>
      <c r="F54" s="524"/>
      <c r="G54" s="121" t="s">
        <v>668</v>
      </c>
      <c r="H54" s="122" t="s">
        <v>314</v>
      </c>
      <c r="I54" s="13" t="s">
        <v>68</v>
      </c>
      <c r="J54" s="13"/>
      <c r="K54" s="13"/>
      <c r="L54" s="13" t="s">
        <v>250</v>
      </c>
      <c r="M54" s="13"/>
      <c r="N54" s="13"/>
      <c r="O54" s="13"/>
      <c r="P54" s="13"/>
    </row>
    <row r="55" spans="1:16" ht="47.25">
      <c r="A55" s="486"/>
      <c r="B55" s="489"/>
      <c r="C55" s="502" t="s">
        <v>135</v>
      </c>
      <c r="D55" s="507" t="s">
        <v>136</v>
      </c>
      <c r="E55" s="517" t="s">
        <v>669</v>
      </c>
      <c r="F55" s="507" t="s">
        <v>136</v>
      </c>
      <c r="G55" s="121" t="s">
        <v>670</v>
      </c>
      <c r="H55" s="122" t="s">
        <v>315</v>
      </c>
      <c r="I55" s="13" t="s">
        <v>68</v>
      </c>
      <c r="J55" s="13"/>
      <c r="K55" s="13"/>
      <c r="L55" s="13" t="s">
        <v>250</v>
      </c>
      <c r="M55" s="13"/>
      <c r="N55" s="13"/>
      <c r="O55" s="13"/>
      <c r="P55" s="13"/>
    </row>
    <row r="56" spans="1:16" ht="31.5">
      <c r="A56" s="486"/>
      <c r="B56" s="489"/>
      <c r="C56" s="503"/>
      <c r="D56" s="508"/>
      <c r="E56" s="518"/>
      <c r="F56" s="508"/>
      <c r="G56" s="121" t="s">
        <v>671</v>
      </c>
      <c r="H56" s="122" t="s">
        <v>316</v>
      </c>
      <c r="I56" s="13" t="s">
        <v>68</v>
      </c>
      <c r="J56" s="13"/>
      <c r="K56" s="13"/>
      <c r="L56" s="13" t="s">
        <v>250</v>
      </c>
      <c r="M56" s="13"/>
      <c r="N56" s="13"/>
      <c r="O56" s="13"/>
      <c r="P56" s="13"/>
    </row>
    <row r="57" spans="1:16" ht="31.5">
      <c r="A57" s="486"/>
      <c r="B57" s="489"/>
      <c r="C57" s="503"/>
      <c r="D57" s="508"/>
      <c r="E57" s="518"/>
      <c r="F57" s="508"/>
      <c r="G57" s="121" t="s">
        <v>672</v>
      </c>
      <c r="H57" s="17" t="s">
        <v>317</v>
      </c>
      <c r="I57" s="13" t="s">
        <v>68</v>
      </c>
      <c r="J57" s="13"/>
      <c r="K57" s="13" t="s">
        <v>70</v>
      </c>
      <c r="L57" s="13" t="s">
        <v>70</v>
      </c>
      <c r="M57" s="13" t="s">
        <v>250</v>
      </c>
      <c r="N57" s="13"/>
      <c r="O57" s="13"/>
      <c r="P57" s="13"/>
    </row>
    <row r="58" spans="1:16" ht="31.5" customHeight="1">
      <c r="A58" s="486"/>
      <c r="B58" s="489"/>
      <c r="C58" s="503"/>
      <c r="D58" s="508"/>
      <c r="E58" s="518"/>
      <c r="F58" s="508"/>
      <c r="G58" s="121" t="s">
        <v>673</v>
      </c>
      <c r="H58" s="17" t="s">
        <v>318</v>
      </c>
      <c r="I58" s="13" t="s">
        <v>68</v>
      </c>
      <c r="J58" s="13"/>
      <c r="K58" s="13"/>
      <c r="L58" s="13" t="s">
        <v>250</v>
      </c>
      <c r="M58" s="13"/>
      <c r="N58" s="13"/>
      <c r="O58" s="13"/>
      <c r="P58" s="13"/>
    </row>
    <row r="59" spans="1:16" ht="31.5">
      <c r="A59" s="486"/>
      <c r="B59" s="489"/>
      <c r="C59" s="503"/>
      <c r="D59" s="508"/>
      <c r="E59" s="519"/>
      <c r="F59" s="508"/>
      <c r="G59" s="121" t="s">
        <v>674</v>
      </c>
      <c r="H59" s="122" t="s">
        <v>319</v>
      </c>
      <c r="I59" s="13" t="s">
        <v>68</v>
      </c>
      <c r="J59" s="13"/>
      <c r="K59" s="13"/>
      <c r="L59" s="13" t="s">
        <v>250</v>
      </c>
      <c r="M59" s="13"/>
      <c r="N59" s="13"/>
      <c r="O59" s="13"/>
      <c r="P59" s="13"/>
    </row>
    <row r="60" spans="1:16" ht="31.5">
      <c r="A60" s="486"/>
      <c r="B60" s="489"/>
      <c r="C60" s="502" t="s">
        <v>137</v>
      </c>
      <c r="D60" s="502" t="s">
        <v>138</v>
      </c>
      <c r="E60" s="517" t="s">
        <v>675</v>
      </c>
      <c r="F60" s="502" t="s">
        <v>138</v>
      </c>
      <c r="G60" s="354" t="s">
        <v>676</v>
      </c>
      <c r="H60" s="356" t="s">
        <v>320</v>
      </c>
      <c r="I60" s="13" t="s">
        <v>68</v>
      </c>
      <c r="J60" s="13"/>
      <c r="K60" s="13"/>
      <c r="L60" s="13" t="s">
        <v>250</v>
      </c>
      <c r="M60" s="13"/>
      <c r="N60" s="13"/>
      <c r="O60" s="13"/>
      <c r="P60" s="13"/>
    </row>
    <row r="61" spans="1:16" ht="31.5">
      <c r="A61" s="486"/>
      <c r="B61" s="489"/>
      <c r="C61" s="503"/>
      <c r="D61" s="503"/>
      <c r="E61" s="518"/>
      <c r="F61" s="503"/>
      <c r="G61" s="354" t="s">
        <v>677</v>
      </c>
      <c r="H61" s="356" t="s">
        <v>321</v>
      </c>
      <c r="I61" s="13" t="s">
        <v>68</v>
      </c>
      <c r="J61" s="13"/>
      <c r="K61" s="13"/>
      <c r="L61" s="13" t="s">
        <v>250</v>
      </c>
      <c r="M61" s="13"/>
      <c r="N61" s="13"/>
      <c r="O61" s="13"/>
      <c r="P61" s="13"/>
    </row>
    <row r="62" spans="1:16" ht="47.25">
      <c r="A62" s="486"/>
      <c r="B62" s="489"/>
      <c r="C62" s="503"/>
      <c r="D62" s="503"/>
      <c r="E62" s="518"/>
      <c r="F62" s="503"/>
      <c r="G62" s="354" t="s">
        <v>678</v>
      </c>
      <c r="H62" s="356" t="s">
        <v>322</v>
      </c>
      <c r="I62" s="13" t="s">
        <v>68</v>
      </c>
      <c r="J62" s="13"/>
      <c r="K62" s="13"/>
      <c r="L62" s="13" t="s">
        <v>250</v>
      </c>
      <c r="M62" s="13"/>
      <c r="N62" s="13"/>
      <c r="O62" s="13"/>
      <c r="P62" s="13"/>
    </row>
    <row r="63" spans="1:16" ht="31.5">
      <c r="A63" s="486"/>
      <c r="B63" s="489"/>
      <c r="C63" s="503"/>
      <c r="D63" s="503"/>
      <c r="E63" s="518"/>
      <c r="F63" s="503"/>
      <c r="G63" s="354" t="s">
        <v>679</v>
      </c>
      <c r="H63" s="356" t="s">
        <v>323</v>
      </c>
      <c r="I63" s="13" t="s">
        <v>68</v>
      </c>
      <c r="J63" s="13"/>
      <c r="K63" s="13"/>
      <c r="L63" s="13" t="s">
        <v>250</v>
      </c>
      <c r="M63" s="13"/>
      <c r="N63" s="13"/>
      <c r="O63" s="13"/>
      <c r="P63" s="13"/>
    </row>
    <row r="64" spans="1:16">
      <c r="A64" s="486"/>
      <c r="B64" s="489"/>
      <c r="C64" s="503"/>
      <c r="D64" s="503"/>
      <c r="E64" s="518"/>
      <c r="F64" s="503"/>
      <c r="G64" s="354" t="s">
        <v>680</v>
      </c>
      <c r="H64" s="356" t="s">
        <v>324</v>
      </c>
      <c r="I64" s="13" t="s">
        <v>68</v>
      </c>
      <c r="J64" s="13"/>
      <c r="K64" s="13"/>
      <c r="L64" s="13" t="s">
        <v>250</v>
      </c>
      <c r="M64" s="13"/>
      <c r="N64" s="13"/>
      <c r="O64" s="13"/>
      <c r="P64" s="13"/>
    </row>
    <row r="65" spans="1:16">
      <c r="A65" s="486"/>
      <c r="B65" s="489"/>
      <c r="C65" s="503"/>
      <c r="D65" s="503"/>
      <c r="E65" s="518"/>
      <c r="F65" s="503"/>
      <c r="G65" s="354" t="s">
        <v>681</v>
      </c>
      <c r="H65" s="356" t="s">
        <v>325</v>
      </c>
      <c r="I65" s="13" t="s">
        <v>68</v>
      </c>
      <c r="J65" s="13"/>
      <c r="K65" s="13"/>
      <c r="L65" s="13" t="s">
        <v>250</v>
      </c>
      <c r="M65" s="13"/>
      <c r="N65" s="13"/>
      <c r="O65" s="13"/>
      <c r="P65" s="13"/>
    </row>
    <row r="66" spans="1:16">
      <c r="A66" s="486"/>
      <c r="B66" s="489"/>
      <c r="C66" s="503"/>
      <c r="D66" s="503"/>
      <c r="E66" s="518"/>
      <c r="F66" s="503"/>
      <c r="G66" s="354" t="s">
        <v>682</v>
      </c>
      <c r="H66" s="356" t="s">
        <v>326</v>
      </c>
      <c r="I66" s="13" t="s">
        <v>68</v>
      </c>
      <c r="J66" s="13"/>
      <c r="K66" s="13"/>
      <c r="L66" s="13" t="s">
        <v>250</v>
      </c>
      <c r="M66" s="13"/>
      <c r="N66" s="13"/>
      <c r="O66" s="13"/>
      <c r="P66" s="13"/>
    </row>
    <row r="67" spans="1:16">
      <c r="A67" s="486"/>
      <c r="B67" s="489"/>
      <c r="C67" s="506"/>
      <c r="D67" s="506"/>
      <c r="E67" s="519"/>
      <c r="F67" s="506"/>
      <c r="G67" s="354" t="s">
        <v>683</v>
      </c>
      <c r="H67" s="356" t="s">
        <v>327</v>
      </c>
      <c r="I67" s="13" t="s">
        <v>68</v>
      </c>
      <c r="J67" s="13"/>
      <c r="K67" s="13"/>
      <c r="L67" s="13" t="s">
        <v>250</v>
      </c>
      <c r="M67" s="13"/>
      <c r="N67" s="13"/>
      <c r="O67" s="13"/>
      <c r="P67" s="13"/>
    </row>
    <row r="68" spans="1:16" ht="44.25" customHeight="1">
      <c r="A68" s="487"/>
      <c r="B68" s="490"/>
      <c r="C68" s="13" t="s">
        <v>139</v>
      </c>
      <c r="D68" s="17" t="s">
        <v>140</v>
      </c>
      <c r="E68" s="354" t="s">
        <v>684</v>
      </c>
      <c r="F68" s="356" t="s">
        <v>328</v>
      </c>
      <c r="G68" s="354" t="s">
        <v>685</v>
      </c>
      <c r="H68" s="356" t="s">
        <v>328</v>
      </c>
      <c r="I68" s="13" t="s">
        <v>68</v>
      </c>
      <c r="J68" s="13"/>
      <c r="K68" s="13"/>
      <c r="L68" s="13" t="s">
        <v>250</v>
      </c>
      <c r="M68" s="13"/>
      <c r="N68" s="13"/>
      <c r="O68" s="13"/>
      <c r="P68" s="13"/>
    </row>
    <row r="69" spans="1:16" ht="31.5">
      <c r="A69" s="485">
        <v>6</v>
      </c>
      <c r="B69" s="488" t="s">
        <v>78</v>
      </c>
      <c r="C69" s="511" t="s">
        <v>141</v>
      </c>
      <c r="D69" s="511" t="s">
        <v>142</v>
      </c>
      <c r="E69" s="16" t="s">
        <v>686</v>
      </c>
      <c r="F69" s="26" t="s">
        <v>329</v>
      </c>
      <c r="G69" s="16" t="s">
        <v>687</v>
      </c>
      <c r="H69" s="26" t="s">
        <v>329</v>
      </c>
      <c r="I69" s="21"/>
      <c r="J69" s="21"/>
      <c r="K69" s="21" t="s">
        <v>68</v>
      </c>
      <c r="L69" s="172"/>
      <c r="M69" s="12" t="s">
        <v>250</v>
      </c>
      <c r="N69" s="31"/>
      <c r="O69" s="12"/>
      <c r="P69" s="12"/>
    </row>
    <row r="70" spans="1:16" ht="78.75">
      <c r="A70" s="486"/>
      <c r="B70" s="489"/>
      <c r="C70" s="512"/>
      <c r="D70" s="512"/>
      <c r="E70" s="511" t="s">
        <v>688</v>
      </c>
      <c r="F70" s="504" t="s">
        <v>330</v>
      </c>
      <c r="G70" s="16" t="s">
        <v>689</v>
      </c>
      <c r="H70" s="26" t="s">
        <v>331</v>
      </c>
      <c r="I70" s="21"/>
      <c r="J70" s="21"/>
      <c r="K70" s="21" t="s">
        <v>68</v>
      </c>
      <c r="L70" s="172"/>
      <c r="M70" s="12" t="s">
        <v>250</v>
      </c>
      <c r="N70" s="31"/>
      <c r="O70" s="12"/>
      <c r="P70" s="12"/>
    </row>
    <row r="71" spans="1:16" ht="31.5">
      <c r="A71" s="486"/>
      <c r="B71" s="489"/>
      <c r="C71" s="512"/>
      <c r="D71" s="512"/>
      <c r="E71" s="512"/>
      <c r="F71" s="505"/>
      <c r="G71" s="16" t="s">
        <v>690</v>
      </c>
      <c r="H71" s="3" t="s">
        <v>332</v>
      </c>
      <c r="I71" s="21"/>
      <c r="J71" s="21"/>
      <c r="K71" s="21" t="s">
        <v>68</v>
      </c>
      <c r="L71" s="172"/>
      <c r="M71" s="12" t="s">
        <v>250</v>
      </c>
      <c r="N71" s="31"/>
      <c r="O71" s="12"/>
      <c r="P71" s="12" t="s">
        <v>250</v>
      </c>
    </row>
    <row r="72" spans="1:16" ht="31.5">
      <c r="A72" s="486"/>
      <c r="B72" s="489"/>
      <c r="C72" s="512"/>
      <c r="D72" s="512"/>
      <c r="E72" s="512"/>
      <c r="F72" s="505"/>
      <c r="G72" s="16" t="s">
        <v>691</v>
      </c>
      <c r="H72" s="26" t="s">
        <v>333</v>
      </c>
      <c r="I72" s="21"/>
      <c r="J72" s="21"/>
      <c r="K72" s="21" t="s">
        <v>68</v>
      </c>
      <c r="L72" s="172"/>
      <c r="M72" s="12" t="s">
        <v>250</v>
      </c>
      <c r="N72" s="31"/>
      <c r="O72" s="12"/>
      <c r="P72" s="12"/>
    </row>
    <row r="73" spans="1:16" ht="31.5">
      <c r="A73" s="486"/>
      <c r="B73" s="489"/>
      <c r="C73" s="512"/>
      <c r="D73" s="512"/>
      <c r="E73" s="512"/>
      <c r="F73" s="505"/>
      <c r="G73" s="16" t="s">
        <v>692</v>
      </c>
      <c r="H73" s="26" t="s">
        <v>334</v>
      </c>
      <c r="I73" s="21"/>
      <c r="J73" s="21"/>
      <c r="K73" s="21" t="s">
        <v>68</v>
      </c>
      <c r="L73" s="172"/>
      <c r="M73" s="12" t="s">
        <v>250</v>
      </c>
      <c r="N73" s="31"/>
      <c r="O73" s="12"/>
      <c r="P73" s="12"/>
    </row>
    <row r="74" spans="1:16">
      <c r="A74" s="486"/>
      <c r="B74" s="489"/>
      <c r="C74" s="512"/>
      <c r="D74" s="512"/>
      <c r="E74" s="513"/>
      <c r="F74" s="510"/>
      <c r="G74" s="16" t="s">
        <v>693</v>
      </c>
      <c r="H74" s="179" t="s">
        <v>335</v>
      </c>
      <c r="I74" s="21"/>
      <c r="J74" s="21"/>
      <c r="K74" s="21" t="s">
        <v>68</v>
      </c>
      <c r="L74" s="172"/>
      <c r="M74" s="12" t="s">
        <v>250</v>
      </c>
      <c r="N74" s="31"/>
      <c r="O74" s="12"/>
      <c r="P74" s="12" t="s">
        <v>250</v>
      </c>
    </row>
    <row r="75" spans="1:16" ht="31.5" customHeight="1">
      <c r="A75" s="486"/>
      <c r="B75" s="489"/>
      <c r="C75" s="512"/>
      <c r="D75" s="512"/>
      <c r="E75" s="511" t="s">
        <v>694</v>
      </c>
      <c r="F75" s="504" t="s">
        <v>336</v>
      </c>
      <c r="G75" s="16" t="s">
        <v>695</v>
      </c>
      <c r="H75" s="177" t="s">
        <v>337</v>
      </c>
      <c r="I75" s="21"/>
      <c r="J75" s="21"/>
      <c r="K75" s="21" t="s">
        <v>68</v>
      </c>
      <c r="L75" s="172"/>
      <c r="M75" s="12" t="s">
        <v>250</v>
      </c>
      <c r="N75" s="31"/>
      <c r="O75" s="12"/>
      <c r="P75" s="12"/>
    </row>
    <row r="76" spans="1:16" ht="31.5">
      <c r="A76" s="486"/>
      <c r="B76" s="489"/>
      <c r="C76" s="512"/>
      <c r="D76" s="512"/>
      <c r="E76" s="513"/>
      <c r="F76" s="510"/>
      <c r="G76" s="16" t="s">
        <v>696</v>
      </c>
      <c r="H76" s="177" t="s">
        <v>338</v>
      </c>
      <c r="I76" s="21"/>
      <c r="J76" s="21"/>
      <c r="K76" s="21" t="s">
        <v>68</v>
      </c>
      <c r="L76" s="172"/>
      <c r="M76" s="12" t="s">
        <v>251</v>
      </c>
      <c r="N76" s="31"/>
      <c r="O76" s="12"/>
      <c r="P76" s="12" t="s">
        <v>250</v>
      </c>
    </row>
    <row r="77" spans="1:16">
      <c r="A77" s="486"/>
      <c r="B77" s="489"/>
      <c r="C77" s="512"/>
      <c r="D77" s="512"/>
      <c r="E77" s="16" t="s">
        <v>697</v>
      </c>
      <c r="F77" s="37" t="s">
        <v>339</v>
      </c>
      <c r="G77" s="16" t="s">
        <v>698</v>
      </c>
      <c r="H77" s="37" t="s">
        <v>339</v>
      </c>
      <c r="I77" s="21"/>
      <c r="J77" s="21"/>
      <c r="K77" s="21" t="s">
        <v>68</v>
      </c>
      <c r="L77" s="172"/>
      <c r="M77" s="12" t="s">
        <v>250</v>
      </c>
      <c r="N77" s="31"/>
      <c r="O77" s="12"/>
      <c r="P77" s="12"/>
    </row>
    <row r="78" spans="1:16" ht="31.5">
      <c r="A78" s="486"/>
      <c r="B78" s="489"/>
      <c r="C78" s="512"/>
      <c r="D78" s="512"/>
      <c r="E78" s="511" t="s">
        <v>699</v>
      </c>
      <c r="F78" s="514" t="s">
        <v>340</v>
      </c>
      <c r="G78" s="16" t="s">
        <v>700</v>
      </c>
      <c r="H78" s="37" t="s">
        <v>341</v>
      </c>
      <c r="I78" s="21"/>
      <c r="J78" s="21"/>
      <c r="K78" s="21" t="s">
        <v>68</v>
      </c>
      <c r="L78" s="172"/>
      <c r="M78" s="12" t="s">
        <v>251</v>
      </c>
      <c r="N78" s="31"/>
      <c r="O78" s="12"/>
      <c r="P78" s="12" t="s">
        <v>250</v>
      </c>
    </row>
    <row r="79" spans="1:16" ht="31.5">
      <c r="A79" s="486"/>
      <c r="B79" s="489"/>
      <c r="C79" s="512"/>
      <c r="D79" s="512"/>
      <c r="E79" s="512"/>
      <c r="F79" s="515"/>
      <c r="G79" s="16" t="s">
        <v>701</v>
      </c>
      <c r="H79" s="177" t="s">
        <v>342</v>
      </c>
      <c r="I79" s="21"/>
      <c r="J79" s="21"/>
      <c r="K79" s="21" t="s">
        <v>68</v>
      </c>
      <c r="L79" s="172"/>
      <c r="M79" s="12" t="s">
        <v>251</v>
      </c>
      <c r="N79" s="31"/>
      <c r="O79" s="12"/>
      <c r="P79" s="12" t="s">
        <v>250</v>
      </c>
    </row>
    <row r="80" spans="1:16" ht="31.5">
      <c r="A80" s="486"/>
      <c r="B80" s="489"/>
      <c r="C80" s="512"/>
      <c r="D80" s="512"/>
      <c r="E80" s="513"/>
      <c r="F80" s="516"/>
      <c r="G80" s="16" t="s">
        <v>702</v>
      </c>
      <c r="H80" s="37" t="s">
        <v>343</v>
      </c>
      <c r="I80" s="21"/>
      <c r="J80" s="21"/>
      <c r="K80" s="21" t="s">
        <v>68</v>
      </c>
      <c r="L80" s="172"/>
      <c r="M80" s="12"/>
      <c r="N80" s="31"/>
      <c r="O80" s="12"/>
      <c r="P80" s="12" t="s">
        <v>250</v>
      </c>
    </row>
    <row r="81" spans="1:16">
      <c r="A81" s="486"/>
      <c r="B81" s="489"/>
      <c r="C81" s="511" t="s">
        <v>143</v>
      </c>
      <c r="D81" s="504" t="s">
        <v>144</v>
      </c>
      <c r="E81" s="511" t="s">
        <v>703</v>
      </c>
      <c r="F81" s="504" t="s">
        <v>144</v>
      </c>
      <c r="G81" s="12" t="s">
        <v>704</v>
      </c>
      <c r="H81" s="180" t="s">
        <v>344</v>
      </c>
      <c r="I81" s="21"/>
      <c r="J81" s="21"/>
      <c r="K81" s="21" t="s">
        <v>68</v>
      </c>
      <c r="L81" s="172"/>
      <c r="M81" s="12"/>
      <c r="N81" s="31"/>
      <c r="O81" s="12" t="s">
        <v>250</v>
      </c>
      <c r="P81" s="12"/>
    </row>
    <row r="82" spans="1:16">
      <c r="A82" s="486"/>
      <c r="B82" s="489"/>
      <c r="C82" s="512"/>
      <c r="D82" s="505"/>
      <c r="E82" s="512"/>
      <c r="F82" s="505"/>
      <c r="G82" s="12" t="s">
        <v>705</v>
      </c>
      <c r="H82" s="180" t="s">
        <v>345</v>
      </c>
      <c r="I82" s="21" t="s">
        <v>68</v>
      </c>
      <c r="J82" s="21"/>
      <c r="K82" s="21" t="s">
        <v>251</v>
      </c>
      <c r="L82" s="172"/>
      <c r="M82" s="12"/>
      <c r="N82" s="31"/>
      <c r="O82" s="12" t="s">
        <v>250</v>
      </c>
      <c r="P82" s="12" t="s">
        <v>250</v>
      </c>
    </row>
    <row r="83" spans="1:16">
      <c r="A83" s="486"/>
      <c r="B83" s="489"/>
      <c r="C83" s="512"/>
      <c r="D83" s="505"/>
      <c r="E83" s="512"/>
      <c r="F83" s="505"/>
      <c r="G83" s="12" t="s">
        <v>706</v>
      </c>
      <c r="H83" s="180" t="s">
        <v>346</v>
      </c>
      <c r="I83" s="21"/>
      <c r="J83" s="21"/>
      <c r="K83" s="21" t="s">
        <v>68</v>
      </c>
      <c r="L83" s="172"/>
      <c r="M83" s="12" t="s">
        <v>250</v>
      </c>
      <c r="N83" s="31"/>
      <c r="O83" s="12" t="s">
        <v>250</v>
      </c>
      <c r="P83" s="12"/>
    </row>
    <row r="84" spans="1:16">
      <c r="A84" s="486"/>
      <c r="B84" s="489"/>
      <c r="C84" s="512"/>
      <c r="D84" s="505"/>
      <c r="E84" s="512"/>
      <c r="F84" s="505"/>
      <c r="G84" s="12" t="s">
        <v>707</v>
      </c>
      <c r="H84" s="173" t="s">
        <v>347</v>
      </c>
      <c r="I84" s="21"/>
      <c r="J84" s="21"/>
      <c r="K84" s="21" t="s">
        <v>68</v>
      </c>
      <c r="L84" s="172"/>
      <c r="M84" s="12"/>
      <c r="N84" s="31"/>
      <c r="O84" s="12" t="s">
        <v>250</v>
      </c>
      <c r="P84" s="12"/>
    </row>
    <row r="85" spans="1:16">
      <c r="A85" s="486"/>
      <c r="B85" s="489"/>
      <c r="C85" s="512"/>
      <c r="D85" s="505"/>
      <c r="E85" s="512"/>
      <c r="F85" s="505"/>
      <c r="G85" s="12" t="s">
        <v>708</v>
      </c>
      <c r="H85" s="180" t="s">
        <v>348</v>
      </c>
      <c r="I85" s="21" t="s">
        <v>68</v>
      </c>
      <c r="J85" s="21" t="s">
        <v>251</v>
      </c>
      <c r="K85" s="21" t="s">
        <v>251</v>
      </c>
      <c r="L85" s="172"/>
      <c r="M85" s="12"/>
      <c r="N85" s="31" t="s">
        <v>250</v>
      </c>
      <c r="O85" s="12" t="s">
        <v>250</v>
      </c>
      <c r="P85" s="12"/>
    </row>
    <row r="86" spans="1:16">
      <c r="A86" s="486"/>
      <c r="B86" s="489"/>
      <c r="C86" s="512"/>
      <c r="D86" s="505"/>
      <c r="E86" s="512"/>
      <c r="F86" s="505"/>
      <c r="G86" s="12" t="s">
        <v>709</v>
      </c>
      <c r="H86" s="180" t="s">
        <v>349</v>
      </c>
      <c r="I86" s="21" t="s">
        <v>68</v>
      </c>
      <c r="J86" s="21" t="s">
        <v>251</v>
      </c>
      <c r="K86" s="21" t="s">
        <v>251</v>
      </c>
      <c r="L86" s="172"/>
      <c r="M86" s="12" t="s">
        <v>250</v>
      </c>
      <c r="N86" s="31" t="s">
        <v>250</v>
      </c>
      <c r="O86" s="12"/>
      <c r="P86" s="12" t="s">
        <v>250</v>
      </c>
    </row>
    <row r="87" spans="1:16">
      <c r="A87" s="486"/>
      <c r="B87" s="489"/>
      <c r="C87" s="513"/>
      <c r="D87" s="510"/>
      <c r="E87" s="513"/>
      <c r="F87" s="510"/>
      <c r="G87" s="12" t="s">
        <v>710</v>
      </c>
      <c r="H87" s="180" t="s">
        <v>350</v>
      </c>
      <c r="I87" s="21"/>
      <c r="J87" s="21"/>
      <c r="K87" s="21" t="s">
        <v>68</v>
      </c>
      <c r="L87" s="172"/>
      <c r="M87" s="12" t="s">
        <v>250</v>
      </c>
      <c r="N87" s="31"/>
      <c r="O87" s="12" t="s">
        <v>250</v>
      </c>
      <c r="P87" s="12"/>
    </row>
    <row r="88" spans="1:16" ht="47.25">
      <c r="A88" s="486"/>
      <c r="B88" s="489"/>
      <c r="C88" s="16" t="s">
        <v>145</v>
      </c>
      <c r="D88" s="24" t="s">
        <v>146</v>
      </c>
      <c r="E88" s="16" t="s">
        <v>711</v>
      </c>
      <c r="F88" s="24" t="s">
        <v>351</v>
      </c>
      <c r="G88" s="16" t="s">
        <v>712</v>
      </c>
      <c r="H88" s="24" t="s">
        <v>351</v>
      </c>
      <c r="I88" s="21"/>
      <c r="J88" s="21"/>
      <c r="K88" s="21" t="s">
        <v>68</v>
      </c>
      <c r="L88" s="172"/>
      <c r="M88" s="12" t="s">
        <v>250</v>
      </c>
      <c r="N88" s="31"/>
      <c r="O88" s="12"/>
      <c r="P88" s="12" t="s">
        <v>250</v>
      </c>
    </row>
    <row r="89" spans="1:16" ht="31.5">
      <c r="A89" s="486"/>
      <c r="B89" s="489"/>
      <c r="C89" s="511" t="s">
        <v>147</v>
      </c>
      <c r="D89" s="504" t="s">
        <v>148</v>
      </c>
      <c r="E89" s="511" t="s">
        <v>352</v>
      </c>
      <c r="F89" s="504" t="s">
        <v>148</v>
      </c>
      <c r="G89" s="16" t="s">
        <v>713</v>
      </c>
      <c r="H89" s="24" t="s">
        <v>353</v>
      </c>
      <c r="I89" s="22"/>
      <c r="J89" s="22"/>
      <c r="K89" s="21" t="s">
        <v>68</v>
      </c>
      <c r="L89" s="172"/>
      <c r="M89" s="12" t="s">
        <v>250</v>
      </c>
      <c r="N89" s="31"/>
      <c r="O89" s="12"/>
      <c r="P89" s="31"/>
    </row>
    <row r="90" spans="1:16">
      <c r="A90" s="486"/>
      <c r="B90" s="489"/>
      <c r="C90" s="512"/>
      <c r="D90" s="505"/>
      <c r="E90" s="512"/>
      <c r="F90" s="505"/>
      <c r="G90" s="16" t="s">
        <v>714</v>
      </c>
      <c r="H90" s="24" t="s">
        <v>354</v>
      </c>
      <c r="I90" s="22"/>
      <c r="J90" s="22"/>
      <c r="K90" s="21" t="s">
        <v>68</v>
      </c>
      <c r="L90" s="172"/>
      <c r="M90" s="12" t="s">
        <v>250</v>
      </c>
      <c r="N90" s="31"/>
      <c r="O90" s="12"/>
      <c r="P90" s="31"/>
    </row>
    <row r="91" spans="1:16" ht="15.75" customHeight="1">
      <c r="A91" s="486"/>
      <c r="B91" s="489"/>
      <c r="C91" s="512"/>
      <c r="D91" s="505"/>
      <c r="E91" s="512"/>
      <c r="F91" s="505"/>
      <c r="G91" s="16" t="s">
        <v>715</v>
      </c>
      <c r="H91" s="24" t="s">
        <v>355</v>
      </c>
      <c r="I91" s="22" t="s">
        <v>68</v>
      </c>
      <c r="J91" s="22" t="s">
        <v>70</v>
      </c>
      <c r="K91" s="21" t="s">
        <v>251</v>
      </c>
      <c r="L91" s="172"/>
      <c r="M91" s="12" t="s">
        <v>250</v>
      </c>
      <c r="N91" s="31" t="s">
        <v>70</v>
      </c>
      <c r="O91" s="12"/>
      <c r="P91" s="31"/>
    </row>
    <row r="92" spans="1:16" ht="31.5">
      <c r="A92" s="486"/>
      <c r="B92" s="489"/>
      <c r="C92" s="512"/>
      <c r="D92" s="505"/>
      <c r="E92" s="512"/>
      <c r="F92" s="505"/>
      <c r="G92" s="16" t="s">
        <v>716</v>
      </c>
      <c r="H92" s="24" t="s">
        <v>356</v>
      </c>
      <c r="I92" s="22" t="s">
        <v>68</v>
      </c>
      <c r="J92" s="22"/>
      <c r="K92" s="21" t="s">
        <v>251</v>
      </c>
      <c r="L92" s="172"/>
      <c r="M92" s="12" t="s">
        <v>250</v>
      </c>
      <c r="N92" s="31"/>
      <c r="O92" s="12"/>
      <c r="P92" s="31"/>
    </row>
    <row r="93" spans="1:16" ht="31.5" customHeight="1">
      <c r="A93" s="486"/>
      <c r="B93" s="489"/>
      <c r="C93" s="512"/>
      <c r="D93" s="505"/>
      <c r="E93" s="512"/>
      <c r="F93" s="505"/>
      <c r="G93" s="16" t="s">
        <v>717</v>
      </c>
      <c r="H93" s="24" t="s">
        <v>357</v>
      </c>
      <c r="I93" s="22"/>
      <c r="J93" s="22"/>
      <c r="K93" s="22" t="s">
        <v>68</v>
      </c>
      <c r="L93" s="172"/>
      <c r="M93" s="12" t="s">
        <v>250</v>
      </c>
      <c r="N93" s="31"/>
      <c r="O93" s="12"/>
      <c r="P93" s="31"/>
    </row>
    <row r="94" spans="1:16">
      <c r="A94" s="486"/>
      <c r="B94" s="489"/>
      <c r="C94" s="512"/>
      <c r="D94" s="505"/>
      <c r="E94" s="513"/>
      <c r="F94" s="505"/>
      <c r="G94" s="16" t="s">
        <v>718</v>
      </c>
      <c r="H94" s="24" t="s">
        <v>358</v>
      </c>
      <c r="I94" s="22" t="s">
        <v>68</v>
      </c>
      <c r="J94" s="22" t="s">
        <v>70</v>
      </c>
      <c r="K94" s="22" t="s">
        <v>251</v>
      </c>
      <c r="L94" s="172"/>
      <c r="M94" s="12" t="s">
        <v>70</v>
      </c>
      <c r="N94" s="31" t="s">
        <v>70</v>
      </c>
      <c r="O94" s="12"/>
      <c r="P94" s="31" t="s">
        <v>250</v>
      </c>
    </row>
    <row r="95" spans="1:16" ht="31.5">
      <c r="A95" s="485">
        <v>7</v>
      </c>
      <c r="B95" s="488" t="s">
        <v>79</v>
      </c>
      <c r="C95" s="479" t="s">
        <v>149</v>
      </c>
      <c r="D95" s="481" t="s">
        <v>359</v>
      </c>
      <c r="E95" s="502" t="s">
        <v>360</v>
      </c>
      <c r="F95" s="507" t="s">
        <v>361</v>
      </c>
      <c r="G95" s="13" t="s">
        <v>719</v>
      </c>
      <c r="H95" s="175" t="s">
        <v>362</v>
      </c>
      <c r="I95" s="321"/>
      <c r="J95" s="321"/>
      <c r="K95" s="321" t="s">
        <v>68</v>
      </c>
      <c r="L95" s="321"/>
      <c r="M95" s="321" t="s">
        <v>250</v>
      </c>
      <c r="N95" s="321"/>
      <c r="O95" s="181"/>
      <c r="P95" s="181"/>
    </row>
    <row r="96" spans="1:16" ht="31.5">
      <c r="A96" s="486"/>
      <c r="B96" s="489"/>
      <c r="C96" s="491"/>
      <c r="D96" s="492"/>
      <c r="E96" s="503"/>
      <c r="F96" s="508"/>
      <c r="G96" s="13" t="s">
        <v>720</v>
      </c>
      <c r="H96" s="175" t="s">
        <v>363</v>
      </c>
      <c r="I96" s="321"/>
      <c r="J96" s="321"/>
      <c r="K96" s="321" t="s">
        <v>68</v>
      </c>
      <c r="L96" s="321"/>
      <c r="M96" s="321" t="s">
        <v>250</v>
      </c>
      <c r="N96" s="31" t="s">
        <v>250</v>
      </c>
      <c r="O96" s="31" t="s">
        <v>250</v>
      </c>
      <c r="P96" s="31" t="s">
        <v>250</v>
      </c>
    </row>
    <row r="97" spans="1:16" ht="31.5">
      <c r="A97" s="486"/>
      <c r="B97" s="489"/>
      <c r="C97" s="491"/>
      <c r="D97" s="492"/>
      <c r="E97" s="503"/>
      <c r="F97" s="508"/>
      <c r="G97" s="13" t="s">
        <v>721</v>
      </c>
      <c r="H97" s="175" t="s">
        <v>364</v>
      </c>
      <c r="I97" s="321"/>
      <c r="J97" s="321"/>
      <c r="K97" s="321" t="s">
        <v>68</v>
      </c>
      <c r="L97" s="321"/>
      <c r="M97" s="321" t="s">
        <v>250</v>
      </c>
      <c r="N97" s="321"/>
      <c r="O97" s="181" t="s">
        <v>70</v>
      </c>
      <c r="P97" s="181" t="s">
        <v>250</v>
      </c>
    </row>
    <row r="98" spans="1:16" ht="31.5">
      <c r="A98" s="486"/>
      <c r="B98" s="489"/>
      <c r="C98" s="491"/>
      <c r="D98" s="492"/>
      <c r="E98" s="503"/>
      <c r="F98" s="508"/>
      <c r="G98" s="13" t="s">
        <v>722</v>
      </c>
      <c r="H98" s="175" t="s">
        <v>365</v>
      </c>
      <c r="I98" s="321"/>
      <c r="J98" s="321"/>
      <c r="K98" s="321" t="s">
        <v>68</v>
      </c>
      <c r="L98" s="321"/>
      <c r="M98" s="321" t="s">
        <v>250</v>
      </c>
      <c r="N98" s="321"/>
      <c r="O98" s="181" t="s">
        <v>250</v>
      </c>
      <c r="P98" s="181"/>
    </row>
    <row r="99" spans="1:16" ht="31.5">
      <c r="A99" s="486"/>
      <c r="B99" s="489"/>
      <c r="C99" s="491"/>
      <c r="D99" s="492"/>
      <c r="E99" s="503"/>
      <c r="F99" s="508"/>
      <c r="G99" s="13" t="s">
        <v>723</v>
      </c>
      <c r="H99" s="175" t="s">
        <v>366</v>
      </c>
      <c r="I99" s="321"/>
      <c r="J99" s="321"/>
      <c r="K99" s="321" t="s">
        <v>68</v>
      </c>
      <c r="L99" s="321"/>
      <c r="M99" s="321" t="s">
        <v>250</v>
      </c>
      <c r="N99" s="321" t="s">
        <v>250</v>
      </c>
      <c r="O99" s="181" t="s">
        <v>250</v>
      </c>
      <c r="P99" s="181" t="s">
        <v>250</v>
      </c>
    </row>
    <row r="100" spans="1:16" ht="31.5">
      <c r="A100" s="486"/>
      <c r="B100" s="489"/>
      <c r="C100" s="491"/>
      <c r="D100" s="492"/>
      <c r="E100" s="503"/>
      <c r="F100" s="508"/>
      <c r="G100" s="13" t="s">
        <v>724</v>
      </c>
      <c r="H100" s="175" t="s">
        <v>367</v>
      </c>
      <c r="I100" s="321" t="s">
        <v>68</v>
      </c>
      <c r="J100" s="321"/>
      <c r="K100" s="321" t="s">
        <v>251</v>
      </c>
      <c r="L100" s="321"/>
      <c r="M100" s="321" t="s">
        <v>250</v>
      </c>
      <c r="N100" s="321"/>
      <c r="O100" s="181" t="s">
        <v>250</v>
      </c>
      <c r="P100" s="181" t="s">
        <v>250</v>
      </c>
    </row>
    <row r="101" spans="1:16" ht="31.5">
      <c r="A101" s="486"/>
      <c r="B101" s="489"/>
      <c r="C101" s="491"/>
      <c r="D101" s="492"/>
      <c r="E101" s="506"/>
      <c r="F101" s="509"/>
      <c r="G101" s="13" t="s">
        <v>725</v>
      </c>
      <c r="H101" s="175" t="s">
        <v>368</v>
      </c>
      <c r="I101" s="321" t="s">
        <v>68</v>
      </c>
      <c r="J101" s="321"/>
      <c r="K101" s="321" t="s">
        <v>251</v>
      </c>
      <c r="L101" s="321"/>
      <c r="M101" s="321" t="s">
        <v>250</v>
      </c>
      <c r="N101" s="321"/>
      <c r="O101" s="181"/>
      <c r="P101" s="181"/>
    </row>
    <row r="102" spans="1:16" ht="31.5">
      <c r="A102" s="486"/>
      <c r="B102" s="489"/>
      <c r="C102" s="491"/>
      <c r="D102" s="492"/>
      <c r="E102" s="502" t="s">
        <v>369</v>
      </c>
      <c r="F102" s="507" t="s">
        <v>370</v>
      </c>
      <c r="G102" s="13" t="s">
        <v>726</v>
      </c>
      <c r="H102" s="17" t="s">
        <v>371</v>
      </c>
      <c r="I102" s="321"/>
      <c r="J102" s="321"/>
      <c r="K102" s="321" t="s">
        <v>68</v>
      </c>
      <c r="L102" s="321"/>
      <c r="M102" s="321" t="s">
        <v>250</v>
      </c>
      <c r="N102" s="321"/>
      <c r="O102" s="181"/>
      <c r="P102" s="181"/>
    </row>
    <row r="103" spans="1:16" ht="31.5">
      <c r="A103" s="486"/>
      <c r="B103" s="489"/>
      <c r="C103" s="491"/>
      <c r="D103" s="492"/>
      <c r="E103" s="503"/>
      <c r="F103" s="509"/>
      <c r="G103" s="13" t="s">
        <v>727</v>
      </c>
      <c r="H103" s="17" t="s">
        <v>372</v>
      </c>
      <c r="I103" s="321" t="s">
        <v>68</v>
      </c>
      <c r="J103" s="321"/>
      <c r="K103" s="321"/>
      <c r="L103" s="321"/>
      <c r="M103" s="321" t="s">
        <v>250</v>
      </c>
      <c r="N103" s="321"/>
      <c r="O103" s="181"/>
      <c r="P103" s="181"/>
    </row>
    <row r="104" spans="1:16">
      <c r="A104" s="486"/>
      <c r="B104" s="489"/>
      <c r="C104" s="491"/>
      <c r="D104" s="492"/>
      <c r="E104" s="502" t="s">
        <v>373</v>
      </c>
      <c r="F104" s="507" t="s">
        <v>374</v>
      </c>
      <c r="G104" s="13" t="s">
        <v>728</v>
      </c>
      <c r="H104" s="17" t="s">
        <v>375</v>
      </c>
      <c r="I104" s="321"/>
      <c r="J104" s="321"/>
      <c r="K104" s="321" t="s">
        <v>68</v>
      </c>
      <c r="L104" s="321"/>
      <c r="M104" s="321" t="s">
        <v>250</v>
      </c>
      <c r="N104" s="321"/>
      <c r="O104" s="181"/>
      <c r="P104" s="181"/>
    </row>
    <row r="105" spans="1:16" ht="31.5">
      <c r="A105" s="486"/>
      <c r="B105" s="489"/>
      <c r="C105" s="491"/>
      <c r="D105" s="492"/>
      <c r="E105" s="503"/>
      <c r="F105" s="508"/>
      <c r="G105" s="13" t="s">
        <v>729</v>
      </c>
      <c r="H105" s="25" t="s">
        <v>376</v>
      </c>
      <c r="I105" s="321"/>
      <c r="J105" s="321"/>
      <c r="K105" s="321" t="s">
        <v>68</v>
      </c>
      <c r="L105" s="321"/>
      <c r="M105" s="321" t="s">
        <v>250</v>
      </c>
      <c r="N105" s="321"/>
      <c r="O105" s="181"/>
      <c r="P105" s="181"/>
    </row>
    <row r="106" spans="1:16" ht="31.5">
      <c r="A106" s="486"/>
      <c r="B106" s="489"/>
      <c r="C106" s="491"/>
      <c r="D106" s="492"/>
      <c r="E106" s="503"/>
      <c r="F106" s="508"/>
      <c r="G106" s="13" t="s">
        <v>730</v>
      </c>
      <c r="H106" s="175" t="s">
        <v>377</v>
      </c>
      <c r="I106" s="321" t="s">
        <v>68</v>
      </c>
      <c r="J106" s="321"/>
      <c r="K106" s="321" t="s">
        <v>251</v>
      </c>
      <c r="L106" s="321"/>
      <c r="M106" s="321" t="s">
        <v>250</v>
      </c>
      <c r="N106" s="321"/>
      <c r="O106" s="181"/>
      <c r="P106" s="181"/>
    </row>
    <row r="107" spans="1:16" ht="47.25">
      <c r="A107" s="486"/>
      <c r="B107" s="489"/>
      <c r="C107" s="491"/>
      <c r="D107" s="492"/>
      <c r="E107" s="503"/>
      <c r="F107" s="508"/>
      <c r="G107" s="13" t="s">
        <v>731</v>
      </c>
      <c r="H107" s="25" t="s">
        <v>378</v>
      </c>
      <c r="I107" s="321"/>
      <c r="J107" s="321"/>
      <c r="K107" s="321" t="s">
        <v>68</v>
      </c>
      <c r="L107" s="321"/>
      <c r="M107" s="321" t="s">
        <v>250</v>
      </c>
      <c r="N107" s="321"/>
      <c r="O107" s="181"/>
      <c r="P107" s="181" t="s">
        <v>250</v>
      </c>
    </row>
    <row r="108" spans="1:16" ht="31.5">
      <c r="A108" s="486"/>
      <c r="B108" s="489"/>
      <c r="C108" s="491"/>
      <c r="D108" s="492"/>
      <c r="E108" s="503"/>
      <c r="F108" s="508"/>
      <c r="G108" s="13" t="s">
        <v>732</v>
      </c>
      <c r="H108" s="25" t="s">
        <v>379</v>
      </c>
      <c r="I108" s="321"/>
      <c r="J108" s="321"/>
      <c r="K108" s="321" t="s">
        <v>68</v>
      </c>
      <c r="L108" s="321"/>
      <c r="M108" s="321" t="s">
        <v>250</v>
      </c>
      <c r="N108" s="321"/>
      <c r="O108" s="181"/>
      <c r="P108" s="181"/>
    </row>
    <row r="109" spans="1:16">
      <c r="A109" s="486"/>
      <c r="B109" s="489"/>
      <c r="C109" s="491"/>
      <c r="D109" s="492"/>
      <c r="E109" s="506"/>
      <c r="F109" s="509"/>
      <c r="G109" s="13" t="s">
        <v>380</v>
      </c>
      <c r="H109" s="175" t="s">
        <v>381</v>
      </c>
      <c r="I109" s="321"/>
      <c r="J109" s="321"/>
      <c r="K109" s="321" t="s">
        <v>68</v>
      </c>
      <c r="L109" s="321"/>
      <c r="M109" s="321" t="s">
        <v>250</v>
      </c>
      <c r="N109" s="321"/>
      <c r="O109" s="181"/>
      <c r="P109" s="181"/>
    </row>
    <row r="110" spans="1:16" ht="31.5">
      <c r="A110" s="486"/>
      <c r="B110" s="489"/>
      <c r="C110" s="491"/>
      <c r="D110" s="492"/>
      <c r="E110" s="502" t="s">
        <v>382</v>
      </c>
      <c r="F110" s="507" t="s">
        <v>383</v>
      </c>
      <c r="G110" s="126" t="s">
        <v>733</v>
      </c>
      <c r="H110" s="17" t="s">
        <v>384</v>
      </c>
      <c r="I110" s="321"/>
      <c r="J110" s="321"/>
      <c r="K110" s="321" t="s">
        <v>68</v>
      </c>
      <c r="L110" s="321"/>
      <c r="M110" s="321" t="s">
        <v>250</v>
      </c>
      <c r="N110" s="321"/>
      <c r="O110" s="181"/>
      <c r="P110" s="181"/>
    </row>
    <row r="111" spans="1:16" ht="31.5">
      <c r="A111" s="486"/>
      <c r="B111" s="489"/>
      <c r="C111" s="491"/>
      <c r="D111" s="492"/>
      <c r="E111" s="503"/>
      <c r="F111" s="508"/>
      <c r="G111" s="126" t="s">
        <v>734</v>
      </c>
      <c r="H111" s="182" t="s">
        <v>385</v>
      </c>
      <c r="I111" s="321"/>
      <c r="J111" s="321"/>
      <c r="K111" s="321" t="s">
        <v>68</v>
      </c>
      <c r="L111" s="321"/>
      <c r="M111" s="321" t="s">
        <v>250</v>
      </c>
      <c r="N111" s="321"/>
      <c r="O111" s="181"/>
      <c r="P111" s="181"/>
    </row>
    <row r="112" spans="1:16" ht="47.25">
      <c r="A112" s="486"/>
      <c r="B112" s="489"/>
      <c r="C112" s="491"/>
      <c r="D112" s="492"/>
      <c r="E112" s="503"/>
      <c r="F112" s="508"/>
      <c r="G112" s="126" t="s">
        <v>735</v>
      </c>
      <c r="H112" s="175" t="s">
        <v>386</v>
      </c>
      <c r="I112" s="321"/>
      <c r="J112" s="321"/>
      <c r="K112" s="321" t="s">
        <v>68</v>
      </c>
      <c r="L112" s="321"/>
      <c r="M112" s="321" t="s">
        <v>250</v>
      </c>
      <c r="N112" s="321"/>
      <c r="O112" s="181"/>
      <c r="P112" s="181" t="s">
        <v>250</v>
      </c>
    </row>
    <row r="113" spans="1:16">
      <c r="A113" s="486"/>
      <c r="B113" s="489"/>
      <c r="C113" s="491"/>
      <c r="D113" s="492"/>
      <c r="E113" s="506"/>
      <c r="F113" s="509"/>
      <c r="G113" s="126" t="s">
        <v>736</v>
      </c>
      <c r="H113" s="175" t="s">
        <v>387</v>
      </c>
      <c r="I113" s="321"/>
      <c r="J113" s="321"/>
      <c r="K113" s="321" t="s">
        <v>68</v>
      </c>
      <c r="L113" s="321"/>
      <c r="M113" s="321" t="s">
        <v>250</v>
      </c>
      <c r="N113" s="321"/>
      <c r="O113" s="181"/>
      <c r="P113" s="181"/>
    </row>
    <row r="114" spans="1:16" ht="31.5">
      <c r="A114" s="486"/>
      <c r="B114" s="489"/>
      <c r="C114" s="491"/>
      <c r="D114" s="492"/>
      <c r="E114" s="502" t="s">
        <v>737</v>
      </c>
      <c r="F114" s="507" t="s">
        <v>388</v>
      </c>
      <c r="G114" s="13" t="s">
        <v>738</v>
      </c>
      <c r="H114" s="175" t="s">
        <v>389</v>
      </c>
      <c r="I114" s="321"/>
      <c r="J114" s="321"/>
      <c r="K114" s="321" t="s">
        <v>68</v>
      </c>
      <c r="L114" s="321"/>
      <c r="M114" s="321" t="s">
        <v>250</v>
      </c>
      <c r="N114" s="321"/>
      <c r="O114" s="181"/>
      <c r="P114" s="181"/>
    </row>
    <row r="115" spans="1:16" ht="47.25">
      <c r="A115" s="486"/>
      <c r="B115" s="489"/>
      <c r="C115" s="491"/>
      <c r="D115" s="492"/>
      <c r="E115" s="503"/>
      <c r="F115" s="508"/>
      <c r="G115" s="13" t="s">
        <v>739</v>
      </c>
      <c r="H115" s="175" t="s">
        <v>390</v>
      </c>
      <c r="I115" s="321"/>
      <c r="J115" s="321"/>
      <c r="K115" s="321" t="s">
        <v>68</v>
      </c>
      <c r="L115" s="321"/>
      <c r="M115" s="321" t="s">
        <v>251</v>
      </c>
      <c r="N115" s="321"/>
      <c r="O115" s="181"/>
      <c r="P115" s="181" t="s">
        <v>250</v>
      </c>
    </row>
    <row r="116" spans="1:16" ht="47.25">
      <c r="A116" s="486"/>
      <c r="B116" s="489"/>
      <c r="C116" s="491"/>
      <c r="D116" s="492"/>
      <c r="E116" s="503"/>
      <c r="F116" s="508"/>
      <c r="G116" s="13" t="s">
        <v>740</v>
      </c>
      <c r="H116" s="175" t="s">
        <v>391</v>
      </c>
      <c r="I116" s="321"/>
      <c r="J116" s="321"/>
      <c r="K116" s="321" t="s">
        <v>68</v>
      </c>
      <c r="L116" s="321"/>
      <c r="M116" s="321" t="s">
        <v>250</v>
      </c>
      <c r="N116" s="321"/>
      <c r="O116" s="181"/>
      <c r="P116" s="181"/>
    </row>
    <row r="117" spans="1:16" ht="78.75">
      <c r="A117" s="486"/>
      <c r="B117" s="489"/>
      <c r="C117" s="491"/>
      <c r="D117" s="492"/>
      <c r="E117" s="503"/>
      <c r="F117" s="508"/>
      <c r="G117" s="13" t="s">
        <v>741</v>
      </c>
      <c r="H117" s="175" t="s">
        <v>742</v>
      </c>
      <c r="I117" s="321"/>
      <c r="J117" s="321"/>
      <c r="K117" s="321" t="s">
        <v>68</v>
      </c>
      <c r="L117" s="321"/>
      <c r="M117" s="321" t="s">
        <v>251</v>
      </c>
      <c r="N117" s="321"/>
      <c r="O117" s="181"/>
      <c r="P117" s="181" t="s">
        <v>250</v>
      </c>
    </row>
    <row r="118" spans="1:16" ht="63">
      <c r="A118" s="486"/>
      <c r="B118" s="489"/>
      <c r="C118" s="491"/>
      <c r="D118" s="492"/>
      <c r="E118" s="503"/>
      <c r="F118" s="508"/>
      <c r="G118" s="13" t="s">
        <v>743</v>
      </c>
      <c r="H118" s="175" t="s">
        <v>392</v>
      </c>
      <c r="I118" s="321" t="s">
        <v>68</v>
      </c>
      <c r="J118" s="321"/>
      <c r="K118" s="321" t="s">
        <v>251</v>
      </c>
      <c r="L118" s="321"/>
      <c r="M118" s="321" t="s">
        <v>250</v>
      </c>
      <c r="N118" s="321"/>
      <c r="O118" s="181"/>
      <c r="P118" s="181"/>
    </row>
    <row r="119" spans="1:16">
      <c r="A119" s="486"/>
      <c r="B119" s="489"/>
      <c r="C119" s="491"/>
      <c r="D119" s="492"/>
      <c r="E119" s="503"/>
      <c r="F119" s="508"/>
      <c r="G119" s="13" t="s">
        <v>744</v>
      </c>
      <c r="H119" s="175" t="s">
        <v>393</v>
      </c>
      <c r="I119" s="321" t="s">
        <v>68</v>
      </c>
      <c r="J119" s="321"/>
      <c r="K119" s="321" t="s">
        <v>251</v>
      </c>
      <c r="L119" s="321"/>
      <c r="M119" s="321" t="s">
        <v>250</v>
      </c>
      <c r="N119" s="321"/>
      <c r="O119" s="181"/>
      <c r="P119" s="181" t="s">
        <v>250</v>
      </c>
    </row>
    <row r="120" spans="1:16" ht="31.5">
      <c r="A120" s="486"/>
      <c r="B120" s="489"/>
      <c r="C120" s="491"/>
      <c r="D120" s="492"/>
      <c r="E120" s="503"/>
      <c r="F120" s="508"/>
      <c r="G120" s="13" t="s">
        <v>745</v>
      </c>
      <c r="H120" s="175" t="s">
        <v>394</v>
      </c>
      <c r="I120" s="321"/>
      <c r="J120" s="321"/>
      <c r="K120" s="321" t="s">
        <v>68</v>
      </c>
      <c r="L120" s="321"/>
      <c r="M120" s="321" t="s">
        <v>250</v>
      </c>
      <c r="N120" s="321"/>
      <c r="O120" s="181"/>
      <c r="P120" s="181"/>
    </row>
    <row r="121" spans="1:16">
      <c r="A121" s="486"/>
      <c r="B121" s="489"/>
      <c r="C121" s="491"/>
      <c r="D121" s="492"/>
      <c r="E121" s="506"/>
      <c r="F121" s="509"/>
      <c r="G121" s="13" t="s">
        <v>746</v>
      </c>
      <c r="H121" s="175" t="s">
        <v>381</v>
      </c>
      <c r="I121" s="321"/>
      <c r="J121" s="321"/>
      <c r="K121" s="321" t="s">
        <v>68</v>
      </c>
      <c r="L121" s="321"/>
      <c r="M121" s="321" t="s">
        <v>250</v>
      </c>
      <c r="N121" s="321"/>
      <c r="O121" s="181"/>
      <c r="P121" s="181"/>
    </row>
    <row r="122" spans="1:16" ht="31.5">
      <c r="A122" s="486"/>
      <c r="B122" s="489"/>
      <c r="C122" s="491"/>
      <c r="D122" s="492"/>
      <c r="E122" s="502" t="s">
        <v>747</v>
      </c>
      <c r="F122" s="507" t="s">
        <v>395</v>
      </c>
      <c r="G122" s="13" t="s">
        <v>748</v>
      </c>
      <c r="H122" s="175" t="s">
        <v>749</v>
      </c>
      <c r="I122" s="321" t="s">
        <v>68</v>
      </c>
      <c r="J122" s="321"/>
      <c r="K122" s="321" t="s">
        <v>251</v>
      </c>
      <c r="L122" s="321"/>
      <c r="M122" s="321"/>
      <c r="N122" s="321"/>
      <c r="O122" s="181"/>
      <c r="P122" s="181" t="s">
        <v>250</v>
      </c>
    </row>
    <row r="123" spans="1:16" ht="31.5">
      <c r="A123" s="486"/>
      <c r="B123" s="489"/>
      <c r="C123" s="491"/>
      <c r="D123" s="492"/>
      <c r="E123" s="503"/>
      <c r="F123" s="508"/>
      <c r="G123" s="13" t="s">
        <v>750</v>
      </c>
      <c r="H123" s="175" t="s">
        <v>396</v>
      </c>
      <c r="I123" s="321"/>
      <c r="J123" s="321"/>
      <c r="K123" s="321" t="s">
        <v>68</v>
      </c>
      <c r="L123" s="321"/>
      <c r="M123" s="321"/>
      <c r="N123" s="321"/>
      <c r="O123" s="181"/>
      <c r="P123" s="181" t="s">
        <v>250</v>
      </c>
    </row>
    <row r="124" spans="1:16" ht="47.25">
      <c r="A124" s="486"/>
      <c r="B124" s="489"/>
      <c r="C124" s="491"/>
      <c r="D124" s="492"/>
      <c r="E124" s="503"/>
      <c r="F124" s="508"/>
      <c r="G124" s="13" t="s">
        <v>751</v>
      </c>
      <c r="H124" s="175" t="s">
        <v>397</v>
      </c>
      <c r="I124" s="321"/>
      <c r="J124" s="321"/>
      <c r="K124" s="321" t="s">
        <v>68</v>
      </c>
      <c r="L124" s="321"/>
      <c r="M124" s="321" t="s">
        <v>250</v>
      </c>
      <c r="N124" s="321"/>
      <c r="O124" s="181" t="s">
        <v>250</v>
      </c>
      <c r="P124" s="181" t="s">
        <v>250</v>
      </c>
    </row>
    <row r="125" spans="1:16" ht="31.5">
      <c r="A125" s="486"/>
      <c r="B125" s="489"/>
      <c r="C125" s="491"/>
      <c r="D125" s="492"/>
      <c r="E125" s="503"/>
      <c r="F125" s="508"/>
      <c r="G125" s="13" t="s">
        <v>752</v>
      </c>
      <c r="H125" s="175" t="s">
        <v>398</v>
      </c>
      <c r="I125" s="321" t="s">
        <v>68</v>
      </c>
      <c r="J125" s="321"/>
      <c r="K125" s="321" t="s">
        <v>250</v>
      </c>
      <c r="L125" s="321"/>
      <c r="M125" s="321" t="s">
        <v>250</v>
      </c>
      <c r="N125" s="321"/>
      <c r="O125" s="181"/>
      <c r="P125" s="181"/>
    </row>
    <row r="126" spans="1:16" ht="51" customHeight="1">
      <c r="A126" s="486"/>
      <c r="B126" s="489"/>
      <c r="C126" s="491"/>
      <c r="D126" s="492"/>
      <c r="E126" s="503"/>
      <c r="F126" s="508"/>
      <c r="G126" s="13" t="s">
        <v>753</v>
      </c>
      <c r="H126" s="175" t="s">
        <v>399</v>
      </c>
      <c r="I126" s="321" t="s">
        <v>68</v>
      </c>
      <c r="J126" s="321"/>
      <c r="K126" s="321" t="s">
        <v>250</v>
      </c>
      <c r="L126" s="321"/>
      <c r="M126" s="321" t="s">
        <v>250</v>
      </c>
      <c r="N126" s="321"/>
      <c r="O126" s="181"/>
      <c r="P126" s="181"/>
    </row>
    <row r="127" spans="1:16" ht="31.5">
      <c r="A127" s="486"/>
      <c r="B127" s="489"/>
      <c r="C127" s="491"/>
      <c r="D127" s="482"/>
      <c r="E127" s="503"/>
      <c r="F127" s="509"/>
      <c r="G127" s="13" t="s">
        <v>754</v>
      </c>
      <c r="H127" s="17" t="s">
        <v>400</v>
      </c>
      <c r="I127" s="321" t="s">
        <v>68</v>
      </c>
      <c r="J127" s="321"/>
      <c r="K127" s="321" t="s">
        <v>250</v>
      </c>
      <c r="L127" s="321"/>
      <c r="M127" s="321" t="s">
        <v>250</v>
      </c>
      <c r="N127" s="321"/>
      <c r="O127" s="181"/>
      <c r="P127" s="181"/>
    </row>
    <row r="128" spans="1:16" ht="31.5">
      <c r="A128" s="486"/>
      <c r="B128" s="489"/>
      <c r="C128" s="479" t="s">
        <v>80</v>
      </c>
      <c r="D128" s="481" t="s">
        <v>81</v>
      </c>
      <c r="E128" s="479" t="s">
        <v>755</v>
      </c>
      <c r="F128" s="481" t="s">
        <v>81</v>
      </c>
      <c r="G128" s="13" t="s">
        <v>756</v>
      </c>
      <c r="H128" s="24" t="s">
        <v>401</v>
      </c>
      <c r="I128" s="321" t="s">
        <v>68</v>
      </c>
      <c r="J128" s="321"/>
      <c r="K128" s="321" t="s">
        <v>250</v>
      </c>
      <c r="L128" s="321"/>
      <c r="M128" s="321" t="s">
        <v>250</v>
      </c>
      <c r="N128" s="321"/>
      <c r="O128" s="321"/>
      <c r="P128" s="321"/>
    </row>
    <row r="129" spans="1:16">
      <c r="A129" s="486"/>
      <c r="B129" s="489"/>
      <c r="C129" s="491"/>
      <c r="D129" s="492"/>
      <c r="E129" s="491"/>
      <c r="F129" s="492"/>
      <c r="G129" s="13" t="s">
        <v>757</v>
      </c>
      <c r="H129" s="25" t="s">
        <v>402</v>
      </c>
      <c r="I129" s="321" t="s">
        <v>68</v>
      </c>
      <c r="J129" s="321"/>
      <c r="K129" s="321" t="s">
        <v>250</v>
      </c>
      <c r="L129" s="321"/>
      <c r="M129" s="321" t="s">
        <v>250</v>
      </c>
      <c r="N129" s="321"/>
      <c r="O129" s="321"/>
      <c r="P129" s="321"/>
    </row>
    <row r="130" spans="1:16">
      <c r="A130" s="486"/>
      <c r="B130" s="489"/>
      <c r="C130" s="491"/>
      <c r="D130" s="482"/>
      <c r="E130" s="491"/>
      <c r="F130" s="482"/>
      <c r="G130" s="13" t="s">
        <v>758</v>
      </c>
      <c r="H130" s="25" t="s">
        <v>403</v>
      </c>
      <c r="I130" s="321" t="s">
        <v>68</v>
      </c>
      <c r="J130" s="321"/>
      <c r="K130" s="321" t="s">
        <v>250</v>
      </c>
      <c r="L130" s="321"/>
      <c r="M130" s="321" t="s">
        <v>250</v>
      </c>
      <c r="N130" s="321"/>
      <c r="O130" s="321"/>
      <c r="P130" s="321" t="s">
        <v>250</v>
      </c>
    </row>
    <row r="131" spans="1:16" ht="31.5">
      <c r="A131" s="486"/>
      <c r="B131" s="489"/>
      <c r="C131" s="479" t="s">
        <v>151</v>
      </c>
      <c r="D131" s="481" t="s">
        <v>258</v>
      </c>
      <c r="E131" s="502" t="s">
        <v>759</v>
      </c>
      <c r="F131" s="504" t="s">
        <v>404</v>
      </c>
      <c r="G131" s="13" t="s">
        <v>760</v>
      </c>
      <c r="H131" s="24" t="s">
        <v>405</v>
      </c>
      <c r="I131" s="321"/>
      <c r="J131" s="321"/>
      <c r="K131" s="321" t="s">
        <v>68</v>
      </c>
      <c r="L131" s="321"/>
      <c r="M131" s="321" t="s">
        <v>250</v>
      </c>
      <c r="N131" s="321"/>
      <c r="O131" s="321"/>
      <c r="P131" s="321" t="s">
        <v>250</v>
      </c>
    </row>
    <row r="132" spans="1:16" ht="31.5">
      <c r="A132" s="486"/>
      <c r="B132" s="489"/>
      <c r="C132" s="491"/>
      <c r="D132" s="492"/>
      <c r="E132" s="503"/>
      <c r="F132" s="505"/>
      <c r="G132" s="13" t="s">
        <v>761</v>
      </c>
      <c r="H132" s="24" t="s">
        <v>406</v>
      </c>
      <c r="I132" s="321"/>
      <c r="J132" s="321"/>
      <c r="K132" s="321" t="s">
        <v>68</v>
      </c>
      <c r="L132" s="321"/>
      <c r="M132" s="321" t="s">
        <v>250</v>
      </c>
      <c r="N132" s="321"/>
      <c r="O132" s="321"/>
      <c r="P132" s="321" t="s">
        <v>250</v>
      </c>
    </row>
    <row r="133" spans="1:16" ht="31.5">
      <c r="A133" s="486"/>
      <c r="B133" s="489"/>
      <c r="C133" s="491"/>
      <c r="D133" s="492"/>
      <c r="E133" s="503"/>
      <c r="F133" s="505"/>
      <c r="G133" s="13" t="s">
        <v>762</v>
      </c>
      <c r="H133" s="3" t="s">
        <v>407</v>
      </c>
      <c r="I133" s="321"/>
      <c r="J133" s="321"/>
      <c r="K133" s="321" t="s">
        <v>68</v>
      </c>
      <c r="L133" s="321"/>
      <c r="M133" s="321" t="s">
        <v>250</v>
      </c>
      <c r="N133" s="321"/>
      <c r="O133" s="321"/>
      <c r="P133" s="321" t="s">
        <v>250</v>
      </c>
    </row>
    <row r="134" spans="1:16" ht="31.5">
      <c r="A134" s="486"/>
      <c r="B134" s="489"/>
      <c r="C134" s="491"/>
      <c r="D134" s="492"/>
      <c r="E134" s="502" t="s">
        <v>763</v>
      </c>
      <c r="F134" s="504" t="s">
        <v>408</v>
      </c>
      <c r="G134" s="13" t="s">
        <v>764</v>
      </c>
      <c r="H134" s="24" t="s">
        <v>409</v>
      </c>
      <c r="I134" s="321"/>
      <c r="J134" s="321"/>
      <c r="K134" s="321" t="s">
        <v>68</v>
      </c>
      <c r="L134" s="321"/>
      <c r="M134" s="321" t="s">
        <v>251</v>
      </c>
      <c r="N134" s="321" t="s">
        <v>250</v>
      </c>
      <c r="O134" s="321"/>
      <c r="P134" s="321" t="s">
        <v>250</v>
      </c>
    </row>
    <row r="135" spans="1:16" ht="31.5">
      <c r="A135" s="486"/>
      <c r="B135" s="489"/>
      <c r="C135" s="491"/>
      <c r="D135" s="492"/>
      <c r="E135" s="503"/>
      <c r="F135" s="505"/>
      <c r="G135" s="13" t="s">
        <v>765</v>
      </c>
      <c r="H135" s="24" t="s">
        <v>410</v>
      </c>
      <c r="I135" s="321"/>
      <c r="J135" s="321"/>
      <c r="K135" s="321" t="s">
        <v>68</v>
      </c>
      <c r="L135" s="321"/>
      <c r="M135" s="321" t="s">
        <v>250</v>
      </c>
      <c r="N135" s="321"/>
      <c r="O135" s="321"/>
      <c r="P135" s="321" t="s">
        <v>250</v>
      </c>
    </row>
    <row r="136" spans="1:16" ht="31.5">
      <c r="A136" s="486"/>
      <c r="B136" s="489"/>
      <c r="C136" s="491"/>
      <c r="D136" s="492"/>
      <c r="E136" s="503"/>
      <c r="F136" s="505"/>
      <c r="G136" s="13" t="s">
        <v>766</v>
      </c>
      <c r="H136" s="3" t="s">
        <v>411</v>
      </c>
      <c r="I136" s="321"/>
      <c r="J136" s="321"/>
      <c r="K136" s="321" t="s">
        <v>68</v>
      </c>
      <c r="L136" s="321"/>
      <c r="M136" s="321" t="s">
        <v>250</v>
      </c>
      <c r="N136" s="321"/>
      <c r="O136" s="321"/>
      <c r="P136" s="321" t="s">
        <v>250</v>
      </c>
    </row>
    <row r="137" spans="1:16" ht="31.5">
      <c r="A137" s="486"/>
      <c r="B137" s="489"/>
      <c r="C137" s="491"/>
      <c r="D137" s="492"/>
      <c r="E137" s="502" t="s">
        <v>767</v>
      </c>
      <c r="F137" s="504" t="s">
        <v>412</v>
      </c>
      <c r="G137" s="13" t="s">
        <v>768</v>
      </c>
      <c r="H137" s="24" t="s">
        <v>413</v>
      </c>
      <c r="I137" s="321" t="s">
        <v>68</v>
      </c>
      <c r="J137" s="321"/>
      <c r="K137" s="321" t="s">
        <v>251</v>
      </c>
      <c r="L137" s="321"/>
      <c r="M137" s="321" t="s">
        <v>250</v>
      </c>
      <c r="N137" s="321"/>
      <c r="O137" s="321"/>
      <c r="P137" s="321" t="s">
        <v>250</v>
      </c>
    </row>
    <row r="138" spans="1:16" ht="47.25">
      <c r="A138" s="486"/>
      <c r="B138" s="489"/>
      <c r="C138" s="491"/>
      <c r="D138" s="492"/>
      <c r="E138" s="503"/>
      <c r="F138" s="505"/>
      <c r="G138" s="13" t="s">
        <v>769</v>
      </c>
      <c r="H138" s="24" t="s">
        <v>414</v>
      </c>
      <c r="I138" s="321"/>
      <c r="J138" s="321"/>
      <c r="K138" s="321" t="s">
        <v>68</v>
      </c>
      <c r="L138" s="321"/>
      <c r="M138" s="321" t="s">
        <v>250</v>
      </c>
      <c r="N138" s="321"/>
      <c r="O138" s="321"/>
      <c r="P138" s="321" t="s">
        <v>250</v>
      </c>
    </row>
    <row r="139" spans="1:16" ht="47.25" customHeight="1">
      <c r="A139" s="486"/>
      <c r="B139" s="489"/>
      <c r="C139" s="491"/>
      <c r="D139" s="492"/>
      <c r="E139" s="503"/>
      <c r="F139" s="510"/>
      <c r="G139" s="125" t="s">
        <v>770</v>
      </c>
      <c r="H139" s="3" t="s">
        <v>415</v>
      </c>
      <c r="I139" s="321"/>
      <c r="J139" s="321"/>
      <c r="K139" s="321" t="s">
        <v>68</v>
      </c>
      <c r="L139" s="321"/>
      <c r="M139" s="321" t="s">
        <v>250</v>
      </c>
      <c r="N139" s="321"/>
      <c r="O139" s="321"/>
      <c r="P139" s="321" t="s">
        <v>250</v>
      </c>
    </row>
    <row r="140" spans="1:16">
      <c r="A140" s="486"/>
      <c r="B140" s="489"/>
      <c r="C140" s="479" t="s">
        <v>153</v>
      </c>
      <c r="D140" s="481" t="s">
        <v>154</v>
      </c>
      <c r="E140" s="479" t="s">
        <v>771</v>
      </c>
      <c r="F140" s="481" t="s">
        <v>154</v>
      </c>
      <c r="G140" s="13" t="s">
        <v>772</v>
      </c>
      <c r="H140" s="17" t="s">
        <v>416</v>
      </c>
      <c r="I140" s="321" t="s">
        <v>68</v>
      </c>
      <c r="J140" s="321"/>
      <c r="K140" s="321" t="s">
        <v>251</v>
      </c>
      <c r="L140" s="321"/>
      <c r="M140" s="321" t="s">
        <v>250</v>
      </c>
      <c r="N140" s="321"/>
      <c r="O140" s="321"/>
      <c r="P140" s="321"/>
    </row>
    <row r="141" spans="1:16" ht="36" customHeight="1">
      <c r="A141" s="486"/>
      <c r="B141" s="489"/>
      <c r="C141" s="491"/>
      <c r="D141" s="492"/>
      <c r="E141" s="491"/>
      <c r="F141" s="492"/>
      <c r="G141" s="13" t="s">
        <v>773</v>
      </c>
      <c r="H141" s="17" t="s">
        <v>417</v>
      </c>
      <c r="I141" s="321" t="s">
        <v>68</v>
      </c>
      <c r="J141" s="321"/>
      <c r="K141" s="321" t="s">
        <v>251</v>
      </c>
      <c r="L141" s="321"/>
      <c r="M141" s="321" t="s">
        <v>250</v>
      </c>
      <c r="N141" s="321"/>
      <c r="O141" s="321"/>
      <c r="P141" s="321" t="s">
        <v>250</v>
      </c>
    </row>
    <row r="142" spans="1:16">
      <c r="A142" s="486"/>
      <c r="B142" s="489"/>
      <c r="C142" s="491"/>
      <c r="D142" s="492"/>
      <c r="E142" s="491"/>
      <c r="F142" s="492"/>
      <c r="G142" s="13" t="s">
        <v>774</v>
      </c>
      <c r="H142" s="175" t="s">
        <v>418</v>
      </c>
      <c r="I142" s="321"/>
      <c r="J142" s="321"/>
      <c r="K142" s="321" t="s">
        <v>68</v>
      </c>
      <c r="L142" s="321"/>
      <c r="M142" s="321" t="s">
        <v>250</v>
      </c>
      <c r="N142" s="321"/>
      <c r="O142" s="321"/>
      <c r="P142" s="321" t="s">
        <v>250</v>
      </c>
    </row>
    <row r="143" spans="1:16" ht="47.25">
      <c r="A143" s="486"/>
      <c r="B143" s="489"/>
      <c r="C143" s="491"/>
      <c r="D143" s="492"/>
      <c r="E143" s="491"/>
      <c r="F143" s="492"/>
      <c r="G143" s="13" t="s">
        <v>775</v>
      </c>
      <c r="H143" s="175" t="s">
        <v>419</v>
      </c>
      <c r="I143" s="321"/>
      <c r="J143" s="321"/>
      <c r="K143" s="321" t="s">
        <v>68</v>
      </c>
      <c r="L143" s="321"/>
      <c r="M143" s="321" t="s">
        <v>250</v>
      </c>
      <c r="N143" s="321"/>
      <c r="O143" s="321"/>
      <c r="P143" s="321" t="s">
        <v>250</v>
      </c>
    </row>
    <row r="144" spans="1:16" ht="31.5">
      <c r="A144" s="486"/>
      <c r="B144" s="489"/>
      <c r="C144" s="491"/>
      <c r="D144" s="492"/>
      <c r="E144" s="491"/>
      <c r="F144" s="492"/>
      <c r="G144" s="13" t="s">
        <v>776</v>
      </c>
      <c r="H144" s="175" t="s">
        <v>420</v>
      </c>
      <c r="I144" s="321" t="s">
        <v>68</v>
      </c>
      <c r="J144" s="321"/>
      <c r="K144" s="321" t="s">
        <v>251</v>
      </c>
      <c r="L144" s="321"/>
      <c r="M144" s="321" t="s">
        <v>250</v>
      </c>
      <c r="N144" s="321"/>
      <c r="O144" s="321"/>
      <c r="P144" s="321"/>
    </row>
    <row r="145" spans="1:16" ht="31.5">
      <c r="A145" s="486"/>
      <c r="B145" s="489"/>
      <c r="C145" s="491"/>
      <c r="D145" s="492"/>
      <c r="E145" s="491"/>
      <c r="F145" s="492"/>
      <c r="G145" s="13" t="s">
        <v>777</v>
      </c>
      <c r="H145" s="175" t="s">
        <v>421</v>
      </c>
      <c r="I145" s="321"/>
      <c r="J145" s="321"/>
      <c r="K145" s="321" t="s">
        <v>68</v>
      </c>
      <c r="L145" s="321"/>
      <c r="M145" s="321" t="s">
        <v>250</v>
      </c>
      <c r="N145" s="321"/>
      <c r="O145" s="321"/>
      <c r="P145" s="321"/>
    </row>
    <row r="146" spans="1:16" ht="43.5" customHeight="1">
      <c r="A146" s="486"/>
      <c r="B146" s="489"/>
      <c r="C146" s="491"/>
      <c r="D146" s="492"/>
      <c r="E146" s="491"/>
      <c r="F146" s="492"/>
      <c r="G146" s="13" t="s">
        <v>778</v>
      </c>
      <c r="H146" s="175" t="s">
        <v>422</v>
      </c>
      <c r="I146" s="321" t="s">
        <v>68</v>
      </c>
      <c r="J146" s="321"/>
      <c r="K146" s="321" t="s">
        <v>251</v>
      </c>
      <c r="L146" s="321"/>
      <c r="M146" s="321" t="s">
        <v>250</v>
      </c>
      <c r="N146" s="321"/>
      <c r="O146" s="321" t="s">
        <v>250</v>
      </c>
      <c r="P146" s="321" t="s">
        <v>250</v>
      </c>
    </row>
    <row r="147" spans="1:16" ht="31.5">
      <c r="A147" s="486"/>
      <c r="B147" s="489"/>
      <c r="C147" s="491"/>
      <c r="D147" s="492"/>
      <c r="E147" s="491"/>
      <c r="F147" s="492"/>
      <c r="G147" s="13" t="s">
        <v>779</v>
      </c>
      <c r="H147" s="175" t="s">
        <v>423</v>
      </c>
      <c r="I147" s="321" t="s">
        <v>68</v>
      </c>
      <c r="J147" s="321"/>
      <c r="K147" s="321" t="s">
        <v>251</v>
      </c>
      <c r="L147" s="321"/>
      <c r="M147" s="321" t="s">
        <v>250</v>
      </c>
      <c r="N147" s="321"/>
      <c r="O147" s="321"/>
      <c r="P147" s="321" t="s">
        <v>250</v>
      </c>
    </row>
    <row r="148" spans="1:16">
      <c r="A148" s="486"/>
      <c r="B148" s="489"/>
      <c r="C148" s="479" t="s">
        <v>155</v>
      </c>
      <c r="D148" s="481" t="s">
        <v>156</v>
      </c>
      <c r="E148" s="479" t="s">
        <v>780</v>
      </c>
      <c r="F148" s="481" t="s">
        <v>156</v>
      </c>
      <c r="G148" s="321" t="s">
        <v>781</v>
      </c>
      <c r="H148" s="17" t="s">
        <v>424</v>
      </c>
      <c r="I148" s="321"/>
      <c r="J148" s="321"/>
      <c r="K148" s="321" t="s">
        <v>68</v>
      </c>
      <c r="L148" s="321"/>
      <c r="M148" s="321" t="s">
        <v>250</v>
      </c>
      <c r="N148" s="321"/>
      <c r="O148" s="321"/>
      <c r="P148" s="321"/>
    </row>
    <row r="149" spans="1:16">
      <c r="A149" s="486"/>
      <c r="B149" s="489"/>
      <c r="C149" s="491"/>
      <c r="D149" s="492"/>
      <c r="E149" s="491"/>
      <c r="F149" s="492"/>
      <c r="G149" s="321" t="s">
        <v>782</v>
      </c>
      <c r="H149" s="17" t="s">
        <v>425</v>
      </c>
      <c r="I149" s="321"/>
      <c r="J149" s="321"/>
      <c r="K149" s="321" t="s">
        <v>68</v>
      </c>
      <c r="L149" s="321"/>
      <c r="M149" s="321" t="s">
        <v>250</v>
      </c>
      <c r="N149" s="321"/>
      <c r="O149" s="321"/>
      <c r="P149" s="321"/>
    </row>
    <row r="150" spans="1:16" ht="31.5">
      <c r="A150" s="485">
        <v>8</v>
      </c>
      <c r="B150" s="488" t="s">
        <v>82</v>
      </c>
      <c r="C150" s="357" t="s">
        <v>157</v>
      </c>
      <c r="D150" s="183" t="s">
        <v>158</v>
      </c>
      <c r="E150" s="181" t="s">
        <v>783</v>
      </c>
      <c r="F150" s="183" t="s">
        <v>158</v>
      </c>
      <c r="G150" s="181" t="s">
        <v>784</v>
      </c>
      <c r="H150" s="184" t="s">
        <v>426</v>
      </c>
      <c r="I150" s="185" t="s">
        <v>68</v>
      </c>
      <c r="J150" s="185"/>
      <c r="K150" s="185" t="s">
        <v>70</v>
      </c>
      <c r="L150" s="321"/>
      <c r="M150" s="181" t="s">
        <v>250</v>
      </c>
      <c r="N150" s="181"/>
      <c r="O150" s="181"/>
      <c r="P150" s="181"/>
    </row>
    <row r="151" spans="1:16">
      <c r="A151" s="486"/>
      <c r="B151" s="489"/>
      <c r="C151" s="495" t="s">
        <v>159</v>
      </c>
      <c r="D151" s="496" t="s">
        <v>254</v>
      </c>
      <c r="E151" s="495" t="s">
        <v>785</v>
      </c>
      <c r="F151" s="496" t="s">
        <v>254</v>
      </c>
      <c r="G151" s="181" t="s">
        <v>786</v>
      </c>
      <c r="H151" s="3" t="s">
        <v>427</v>
      </c>
      <c r="I151" s="185" t="s">
        <v>68</v>
      </c>
      <c r="J151" s="185"/>
      <c r="K151" s="185" t="s">
        <v>70</v>
      </c>
      <c r="L151" s="321"/>
      <c r="M151" s="181" t="s">
        <v>250</v>
      </c>
      <c r="N151" s="181"/>
      <c r="O151" s="181"/>
      <c r="P151" s="186"/>
    </row>
    <row r="152" spans="1:16">
      <c r="A152" s="486"/>
      <c r="B152" s="489"/>
      <c r="C152" s="495"/>
      <c r="D152" s="497"/>
      <c r="E152" s="495"/>
      <c r="F152" s="497"/>
      <c r="G152" s="181" t="s">
        <v>787</v>
      </c>
      <c r="H152" s="184" t="s">
        <v>428</v>
      </c>
      <c r="I152" s="185" t="s">
        <v>68</v>
      </c>
      <c r="J152" s="185"/>
      <c r="K152" s="185" t="s">
        <v>70</v>
      </c>
      <c r="L152" s="321"/>
      <c r="M152" s="181" t="s">
        <v>250</v>
      </c>
      <c r="N152" s="181"/>
      <c r="O152" s="181"/>
      <c r="P152" s="186"/>
    </row>
    <row r="153" spans="1:16">
      <c r="A153" s="486"/>
      <c r="B153" s="489"/>
      <c r="C153" s="495"/>
      <c r="D153" s="498"/>
      <c r="E153" s="495"/>
      <c r="F153" s="498"/>
      <c r="G153" s="181" t="s">
        <v>788</v>
      </c>
      <c r="H153" s="184" t="s">
        <v>429</v>
      </c>
      <c r="I153" s="185" t="s">
        <v>68</v>
      </c>
      <c r="J153" s="185"/>
      <c r="K153" s="185" t="s">
        <v>70</v>
      </c>
      <c r="L153" s="321"/>
      <c r="M153" s="181" t="s">
        <v>250</v>
      </c>
      <c r="N153" s="181"/>
      <c r="O153" s="181"/>
      <c r="P153" s="186"/>
    </row>
    <row r="154" spans="1:16" ht="31.5">
      <c r="A154" s="485">
        <v>9</v>
      </c>
      <c r="B154" s="488" t="s">
        <v>83</v>
      </c>
      <c r="C154" s="479" t="s">
        <v>160</v>
      </c>
      <c r="D154" s="481" t="s">
        <v>161</v>
      </c>
      <c r="E154" s="479" t="s">
        <v>789</v>
      </c>
      <c r="F154" s="499" t="s">
        <v>161</v>
      </c>
      <c r="G154" s="321" t="s">
        <v>790</v>
      </c>
      <c r="H154" s="17" t="s">
        <v>430</v>
      </c>
      <c r="I154" s="185" t="s">
        <v>68</v>
      </c>
      <c r="J154" s="185"/>
      <c r="K154" s="185" t="s">
        <v>251</v>
      </c>
      <c r="L154" s="321"/>
      <c r="M154" s="181" t="s">
        <v>250</v>
      </c>
      <c r="N154" s="321"/>
      <c r="O154" s="321"/>
      <c r="P154" s="321"/>
    </row>
    <row r="155" spans="1:16" ht="31.5">
      <c r="A155" s="486"/>
      <c r="B155" s="489"/>
      <c r="C155" s="491"/>
      <c r="D155" s="492"/>
      <c r="E155" s="491"/>
      <c r="F155" s="500"/>
      <c r="G155" s="321" t="s">
        <v>791</v>
      </c>
      <c r="H155" s="17" t="s">
        <v>431</v>
      </c>
      <c r="I155" s="185" t="s">
        <v>68</v>
      </c>
      <c r="J155" s="185"/>
      <c r="K155" s="185" t="s">
        <v>251</v>
      </c>
      <c r="L155" s="321"/>
      <c r="M155" s="181" t="s">
        <v>250</v>
      </c>
      <c r="N155" s="321"/>
      <c r="O155" s="321"/>
      <c r="P155" s="321"/>
    </row>
    <row r="156" spans="1:16">
      <c r="A156" s="486"/>
      <c r="B156" s="489"/>
      <c r="C156" s="479" t="s">
        <v>162</v>
      </c>
      <c r="D156" s="481" t="s">
        <v>220</v>
      </c>
      <c r="E156" s="479" t="s">
        <v>792</v>
      </c>
      <c r="F156" s="499" t="s">
        <v>220</v>
      </c>
      <c r="G156" s="321" t="s">
        <v>793</v>
      </c>
      <c r="H156" s="17" t="s">
        <v>432</v>
      </c>
      <c r="I156" s="321" t="s">
        <v>251</v>
      </c>
      <c r="J156" s="321"/>
      <c r="K156" s="321" t="s">
        <v>250</v>
      </c>
      <c r="L156" s="321"/>
      <c r="M156" s="321" t="s">
        <v>250</v>
      </c>
      <c r="N156" s="321"/>
      <c r="O156" s="321"/>
      <c r="P156" s="321"/>
    </row>
    <row r="157" spans="1:16" ht="31.5">
      <c r="A157" s="487"/>
      <c r="B157" s="490"/>
      <c r="C157" s="480"/>
      <c r="D157" s="482"/>
      <c r="E157" s="480"/>
      <c r="F157" s="501"/>
      <c r="G157" s="321" t="s">
        <v>794</v>
      </c>
      <c r="H157" s="17" t="s">
        <v>433</v>
      </c>
      <c r="I157" s="321"/>
      <c r="J157" s="321"/>
      <c r="K157" s="321" t="s">
        <v>251</v>
      </c>
      <c r="L157" s="321"/>
      <c r="M157" s="321" t="s">
        <v>250</v>
      </c>
      <c r="N157" s="321"/>
      <c r="O157" s="321"/>
      <c r="P157" s="321"/>
    </row>
    <row r="158" spans="1:16" ht="31.5">
      <c r="A158" s="15">
        <v>10</v>
      </c>
      <c r="B158" s="11" t="s">
        <v>84</v>
      </c>
      <c r="C158" s="321" t="s">
        <v>163</v>
      </c>
      <c r="D158" s="187" t="s">
        <v>434</v>
      </c>
      <c r="E158" s="321" t="s">
        <v>795</v>
      </c>
      <c r="F158" s="187" t="s">
        <v>434</v>
      </c>
      <c r="G158" s="321" t="s">
        <v>796</v>
      </c>
      <c r="H158" s="184" t="s">
        <v>435</v>
      </c>
      <c r="I158" s="321" t="s">
        <v>251</v>
      </c>
      <c r="J158" s="321"/>
      <c r="K158" s="321"/>
      <c r="L158" s="321"/>
      <c r="M158" s="321" t="s">
        <v>250</v>
      </c>
      <c r="N158" s="321"/>
      <c r="O158" s="321"/>
      <c r="P158" s="321" t="s">
        <v>250</v>
      </c>
    </row>
    <row r="159" spans="1:16">
      <c r="A159" s="486"/>
      <c r="B159" s="489"/>
      <c r="C159" s="321" t="s">
        <v>86</v>
      </c>
      <c r="D159" s="187" t="s">
        <v>87</v>
      </c>
      <c r="E159" s="181" t="s">
        <v>797</v>
      </c>
      <c r="F159" s="187" t="s">
        <v>87</v>
      </c>
      <c r="G159" s="181" t="s">
        <v>798</v>
      </c>
      <c r="H159" s="188" t="s">
        <v>436</v>
      </c>
      <c r="I159" s="185" t="s">
        <v>68</v>
      </c>
      <c r="J159" s="185" t="s">
        <v>70</v>
      </c>
      <c r="K159" s="185" t="s">
        <v>70</v>
      </c>
      <c r="L159" s="181" t="s">
        <v>250</v>
      </c>
      <c r="M159" s="181"/>
      <c r="N159" s="181"/>
      <c r="O159" s="181"/>
      <c r="P159" s="186"/>
    </row>
    <row r="160" spans="1:16" ht="31.5">
      <c r="A160" s="486"/>
      <c r="B160" s="489"/>
      <c r="C160" s="479" t="s">
        <v>88</v>
      </c>
      <c r="D160" s="481" t="s">
        <v>89</v>
      </c>
      <c r="E160" s="479" t="s">
        <v>516</v>
      </c>
      <c r="F160" s="481" t="s">
        <v>89</v>
      </c>
      <c r="G160" s="181" t="s">
        <v>517</v>
      </c>
      <c r="H160" s="188" t="s">
        <v>437</v>
      </c>
      <c r="I160" s="185" t="s">
        <v>68</v>
      </c>
      <c r="J160" s="185"/>
      <c r="K160" s="185"/>
      <c r="L160" s="181" t="s">
        <v>250</v>
      </c>
      <c r="M160" s="181"/>
      <c r="N160" s="181"/>
      <c r="O160" s="181"/>
      <c r="P160" s="321"/>
    </row>
    <row r="161" spans="1:16" ht="47.25">
      <c r="A161" s="486"/>
      <c r="B161" s="489"/>
      <c r="C161" s="491"/>
      <c r="D161" s="492"/>
      <c r="E161" s="491"/>
      <c r="F161" s="492"/>
      <c r="G161" s="181" t="s">
        <v>518</v>
      </c>
      <c r="H161" s="188" t="s">
        <v>438</v>
      </c>
      <c r="I161" s="185" t="s">
        <v>68</v>
      </c>
      <c r="J161" s="185"/>
      <c r="K161" s="185"/>
      <c r="L161" s="181" t="s">
        <v>250</v>
      </c>
      <c r="M161" s="185"/>
      <c r="N161" s="185"/>
      <c r="O161" s="185"/>
      <c r="P161" s="321"/>
    </row>
    <row r="162" spans="1:16" ht="31.5">
      <c r="A162" s="486"/>
      <c r="B162" s="489"/>
      <c r="C162" s="491"/>
      <c r="D162" s="492"/>
      <c r="E162" s="491"/>
      <c r="F162" s="492"/>
      <c r="G162" s="181" t="s">
        <v>799</v>
      </c>
      <c r="H162" s="188" t="s">
        <v>439</v>
      </c>
      <c r="I162" s="185" t="s">
        <v>68</v>
      </c>
      <c r="J162" s="185"/>
      <c r="K162" s="185"/>
      <c r="L162" s="181" t="s">
        <v>250</v>
      </c>
      <c r="M162" s="185"/>
      <c r="N162" s="185"/>
      <c r="O162" s="185"/>
      <c r="P162" s="321"/>
    </row>
    <row r="163" spans="1:16">
      <c r="A163" s="487"/>
      <c r="B163" s="490"/>
      <c r="C163" s="480"/>
      <c r="D163" s="482"/>
      <c r="E163" s="480"/>
      <c r="F163" s="482"/>
      <c r="G163" s="181" t="s">
        <v>800</v>
      </c>
      <c r="H163" s="3" t="s">
        <v>440</v>
      </c>
      <c r="I163" s="185" t="s">
        <v>68</v>
      </c>
      <c r="J163" s="185"/>
      <c r="K163" s="185"/>
      <c r="L163" s="181" t="s">
        <v>250</v>
      </c>
      <c r="M163" s="181"/>
      <c r="N163" s="181"/>
      <c r="O163" s="181"/>
      <c r="P163" s="321"/>
    </row>
    <row r="164" spans="1:16" ht="36" customHeight="1">
      <c r="A164" s="485">
        <v>12</v>
      </c>
      <c r="B164" s="488" t="s">
        <v>90</v>
      </c>
      <c r="C164" s="479" t="s">
        <v>91</v>
      </c>
      <c r="D164" s="481" t="s">
        <v>92</v>
      </c>
      <c r="E164" s="479" t="s">
        <v>801</v>
      </c>
      <c r="F164" s="493" t="s">
        <v>92</v>
      </c>
      <c r="G164" s="321" t="s">
        <v>802</v>
      </c>
      <c r="H164" s="184" t="s">
        <v>441</v>
      </c>
      <c r="I164" s="185" t="s">
        <v>68</v>
      </c>
      <c r="J164" s="185"/>
      <c r="K164" s="185"/>
      <c r="L164" s="181" t="s">
        <v>250</v>
      </c>
      <c r="M164" s="321"/>
      <c r="N164" s="321"/>
      <c r="O164" s="321"/>
      <c r="P164" s="321"/>
    </row>
    <row r="165" spans="1:16" ht="41.25" customHeight="1">
      <c r="A165" s="486"/>
      <c r="B165" s="489"/>
      <c r="C165" s="491"/>
      <c r="D165" s="492"/>
      <c r="E165" s="480"/>
      <c r="F165" s="494"/>
      <c r="G165" s="321" t="s">
        <v>803</v>
      </c>
      <c r="H165" s="184" t="s">
        <v>442</v>
      </c>
      <c r="I165" s="185" t="s">
        <v>68</v>
      </c>
      <c r="J165" s="185"/>
      <c r="K165" s="185"/>
      <c r="L165" s="181" t="s">
        <v>250</v>
      </c>
      <c r="M165" s="321"/>
      <c r="N165" s="321"/>
      <c r="O165" s="321"/>
      <c r="P165" s="321"/>
    </row>
    <row r="166" spans="1:16" ht="31.5">
      <c r="A166" s="486"/>
      <c r="B166" s="489"/>
      <c r="C166" s="491"/>
      <c r="D166" s="492"/>
      <c r="E166" s="321" t="s">
        <v>804</v>
      </c>
      <c r="F166" s="184" t="s">
        <v>253</v>
      </c>
      <c r="G166" s="321" t="s">
        <v>805</v>
      </c>
      <c r="H166" s="184" t="s">
        <v>443</v>
      </c>
      <c r="I166" s="185" t="s">
        <v>68</v>
      </c>
      <c r="J166" s="181" t="s">
        <v>250</v>
      </c>
      <c r="K166" s="181" t="s">
        <v>250</v>
      </c>
      <c r="L166" s="181" t="s">
        <v>250</v>
      </c>
      <c r="M166" s="181" t="s">
        <v>250</v>
      </c>
      <c r="N166" s="181" t="s">
        <v>250</v>
      </c>
      <c r="O166" s="181"/>
      <c r="P166" s="181"/>
    </row>
    <row r="167" spans="1:16" ht="31.5">
      <c r="A167" s="486"/>
      <c r="B167" s="489"/>
      <c r="C167" s="321" t="s">
        <v>164</v>
      </c>
      <c r="D167" s="187" t="s">
        <v>165</v>
      </c>
      <c r="E167" s="321" t="s">
        <v>806</v>
      </c>
      <c r="F167" s="187" t="s">
        <v>165</v>
      </c>
      <c r="G167" s="321" t="s">
        <v>807</v>
      </c>
      <c r="H167" s="184" t="s">
        <v>444</v>
      </c>
      <c r="I167" s="321" t="s">
        <v>68</v>
      </c>
      <c r="J167" s="321"/>
      <c r="K167" s="321"/>
      <c r="L167" s="321" t="s">
        <v>250</v>
      </c>
      <c r="M167" s="321"/>
      <c r="N167" s="321"/>
      <c r="O167" s="321"/>
      <c r="P167" s="321"/>
    </row>
    <row r="168" spans="1:16" ht="31.5">
      <c r="A168" s="486"/>
      <c r="B168" s="489"/>
      <c r="C168" s="378" t="s">
        <v>853</v>
      </c>
      <c r="D168" s="379" t="s">
        <v>854</v>
      </c>
      <c r="E168" s="380" t="s">
        <v>855</v>
      </c>
      <c r="F168" s="381" t="s">
        <v>856</v>
      </c>
      <c r="G168" s="380" t="s">
        <v>857</v>
      </c>
      <c r="H168" s="381" t="s">
        <v>856</v>
      </c>
      <c r="I168" s="376" t="s">
        <v>68</v>
      </c>
      <c r="J168" s="321"/>
      <c r="K168" s="321"/>
      <c r="L168" s="321"/>
      <c r="M168" s="321"/>
      <c r="N168" s="321"/>
      <c r="O168" s="321"/>
      <c r="P168" s="321"/>
    </row>
    <row r="169" spans="1:16" ht="31.5">
      <c r="A169" s="486"/>
      <c r="B169" s="489"/>
      <c r="C169" s="479" t="s">
        <v>247</v>
      </c>
      <c r="D169" s="481" t="s">
        <v>166</v>
      </c>
      <c r="E169" s="479" t="s">
        <v>808</v>
      </c>
      <c r="F169" s="481" t="s">
        <v>166</v>
      </c>
      <c r="G169" s="321" t="s">
        <v>809</v>
      </c>
      <c r="H169" s="184" t="s">
        <v>445</v>
      </c>
      <c r="I169" s="321" t="s">
        <v>68</v>
      </c>
      <c r="J169" s="321"/>
      <c r="K169" s="321"/>
      <c r="L169" s="321"/>
      <c r="M169" s="321" t="s">
        <v>250</v>
      </c>
      <c r="N169" s="321"/>
      <c r="O169" s="321"/>
      <c r="P169" s="321"/>
    </row>
    <row r="170" spans="1:16" ht="47.25">
      <c r="A170" s="486"/>
      <c r="B170" s="489"/>
      <c r="C170" s="491"/>
      <c r="D170" s="492"/>
      <c r="E170" s="491"/>
      <c r="F170" s="492"/>
      <c r="G170" s="321" t="s">
        <v>810</v>
      </c>
      <c r="H170" s="184" t="s">
        <v>446</v>
      </c>
      <c r="I170" s="321" t="s">
        <v>68</v>
      </c>
      <c r="J170" s="321"/>
      <c r="K170" s="321"/>
      <c r="L170" s="321"/>
      <c r="M170" s="321" t="s">
        <v>250</v>
      </c>
      <c r="N170" s="321"/>
      <c r="O170" s="321"/>
      <c r="P170" s="321"/>
    </row>
    <row r="171" spans="1:16">
      <c r="A171" s="487"/>
      <c r="B171" s="490"/>
      <c r="C171" s="480"/>
      <c r="D171" s="482"/>
      <c r="E171" s="480"/>
      <c r="F171" s="482"/>
      <c r="G171" s="321" t="s">
        <v>811</v>
      </c>
      <c r="H171" s="189" t="s">
        <v>447</v>
      </c>
      <c r="I171" s="321" t="s">
        <v>68</v>
      </c>
      <c r="J171" s="185"/>
      <c r="K171" s="185"/>
      <c r="L171" s="321"/>
      <c r="M171" s="181" t="s">
        <v>250</v>
      </c>
      <c r="N171" s="181"/>
      <c r="O171" s="181"/>
      <c r="P171" s="186"/>
    </row>
    <row r="172" spans="1:16" ht="63">
      <c r="A172" s="483">
        <v>14</v>
      </c>
      <c r="B172" s="484" t="s">
        <v>93</v>
      </c>
      <c r="C172" s="321" t="s">
        <v>167</v>
      </c>
      <c r="D172" s="187" t="s">
        <v>168</v>
      </c>
      <c r="E172" s="321" t="s">
        <v>812</v>
      </c>
      <c r="F172" s="184" t="s">
        <v>448</v>
      </c>
      <c r="G172" s="321" t="s">
        <v>813</v>
      </c>
      <c r="H172" s="184" t="s">
        <v>448</v>
      </c>
      <c r="I172" s="321"/>
      <c r="J172" s="321"/>
      <c r="K172" s="321" t="s">
        <v>68</v>
      </c>
      <c r="L172" s="321"/>
      <c r="M172" s="321"/>
      <c r="N172" s="321"/>
      <c r="O172" s="321"/>
      <c r="P172" s="321" t="s">
        <v>250</v>
      </c>
    </row>
    <row r="173" spans="1:16" ht="47.25">
      <c r="A173" s="483"/>
      <c r="B173" s="484"/>
      <c r="C173" s="321" t="s">
        <v>169</v>
      </c>
      <c r="D173" s="187" t="s">
        <v>170</v>
      </c>
      <c r="E173" s="321" t="s">
        <v>814</v>
      </c>
      <c r="F173" s="184" t="s">
        <v>449</v>
      </c>
      <c r="G173" s="321" t="s">
        <v>815</v>
      </c>
      <c r="H173" s="184" t="s">
        <v>449</v>
      </c>
      <c r="I173" s="321"/>
      <c r="J173" s="321" t="s">
        <v>68</v>
      </c>
      <c r="K173" s="321"/>
      <c r="L173" s="321"/>
      <c r="M173" s="321"/>
      <c r="N173" s="321" t="s">
        <v>250</v>
      </c>
      <c r="O173" s="321"/>
      <c r="P173" s="321"/>
    </row>
    <row r="174" spans="1:16" ht="31.5">
      <c r="A174" s="483"/>
      <c r="B174" s="484"/>
      <c r="C174" s="479" t="s">
        <v>94</v>
      </c>
      <c r="D174" s="481" t="s">
        <v>95</v>
      </c>
      <c r="E174" s="479" t="s">
        <v>816</v>
      </c>
      <c r="F174" s="481" t="s">
        <v>95</v>
      </c>
      <c r="G174" s="19" t="s">
        <v>543</v>
      </c>
      <c r="H174" s="122" t="s">
        <v>450</v>
      </c>
      <c r="I174" s="321" t="s">
        <v>250</v>
      </c>
      <c r="J174" s="321" t="s">
        <v>250</v>
      </c>
      <c r="K174" s="321" t="s">
        <v>250</v>
      </c>
      <c r="L174" s="321" t="s">
        <v>250</v>
      </c>
      <c r="M174" s="321" t="s">
        <v>250</v>
      </c>
      <c r="N174" s="321" t="s">
        <v>250</v>
      </c>
      <c r="O174" s="321" t="s">
        <v>250</v>
      </c>
      <c r="P174" s="321" t="s">
        <v>250</v>
      </c>
    </row>
    <row r="175" spans="1:16" ht="31.5">
      <c r="A175" s="483"/>
      <c r="B175" s="484"/>
      <c r="C175" s="480"/>
      <c r="D175" s="482"/>
      <c r="E175" s="480"/>
      <c r="F175" s="482"/>
      <c r="G175" s="19" t="s">
        <v>542</v>
      </c>
      <c r="H175" s="122" t="s">
        <v>451</v>
      </c>
      <c r="I175" s="321" t="s">
        <v>250</v>
      </c>
      <c r="J175" s="321" t="s">
        <v>250</v>
      </c>
      <c r="K175" s="321" t="s">
        <v>250</v>
      </c>
      <c r="L175" s="321" t="s">
        <v>250</v>
      </c>
      <c r="M175" s="321" t="s">
        <v>250</v>
      </c>
      <c r="N175" s="321" t="s">
        <v>250</v>
      </c>
      <c r="O175" s="321" t="s">
        <v>250</v>
      </c>
      <c r="P175" s="321" t="s">
        <v>250</v>
      </c>
    </row>
    <row r="176" spans="1:16" ht="31.5">
      <c r="A176" s="483">
        <v>15</v>
      </c>
      <c r="B176" s="484" t="s">
        <v>96</v>
      </c>
      <c r="C176" s="181" t="s">
        <v>171</v>
      </c>
      <c r="D176" s="183" t="s">
        <v>847</v>
      </c>
      <c r="E176" s="181" t="s">
        <v>817</v>
      </c>
      <c r="F176" s="183" t="s">
        <v>847</v>
      </c>
      <c r="G176" s="181" t="s">
        <v>818</v>
      </c>
      <c r="H176" s="183" t="s">
        <v>848</v>
      </c>
      <c r="I176" s="181"/>
      <c r="J176" s="181" t="s">
        <v>68</v>
      </c>
      <c r="K176" s="181"/>
      <c r="L176" s="181"/>
      <c r="M176" s="181"/>
      <c r="N176" s="181" t="s">
        <v>250</v>
      </c>
      <c r="O176" s="181"/>
      <c r="P176" s="181"/>
    </row>
    <row r="177" spans="1:16" ht="31.5">
      <c r="A177" s="483"/>
      <c r="B177" s="484"/>
      <c r="C177" s="181" t="s">
        <v>172</v>
      </c>
      <c r="D177" s="187" t="s">
        <v>173</v>
      </c>
      <c r="E177" s="181" t="s">
        <v>819</v>
      </c>
      <c r="F177" s="188" t="s">
        <v>452</v>
      </c>
      <c r="G177" s="181" t="s">
        <v>820</v>
      </c>
      <c r="H177" s="188" t="s">
        <v>452</v>
      </c>
      <c r="I177" s="181" t="s">
        <v>251</v>
      </c>
      <c r="J177" s="181"/>
      <c r="K177" s="181"/>
      <c r="L177" s="181" t="s">
        <v>250</v>
      </c>
      <c r="M177" s="321"/>
      <c r="N177" s="321"/>
      <c r="O177" s="181"/>
      <c r="P177" s="321"/>
    </row>
    <row r="178" spans="1:16" ht="31.5">
      <c r="A178" s="483"/>
      <c r="B178" s="484"/>
      <c r="C178" s="181" t="s">
        <v>174</v>
      </c>
      <c r="D178" s="187" t="s">
        <v>175</v>
      </c>
      <c r="E178" s="181" t="s">
        <v>821</v>
      </c>
      <c r="F178" s="188" t="s">
        <v>453</v>
      </c>
      <c r="G178" s="181" t="s">
        <v>822</v>
      </c>
      <c r="H178" s="188" t="s">
        <v>453</v>
      </c>
      <c r="I178" s="181" t="s">
        <v>68</v>
      </c>
      <c r="J178" s="181" t="s">
        <v>70</v>
      </c>
      <c r="K178" s="181" t="s">
        <v>70</v>
      </c>
      <c r="L178" s="181" t="s">
        <v>250</v>
      </c>
      <c r="M178" s="321"/>
      <c r="N178" s="321"/>
      <c r="O178" s="181"/>
      <c r="P178" s="321"/>
    </row>
    <row r="179" spans="1:16" ht="31.5">
      <c r="A179" s="483">
        <v>16</v>
      </c>
      <c r="B179" s="484" t="s">
        <v>97</v>
      </c>
      <c r="C179" s="479" t="s">
        <v>98</v>
      </c>
      <c r="D179" s="481" t="s">
        <v>99</v>
      </c>
      <c r="E179" s="479" t="s">
        <v>823</v>
      </c>
      <c r="F179" s="481" t="s">
        <v>99</v>
      </c>
      <c r="G179" s="19" t="s">
        <v>824</v>
      </c>
      <c r="H179" s="122" t="s">
        <v>454</v>
      </c>
      <c r="I179" s="321" t="s">
        <v>251</v>
      </c>
      <c r="J179" s="321" t="s">
        <v>250</v>
      </c>
      <c r="K179" s="321" t="s">
        <v>250</v>
      </c>
      <c r="L179" s="321" t="s">
        <v>250</v>
      </c>
      <c r="M179" s="321" t="s">
        <v>250</v>
      </c>
      <c r="N179" s="321" t="s">
        <v>250</v>
      </c>
      <c r="O179" s="321" t="s">
        <v>250</v>
      </c>
      <c r="P179" s="321" t="s">
        <v>250</v>
      </c>
    </row>
    <row r="180" spans="1:16" ht="57" customHeight="1">
      <c r="A180" s="483"/>
      <c r="B180" s="484"/>
      <c r="C180" s="480"/>
      <c r="D180" s="482"/>
      <c r="E180" s="480"/>
      <c r="F180" s="482"/>
      <c r="G180" s="19" t="s">
        <v>544</v>
      </c>
      <c r="H180" s="122" t="s">
        <v>455</v>
      </c>
      <c r="I180" s="321" t="s">
        <v>68</v>
      </c>
      <c r="J180" s="321" t="s">
        <v>250</v>
      </c>
      <c r="K180" s="321" t="s">
        <v>250</v>
      </c>
      <c r="L180" s="321"/>
      <c r="M180" s="321"/>
      <c r="N180" s="321"/>
      <c r="O180" s="321"/>
      <c r="P180" s="321"/>
    </row>
    <row r="181" spans="1:16" ht="31.5">
      <c r="A181" s="483"/>
      <c r="B181" s="484"/>
      <c r="C181" s="479" t="s">
        <v>100</v>
      </c>
      <c r="D181" s="481" t="s">
        <v>101</v>
      </c>
      <c r="E181" s="479" t="s">
        <v>825</v>
      </c>
      <c r="F181" s="481" t="s">
        <v>101</v>
      </c>
      <c r="G181" s="19" t="s">
        <v>826</v>
      </c>
      <c r="H181" s="122" t="s">
        <v>456</v>
      </c>
      <c r="I181" s="321" t="s">
        <v>251</v>
      </c>
      <c r="J181" s="321" t="s">
        <v>250</v>
      </c>
      <c r="K181" s="321" t="s">
        <v>250</v>
      </c>
      <c r="L181" s="321" t="s">
        <v>250</v>
      </c>
      <c r="M181" s="321" t="s">
        <v>250</v>
      </c>
      <c r="N181" s="321" t="s">
        <v>250</v>
      </c>
      <c r="O181" s="321" t="s">
        <v>250</v>
      </c>
      <c r="P181" s="321" t="s">
        <v>250</v>
      </c>
    </row>
    <row r="182" spans="1:16" ht="31.5">
      <c r="A182" s="483"/>
      <c r="B182" s="484"/>
      <c r="C182" s="480"/>
      <c r="D182" s="482"/>
      <c r="E182" s="480"/>
      <c r="F182" s="482"/>
      <c r="G182" s="19" t="s">
        <v>827</v>
      </c>
      <c r="H182" s="122" t="s">
        <v>457</v>
      </c>
      <c r="I182" s="321" t="s">
        <v>68</v>
      </c>
      <c r="J182" s="321" t="s">
        <v>250</v>
      </c>
      <c r="K182" s="321" t="s">
        <v>250</v>
      </c>
      <c r="L182" s="321"/>
      <c r="M182" s="321"/>
      <c r="N182" s="321"/>
      <c r="O182" s="321"/>
      <c r="P182" s="321"/>
    </row>
    <row r="183" spans="1:16" ht="63">
      <c r="A183" s="320">
        <v>17</v>
      </c>
      <c r="B183" s="11" t="s">
        <v>102</v>
      </c>
      <c r="C183" s="321" t="s">
        <v>103</v>
      </c>
      <c r="D183" s="328" t="s">
        <v>104</v>
      </c>
      <c r="E183" s="321" t="s">
        <v>828</v>
      </c>
      <c r="F183" s="328" t="s">
        <v>104</v>
      </c>
      <c r="G183" s="19" t="s">
        <v>829</v>
      </c>
      <c r="H183" s="190" t="s">
        <v>458</v>
      </c>
      <c r="I183" s="321" t="s">
        <v>250</v>
      </c>
      <c r="J183" s="321" t="s">
        <v>250</v>
      </c>
      <c r="K183" s="321" t="s">
        <v>250</v>
      </c>
      <c r="L183" s="321" t="s">
        <v>250</v>
      </c>
      <c r="M183" s="321" t="s">
        <v>250</v>
      </c>
      <c r="N183" s="321" t="s">
        <v>250</v>
      </c>
      <c r="O183" s="321" t="s">
        <v>250</v>
      </c>
      <c r="P183" s="321" t="s">
        <v>250</v>
      </c>
    </row>
  </sheetData>
  <mergeCells count="151">
    <mergeCell ref="A1:F1"/>
    <mergeCell ref="A2:D2"/>
    <mergeCell ref="E2:F2"/>
    <mergeCell ref="A6:A17"/>
    <mergeCell ref="B6:B17"/>
    <mergeCell ref="C6:C10"/>
    <mergeCell ref="D6:D10"/>
    <mergeCell ref="C11:C14"/>
    <mergeCell ref="D11:D14"/>
    <mergeCell ref="A18:A20"/>
    <mergeCell ref="B18:B20"/>
    <mergeCell ref="A21:A50"/>
    <mergeCell ref="B21:B50"/>
    <mergeCell ref="C21:C30"/>
    <mergeCell ref="D21:D30"/>
    <mergeCell ref="C38:C46"/>
    <mergeCell ref="D38:D46"/>
    <mergeCell ref="C49:C50"/>
    <mergeCell ref="D49:D50"/>
    <mergeCell ref="E38:E46"/>
    <mergeCell ref="F38:F46"/>
    <mergeCell ref="C47:C48"/>
    <mergeCell ref="D47:D48"/>
    <mergeCell ref="E47:E48"/>
    <mergeCell ref="F47:F48"/>
    <mergeCell ref="E21:E29"/>
    <mergeCell ref="F21:F29"/>
    <mergeCell ref="C31:C37"/>
    <mergeCell ref="D31:D37"/>
    <mergeCell ref="E31:E36"/>
    <mergeCell ref="F31:F36"/>
    <mergeCell ref="E55:E59"/>
    <mergeCell ref="F55:F59"/>
    <mergeCell ref="C60:C67"/>
    <mergeCell ref="D60:D67"/>
    <mergeCell ref="E60:E67"/>
    <mergeCell ref="F60:F67"/>
    <mergeCell ref="E49:E50"/>
    <mergeCell ref="F49:F50"/>
    <mergeCell ref="A51:A68"/>
    <mergeCell ref="B51:B68"/>
    <mergeCell ref="C51:C54"/>
    <mergeCell ref="D51:D54"/>
    <mergeCell ref="E51:E54"/>
    <mergeCell ref="F51:F54"/>
    <mergeCell ref="C55:C59"/>
    <mergeCell ref="D55:D59"/>
    <mergeCell ref="C81:C87"/>
    <mergeCell ref="D81:D87"/>
    <mergeCell ref="E81:E87"/>
    <mergeCell ref="F81:F87"/>
    <mergeCell ref="C89:C94"/>
    <mergeCell ref="D89:D94"/>
    <mergeCell ref="E89:E94"/>
    <mergeCell ref="F89:F94"/>
    <mergeCell ref="A69:A94"/>
    <mergeCell ref="B69:B94"/>
    <mergeCell ref="C69:C80"/>
    <mergeCell ref="D69:D80"/>
    <mergeCell ref="E70:E74"/>
    <mergeCell ref="F70:F74"/>
    <mergeCell ref="E75:E76"/>
    <mergeCell ref="F75:F76"/>
    <mergeCell ref="E78:E80"/>
    <mergeCell ref="F78:F80"/>
    <mergeCell ref="E110:E113"/>
    <mergeCell ref="F110:F113"/>
    <mergeCell ref="E114:E121"/>
    <mergeCell ref="F114:F121"/>
    <mergeCell ref="E122:E127"/>
    <mergeCell ref="F122:F127"/>
    <mergeCell ref="A95:A149"/>
    <mergeCell ref="B95:B149"/>
    <mergeCell ref="C95:C127"/>
    <mergeCell ref="D95:D127"/>
    <mergeCell ref="E95:E101"/>
    <mergeCell ref="F95:F101"/>
    <mergeCell ref="E102:E103"/>
    <mergeCell ref="F102:F103"/>
    <mergeCell ref="E104:E109"/>
    <mergeCell ref="F104:F109"/>
    <mergeCell ref="E137:E139"/>
    <mergeCell ref="F137:F139"/>
    <mergeCell ref="C140:C147"/>
    <mergeCell ref="D140:D147"/>
    <mergeCell ref="E140:E147"/>
    <mergeCell ref="F140:F147"/>
    <mergeCell ref="C128:C130"/>
    <mergeCell ref="D128:D130"/>
    <mergeCell ref="E128:E130"/>
    <mergeCell ref="F128:F130"/>
    <mergeCell ref="C131:C139"/>
    <mergeCell ref="D131:D139"/>
    <mergeCell ref="E131:E133"/>
    <mergeCell ref="F131:F133"/>
    <mergeCell ref="E134:E136"/>
    <mergeCell ref="F134:F136"/>
    <mergeCell ref="C148:C149"/>
    <mergeCell ref="D148:D149"/>
    <mergeCell ref="E148:E149"/>
    <mergeCell ref="F148:F149"/>
    <mergeCell ref="A150:A153"/>
    <mergeCell ref="B150:B153"/>
    <mergeCell ref="C151:C153"/>
    <mergeCell ref="D151:D153"/>
    <mergeCell ref="E151:E153"/>
    <mergeCell ref="F151:F153"/>
    <mergeCell ref="A159:A163"/>
    <mergeCell ref="B159:B163"/>
    <mergeCell ref="C160:C163"/>
    <mergeCell ref="D160:D163"/>
    <mergeCell ref="E160:E163"/>
    <mergeCell ref="F160:F163"/>
    <mergeCell ref="A154:A157"/>
    <mergeCell ref="B154:B157"/>
    <mergeCell ref="C154:C155"/>
    <mergeCell ref="D154:D155"/>
    <mergeCell ref="E154:E155"/>
    <mergeCell ref="F154:F155"/>
    <mergeCell ref="C156:C157"/>
    <mergeCell ref="D156:D157"/>
    <mergeCell ref="E156:E157"/>
    <mergeCell ref="F156:F157"/>
    <mergeCell ref="A172:A175"/>
    <mergeCell ref="B172:B175"/>
    <mergeCell ref="C174:C175"/>
    <mergeCell ref="D174:D175"/>
    <mergeCell ref="E174:E175"/>
    <mergeCell ref="F174:F175"/>
    <mergeCell ref="A164:A171"/>
    <mergeCell ref="B164:B171"/>
    <mergeCell ref="C164:C166"/>
    <mergeCell ref="D164:D166"/>
    <mergeCell ref="E164:E165"/>
    <mergeCell ref="F164:F165"/>
    <mergeCell ref="C169:C171"/>
    <mergeCell ref="D169:D171"/>
    <mergeCell ref="E169:E171"/>
    <mergeCell ref="F169:F171"/>
    <mergeCell ref="E179:E180"/>
    <mergeCell ref="F179:F180"/>
    <mergeCell ref="C181:C182"/>
    <mergeCell ref="D181:D182"/>
    <mergeCell ref="E181:E182"/>
    <mergeCell ref="F181:F182"/>
    <mergeCell ref="A176:A178"/>
    <mergeCell ref="B176:B178"/>
    <mergeCell ref="A179:A182"/>
    <mergeCell ref="B179:B182"/>
    <mergeCell ref="C179:C180"/>
    <mergeCell ref="D179:D18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BH175"/>
  <sheetViews>
    <sheetView tabSelected="1" topLeftCell="A136" zoomScale="85" zoomScaleNormal="85" workbookViewId="0">
      <selection activeCell="L148" sqref="L148"/>
    </sheetView>
  </sheetViews>
  <sheetFormatPr defaultColWidth="8" defaultRowHeight="15.75"/>
  <cols>
    <col min="1" max="4" width="5" style="130" customWidth="1"/>
    <col min="5" max="5" width="5" style="69" hidden="1" customWidth="1"/>
    <col min="6" max="6" width="21.625" style="69" hidden="1" customWidth="1"/>
    <col min="7" max="7" width="6" style="278" hidden="1" customWidth="1"/>
    <col min="8" max="8" width="27" style="279" hidden="1" customWidth="1"/>
    <col min="9" max="9" width="7.875" style="279" customWidth="1"/>
    <col min="10" max="10" width="29.375" style="279" customWidth="1"/>
    <col min="11" max="11" width="10.125" style="28" customWidth="1"/>
    <col min="12" max="12" width="10.75" style="130" customWidth="1"/>
    <col min="13" max="13" width="7.25" style="28" customWidth="1"/>
    <col min="14" max="14" width="8.25" style="167" bestFit="1" customWidth="1"/>
    <col min="15" max="15" width="10.375" style="167" customWidth="1"/>
    <col min="16" max="17" width="7.625" style="141" customWidth="1"/>
    <col min="18" max="18" width="8.125" style="142" customWidth="1"/>
    <col min="19" max="19" width="9.25" style="349" customWidth="1"/>
    <col min="20" max="21" width="7.5" style="38" customWidth="1"/>
    <col min="22" max="22" width="10.25" style="38" customWidth="1"/>
    <col min="23" max="23" width="9.375" style="38" customWidth="1"/>
    <col min="24" max="24" width="8.875" style="130" bestFit="1" customWidth="1"/>
    <col min="25" max="16384" width="8" style="130"/>
  </cols>
  <sheetData>
    <row r="1" spans="1:59" ht="23.25" customHeight="1">
      <c r="A1" s="618" t="s">
        <v>208</v>
      </c>
      <c r="B1" s="619"/>
      <c r="C1" s="619"/>
      <c r="D1" s="619"/>
      <c r="E1" s="619"/>
      <c r="F1" s="619"/>
      <c r="G1" s="619"/>
      <c r="H1" s="620"/>
      <c r="I1" s="634" t="s">
        <v>866</v>
      </c>
      <c r="J1" s="629"/>
      <c r="K1" s="629"/>
      <c r="L1" s="629"/>
      <c r="M1" s="629"/>
      <c r="N1" s="629"/>
      <c r="O1" s="629"/>
      <c r="P1" s="629"/>
      <c r="Q1" s="629"/>
      <c r="R1" s="630"/>
      <c r="S1" s="624" t="s">
        <v>868</v>
      </c>
      <c r="T1" s="625"/>
      <c r="U1" s="625"/>
      <c r="V1" s="625"/>
      <c r="W1" s="626"/>
    </row>
    <row r="2" spans="1:59" ht="24" customHeight="1">
      <c r="A2" s="621"/>
      <c r="B2" s="622"/>
      <c r="C2" s="622"/>
      <c r="D2" s="622"/>
      <c r="E2" s="622"/>
      <c r="F2" s="622"/>
      <c r="G2" s="622"/>
      <c r="H2" s="623"/>
      <c r="I2" s="627" t="s">
        <v>503</v>
      </c>
      <c r="J2" s="628"/>
      <c r="K2" s="629" t="s">
        <v>867</v>
      </c>
      <c r="L2" s="629"/>
      <c r="M2" s="629"/>
      <c r="N2" s="630"/>
      <c r="O2" s="305"/>
      <c r="P2" s="624" t="s">
        <v>465</v>
      </c>
      <c r="Q2" s="625"/>
      <c r="R2" s="626"/>
      <c r="S2" s="631" t="s">
        <v>475</v>
      </c>
      <c r="T2" s="632"/>
      <c r="U2" s="632"/>
      <c r="V2" s="633"/>
      <c r="W2" s="192"/>
    </row>
    <row r="3" spans="1:59" s="38" customFormat="1" ht="18.600000000000001" customHeight="1">
      <c r="A3" s="638" t="s">
        <v>534</v>
      </c>
      <c r="B3" s="638" t="s">
        <v>535</v>
      </c>
      <c r="C3" s="638" t="s">
        <v>536</v>
      </c>
      <c r="D3" s="638" t="s">
        <v>537</v>
      </c>
      <c r="E3" s="635" t="s">
        <v>244</v>
      </c>
      <c r="F3" s="635" t="s">
        <v>240</v>
      </c>
      <c r="G3" s="635" t="s">
        <v>547</v>
      </c>
      <c r="H3" s="638" t="s">
        <v>466</v>
      </c>
      <c r="I3" s="654" t="s">
        <v>548</v>
      </c>
      <c r="J3" s="643" t="s">
        <v>183</v>
      </c>
      <c r="K3" s="651" t="s">
        <v>184</v>
      </c>
      <c r="L3" s="653"/>
      <c r="M3" s="656" t="s">
        <v>185</v>
      </c>
      <c r="N3" s="638" t="s">
        <v>538</v>
      </c>
      <c r="O3" s="638" t="s">
        <v>27</v>
      </c>
      <c r="P3" s="641" t="s">
        <v>186</v>
      </c>
      <c r="Q3" s="642"/>
      <c r="R3" s="642"/>
      <c r="S3" s="642"/>
      <c r="T3" s="642"/>
      <c r="U3" s="642"/>
      <c r="V3" s="642"/>
      <c r="W3" s="643"/>
    </row>
    <row r="4" spans="1:59" s="141" customFormat="1" ht="15" customHeight="1">
      <c r="A4" s="639"/>
      <c r="B4" s="639"/>
      <c r="C4" s="639"/>
      <c r="D4" s="639"/>
      <c r="E4" s="636"/>
      <c r="F4" s="636"/>
      <c r="G4" s="636"/>
      <c r="H4" s="639"/>
      <c r="I4" s="654"/>
      <c r="J4" s="655"/>
      <c r="K4" s="647" t="s">
        <v>177</v>
      </c>
      <c r="L4" s="638" t="s">
        <v>187</v>
      </c>
      <c r="M4" s="657"/>
      <c r="N4" s="639"/>
      <c r="O4" s="639"/>
      <c r="P4" s="644"/>
      <c r="Q4" s="645"/>
      <c r="R4" s="645"/>
      <c r="S4" s="645"/>
      <c r="T4" s="645"/>
      <c r="U4" s="645"/>
      <c r="V4" s="645"/>
      <c r="W4" s="646"/>
    </row>
    <row r="5" spans="1:59" s="38" customFormat="1" ht="27.6" customHeight="1">
      <c r="A5" s="639"/>
      <c r="B5" s="639"/>
      <c r="C5" s="639"/>
      <c r="D5" s="639"/>
      <c r="E5" s="636"/>
      <c r="F5" s="636"/>
      <c r="G5" s="636"/>
      <c r="H5" s="639"/>
      <c r="I5" s="654"/>
      <c r="J5" s="655"/>
      <c r="K5" s="648"/>
      <c r="L5" s="639"/>
      <c r="M5" s="657"/>
      <c r="N5" s="639"/>
      <c r="O5" s="639"/>
      <c r="P5" s="650" t="s">
        <v>467</v>
      </c>
      <c r="Q5" s="650"/>
      <c r="R5" s="650"/>
      <c r="S5" s="650"/>
      <c r="T5" s="651" t="s">
        <v>209</v>
      </c>
      <c r="U5" s="652"/>
      <c r="V5" s="652"/>
      <c r="W5" s="653"/>
    </row>
    <row r="6" spans="1:59" s="38" customFormat="1" ht="47.25">
      <c r="A6" s="640"/>
      <c r="B6" s="640"/>
      <c r="C6" s="640"/>
      <c r="D6" s="640"/>
      <c r="E6" s="637"/>
      <c r="F6" s="637"/>
      <c r="G6" s="637"/>
      <c r="H6" s="640"/>
      <c r="I6" s="654"/>
      <c r="J6" s="646"/>
      <c r="K6" s="649"/>
      <c r="L6" s="640"/>
      <c r="M6" s="658"/>
      <c r="N6" s="640"/>
      <c r="O6" s="640"/>
      <c r="P6" s="34" t="s">
        <v>188</v>
      </c>
      <c r="Q6" s="34" t="s">
        <v>468</v>
      </c>
      <c r="R6" s="35" t="s">
        <v>189</v>
      </c>
      <c r="S6" s="337" t="s">
        <v>190</v>
      </c>
      <c r="T6" s="35" t="s">
        <v>188</v>
      </c>
      <c r="U6" s="34" t="s">
        <v>468</v>
      </c>
      <c r="V6" s="35" t="s">
        <v>189</v>
      </c>
      <c r="W6" s="35" t="s">
        <v>190</v>
      </c>
    </row>
    <row r="7" spans="1:59" s="194" customFormat="1" hidden="1">
      <c r="A7" s="194">
        <v>1</v>
      </c>
      <c r="B7" s="194">
        <v>2</v>
      </c>
      <c r="C7" s="194">
        <v>3</v>
      </c>
      <c r="D7" s="194">
        <v>4</v>
      </c>
      <c r="E7" s="193">
        <v>5</v>
      </c>
      <c r="F7" s="116">
        <v>6</v>
      </c>
      <c r="G7" s="195">
        <v>7</v>
      </c>
      <c r="H7" s="33">
        <v>8</v>
      </c>
      <c r="I7" s="33"/>
      <c r="J7" s="33"/>
      <c r="K7" s="58">
        <v>9</v>
      </c>
      <c r="L7" s="34">
        <v>10</v>
      </c>
      <c r="M7" s="58">
        <v>11</v>
      </c>
      <c r="N7" s="34">
        <v>12</v>
      </c>
      <c r="O7" s="34"/>
      <c r="P7" s="34">
        <v>13</v>
      </c>
      <c r="Q7" s="34">
        <v>14</v>
      </c>
      <c r="R7" s="34">
        <v>15</v>
      </c>
      <c r="S7" s="58">
        <v>16</v>
      </c>
      <c r="T7" s="34">
        <v>17</v>
      </c>
      <c r="U7" s="34">
        <v>18</v>
      </c>
      <c r="V7" s="34">
        <v>19</v>
      </c>
      <c r="W7" s="34">
        <v>20</v>
      </c>
    </row>
    <row r="8" spans="1:59" s="194" customFormat="1" ht="14.25" hidden="1" customHeight="1">
      <c r="A8" s="12" t="s">
        <v>528</v>
      </c>
      <c r="B8" s="12" t="s">
        <v>529</v>
      </c>
      <c r="C8" s="12" t="s">
        <v>530</v>
      </c>
      <c r="D8" s="12" t="s">
        <v>531</v>
      </c>
      <c r="E8" s="193"/>
      <c r="F8" s="116"/>
      <c r="G8" s="319"/>
      <c r="H8" s="306"/>
      <c r="I8" s="306"/>
      <c r="J8" s="306"/>
      <c r="K8" s="58" t="s">
        <v>29</v>
      </c>
      <c r="L8" s="34" t="s">
        <v>223</v>
      </c>
      <c r="M8" s="58" t="s">
        <v>830</v>
      </c>
      <c r="N8" s="34" t="s">
        <v>539</v>
      </c>
      <c r="O8" s="34" t="s">
        <v>831</v>
      </c>
      <c r="P8" s="34" t="s">
        <v>832</v>
      </c>
      <c r="Q8" s="34" t="s">
        <v>833</v>
      </c>
      <c r="R8" s="34" t="s">
        <v>532</v>
      </c>
      <c r="S8" s="58" t="s">
        <v>533</v>
      </c>
      <c r="T8" s="34" t="s">
        <v>832</v>
      </c>
      <c r="U8" s="34" t="s">
        <v>833</v>
      </c>
      <c r="V8" s="34" t="s">
        <v>532</v>
      </c>
      <c r="W8" s="34" t="s">
        <v>533</v>
      </c>
    </row>
    <row r="9" spans="1:59" ht="23.25" customHeight="1">
      <c r="A9" s="659">
        <v>0.85</v>
      </c>
      <c r="B9" s="671"/>
      <c r="C9" s="672"/>
      <c r="D9" s="673"/>
      <c r="E9" s="196" t="s">
        <v>191</v>
      </c>
      <c r="F9" s="674" t="s">
        <v>241</v>
      </c>
      <c r="G9" s="581"/>
      <c r="H9" s="581"/>
      <c r="I9" s="581"/>
      <c r="J9" s="581"/>
      <c r="K9" s="581"/>
      <c r="L9" s="581"/>
      <c r="M9" s="582"/>
      <c r="N9" s="59"/>
      <c r="O9" s="59"/>
      <c r="P9" s="55"/>
      <c r="Q9" s="55"/>
      <c r="R9" s="197"/>
      <c r="S9" s="338"/>
      <c r="T9" s="197"/>
      <c r="U9" s="197"/>
      <c r="V9" s="197"/>
      <c r="W9" s="197"/>
    </row>
    <row r="10" spans="1:59" s="198" customFormat="1" ht="24.6" customHeight="1">
      <c r="A10" s="660"/>
      <c r="B10" s="583">
        <v>0.44</v>
      </c>
      <c r="E10" s="199" t="s">
        <v>192</v>
      </c>
      <c r="F10" s="675" t="s">
        <v>242</v>
      </c>
      <c r="G10" s="676"/>
      <c r="H10" s="676"/>
      <c r="I10" s="676"/>
      <c r="J10" s="676"/>
      <c r="K10" s="676"/>
      <c r="L10" s="676"/>
      <c r="M10" s="677"/>
      <c r="N10" s="299"/>
      <c r="O10" s="299"/>
      <c r="P10" s="300"/>
      <c r="Q10" s="300"/>
      <c r="R10" s="301"/>
      <c r="S10" s="339"/>
      <c r="T10" s="300"/>
      <c r="U10" s="300"/>
      <c r="V10" s="301"/>
      <c r="W10" s="301"/>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row>
    <row r="11" spans="1:59" s="205" customFormat="1" ht="21" customHeight="1">
      <c r="A11" s="660"/>
      <c r="B11" s="584"/>
      <c r="C11" s="599">
        <v>0.31</v>
      </c>
      <c r="D11" s="202"/>
      <c r="E11" s="203" t="s">
        <v>221</v>
      </c>
      <c r="F11" s="602" t="s">
        <v>243</v>
      </c>
      <c r="G11" s="603"/>
      <c r="H11" s="603"/>
      <c r="I11" s="603"/>
      <c r="J11" s="603"/>
      <c r="K11" s="603"/>
      <c r="L11" s="603"/>
      <c r="M11" s="604"/>
      <c r="N11" s="36"/>
      <c r="O11" s="36"/>
      <c r="P11" s="200"/>
      <c r="Q11" s="200"/>
      <c r="R11" s="201"/>
      <c r="S11" s="340"/>
      <c r="T11" s="200"/>
      <c r="U11" s="200"/>
      <c r="V11" s="201"/>
      <c r="W11" s="201"/>
      <c r="X11" s="204"/>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row>
    <row r="12" spans="1:59" s="38" customFormat="1" ht="37.5" customHeight="1">
      <c r="A12" s="660"/>
      <c r="B12" s="584"/>
      <c r="C12" s="600"/>
      <c r="D12" s="596">
        <v>0.5</v>
      </c>
      <c r="E12" s="605" t="s">
        <v>15</v>
      </c>
      <c r="F12" s="613" t="s">
        <v>461</v>
      </c>
      <c r="G12" s="119" t="s">
        <v>550</v>
      </c>
      <c r="H12" s="206" t="s">
        <v>49</v>
      </c>
      <c r="I12" s="119" t="s">
        <v>551</v>
      </c>
      <c r="J12" s="85" t="s">
        <v>552</v>
      </c>
      <c r="K12" s="420" t="s">
        <v>462</v>
      </c>
      <c r="L12" s="678">
        <v>1722.09</v>
      </c>
      <c r="M12" s="431" t="s">
        <v>181</v>
      </c>
      <c r="N12" s="207">
        <v>0.5</v>
      </c>
      <c r="O12" s="333">
        <f>$A$9*$B$10*$C$11*$D$12*N12</f>
        <v>2.8985E-2</v>
      </c>
      <c r="P12" s="144"/>
      <c r="Q12" s="282"/>
      <c r="R12" s="209"/>
      <c r="S12" s="341"/>
      <c r="T12" s="34"/>
      <c r="U12" s="34"/>
      <c r="V12" s="35"/>
      <c r="W12" s="35"/>
    </row>
    <row r="13" spans="1:59" s="38" customFormat="1" ht="22.5" customHeight="1">
      <c r="A13" s="660"/>
      <c r="B13" s="584"/>
      <c r="C13" s="600"/>
      <c r="D13" s="597"/>
      <c r="E13" s="606"/>
      <c r="F13" s="614"/>
      <c r="G13" s="145" t="s">
        <v>553</v>
      </c>
      <c r="H13" s="206" t="s">
        <v>211</v>
      </c>
      <c r="I13" s="145" t="s">
        <v>554</v>
      </c>
      <c r="J13" s="206" t="s">
        <v>510</v>
      </c>
      <c r="K13" s="421" t="s">
        <v>541</v>
      </c>
      <c r="L13" s="433">
        <v>6.33</v>
      </c>
      <c r="M13" s="431" t="s">
        <v>181</v>
      </c>
      <c r="N13" s="211">
        <v>0.5</v>
      </c>
      <c r="O13" s="333">
        <f>$A$9*$B$10*$C$11*$D$12*N13</f>
        <v>2.8985E-2</v>
      </c>
      <c r="P13" s="389"/>
      <c r="Q13" s="282"/>
      <c r="R13" s="209"/>
      <c r="S13" s="341"/>
      <c r="T13" s="32"/>
      <c r="U13" s="32"/>
      <c r="V13" s="117"/>
      <c r="W13" s="117"/>
    </row>
    <row r="14" spans="1:59" s="38" customFormat="1" ht="14.25" hidden="1" customHeight="1">
      <c r="A14" s="660"/>
      <c r="B14" s="584"/>
      <c r="C14" s="600"/>
      <c r="D14" s="212">
        <v>0</v>
      </c>
      <c r="E14" s="213" t="s">
        <v>16</v>
      </c>
      <c r="F14" s="113" t="s">
        <v>0</v>
      </c>
      <c r="G14" s="119" t="s">
        <v>19</v>
      </c>
      <c r="H14" s="114" t="s">
        <v>47</v>
      </c>
      <c r="I14" s="119" t="s">
        <v>19</v>
      </c>
      <c r="J14" s="114" t="s">
        <v>47</v>
      </c>
      <c r="K14" s="420" t="s">
        <v>462</v>
      </c>
      <c r="L14" s="434">
        <v>99.7</v>
      </c>
      <c r="M14" s="431" t="s">
        <v>181</v>
      </c>
      <c r="N14" s="207">
        <v>0</v>
      </c>
      <c r="O14" s="333"/>
      <c r="P14" s="9">
        <v>478.09</v>
      </c>
      <c r="Q14" s="282">
        <f>(P14-L14)</f>
        <v>378.39</v>
      </c>
      <c r="R14" s="209"/>
      <c r="S14" s="341"/>
      <c r="T14" s="34"/>
      <c r="U14" s="34"/>
      <c r="V14" s="35"/>
      <c r="W14" s="35"/>
    </row>
    <row r="15" spans="1:59" s="38" customFormat="1" ht="29.25" customHeight="1">
      <c r="A15" s="660"/>
      <c r="B15" s="584"/>
      <c r="C15" s="600"/>
      <c r="D15" s="596">
        <v>0.5</v>
      </c>
      <c r="E15" s="605" t="s">
        <v>17</v>
      </c>
      <c r="F15" s="613" t="s">
        <v>48</v>
      </c>
      <c r="G15" s="119" t="s">
        <v>555</v>
      </c>
      <c r="H15" s="114" t="s">
        <v>46</v>
      </c>
      <c r="I15" s="119" t="s">
        <v>556</v>
      </c>
      <c r="J15" s="114" t="s">
        <v>46</v>
      </c>
      <c r="K15" s="422" t="s">
        <v>31</v>
      </c>
      <c r="L15" s="31">
        <v>99.7</v>
      </c>
      <c r="M15" s="431" t="s">
        <v>181</v>
      </c>
      <c r="N15" s="207">
        <v>0.5</v>
      </c>
      <c r="O15" s="333">
        <f>$A$9*$B$10*$C$11*$D$15*N15</f>
        <v>2.8985E-2</v>
      </c>
      <c r="P15" s="9"/>
      <c r="Q15" s="282"/>
      <c r="R15" s="127"/>
      <c r="S15" s="341"/>
      <c r="T15" s="34"/>
      <c r="U15" s="34"/>
      <c r="V15" s="35"/>
      <c r="W15" s="35"/>
    </row>
    <row r="16" spans="1:59" s="38" customFormat="1" ht="48.75" customHeight="1">
      <c r="A16" s="660"/>
      <c r="B16" s="584"/>
      <c r="C16" s="601"/>
      <c r="D16" s="597"/>
      <c r="E16" s="606"/>
      <c r="F16" s="614"/>
      <c r="G16" s="146" t="s">
        <v>557</v>
      </c>
      <c r="H16" s="114" t="s">
        <v>61</v>
      </c>
      <c r="I16" s="146" t="s">
        <v>558</v>
      </c>
      <c r="J16" s="114" t="s">
        <v>61</v>
      </c>
      <c r="K16" s="42" t="s">
        <v>469</v>
      </c>
      <c r="L16" s="214">
        <v>180</v>
      </c>
      <c r="M16" s="431" t="s">
        <v>181</v>
      </c>
      <c r="N16" s="207">
        <v>0.5</v>
      </c>
      <c r="O16" s="333">
        <f>$A$9*$B$10*$C$11*$D$15*N16</f>
        <v>2.8985E-2</v>
      </c>
      <c r="P16" s="9"/>
      <c r="Q16" s="280"/>
      <c r="R16" s="281"/>
      <c r="S16" s="341"/>
      <c r="T16" s="34"/>
      <c r="U16" s="34"/>
      <c r="V16" s="35"/>
      <c r="W16" s="35"/>
    </row>
    <row r="17" spans="1:60">
      <c r="A17" s="660"/>
      <c r="B17" s="584"/>
      <c r="C17" s="215"/>
      <c r="D17" s="205"/>
      <c r="E17" s="203" t="s">
        <v>68</v>
      </c>
      <c r="F17" s="602" t="s">
        <v>463</v>
      </c>
      <c r="G17" s="603"/>
      <c r="H17" s="603"/>
      <c r="I17" s="603"/>
      <c r="J17" s="603"/>
      <c r="K17" s="603"/>
      <c r="L17" s="603"/>
      <c r="M17" s="604"/>
      <c r="N17" s="60"/>
      <c r="O17" s="334"/>
      <c r="P17" s="200"/>
      <c r="Q17" s="200"/>
      <c r="R17" s="201"/>
      <c r="S17" s="342"/>
      <c r="T17" s="200"/>
      <c r="U17" s="200"/>
      <c r="V17" s="201"/>
      <c r="W17" s="216"/>
    </row>
    <row r="18" spans="1:60" s="222" customFormat="1" ht="14.25" hidden="1" customHeight="1">
      <c r="A18" s="660"/>
      <c r="B18" s="584"/>
      <c r="C18" s="217"/>
      <c r="D18" s="329">
        <v>1</v>
      </c>
      <c r="E18" s="218" t="s">
        <v>18</v>
      </c>
      <c r="F18" s="39" t="s">
        <v>52</v>
      </c>
      <c r="G18" s="219" t="s">
        <v>559</v>
      </c>
      <c r="H18" s="39" t="s">
        <v>52</v>
      </c>
      <c r="I18" s="219" t="s">
        <v>560</v>
      </c>
      <c r="J18" s="39" t="s">
        <v>470</v>
      </c>
      <c r="K18" s="220" t="s">
        <v>471</v>
      </c>
      <c r="L18" s="41">
        <v>0</v>
      </c>
      <c r="M18" s="220" t="s">
        <v>181</v>
      </c>
      <c r="N18" s="221">
        <v>1</v>
      </c>
      <c r="O18" s="333">
        <f>$A$9*$B$10*$C$18*$D$18*N18</f>
        <v>0</v>
      </c>
      <c r="P18" s="40">
        <v>0</v>
      </c>
      <c r="Q18" s="282">
        <v>10</v>
      </c>
      <c r="R18" s="209">
        <f>100-(L18-P18)*Q18</f>
        <v>100</v>
      </c>
      <c r="S18" s="341">
        <f t="shared" ref="S18:S34" si="0">R18*O18</f>
        <v>0</v>
      </c>
      <c r="T18" s="9"/>
      <c r="U18" s="110"/>
      <c r="V18" s="283"/>
      <c r="W18" s="43"/>
    </row>
    <row r="19" spans="1:60" ht="15.75" customHeight="1">
      <c r="A19" s="660"/>
      <c r="B19" s="584"/>
      <c r="C19" s="599">
        <v>0.62</v>
      </c>
      <c r="D19" s="223"/>
      <c r="E19" s="224" t="s">
        <v>210</v>
      </c>
      <c r="F19" s="602" t="s">
        <v>178</v>
      </c>
      <c r="G19" s="603"/>
      <c r="H19" s="603"/>
      <c r="I19" s="602" t="s">
        <v>178</v>
      </c>
      <c r="J19" s="603"/>
      <c r="K19" s="603"/>
      <c r="L19" s="225"/>
      <c r="M19" s="226"/>
      <c r="N19" s="36"/>
      <c r="O19" s="334"/>
      <c r="P19" s="227"/>
      <c r="Q19" s="227"/>
      <c r="R19" s="228"/>
      <c r="S19" s="342"/>
      <c r="T19" s="227"/>
      <c r="U19" s="227"/>
      <c r="V19" s="228"/>
      <c r="W19" s="229"/>
    </row>
    <row r="20" spans="1:60" s="128" customFormat="1" ht="37.700000000000003" customHeight="1">
      <c r="A20" s="660"/>
      <c r="B20" s="584"/>
      <c r="C20" s="600"/>
      <c r="D20" s="596">
        <v>0.13</v>
      </c>
      <c r="E20" s="605" t="s">
        <v>2</v>
      </c>
      <c r="F20" s="615" t="s">
        <v>3</v>
      </c>
      <c r="G20" s="119" t="s">
        <v>561</v>
      </c>
      <c r="H20" s="114" t="s">
        <v>10</v>
      </c>
      <c r="I20" s="119" t="s">
        <v>562</v>
      </c>
      <c r="J20" s="114" t="s">
        <v>10</v>
      </c>
      <c r="K20" s="88" t="s">
        <v>472</v>
      </c>
      <c r="L20" s="214">
        <v>79.2</v>
      </c>
      <c r="M20" s="144" t="s">
        <v>181</v>
      </c>
      <c r="N20" s="207">
        <v>1</v>
      </c>
      <c r="O20" s="333">
        <f>$A$9*$B$10*$C$19*$D$20*N20</f>
        <v>3.0144400000000002E-2</v>
      </c>
      <c r="P20" s="214"/>
      <c r="Q20" s="284"/>
      <c r="R20" s="282"/>
      <c r="S20" s="341"/>
      <c r="T20" s="34"/>
      <c r="U20" s="34"/>
      <c r="V20" s="44"/>
      <c r="W20" s="43"/>
      <c r="X20" s="293"/>
      <c r="Y20" s="293"/>
      <c r="Z20" s="293"/>
      <c r="AA20" s="293"/>
      <c r="AB20" s="293"/>
      <c r="AC20" s="293"/>
      <c r="AD20" s="293"/>
      <c r="AE20" s="293"/>
      <c r="AF20" s="293"/>
      <c r="AG20" s="293"/>
      <c r="AH20" s="293"/>
      <c r="AI20" s="293"/>
      <c r="AJ20" s="293"/>
      <c r="AK20" s="293"/>
      <c r="AL20" s="293"/>
      <c r="AM20" s="293"/>
      <c r="AN20" s="293"/>
      <c r="AO20" s="293"/>
      <c r="AP20" s="293"/>
      <c r="AQ20" s="293"/>
      <c r="AR20" s="293"/>
      <c r="AS20" s="293"/>
      <c r="AT20" s="293"/>
      <c r="AU20" s="293"/>
      <c r="AV20" s="293"/>
      <c r="AW20" s="293"/>
      <c r="AX20" s="293"/>
      <c r="AY20" s="293"/>
      <c r="AZ20" s="293"/>
      <c r="BA20" s="293"/>
      <c r="BB20" s="293"/>
      <c r="BC20" s="293"/>
      <c r="BD20" s="293"/>
      <c r="BE20" s="293"/>
      <c r="BF20" s="293"/>
      <c r="BG20" s="293"/>
      <c r="BH20" s="292"/>
    </row>
    <row r="21" spans="1:60" s="128" customFormat="1" ht="14.25" hidden="1" customHeight="1">
      <c r="A21" s="660"/>
      <c r="B21" s="584"/>
      <c r="C21" s="600"/>
      <c r="D21" s="598"/>
      <c r="E21" s="609"/>
      <c r="F21" s="616"/>
      <c r="G21" s="119" t="s">
        <v>20</v>
      </c>
      <c r="H21" s="114" t="s">
        <v>11</v>
      </c>
      <c r="I21" s="119" t="s">
        <v>20</v>
      </c>
      <c r="J21" s="114" t="s">
        <v>11</v>
      </c>
      <c r="K21" s="88" t="s">
        <v>473</v>
      </c>
      <c r="L21" s="214">
        <v>100</v>
      </c>
      <c r="M21" s="431" t="s">
        <v>181</v>
      </c>
      <c r="N21" s="207">
        <v>0</v>
      </c>
      <c r="O21" s="333">
        <f>$A$9*$B$10*$C$19*$D$20*N21</f>
        <v>0</v>
      </c>
      <c r="P21" s="214"/>
      <c r="Q21" s="9">
        <v>1</v>
      </c>
      <c r="R21" s="282"/>
      <c r="S21" s="341"/>
      <c r="T21" s="34"/>
      <c r="U21" s="34"/>
      <c r="V21" s="44"/>
      <c r="W21" s="43"/>
      <c r="X21" s="293"/>
      <c r="Y21" s="293"/>
      <c r="Z21" s="293"/>
      <c r="AA21" s="293"/>
      <c r="AB21" s="293"/>
      <c r="AC21" s="293"/>
      <c r="AD21" s="293"/>
      <c r="AE21" s="293"/>
      <c r="AF21" s="293"/>
      <c r="AG21" s="293"/>
      <c r="AH21" s="293"/>
      <c r="AI21" s="293"/>
      <c r="AJ21" s="293"/>
      <c r="AK21" s="293"/>
      <c r="AL21" s="293"/>
      <c r="AM21" s="293"/>
      <c r="AN21" s="293"/>
      <c r="AO21" s="293"/>
      <c r="AP21" s="293"/>
      <c r="AQ21" s="293"/>
      <c r="AR21" s="293"/>
      <c r="AS21" s="293"/>
      <c r="AT21" s="293"/>
      <c r="AU21" s="293"/>
      <c r="AV21" s="293"/>
      <c r="AW21" s="293"/>
      <c r="AX21" s="293"/>
      <c r="AY21" s="293"/>
      <c r="AZ21" s="293"/>
      <c r="BA21" s="293"/>
      <c r="BB21" s="293"/>
      <c r="BC21" s="293"/>
      <c r="BD21" s="293"/>
      <c r="BE21" s="293"/>
      <c r="BF21" s="293"/>
      <c r="BG21" s="293"/>
      <c r="BH21" s="292"/>
    </row>
    <row r="22" spans="1:60" s="128" customFormat="1" ht="14.25" hidden="1" customHeight="1">
      <c r="A22" s="660"/>
      <c r="B22" s="584"/>
      <c r="C22" s="600"/>
      <c r="D22" s="597"/>
      <c r="E22" s="606"/>
      <c r="F22" s="617"/>
      <c r="G22" s="119" t="s">
        <v>21</v>
      </c>
      <c r="H22" s="114" t="s">
        <v>12</v>
      </c>
      <c r="I22" s="119" t="s">
        <v>21</v>
      </c>
      <c r="J22" s="114" t="s">
        <v>12</v>
      </c>
      <c r="K22" s="88" t="s">
        <v>473</v>
      </c>
      <c r="L22" s="214">
        <v>100</v>
      </c>
      <c r="M22" s="431" t="s">
        <v>181</v>
      </c>
      <c r="N22" s="207">
        <v>0</v>
      </c>
      <c r="O22" s="333">
        <f>$A$9*$B$10*$C$19*$D$20*N22</f>
        <v>0</v>
      </c>
      <c r="P22" s="214"/>
      <c r="Q22" s="9">
        <v>1</v>
      </c>
      <c r="R22" s="282"/>
      <c r="S22" s="341"/>
      <c r="T22" s="34"/>
      <c r="U22" s="34"/>
      <c r="V22" s="44"/>
      <c r="W22" s="43"/>
      <c r="X22" s="293"/>
      <c r="Y22" s="293"/>
      <c r="Z22" s="293"/>
      <c r="AA22" s="293"/>
      <c r="AB22" s="293"/>
      <c r="AC22" s="293"/>
      <c r="AD22" s="293"/>
      <c r="AE22" s="293"/>
      <c r="AF22" s="293"/>
      <c r="AG22" s="293"/>
      <c r="AH22" s="293"/>
      <c r="AI22" s="293"/>
      <c r="AJ22" s="293"/>
      <c r="AK22" s="293"/>
      <c r="AL22" s="293"/>
      <c r="AM22" s="293"/>
      <c r="AN22" s="293"/>
      <c r="AO22" s="293"/>
      <c r="AP22" s="293"/>
      <c r="AQ22" s="293"/>
      <c r="AR22" s="293"/>
      <c r="AS22" s="293"/>
      <c r="AT22" s="293"/>
      <c r="AU22" s="293"/>
      <c r="AV22" s="293"/>
      <c r="AW22" s="293"/>
      <c r="AX22" s="293"/>
      <c r="AY22" s="293"/>
      <c r="AZ22" s="293"/>
      <c r="BA22" s="293"/>
      <c r="BB22" s="293"/>
      <c r="BC22" s="293"/>
      <c r="BD22" s="293"/>
      <c r="BE22" s="293"/>
      <c r="BF22" s="293"/>
      <c r="BG22" s="293"/>
      <c r="BH22" s="292"/>
    </row>
    <row r="23" spans="1:60" s="128" customFormat="1" ht="45.6" customHeight="1">
      <c r="A23" s="660"/>
      <c r="B23" s="584"/>
      <c r="C23" s="600"/>
      <c r="D23" s="596">
        <v>0.25</v>
      </c>
      <c r="E23" s="605" t="s">
        <v>4</v>
      </c>
      <c r="F23" s="560" t="s">
        <v>5</v>
      </c>
      <c r="G23" s="119" t="s">
        <v>566</v>
      </c>
      <c r="H23" s="114" t="s">
        <v>176</v>
      </c>
      <c r="I23" s="119" t="s">
        <v>567</v>
      </c>
      <c r="J23" s="114" t="s">
        <v>176</v>
      </c>
      <c r="K23" s="119" t="s">
        <v>31</v>
      </c>
      <c r="L23" s="214">
        <v>11.51</v>
      </c>
      <c r="M23" s="431" t="s">
        <v>181</v>
      </c>
      <c r="N23" s="207">
        <v>0.5</v>
      </c>
      <c r="O23" s="333">
        <f>$A$9*$B$10*$C$19*$D$23*N23</f>
        <v>2.8985E-2</v>
      </c>
      <c r="P23" s="214"/>
      <c r="Q23" s="9"/>
      <c r="R23" s="209"/>
      <c r="S23" s="341"/>
      <c r="T23" s="34"/>
      <c r="U23" s="34"/>
      <c r="V23" s="44"/>
      <c r="W23" s="43"/>
      <c r="X23" s="293"/>
      <c r="Y23" s="293"/>
      <c r="Z23" s="293"/>
      <c r="AA23" s="293"/>
      <c r="AB23" s="293"/>
      <c r="AC23" s="293"/>
      <c r="AD23" s="293"/>
      <c r="AE23" s="293"/>
      <c r="AF23" s="293"/>
      <c r="AG23" s="293"/>
      <c r="AH23" s="293"/>
      <c r="AI23" s="293"/>
      <c r="AJ23" s="293"/>
      <c r="AK23" s="293"/>
      <c r="AL23" s="293"/>
      <c r="AM23" s="293"/>
      <c r="AN23" s="293"/>
      <c r="AO23" s="293"/>
      <c r="AP23" s="293"/>
      <c r="AQ23" s="293"/>
      <c r="AR23" s="293"/>
      <c r="AS23" s="293"/>
      <c r="AT23" s="293"/>
      <c r="AU23" s="293"/>
      <c r="AV23" s="293"/>
      <c r="AW23" s="293"/>
      <c r="AX23" s="293"/>
      <c r="AY23" s="293"/>
      <c r="AZ23" s="293"/>
      <c r="BA23" s="293"/>
      <c r="BB23" s="293"/>
      <c r="BC23" s="293"/>
      <c r="BD23" s="293"/>
      <c r="BE23" s="293"/>
      <c r="BF23" s="293"/>
      <c r="BG23" s="293"/>
      <c r="BH23" s="292"/>
    </row>
    <row r="24" spans="1:60" s="128" customFormat="1" ht="36" customHeight="1">
      <c r="A24" s="660"/>
      <c r="B24" s="584"/>
      <c r="C24" s="600"/>
      <c r="D24" s="597"/>
      <c r="E24" s="606"/>
      <c r="F24" s="562"/>
      <c r="G24" s="119" t="s">
        <v>568</v>
      </c>
      <c r="H24" s="114" t="s">
        <v>60</v>
      </c>
      <c r="I24" s="119" t="s">
        <v>569</v>
      </c>
      <c r="J24" s="114" t="s">
        <v>511</v>
      </c>
      <c r="K24" s="119" t="s">
        <v>512</v>
      </c>
      <c r="L24" s="214">
        <v>200</v>
      </c>
      <c r="M24" s="144" t="s">
        <v>181</v>
      </c>
      <c r="N24" s="207">
        <v>0.5</v>
      </c>
      <c r="O24" s="333">
        <f>$A$9*$B$10*$C$19*$D$23*N24</f>
        <v>2.8985E-2</v>
      </c>
      <c r="P24" s="214"/>
      <c r="Q24" s="9"/>
      <c r="R24" s="209"/>
      <c r="S24" s="341"/>
      <c r="T24" s="34"/>
      <c r="U24" s="34"/>
      <c r="V24" s="285"/>
      <c r="W24" s="43"/>
      <c r="X24" s="293"/>
      <c r="Y24" s="293"/>
      <c r="Z24" s="293"/>
      <c r="AA24" s="293"/>
      <c r="AB24" s="293"/>
      <c r="AC24" s="293"/>
      <c r="AD24" s="293"/>
      <c r="AE24" s="293"/>
      <c r="AF24" s="293"/>
      <c r="AG24" s="293"/>
      <c r="AH24" s="293"/>
      <c r="AI24" s="293"/>
      <c r="AJ24" s="293"/>
      <c r="AK24" s="293"/>
      <c r="AL24" s="293"/>
      <c r="AM24" s="293"/>
      <c r="AN24" s="293"/>
      <c r="AO24" s="293"/>
      <c r="AP24" s="293"/>
      <c r="AQ24" s="293"/>
      <c r="AR24" s="293"/>
      <c r="AS24" s="293"/>
      <c r="AT24" s="293"/>
      <c r="AU24" s="293"/>
      <c r="AV24" s="293"/>
      <c r="AW24" s="293"/>
      <c r="AX24" s="293"/>
      <c r="AY24" s="293"/>
      <c r="AZ24" s="293"/>
      <c r="BA24" s="293"/>
      <c r="BB24" s="293"/>
      <c r="BC24" s="293"/>
      <c r="BD24" s="293"/>
      <c r="BE24" s="293"/>
      <c r="BF24" s="293"/>
      <c r="BG24" s="293"/>
      <c r="BH24" s="292"/>
    </row>
    <row r="25" spans="1:60" s="128" customFormat="1" ht="63" customHeight="1">
      <c r="A25" s="660"/>
      <c r="B25" s="584"/>
      <c r="C25" s="600"/>
      <c r="D25" s="596">
        <v>0.37</v>
      </c>
      <c r="E25" s="605" t="s">
        <v>13</v>
      </c>
      <c r="F25" s="560" t="s">
        <v>7</v>
      </c>
      <c r="G25" s="148" t="s">
        <v>570</v>
      </c>
      <c r="H25" s="114" t="s">
        <v>843</v>
      </c>
      <c r="I25" s="148" t="s">
        <v>571</v>
      </c>
      <c r="J25" s="114" t="s">
        <v>843</v>
      </c>
      <c r="K25" s="119" t="s">
        <v>263</v>
      </c>
      <c r="L25" s="214">
        <v>7</v>
      </c>
      <c r="M25" s="144" t="s">
        <v>181</v>
      </c>
      <c r="N25" s="207">
        <v>0.33</v>
      </c>
      <c r="O25" s="333">
        <f>$A$9*$B$10*$C$19*$D$25*N25</f>
        <v>2.8312548E-2</v>
      </c>
      <c r="P25" s="214"/>
      <c r="Q25" s="9"/>
      <c r="R25" s="209"/>
      <c r="S25" s="341"/>
      <c r="T25" s="34"/>
      <c r="U25" s="34"/>
      <c r="V25" s="44"/>
      <c r="W25" s="43"/>
      <c r="X25" s="293"/>
      <c r="Y25" s="293"/>
      <c r="Z25" s="293"/>
      <c r="AA25" s="293"/>
      <c r="AB25" s="293"/>
      <c r="AC25" s="293"/>
      <c r="AD25" s="293"/>
      <c r="AE25" s="293"/>
      <c r="AF25" s="293"/>
      <c r="AG25" s="293"/>
      <c r="AH25" s="293"/>
      <c r="AI25" s="293"/>
      <c r="AJ25" s="293"/>
      <c r="AK25" s="293"/>
      <c r="AL25" s="293"/>
      <c r="AM25" s="293"/>
      <c r="AN25" s="293"/>
      <c r="AO25" s="293"/>
      <c r="AP25" s="293"/>
      <c r="AQ25" s="293"/>
      <c r="AR25" s="293"/>
      <c r="AS25" s="293"/>
      <c r="AT25" s="293"/>
      <c r="AU25" s="293"/>
      <c r="AV25" s="293"/>
      <c r="AW25" s="293"/>
      <c r="AX25" s="293"/>
      <c r="AY25" s="293"/>
      <c r="AZ25" s="293"/>
      <c r="BA25" s="293"/>
      <c r="BB25" s="293"/>
      <c r="BC25" s="293"/>
      <c r="BD25" s="293"/>
      <c r="BE25" s="293"/>
      <c r="BF25" s="293"/>
      <c r="BG25" s="293"/>
      <c r="BH25" s="292"/>
    </row>
    <row r="26" spans="1:60" s="128" customFormat="1" ht="63" customHeight="1">
      <c r="A26" s="660"/>
      <c r="B26" s="584"/>
      <c r="C26" s="600"/>
      <c r="D26" s="598"/>
      <c r="E26" s="609"/>
      <c r="F26" s="561"/>
      <c r="G26" s="435" t="s">
        <v>573</v>
      </c>
      <c r="H26" s="437" t="s">
        <v>59</v>
      </c>
      <c r="I26" s="86" t="s">
        <v>574</v>
      </c>
      <c r="J26" s="114" t="s">
        <v>844</v>
      </c>
      <c r="K26" s="119" t="s">
        <v>263</v>
      </c>
      <c r="L26" s="214">
        <v>3</v>
      </c>
      <c r="M26" s="144" t="s">
        <v>181</v>
      </c>
      <c r="N26" s="207">
        <v>0.33</v>
      </c>
      <c r="O26" s="333">
        <f>$A$9*$B$10*$C$19*$D$25*N26</f>
        <v>2.8312548E-2</v>
      </c>
      <c r="P26" s="214"/>
      <c r="Q26" s="9"/>
      <c r="R26" s="209"/>
      <c r="S26" s="341"/>
      <c r="T26" s="34"/>
      <c r="U26" s="34"/>
      <c r="V26" s="44"/>
      <c r="W26" s="43"/>
      <c r="X26" s="293"/>
      <c r="Y26" s="293"/>
      <c r="Z26" s="293"/>
      <c r="AA26" s="293"/>
      <c r="AB26" s="293"/>
      <c r="AC26" s="293"/>
      <c r="AD26" s="293"/>
      <c r="AE26" s="293"/>
      <c r="AF26" s="293"/>
      <c r="AG26" s="293"/>
      <c r="AH26" s="293"/>
      <c r="AI26" s="293"/>
      <c r="AJ26" s="293"/>
      <c r="AK26" s="293"/>
      <c r="AL26" s="293"/>
      <c r="AM26" s="293"/>
      <c r="AN26" s="293"/>
      <c r="AO26" s="293"/>
      <c r="AP26" s="293"/>
      <c r="AQ26" s="293"/>
      <c r="AR26" s="293"/>
      <c r="AS26" s="293"/>
      <c r="AT26" s="293"/>
      <c r="AU26" s="293"/>
      <c r="AV26" s="293"/>
      <c r="AW26" s="293"/>
      <c r="AX26" s="293"/>
      <c r="AY26" s="293"/>
      <c r="AZ26" s="293"/>
      <c r="BA26" s="293"/>
      <c r="BB26" s="293"/>
      <c r="BC26" s="293"/>
      <c r="BD26" s="293"/>
      <c r="BE26" s="293"/>
      <c r="BF26" s="293"/>
      <c r="BG26" s="293"/>
      <c r="BH26" s="292"/>
    </row>
    <row r="27" spans="1:60" s="128" customFormat="1" ht="55.5" customHeight="1">
      <c r="A27" s="660"/>
      <c r="B27" s="584"/>
      <c r="C27" s="600"/>
      <c r="D27" s="598"/>
      <c r="E27" s="609"/>
      <c r="F27" s="561"/>
      <c r="G27" s="436"/>
      <c r="H27" s="438"/>
      <c r="I27" s="86" t="s">
        <v>845</v>
      </c>
      <c r="J27" s="114" t="s">
        <v>846</v>
      </c>
      <c r="K27" s="119" t="s">
        <v>263</v>
      </c>
      <c r="L27" s="214">
        <v>5</v>
      </c>
      <c r="M27" s="144" t="s">
        <v>181</v>
      </c>
      <c r="N27" s="207">
        <v>0.34</v>
      </c>
      <c r="O27" s="333">
        <f>$A$9*$B$10*$C$19*$D$25*N27</f>
        <v>2.9170504000000003E-2</v>
      </c>
      <c r="P27" s="214"/>
      <c r="Q27" s="9"/>
      <c r="R27" s="209"/>
      <c r="S27" s="341"/>
      <c r="T27" s="34"/>
      <c r="U27" s="34"/>
      <c r="V27" s="44"/>
      <c r="W27" s="43"/>
      <c r="X27" s="293"/>
      <c r="Y27" s="293"/>
      <c r="Z27" s="293"/>
      <c r="AA27" s="293"/>
      <c r="AB27" s="293"/>
      <c r="AC27" s="293"/>
      <c r="AD27" s="293"/>
      <c r="AE27" s="293"/>
      <c r="AF27" s="293"/>
      <c r="AG27" s="293"/>
      <c r="AH27" s="293"/>
      <c r="AI27" s="293"/>
      <c r="AJ27" s="293"/>
      <c r="AK27" s="293"/>
      <c r="AL27" s="293"/>
      <c r="AM27" s="293"/>
      <c r="AN27" s="293"/>
      <c r="AO27" s="293"/>
      <c r="AP27" s="293"/>
      <c r="AQ27" s="293"/>
      <c r="AR27" s="293"/>
      <c r="AS27" s="293"/>
      <c r="AT27" s="293"/>
      <c r="AU27" s="293"/>
      <c r="AV27" s="293"/>
      <c r="AW27" s="293"/>
      <c r="AX27" s="293"/>
      <c r="AY27" s="293"/>
      <c r="AZ27" s="293"/>
      <c r="BA27" s="293"/>
      <c r="BB27" s="293"/>
      <c r="BC27" s="293"/>
      <c r="BD27" s="293"/>
      <c r="BE27" s="293"/>
      <c r="BF27" s="293"/>
      <c r="BG27" s="293"/>
      <c r="BH27" s="292"/>
    </row>
    <row r="28" spans="1:60" s="128" customFormat="1" ht="14.25" hidden="1" customHeight="1">
      <c r="A28" s="660"/>
      <c r="B28" s="584"/>
      <c r="C28" s="600"/>
      <c r="D28" s="597"/>
      <c r="E28" s="606"/>
      <c r="F28" s="562"/>
      <c r="G28" s="148" t="s">
        <v>41</v>
      </c>
      <c r="H28" s="206" t="s">
        <v>54</v>
      </c>
      <c r="I28" s="148" t="s">
        <v>41</v>
      </c>
      <c r="J28" s="206" t="s">
        <v>54</v>
      </c>
      <c r="K28" s="148" t="s">
        <v>31</v>
      </c>
      <c r="L28" s="214">
        <v>15</v>
      </c>
      <c r="M28" s="144" t="s">
        <v>181</v>
      </c>
      <c r="N28" s="207">
        <v>0</v>
      </c>
      <c r="O28" s="333">
        <f>$A$9*$B$10*$C$19*$D$20*N28</f>
        <v>0</v>
      </c>
      <c r="P28" s="214"/>
      <c r="Q28" s="34"/>
      <c r="R28" s="127"/>
      <c r="S28" s="341"/>
      <c r="T28" s="34"/>
      <c r="U28" s="34"/>
      <c r="V28" s="44"/>
      <c r="W28" s="43"/>
      <c r="X28" s="293"/>
      <c r="Y28" s="293"/>
      <c r="Z28" s="293"/>
      <c r="AA28" s="293"/>
      <c r="AB28" s="293"/>
      <c r="AC28" s="293"/>
      <c r="AD28" s="293"/>
      <c r="AE28" s="293"/>
      <c r="AF28" s="293"/>
      <c r="AG28" s="293"/>
      <c r="AH28" s="293"/>
      <c r="AI28" s="293"/>
      <c r="AJ28" s="293"/>
      <c r="AK28" s="293"/>
      <c r="AL28" s="293"/>
      <c r="AM28" s="293"/>
      <c r="AN28" s="293"/>
      <c r="AO28" s="293"/>
      <c r="AP28" s="293"/>
      <c r="AQ28" s="293"/>
      <c r="AR28" s="293"/>
      <c r="AS28" s="293"/>
      <c r="AT28" s="293"/>
      <c r="AU28" s="293"/>
      <c r="AV28" s="293"/>
      <c r="AW28" s="293"/>
      <c r="AX28" s="293"/>
      <c r="AY28" s="293"/>
      <c r="AZ28" s="293"/>
      <c r="BA28" s="293"/>
      <c r="BB28" s="293"/>
      <c r="BC28" s="293"/>
      <c r="BD28" s="293"/>
      <c r="BE28" s="293"/>
      <c r="BF28" s="293"/>
      <c r="BG28" s="293"/>
      <c r="BH28" s="292"/>
    </row>
    <row r="29" spans="1:60" s="128" customFormat="1" ht="32.25" customHeight="1">
      <c r="A29" s="660"/>
      <c r="B29" s="584"/>
      <c r="C29" s="600"/>
      <c r="D29" s="596">
        <v>0.25</v>
      </c>
      <c r="E29" s="605" t="s">
        <v>8</v>
      </c>
      <c r="F29" s="610" t="s">
        <v>42</v>
      </c>
      <c r="G29" s="537" t="s">
        <v>577</v>
      </c>
      <c r="H29" s="540" t="s">
        <v>44</v>
      </c>
      <c r="I29" s="537" t="s">
        <v>578</v>
      </c>
      <c r="J29" s="543" t="s">
        <v>545</v>
      </c>
      <c r="K29" s="119" t="s">
        <v>474</v>
      </c>
      <c r="L29" s="214">
        <v>0</v>
      </c>
      <c r="M29" s="144" t="s">
        <v>181</v>
      </c>
      <c r="N29" s="207">
        <v>0.5</v>
      </c>
      <c r="O29" s="333">
        <f>$A$9*$B$10*$C$19*$D$29*N29</f>
        <v>2.8985E-2</v>
      </c>
      <c r="P29" s="9"/>
      <c r="Q29" s="9"/>
      <c r="R29" s="209"/>
      <c r="S29" s="341"/>
      <c r="T29" s="34"/>
      <c r="U29" s="34"/>
      <c r="V29" s="44"/>
      <c r="W29" s="43"/>
      <c r="X29" s="293"/>
      <c r="Y29" s="293"/>
      <c r="Z29" s="293"/>
      <c r="AA29" s="293"/>
      <c r="AB29" s="293"/>
      <c r="AC29" s="293"/>
      <c r="AD29" s="293"/>
      <c r="AE29" s="293"/>
      <c r="AF29" s="293"/>
      <c r="AG29" s="293"/>
      <c r="AH29" s="293"/>
      <c r="AI29" s="293"/>
      <c r="AJ29" s="293"/>
      <c r="AK29" s="293"/>
      <c r="AL29" s="293"/>
      <c r="AM29" s="293"/>
      <c r="AN29" s="293"/>
      <c r="AO29" s="293"/>
      <c r="AP29" s="293"/>
      <c r="AQ29" s="293"/>
      <c r="AR29" s="293"/>
      <c r="AS29" s="293"/>
      <c r="AT29" s="293"/>
      <c r="AU29" s="293"/>
      <c r="AV29" s="293"/>
      <c r="AW29" s="293"/>
      <c r="AX29" s="293"/>
      <c r="AY29" s="293"/>
      <c r="AZ29" s="293"/>
      <c r="BA29" s="293"/>
      <c r="BB29" s="293"/>
      <c r="BC29" s="293"/>
      <c r="BD29" s="293"/>
      <c r="BE29" s="293"/>
      <c r="BF29" s="293"/>
      <c r="BG29" s="293"/>
      <c r="BH29" s="292"/>
    </row>
    <row r="30" spans="1:60" s="128" customFormat="1" ht="14.25" hidden="1" customHeight="1">
      <c r="A30" s="660"/>
      <c r="B30" s="584"/>
      <c r="C30" s="600"/>
      <c r="D30" s="598"/>
      <c r="E30" s="609"/>
      <c r="F30" s="611"/>
      <c r="G30" s="538"/>
      <c r="H30" s="541"/>
      <c r="I30" s="538"/>
      <c r="J30" s="544"/>
      <c r="K30" s="119" t="s">
        <v>474</v>
      </c>
      <c r="L30" s="214">
        <v>0</v>
      </c>
      <c r="M30" s="144" t="s">
        <v>181</v>
      </c>
      <c r="N30" s="207">
        <v>0</v>
      </c>
      <c r="O30" s="333">
        <f>$A$9*$B$10*$C$19*$D$20*N30</f>
        <v>0</v>
      </c>
      <c r="P30" s="9"/>
      <c r="Q30" s="9">
        <v>40</v>
      </c>
      <c r="R30" s="209"/>
      <c r="S30" s="341"/>
      <c r="T30" s="34"/>
      <c r="U30" s="34"/>
      <c r="V30" s="44"/>
      <c r="W30" s="43"/>
      <c r="X30" s="293"/>
      <c r="Y30" s="293"/>
      <c r="Z30" s="293"/>
      <c r="AA30" s="293"/>
      <c r="AB30" s="293"/>
      <c r="AC30" s="293"/>
      <c r="AD30" s="293"/>
      <c r="AE30" s="293"/>
      <c r="AF30" s="293"/>
      <c r="AG30" s="293"/>
      <c r="AH30" s="293"/>
      <c r="AI30" s="293"/>
      <c r="AJ30" s="293"/>
      <c r="AK30" s="293"/>
      <c r="AL30" s="293"/>
      <c r="AM30" s="293"/>
      <c r="AN30" s="293"/>
      <c r="AO30" s="293"/>
      <c r="AP30" s="293"/>
      <c r="AQ30" s="293"/>
      <c r="AR30" s="293"/>
      <c r="AS30" s="293"/>
      <c r="AT30" s="293"/>
      <c r="AU30" s="293"/>
      <c r="AV30" s="293"/>
      <c r="AW30" s="293"/>
      <c r="AX30" s="293"/>
      <c r="AY30" s="293"/>
      <c r="AZ30" s="293"/>
      <c r="BA30" s="293"/>
      <c r="BB30" s="293"/>
      <c r="BC30" s="293"/>
      <c r="BD30" s="293"/>
      <c r="BE30" s="293"/>
      <c r="BF30" s="293"/>
      <c r="BG30" s="293"/>
      <c r="BH30" s="292"/>
    </row>
    <row r="31" spans="1:60" s="128" customFormat="1" ht="14.25" hidden="1" customHeight="1">
      <c r="A31" s="660"/>
      <c r="B31" s="584"/>
      <c r="C31" s="600"/>
      <c r="D31" s="598"/>
      <c r="E31" s="609"/>
      <c r="F31" s="611"/>
      <c r="G31" s="539"/>
      <c r="H31" s="542"/>
      <c r="I31" s="539"/>
      <c r="J31" s="545"/>
      <c r="K31" s="119" t="s">
        <v>474</v>
      </c>
      <c r="L31" s="214">
        <v>0</v>
      </c>
      <c r="M31" s="144" t="s">
        <v>181</v>
      </c>
      <c r="N31" s="207">
        <v>0</v>
      </c>
      <c r="O31" s="333">
        <f>$A$9*$B$10*$C$19*$D$20*N31</f>
        <v>0</v>
      </c>
      <c r="P31" s="9"/>
      <c r="Q31" s="9">
        <v>100</v>
      </c>
      <c r="R31" s="209"/>
      <c r="S31" s="341"/>
      <c r="T31" s="34"/>
      <c r="U31" s="34"/>
      <c r="V31" s="44"/>
      <c r="W31" s="43"/>
      <c r="X31" s="293"/>
      <c r="Y31" s="293"/>
      <c r="Z31" s="293"/>
      <c r="AA31" s="293"/>
      <c r="AB31" s="293"/>
      <c r="AC31" s="293"/>
      <c r="AD31" s="293"/>
      <c r="AE31" s="293"/>
      <c r="AF31" s="293"/>
      <c r="AG31" s="293"/>
      <c r="AH31" s="293"/>
      <c r="AI31" s="293"/>
      <c r="AJ31" s="293"/>
      <c r="AK31" s="293"/>
      <c r="AL31" s="293"/>
      <c r="AM31" s="293"/>
      <c r="AN31" s="293"/>
      <c r="AO31" s="293"/>
      <c r="AP31" s="293"/>
      <c r="AQ31" s="293"/>
      <c r="AR31" s="293"/>
      <c r="AS31" s="293"/>
      <c r="AT31" s="293"/>
      <c r="AU31" s="293"/>
      <c r="AV31" s="293"/>
      <c r="AW31" s="293"/>
      <c r="AX31" s="293"/>
      <c r="AY31" s="293"/>
      <c r="AZ31" s="293"/>
      <c r="BA31" s="293"/>
      <c r="BB31" s="293"/>
      <c r="BC31" s="293"/>
      <c r="BD31" s="293"/>
      <c r="BE31" s="293"/>
      <c r="BF31" s="293"/>
      <c r="BG31" s="293"/>
      <c r="BH31" s="292"/>
    </row>
    <row r="32" spans="1:60" s="128" customFormat="1" ht="57.95" customHeight="1">
      <c r="A32" s="660"/>
      <c r="B32" s="584"/>
      <c r="C32" s="601"/>
      <c r="D32" s="597"/>
      <c r="E32" s="606"/>
      <c r="F32" s="612"/>
      <c r="G32" s="119" t="s">
        <v>581</v>
      </c>
      <c r="H32" s="114" t="s">
        <v>45</v>
      </c>
      <c r="I32" s="119" t="s">
        <v>582</v>
      </c>
      <c r="J32" s="114" t="s">
        <v>45</v>
      </c>
      <c r="K32" s="252" t="s">
        <v>180</v>
      </c>
      <c r="L32" s="214">
        <v>0</v>
      </c>
      <c r="M32" s="144" t="s">
        <v>181</v>
      </c>
      <c r="N32" s="207">
        <v>0.5</v>
      </c>
      <c r="O32" s="333">
        <f>$A$9*$B$10*$C$19*$D$29*N32</f>
        <v>2.8985E-2</v>
      </c>
      <c r="P32" s="9"/>
      <c r="Q32" s="9"/>
      <c r="R32" s="209"/>
      <c r="S32" s="341"/>
      <c r="T32" s="34"/>
      <c r="U32" s="34"/>
      <c r="V32" s="44"/>
      <c r="W32" s="43"/>
      <c r="X32" s="293"/>
      <c r="Y32" s="293"/>
      <c r="Z32" s="293"/>
      <c r="AA32" s="293"/>
      <c r="AB32" s="293"/>
      <c r="AC32" s="293"/>
      <c r="AD32" s="293"/>
      <c r="AE32" s="293"/>
      <c r="AF32" s="293"/>
      <c r="AG32" s="293"/>
      <c r="AH32" s="293"/>
      <c r="AI32" s="293"/>
      <c r="AJ32" s="293"/>
      <c r="AK32" s="293"/>
      <c r="AL32" s="293"/>
      <c r="AM32" s="293"/>
      <c r="AN32" s="293"/>
      <c r="AO32" s="293"/>
      <c r="AP32" s="293"/>
      <c r="AQ32" s="293"/>
      <c r="AR32" s="293"/>
      <c r="AS32" s="293"/>
      <c r="AT32" s="293"/>
      <c r="AU32" s="293"/>
      <c r="AV32" s="293"/>
      <c r="AW32" s="293"/>
      <c r="AX32" s="293"/>
      <c r="AY32" s="293"/>
      <c r="AZ32" s="293"/>
      <c r="BA32" s="293"/>
      <c r="BB32" s="293"/>
      <c r="BC32" s="293"/>
      <c r="BD32" s="293"/>
      <c r="BE32" s="293"/>
      <c r="BF32" s="293"/>
      <c r="BG32" s="293"/>
      <c r="BH32" s="292"/>
    </row>
    <row r="33" spans="1:23" ht="15.75" customHeight="1">
      <c r="A33" s="660"/>
      <c r="B33" s="584"/>
      <c r="C33" s="599">
        <v>7.0000000000000007E-2</v>
      </c>
      <c r="D33" s="202"/>
      <c r="E33" s="230" t="s">
        <v>222</v>
      </c>
      <c r="F33" s="602" t="s">
        <v>179</v>
      </c>
      <c r="G33" s="603"/>
      <c r="H33" s="603"/>
      <c r="I33" s="603"/>
      <c r="J33" s="603"/>
      <c r="K33" s="603"/>
      <c r="L33" s="603"/>
      <c r="M33" s="604"/>
      <c r="N33" s="231"/>
      <c r="O33" s="334"/>
      <c r="P33" s="200"/>
      <c r="Q33" s="200"/>
      <c r="R33" s="232"/>
      <c r="S33" s="342"/>
      <c r="T33" s="200"/>
      <c r="U33" s="200"/>
      <c r="V33" s="232"/>
      <c r="W33" s="233"/>
    </row>
    <row r="34" spans="1:23" s="235" customFormat="1" ht="14.25" hidden="1" customHeight="1">
      <c r="A34" s="660"/>
      <c r="B34" s="584"/>
      <c r="C34" s="600"/>
      <c r="D34" s="331"/>
      <c r="E34" s="605" t="s">
        <v>22</v>
      </c>
      <c r="F34" s="607" t="s">
        <v>55</v>
      </c>
      <c r="G34" s="219" t="s">
        <v>23</v>
      </c>
      <c r="H34" s="114" t="s">
        <v>14</v>
      </c>
      <c r="I34" s="114"/>
      <c r="J34" s="114"/>
      <c r="K34" s="29" t="s">
        <v>43</v>
      </c>
      <c r="L34" s="45"/>
      <c r="M34" s="144" t="s">
        <v>33</v>
      </c>
      <c r="N34" s="234">
        <v>0</v>
      </c>
      <c r="O34" s="333">
        <f>$A$9*$B$10*$C$19*$D$20*N34</f>
        <v>0</v>
      </c>
      <c r="P34" s="46"/>
      <c r="Q34" s="46"/>
      <c r="R34" s="44"/>
      <c r="S34" s="341">
        <f t="shared" si="0"/>
        <v>0</v>
      </c>
      <c r="T34" s="46"/>
      <c r="U34" s="46"/>
      <c r="V34" s="44"/>
      <c r="W34" s="43"/>
    </row>
    <row r="35" spans="1:23" s="235" customFormat="1" ht="36" customHeight="1">
      <c r="A35" s="660"/>
      <c r="B35" s="585"/>
      <c r="C35" s="601"/>
      <c r="D35" s="335">
        <v>1</v>
      </c>
      <c r="E35" s="606"/>
      <c r="F35" s="608"/>
      <c r="G35" s="219" t="s">
        <v>584</v>
      </c>
      <c r="H35" s="114" t="s">
        <v>40</v>
      </c>
      <c r="I35" s="219" t="s">
        <v>585</v>
      </c>
      <c r="J35" s="114" t="s">
        <v>40</v>
      </c>
      <c r="K35" s="29" t="s">
        <v>249</v>
      </c>
      <c r="L35" s="45">
        <v>48</v>
      </c>
      <c r="M35" s="432" t="s">
        <v>181</v>
      </c>
      <c r="N35" s="234">
        <v>1</v>
      </c>
      <c r="O35" s="333">
        <f>$A$9*$B$10*$C$33*$D$35*N35</f>
        <v>2.6180000000000002E-2</v>
      </c>
      <c r="P35" s="46"/>
      <c r="Q35" s="46"/>
      <c r="R35" s="209"/>
      <c r="S35" s="341"/>
      <c r="T35" s="46"/>
      <c r="U35" s="46"/>
      <c r="V35" s="44"/>
      <c r="W35" s="43"/>
    </row>
    <row r="36" spans="1:23" s="235" customFormat="1" ht="15.95" customHeight="1">
      <c r="A36" s="660"/>
      <c r="E36" s="61"/>
      <c r="F36" s="61"/>
      <c r="G36" s="218"/>
      <c r="H36" s="236"/>
      <c r="I36" s="236"/>
      <c r="J36" s="236"/>
      <c r="K36" s="237"/>
      <c r="L36" s="236"/>
      <c r="M36" s="238"/>
      <c r="N36" s="239"/>
      <c r="O36" s="333"/>
      <c r="P36" s="240"/>
      <c r="Q36" s="240"/>
      <c r="R36" s="47"/>
      <c r="S36" s="343"/>
      <c r="T36" s="240"/>
      <c r="U36" s="240"/>
      <c r="V36" s="47"/>
      <c r="W36" s="48"/>
    </row>
    <row r="37" spans="1:23" ht="20.25" customHeight="1">
      <c r="A37" s="660"/>
      <c r="B37" s="583">
        <v>0.44</v>
      </c>
      <c r="C37" s="241"/>
      <c r="D37" s="241"/>
      <c r="E37" s="241" t="s">
        <v>194</v>
      </c>
      <c r="F37" s="586" t="s">
        <v>195</v>
      </c>
      <c r="G37" s="587"/>
      <c r="H37" s="587"/>
      <c r="I37" s="587"/>
      <c r="J37" s="587"/>
      <c r="K37" s="587"/>
      <c r="L37" s="587"/>
      <c r="M37" s="588"/>
      <c r="N37" s="294"/>
      <c r="O37" s="350"/>
      <c r="P37" s="295"/>
      <c r="Q37" s="295"/>
      <c r="R37" s="296"/>
      <c r="S37" s="339"/>
      <c r="T37" s="295"/>
      <c r="U37" s="295"/>
      <c r="V37" s="297"/>
      <c r="W37" s="298"/>
    </row>
    <row r="38" spans="1:23" s="141" customFormat="1" ht="14.25" hidden="1" customHeight="1">
      <c r="A38" s="660"/>
      <c r="B38" s="584"/>
      <c r="C38" s="217"/>
      <c r="D38" s="329">
        <v>0</v>
      </c>
      <c r="E38" s="148" t="s">
        <v>66</v>
      </c>
      <c r="F38" s="17" t="s">
        <v>67</v>
      </c>
      <c r="G38" s="148" t="s">
        <v>239</v>
      </c>
      <c r="H38" s="17" t="s">
        <v>464</v>
      </c>
      <c r="I38" s="17"/>
      <c r="J38" s="17"/>
      <c r="K38" s="114" t="s">
        <v>180</v>
      </c>
      <c r="L38" s="45">
        <v>0</v>
      </c>
      <c r="M38" s="114" t="s">
        <v>193</v>
      </c>
      <c r="N38" s="208">
        <v>0</v>
      </c>
      <c r="O38" s="334"/>
      <c r="P38" s="45">
        <v>0</v>
      </c>
      <c r="Q38" s="114"/>
      <c r="R38" s="209"/>
      <c r="S38" s="341"/>
      <c r="T38" s="50"/>
      <c r="U38" s="50"/>
      <c r="V38" s="47"/>
      <c r="W38" s="49"/>
    </row>
    <row r="39" spans="1:23" s="141" customFormat="1" ht="21" customHeight="1">
      <c r="A39" s="660"/>
      <c r="B39" s="584"/>
      <c r="C39" s="573">
        <v>0.1</v>
      </c>
      <c r="D39" s="247"/>
      <c r="E39" s="247" t="s">
        <v>223</v>
      </c>
      <c r="F39" s="564" t="s">
        <v>196</v>
      </c>
      <c r="G39" s="565"/>
      <c r="H39" s="565"/>
      <c r="I39" s="565"/>
      <c r="J39" s="565"/>
      <c r="K39" s="565"/>
      <c r="L39" s="565"/>
      <c r="M39" s="566"/>
      <c r="N39" s="248"/>
      <c r="O39" s="334"/>
      <c r="P39" s="249"/>
      <c r="Q39" s="249"/>
      <c r="R39" s="250"/>
      <c r="S39" s="342"/>
      <c r="T39" s="251"/>
      <c r="U39" s="251"/>
      <c r="V39" s="244"/>
      <c r="W39" s="245"/>
    </row>
    <row r="40" spans="1:23" s="38" customFormat="1" ht="30">
      <c r="A40" s="660"/>
      <c r="B40" s="584"/>
      <c r="C40" s="589"/>
      <c r="D40" s="390">
        <v>0</v>
      </c>
      <c r="E40" s="383" t="s">
        <v>112</v>
      </c>
      <c r="F40" s="385" t="s">
        <v>256</v>
      </c>
      <c r="G40" s="383" t="s">
        <v>595</v>
      </c>
      <c r="H40" s="385" t="s">
        <v>256</v>
      </c>
      <c r="I40" s="391" t="s">
        <v>596</v>
      </c>
      <c r="J40" s="414" t="s">
        <v>476</v>
      </c>
      <c r="K40" s="393" t="s">
        <v>180</v>
      </c>
      <c r="L40" s="310">
        <v>0</v>
      </c>
      <c r="M40" s="392" t="s">
        <v>181</v>
      </c>
      <c r="N40" s="311">
        <v>1</v>
      </c>
      <c r="O40" s="394">
        <f>$A$9*$B$37*$C$39*$D$40*N40</f>
        <v>0</v>
      </c>
      <c r="P40" s="310"/>
      <c r="Q40" s="393"/>
      <c r="R40" s="312"/>
      <c r="S40" s="395"/>
      <c r="T40" s="396"/>
      <c r="U40" s="396"/>
      <c r="V40" s="397"/>
      <c r="W40" s="398"/>
    </row>
    <row r="41" spans="1:23" s="38" customFormat="1" ht="39" customHeight="1">
      <c r="A41" s="660"/>
      <c r="B41" s="584"/>
      <c r="C41" s="589"/>
      <c r="D41" s="596">
        <v>0.5</v>
      </c>
      <c r="E41" s="537" t="s">
        <v>113</v>
      </c>
      <c r="F41" s="540" t="s">
        <v>114</v>
      </c>
      <c r="G41" s="537" t="s">
        <v>605</v>
      </c>
      <c r="H41" s="540" t="s">
        <v>114</v>
      </c>
      <c r="I41" s="537" t="s">
        <v>606</v>
      </c>
      <c r="J41" s="555" t="s">
        <v>477</v>
      </c>
      <c r="K41" s="252" t="s">
        <v>180</v>
      </c>
      <c r="L41" s="45">
        <v>0</v>
      </c>
      <c r="M41" s="399" t="s">
        <v>181</v>
      </c>
      <c r="N41" s="208">
        <v>1</v>
      </c>
      <c r="O41" s="333">
        <f>$A$9*$B$37*$C$39*$D$41*N41</f>
        <v>1.8700000000000001E-2</v>
      </c>
      <c r="P41" s="45"/>
      <c r="Q41" s="252"/>
      <c r="R41" s="209"/>
      <c r="S41" s="341"/>
      <c r="T41" s="50"/>
      <c r="U41" s="50"/>
      <c r="V41" s="47"/>
      <c r="W41" s="49"/>
    </row>
    <row r="42" spans="1:23" s="38" customFormat="1" ht="14.25" hidden="1" customHeight="1">
      <c r="A42" s="660"/>
      <c r="B42" s="584"/>
      <c r="C42" s="589"/>
      <c r="D42" s="598"/>
      <c r="E42" s="538"/>
      <c r="F42" s="541"/>
      <c r="G42" s="538"/>
      <c r="H42" s="541"/>
      <c r="I42" s="538"/>
      <c r="J42" s="563"/>
      <c r="K42" s="252" t="s">
        <v>180</v>
      </c>
      <c r="L42" s="45">
        <v>0</v>
      </c>
      <c r="M42" s="384" t="s">
        <v>181</v>
      </c>
      <c r="N42" s="208">
        <v>0</v>
      </c>
      <c r="O42" s="333"/>
      <c r="P42" s="45"/>
      <c r="Q42" s="252"/>
      <c r="R42" s="209"/>
      <c r="S42" s="341"/>
      <c r="T42" s="50"/>
      <c r="U42" s="50"/>
      <c r="V42" s="47"/>
      <c r="W42" s="49"/>
    </row>
    <row r="43" spans="1:23" s="38" customFormat="1" ht="14.25" hidden="1" customHeight="1">
      <c r="A43" s="660"/>
      <c r="B43" s="584"/>
      <c r="C43" s="589"/>
      <c r="D43" s="598"/>
      <c r="E43" s="538"/>
      <c r="F43" s="541"/>
      <c r="G43" s="538"/>
      <c r="H43" s="541"/>
      <c r="I43" s="538"/>
      <c r="J43" s="563"/>
      <c r="K43" s="252" t="s">
        <v>180</v>
      </c>
      <c r="L43" s="45">
        <v>0</v>
      </c>
      <c r="M43" s="384" t="s">
        <v>181</v>
      </c>
      <c r="N43" s="208">
        <v>0</v>
      </c>
      <c r="O43" s="333"/>
      <c r="P43" s="45"/>
      <c r="Q43" s="252"/>
      <c r="R43" s="209"/>
      <c r="S43" s="341"/>
      <c r="T43" s="50"/>
      <c r="U43" s="50"/>
      <c r="V43" s="47"/>
      <c r="W43" s="49"/>
    </row>
    <row r="44" spans="1:23" s="38" customFormat="1" ht="14.25" hidden="1" customHeight="1">
      <c r="A44" s="660"/>
      <c r="B44" s="584"/>
      <c r="C44" s="589"/>
      <c r="D44" s="597"/>
      <c r="E44" s="539"/>
      <c r="F44" s="542"/>
      <c r="G44" s="539"/>
      <c r="H44" s="542"/>
      <c r="I44" s="539"/>
      <c r="J44" s="556"/>
      <c r="K44" s="252" t="s">
        <v>180</v>
      </c>
      <c r="L44" s="45">
        <v>0</v>
      </c>
      <c r="M44" s="384" t="s">
        <v>181</v>
      </c>
      <c r="N44" s="208">
        <v>0</v>
      </c>
      <c r="O44" s="333"/>
      <c r="P44" s="45"/>
      <c r="Q44" s="252"/>
      <c r="R44" s="209"/>
      <c r="S44" s="341"/>
      <c r="T44" s="50"/>
      <c r="U44" s="50"/>
      <c r="V44" s="47"/>
      <c r="W44" s="49"/>
    </row>
    <row r="45" spans="1:23" s="38" customFormat="1" ht="14.25" hidden="1" customHeight="1">
      <c r="A45" s="660"/>
      <c r="B45" s="584"/>
      <c r="C45" s="589"/>
      <c r="D45" s="596"/>
      <c r="E45" s="537"/>
      <c r="F45" s="540"/>
      <c r="G45" s="537"/>
      <c r="H45" s="540"/>
      <c r="I45" s="537"/>
      <c r="J45" s="555"/>
      <c r="K45" s="252" t="s">
        <v>180</v>
      </c>
      <c r="L45" s="45">
        <v>0</v>
      </c>
      <c r="M45" s="384" t="s">
        <v>181</v>
      </c>
      <c r="N45" s="208"/>
      <c r="O45" s="333"/>
      <c r="P45" s="45"/>
      <c r="Q45" s="252"/>
      <c r="R45" s="209"/>
      <c r="S45" s="341"/>
      <c r="T45" s="50"/>
      <c r="U45" s="50"/>
      <c r="V45" s="47"/>
      <c r="W45" s="49"/>
    </row>
    <row r="46" spans="1:23" s="38" customFormat="1" ht="14.25" hidden="1" customHeight="1">
      <c r="A46" s="660"/>
      <c r="B46" s="584"/>
      <c r="C46" s="589"/>
      <c r="D46" s="597"/>
      <c r="E46" s="539"/>
      <c r="F46" s="542"/>
      <c r="G46" s="539"/>
      <c r="H46" s="542"/>
      <c r="I46" s="539"/>
      <c r="J46" s="556"/>
      <c r="K46" s="252" t="s">
        <v>180</v>
      </c>
      <c r="L46" s="45">
        <v>0</v>
      </c>
      <c r="M46" s="384" t="s">
        <v>181</v>
      </c>
      <c r="N46" s="208"/>
      <c r="O46" s="333"/>
      <c r="P46" s="45"/>
      <c r="Q46" s="252"/>
      <c r="R46" s="209"/>
      <c r="S46" s="341"/>
      <c r="T46" s="50"/>
      <c r="U46" s="50"/>
      <c r="V46" s="47"/>
      <c r="W46" s="49"/>
    </row>
    <row r="47" spans="1:23" s="38" customFormat="1" ht="14.25" hidden="1" customHeight="1">
      <c r="A47" s="660"/>
      <c r="B47" s="584"/>
      <c r="C47" s="589"/>
      <c r="D47" s="596"/>
      <c r="E47" s="537" t="s">
        <v>71</v>
      </c>
      <c r="F47" s="540" t="s">
        <v>72</v>
      </c>
      <c r="G47" s="537" t="s">
        <v>613</v>
      </c>
      <c r="H47" s="540" t="s">
        <v>478</v>
      </c>
      <c r="I47" s="537" t="s">
        <v>614</v>
      </c>
      <c r="J47" s="555" t="s">
        <v>478</v>
      </c>
      <c r="K47" s="252" t="s">
        <v>180</v>
      </c>
      <c r="L47" s="45">
        <v>0</v>
      </c>
      <c r="M47" s="384" t="s">
        <v>181</v>
      </c>
      <c r="N47" s="208">
        <v>1</v>
      </c>
      <c r="O47" s="333">
        <f>$A$9*$B$37*$C$39*$D$47*N47</f>
        <v>0</v>
      </c>
      <c r="P47" s="45"/>
      <c r="Q47" s="252"/>
      <c r="R47" s="209"/>
      <c r="S47" s="341"/>
      <c r="T47" s="50"/>
      <c r="U47" s="50"/>
      <c r="V47" s="47"/>
      <c r="W47" s="49"/>
    </row>
    <row r="48" spans="1:23" s="38" customFormat="1" ht="14.25" hidden="1" customHeight="1">
      <c r="A48" s="660"/>
      <c r="B48" s="584"/>
      <c r="C48" s="589"/>
      <c r="D48" s="598"/>
      <c r="E48" s="538"/>
      <c r="F48" s="541"/>
      <c r="G48" s="538"/>
      <c r="H48" s="541"/>
      <c r="I48" s="538"/>
      <c r="J48" s="563"/>
      <c r="K48" s="252" t="s">
        <v>180</v>
      </c>
      <c r="L48" s="45">
        <v>0</v>
      </c>
      <c r="M48" s="384" t="s">
        <v>181</v>
      </c>
      <c r="N48" s="208">
        <v>0</v>
      </c>
      <c r="O48" s="333">
        <f>$A$9*$B$37*$C$39*$D$47*J48*N48</f>
        <v>0</v>
      </c>
      <c r="P48" s="45"/>
      <c r="Q48" s="252"/>
      <c r="R48" s="209"/>
      <c r="S48" s="341"/>
      <c r="T48" s="50"/>
      <c r="U48" s="50"/>
      <c r="V48" s="47"/>
      <c r="W48" s="49"/>
    </row>
    <row r="49" spans="1:23" s="38" customFormat="1" ht="14.25" hidden="1" customHeight="1">
      <c r="A49" s="660"/>
      <c r="B49" s="584"/>
      <c r="C49" s="589"/>
      <c r="D49" s="597"/>
      <c r="E49" s="539"/>
      <c r="F49" s="542"/>
      <c r="G49" s="539"/>
      <c r="H49" s="542"/>
      <c r="I49" s="539"/>
      <c r="J49" s="556"/>
      <c r="K49" s="252" t="s">
        <v>180</v>
      </c>
      <c r="L49" s="45">
        <v>0</v>
      </c>
      <c r="M49" s="384" t="s">
        <v>181</v>
      </c>
      <c r="N49" s="208">
        <v>0</v>
      </c>
      <c r="O49" s="333">
        <f>$A$9*$B$37*$C$39*$D$47*J49*N49</f>
        <v>0</v>
      </c>
      <c r="P49" s="45"/>
      <c r="Q49" s="252"/>
      <c r="R49" s="209"/>
      <c r="S49" s="341"/>
      <c r="T49" s="50"/>
      <c r="U49" s="50"/>
      <c r="V49" s="47"/>
      <c r="W49" s="49"/>
    </row>
    <row r="50" spans="1:23" s="38" customFormat="1" ht="14.25" hidden="1" customHeight="1">
      <c r="A50" s="660"/>
      <c r="B50" s="584"/>
      <c r="C50" s="589"/>
      <c r="D50" s="596"/>
      <c r="E50" s="537" t="s">
        <v>73</v>
      </c>
      <c r="F50" s="540" t="s">
        <v>74</v>
      </c>
      <c r="G50" s="537" t="s">
        <v>615</v>
      </c>
      <c r="H50" s="540" t="s">
        <v>479</v>
      </c>
      <c r="I50" s="537" t="s">
        <v>616</v>
      </c>
      <c r="J50" s="555" t="s">
        <v>479</v>
      </c>
      <c r="K50" s="252" t="s">
        <v>180</v>
      </c>
      <c r="L50" s="45">
        <v>0</v>
      </c>
      <c r="M50" s="384" t="s">
        <v>181</v>
      </c>
      <c r="N50" s="208">
        <v>1</v>
      </c>
      <c r="O50" s="333">
        <f>$A$9*$B$37*$C$39*$D$50*N50</f>
        <v>0</v>
      </c>
      <c r="P50" s="45"/>
      <c r="Q50" s="252"/>
      <c r="R50" s="209"/>
      <c r="S50" s="341"/>
      <c r="T50" s="50"/>
      <c r="U50" s="50"/>
      <c r="V50" s="47"/>
      <c r="W50" s="49"/>
    </row>
    <row r="51" spans="1:23" s="38" customFormat="1" ht="14.25" hidden="1" customHeight="1">
      <c r="A51" s="660"/>
      <c r="B51" s="584"/>
      <c r="C51" s="589"/>
      <c r="D51" s="598"/>
      <c r="E51" s="538"/>
      <c r="F51" s="541"/>
      <c r="G51" s="538"/>
      <c r="H51" s="541"/>
      <c r="I51" s="538"/>
      <c r="J51" s="563"/>
      <c r="K51" s="252" t="s">
        <v>180</v>
      </c>
      <c r="L51" s="45">
        <v>0</v>
      </c>
      <c r="M51" s="384" t="s">
        <v>181</v>
      </c>
      <c r="N51" s="208">
        <v>0</v>
      </c>
      <c r="O51" s="333">
        <f>$A$9*$B$37*$C$39*$D$50*J51*N51</f>
        <v>0</v>
      </c>
      <c r="P51" s="45"/>
      <c r="Q51" s="252"/>
      <c r="R51" s="209"/>
      <c r="S51" s="341"/>
      <c r="T51" s="50"/>
      <c r="U51" s="50"/>
      <c r="V51" s="47"/>
      <c r="W51" s="49"/>
    </row>
    <row r="52" spans="1:23" s="38" customFormat="1" ht="14.25" hidden="1" customHeight="1">
      <c r="A52" s="660"/>
      <c r="B52" s="584"/>
      <c r="C52" s="589"/>
      <c r="D52" s="597"/>
      <c r="E52" s="539"/>
      <c r="F52" s="542"/>
      <c r="G52" s="539"/>
      <c r="H52" s="542"/>
      <c r="I52" s="539"/>
      <c r="J52" s="556"/>
      <c r="K52" s="252" t="s">
        <v>180</v>
      </c>
      <c r="L52" s="45">
        <v>0</v>
      </c>
      <c r="M52" s="384" t="s">
        <v>181</v>
      </c>
      <c r="N52" s="208">
        <v>0</v>
      </c>
      <c r="O52" s="333">
        <f>$A$9*$B$37*$C$39*$D$50*J52*N52</f>
        <v>0</v>
      </c>
      <c r="P52" s="45"/>
      <c r="Q52" s="252"/>
      <c r="R52" s="209"/>
      <c r="S52" s="341"/>
      <c r="T52" s="50"/>
      <c r="U52" s="50"/>
      <c r="V52" s="47"/>
      <c r="W52" s="49"/>
    </row>
    <row r="53" spans="1:23" s="38" customFormat="1" ht="45" customHeight="1">
      <c r="A53" s="660"/>
      <c r="B53" s="584"/>
      <c r="C53" s="589"/>
      <c r="D53" s="596">
        <v>0.5</v>
      </c>
      <c r="E53" s="537" t="s">
        <v>115</v>
      </c>
      <c r="F53" s="540" t="s">
        <v>116</v>
      </c>
      <c r="G53" s="537" t="s">
        <v>617</v>
      </c>
      <c r="H53" s="540" t="s">
        <v>278</v>
      </c>
      <c r="I53" s="537" t="s">
        <v>618</v>
      </c>
      <c r="J53" s="555" t="s">
        <v>480</v>
      </c>
      <c r="K53" s="252" t="s">
        <v>180</v>
      </c>
      <c r="L53" s="45">
        <v>0</v>
      </c>
      <c r="M53" s="252" t="s">
        <v>181</v>
      </c>
      <c r="N53" s="208">
        <v>1</v>
      </c>
      <c r="O53" s="333">
        <f>$A$9*$B$37*$C$39*$D$53*N53</f>
        <v>1.8700000000000001E-2</v>
      </c>
      <c r="P53" s="45"/>
      <c r="Q53" s="252"/>
      <c r="R53" s="209"/>
      <c r="S53" s="341"/>
      <c r="T53" s="50"/>
      <c r="U53" s="50"/>
      <c r="V53" s="47"/>
      <c r="W53" s="49"/>
    </row>
    <row r="54" spans="1:23" s="38" customFormat="1" ht="14.25" hidden="1" customHeight="1">
      <c r="A54" s="660"/>
      <c r="B54" s="584"/>
      <c r="C54" s="574"/>
      <c r="D54" s="597"/>
      <c r="E54" s="539"/>
      <c r="F54" s="542"/>
      <c r="G54" s="539"/>
      <c r="H54" s="542"/>
      <c r="I54" s="539"/>
      <c r="J54" s="556"/>
      <c r="K54" s="252" t="s">
        <v>180</v>
      </c>
      <c r="L54" s="45">
        <v>0</v>
      </c>
      <c r="M54" s="252" t="s">
        <v>193</v>
      </c>
      <c r="N54" s="208">
        <v>0</v>
      </c>
      <c r="O54" s="333"/>
      <c r="P54" s="45"/>
      <c r="Q54" s="114"/>
      <c r="R54" s="209">
        <f>100-(P54-L54)*10</f>
        <v>100</v>
      </c>
      <c r="S54" s="341">
        <f t="shared" ref="S54:S93" si="1">R54*O54</f>
        <v>0</v>
      </c>
      <c r="T54" s="50"/>
      <c r="U54" s="50"/>
      <c r="V54" s="47"/>
      <c r="W54" s="49"/>
    </row>
    <row r="55" spans="1:23" s="38" customFormat="1" ht="24" customHeight="1">
      <c r="A55" s="660"/>
      <c r="B55" s="584"/>
      <c r="C55" s="573">
        <v>0.08</v>
      </c>
      <c r="D55" s="205"/>
      <c r="E55" s="224" t="s">
        <v>230</v>
      </c>
      <c r="F55" s="564" t="s">
        <v>75</v>
      </c>
      <c r="G55" s="565"/>
      <c r="H55" s="565"/>
      <c r="I55" s="565"/>
      <c r="J55" s="565"/>
      <c r="K55" s="565"/>
      <c r="L55" s="565"/>
      <c r="M55" s="566"/>
      <c r="N55" s="242"/>
      <c r="O55" s="334"/>
      <c r="P55" s="249"/>
      <c r="Q55" s="249"/>
      <c r="R55" s="249"/>
      <c r="S55" s="342"/>
      <c r="T55" s="251"/>
      <c r="U55" s="251"/>
      <c r="V55" s="244"/>
      <c r="W55" s="245"/>
    </row>
    <row r="56" spans="1:23" s="38" customFormat="1" ht="54.75" customHeight="1">
      <c r="A56" s="660"/>
      <c r="B56" s="584"/>
      <c r="C56" s="589"/>
      <c r="D56" s="291">
        <v>0.5</v>
      </c>
      <c r="E56" s="121" t="s">
        <v>117</v>
      </c>
      <c r="F56" s="122" t="s">
        <v>118</v>
      </c>
      <c r="G56" s="330" t="s">
        <v>619</v>
      </c>
      <c r="H56" s="122" t="s">
        <v>279</v>
      </c>
      <c r="I56" s="330" t="s">
        <v>620</v>
      </c>
      <c r="J56" s="178" t="s">
        <v>494</v>
      </c>
      <c r="K56" s="252" t="s">
        <v>180</v>
      </c>
      <c r="L56" s="45">
        <v>0</v>
      </c>
      <c r="M56" s="432" t="s">
        <v>181</v>
      </c>
      <c r="N56" s="208">
        <v>1</v>
      </c>
      <c r="O56" s="333">
        <f>$A$9*$B$37*$C$55*$D$56*N56</f>
        <v>1.4960000000000001E-2</v>
      </c>
      <c r="P56" s="45"/>
      <c r="Q56" s="252"/>
      <c r="R56" s="209"/>
      <c r="S56" s="341"/>
      <c r="T56" s="50"/>
      <c r="U56" s="50"/>
      <c r="V56" s="47"/>
      <c r="W56" s="49"/>
    </row>
    <row r="57" spans="1:23" s="38" customFormat="1" ht="55.5" customHeight="1">
      <c r="A57" s="660"/>
      <c r="B57" s="584"/>
      <c r="C57" s="589"/>
      <c r="D57" s="291">
        <v>0.5</v>
      </c>
      <c r="E57" s="121" t="s">
        <v>119</v>
      </c>
      <c r="F57" s="122" t="s">
        <v>120</v>
      </c>
      <c r="G57" s="330" t="s">
        <v>621</v>
      </c>
      <c r="H57" s="122" t="s">
        <v>280</v>
      </c>
      <c r="I57" s="330" t="s">
        <v>622</v>
      </c>
      <c r="J57" s="178" t="s">
        <v>495</v>
      </c>
      <c r="K57" s="252" t="s">
        <v>180</v>
      </c>
      <c r="L57" s="45">
        <v>0</v>
      </c>
      <c r="M57" s="432" t="s">
        <v>181</v>
      </c>
      <c r="N57" s="208">
        <v>1</v>
      </c>
      <c r="O57" s="333">
        <f>$A$9*$B$37*$C$55*$D$57*N57</f>
        <v>1.4960000000000001E-2</v>
      </c>
      <c r="P57" s="45"/>
      <c r="Q57" s="252"/>
      <c r="R57" s="209"/>
      <c r="S57" s="341"/>
      <c r="T57" s="50"/>
      <c r="U57" s="50"/>
      <c r="V57" s="47"/>
      <c r="W57" s="49"/>
    </row>
    <row r="58" spans="1:23" s="64" customFormat="1" ht="24" customHeight="1">
      <c r="A58" s="660"/>
      <c r="B58" s="584"/>
      <c r="C58" s="573">
        <v>0.11</v>
      </c>
      <c r="D58" s="253"/>
      <c r="E58" s="224" t="s">
        <v>231</v>
      </c>
      <c r="F58" s="590" t="s">
        <v>76</v>
      </c>
      <c r="G58" s="591"/>
      <c r="H58" s="591"/>
      <c r="I58" s="591"/>
      <c r="J58" s="591"/>
      <c r="K58" s="591"/>
      <c r="L58" s="591"/>
      <c r="M58" s="592"/>
      <c r="N58" s="242"/>
      <c r="O58" s="334"/>
      <c r="P58" s="124"/>
      <c r="Q58" s="124"/>
      <c r="R58" s="124"/>
      <c r="S58" s="342"/>
      <c r="T58" s="254"/>
      <c r="U58" s="254"/>
      <c r="V58" s="255"/>
      <c r="W58" s="256"/>
    </row>
    <row r="59" spans="1:23" s="38" customFormat="1" ht="32.25" customHeight="1">
      <c r="A59" s="660"/>
      <c r="B59" s="584"/>
      <c r="C59" s="589"/>
      <c r="D59" s="596">
        <v>0.2</v>
      </c>
      <c r="E59" s="537" t="s">
        <v>123</v>
      </c>
      <c r="F59" s="540" t="s">
        <v>124</v>
      </c>
      <c r="G59" s="537" t="s">
        <v>625</v>
      </c>
      <c r="H59" s="540" t="s">
        <v>124</v>
      </c>
      <c r="I59" s="537" t="s">
        <v>626</v>
      </c>
      <c r="J59" s="543" t="s">
        <v>481</v>
      </c>
      <c r="K59" s="252" t="s">
        <v>180</v>
      </c>
      <c r="L59" s="45">
        <v>0</v>
      </c>
      <c r="M59" s="419" t="s">
        <v>181</v>
      </c>
      <c r="N59" s="208">
        <v>1</v>
      </c>
      <c r="O59" s="333">
        <f>$A$9*$B$37*$C$58*$D$59*N59</f>
        <v>8.2280000000000009E-3</v>
      </c>
      <c r="P59" s="45"/>
      <c r="Q59" s="252"/>
      <c r="R59" s="209"/>
      <c r="S59" s="341"/>
      <c r="T59" s="50"/>
      <c r="U59" s="50"/>
      <c r="V59" s="47"/>
      <c r="W59" s="49"/>
    </row>
    <row r="60" spans="1:23" s="38" customFormat="1" ht="14.25" hidden="1" customHeight="1">
      <c r="A60" s="660"/>
      <c r="B60" s="584"/>
      <c r="C60" s="589"/>
      <c r="D60" s="598"/>
      <c r="E60" s="538"/>
      <c r="F60" s="541"/>
      <c r="G60" s="538"/>
      <c r="H60" s="541"/>
      <c r="I60" s="538"/>
      <c r="J60" s="544"/>
      <c r="K60" s="252" t="s">
        <v>180</v>
      </c>
      <c r="L60" s="45">
        <v>0</v>
      </c>
      <c r="M60" s="419" t="s">
        <v>181</v>
      </c>
      <c r="N60" s="208">
        <v>0</v>
      </c>
      <c r="O60" s="333">
        <f>$A$9*$B$37*$C$58*$D$59*J60*N60</f>
        <v>0</v>
      </c>
      <c r="P60" s="45"/>
      <c r="Q60" s="252"/>
      <c r="R60" s="209"/>
      <c r="S60" s="341"/>
      <c r="T60" s="50"/>
      <c r="U60" s="50"/>
      <c r="V60" s="47"/>
      <c r="W60" s="49"/>
    </row>
    <row r="61" spans="1:23" s="38" customFormat="1" ht="14.25" hidden="1" customHeight="1">
      <c r="A61" s="660"/>
      <c r="B61" s="584"/>
      <c r="C61" s="589"/>
      <c r="D61" s="598"/>
      <c r="E61" s="538"/>
      <c r="F61" s="541"/>
      <c r="G61" s="538"/>
      <c r="H61" s="541"/>
      <c r="I61" s="538"/>
      <c r="J61" s="544"/>
      <c r="K61" s="252" t="s">
        <v>180</v>
      </c>
      <c r="L61" s="45">
        <v>0</v>
      </c>
      <c r="M61" s="419" t="s">
        <v>181</v>
      </c>
      <c r="N61" s="208">
        <v>0</v>
      </c>
      <c r="O61" s="333">
        <f>$A$9*$B$37*$C$58*$D$59*J61*N61</f>
        <v>0</v>
      </c>
      <c r="P61" s="45"/>
      <c r="Q61" s="252"/>
      <c r="R61" s="209"/>
      <c r="S61" s="341"/>
      <c r="T61" s="50"/>
      <c r="U61" s="50"/>
      <c r="V61" s="47"/>
      <c r="W61" s="49"/>
    </row>
    <row r="62" spans="1:23" s="38" customFormat="1" ht="14.25" hidden="1" customHeight="1">
      <c r="A62" s="660"/>
      <c r="B62" s="584"/>
      <c r="C62" s="589"/>
      <c r="D62" s="597"/>
      <c r="E62" s="539"/>
      <c r="F62" s="542"/>
      <c r="G62" s="539"/>
      <c r="H62" s="542"/>
      <c r="I62" s="539"/>
      <c r="J62" s="545"/>
      <c r="K62" s="252" t="s">
        <v>180</v>
      </c>
      <c r="L62" s="45">
        <v>0</v>
      </c>
      <c r="M62" s="419" t="s">
        <v>181</v>
      </c>
      <c r="N62" s="208">
        <v>0</v>
      </c>
      <c r="O62" s="333">
        <f>$A$9*$B$37*$C$58*$D$59*J62*N62</f>
        <v>0</v>
      </c>
      <c r="P62" s="45"/>
      <c r="Q62" s="252"/>
      <c r="R62" s="209"/>
      <c r="S62" s="341"/>
      <c r="T62" s="50"/>
      <c r="U62" s="50"/>
      <c r="V62" s="47"/>
      <c r="W62" s="49"/>
    </row>
    <row r="63" spans="1:23" s="38" customFormat="1" ht="33" customHeight="1">
      <c r="A63" s="660"/>
      <c r="B63" s="584"/>
      <c r="C63" s="589"/>
      <c r="D63" s="596">
        <v>0.2</v>
      </c>
      <c r="E63" s="537" t="s">
        <v>125</v>
      </c>
      <c r="F63" s="540" t="s">
        <v>126</v>
      </c>
      <c r="G63" s="537" t="s">
        <v>638</v>
      </c>
      <c r="H63" s="540" t="s">
        <v>126</v>
      </c>
      <c r="I63" s="537" t="s">
        <v>639</v>
      </c>
      <c r="J63" s="543" t="s">
        <v>482</v>
      </c>
      <c r="K63" s="252" t="s">
        <v>180</v>
      </c>
      <c r="L63" s="45">
        <v>0</v>
      </c>
      <c r="M63" s="419" t="s">
        <v>181</v>
      </c>
      <c r="N63" s="208">
        <v>1</v>
      </c>
      <c r="O63" s="333">
        <f>$A$9*$B$37*$C$58*$D$63*N63</f>
        <v>8.2280000000000009E-3</v>
      </c>
      <c r="P63" s="45"/>
      <c r="Q63" s="252"/>
      <c r="R63" s="209"/>
      <c r="S63" s="341"/>
      <c r="T63" s="50"/>
      <c r="U63" s="50"/>
      <c r="V63" s="47"/>
      <c r="W63" s="49"/>
    </row>
    <row r="64" spans="1:23" s="38" customFormat="1" ht="14.25" hidden="1" customHeight="1">
      <c r="A64" s="660"/>
      <c r="B64" s="584"/>
      <c r="C64" s="589"/>
      <c r="D64" s="598"/>
      <c r="E64" s="538"/>
      <c r="F64" s="541"/>
      <c r="G64" s="538"/>
      <c r="H64" s="541"/>
      <c r="I64" s="538"/>
      <c r="J64" s="544"/>
      <c r="K64" s="252" t="s">
        <v>180</v>
      </c>
      <c r="L64" s="45">
        <v>0</v>
      </c>
      <c r="M64" s="419" t="s">
        <v>181</v>
      </c>
      <c r="N64" s="208">
        <v>0</v>
      </c>
      <c r="O64" s="333">
        <f>$A$9*$B$37*$C$58*$D$63*J64*N64</f>
        <v>0</v>
      </c>
      <c r="P64" s="45"/>
      <c r="Q64" s="252"/>
      <c r="R64" s="209"/>
      <c r="S64" s="341"/>
      <c r="T64" s="50"/>
      <c r="U64" s="50"/>
      <c r="V64" s="47"/>
      <c r="W64" s="49"/>
    </row>
    <row r="65" spans="1:23" s="38" customFormat="1" ht="14.25" hidden="1" customHeight="1">
      <c r="A65" s="660"/>
      <c r="B65" s="584"/>
      <c r="C65" s="589"/>
      <c r="D65" s="598"/>
      <c r="E65" s="538"/>
      <c r="F65" s="541"/>
      <c r="G65" s="538"/>
      <c r="H65" s="541"/>
      <c r="I65" s="538"/>
      <c r="J65" s="544"/>
      <c r="K65" s="252" t="s">
        <v>180</v>
      </c>
      <c r="L65" s="45">
        <v>0</v>
      </c>
      <c r="M65" s="419" t="s">
        <v>181</v>
      </c>
      <c r="N65" s="208">
        <v>0</v>
      </c>
      <c r="O65" s="333">
        <f>$A$9*$B$37*$C$58*$D$63*J65*N65</f>
        <v>0</v>
      </c>
      <c r="P65" s="45"/>
      <c r="Q65" s="252"/>
      <c r="R65" s="209"/>
      <c r="S65" s="341"/>
      <c r="T65" s="50"/>
      <c r="U65" s="50"/>
      <c r="V65" s="47"/>
      <c r="W65" s="49"/>
    </row>
    <row r="66" spans="1:23" s="38" customFormat="1" ht="14.25" hidden="1" customHeight="1">
      <c r="A66" s="660"/>
      <c r="B66" s="584"/>
      <c r="C66" s="589"/>
      <c r="D66" s="597"/>
      <c r="E66" s="539"/>
      <c r="F66" s="542"/>
      <c r="G66" s="539"/>
      <c r="H66" s="542"/>
      <c r="I66" s="539"/>
      <c r="J66" s="545"/>
      <c r="K66" s="252" t="s">
        <v>180</v>
      </c>
      <c r="L66" s="45">
        <v>0</v>
      </c>
      <c r="M66" s="419" t="s">
        <v>181</v>
      </c>
      <c r="N66" s="208">
        <v>0</v>
      </c>
      <c r="O66" s="333">
        <f>$A$9*$B$37*$C$58*$D$63*J66*N66</f>
        <v>0</v>
      </c>
      <c r="P66" s="45"/>
      <c r="Q66" s="252"/>
      <c r="R66" s="209"/>
      <c r="S66" s="341"/>
      <c r="T66" s="50"/>
      <c r="U66" s="50"/>
      <c r="V66" s="47"/>
      <c r="W66" s="49"/>
    </row>
    <row r="67" spans="1:23" s="38" customFormat="1" ht="60" customHeight="1">
      <c r="A67" s="660"/>
      <c r="B67" s="584"/>
      <c r="C67" s="589"/>
      <c r="D67" s="596">
        <v>0.2</v>
      </c>
      <c r="E67" s="537" t="s">
        <v>127</v>
      </c>
      <c r="F67" s="540" t="s">
        <v>128</v>
      </c>
      <c r="G67" s="537" t="s">
        <v>647</v>
      </c>
      <c r="H67" s="540" t="s">
        <v>128</v>
      </c>
      <c r="I67" s="537" t="s">
        <v>648</v>
      </c>
      <c r="J67" s="543" t="s">
        <v>483</v>
      </c>
      <c r="K67" s="252" t="s">
        <v>180</v>
      </c>
      <c r="L67" s="45">
        <v>0</v>
      </c>
      <c r="M67" s="419" t="s">
        <v>181</v>
      </c>
      <c r="N67" s="208">
        <v>1</v>
      </c>
      <c r="O67" s="333">
        <f>$A$9*$B$37*$C$58*$D$67*N67</f>
        <v>8.2280000000000009E-3</v>
      </c>
      <c r="P67" s="45"/>
      <c r="Q67" s="252"/>
      <c r="R67" s="209"/>
      <c r="S67" s="341"/>
      <c r="T67" s="50"/>
      <c r="U67" s="50"/>
      <c r="V67" s="47"/>
      <c r="W67" s="49"/>
    </row>
    <row r="68" spans="1:23" s="38" customFormat="1" ht="14.25" hidden="1" customHeight="1">
      <c r="A68" s="660"/>
      <c r="B68" s="584"/>
      <c r="C68" s="589"/>
      <c r="D68" s="598"/>
      <c r="E68" s="538"/>
      <c r="F68" s="541"/>
      <c r="G68" s="538"/>
      <c r="H68" s="541"/>
      <c r="I68" s="538"/>
      <c r="J68" s="544"/>
      <c r="K68" s="114" t="s">
        <v>180</v>
      </c>
      <c r="L68" s="45">
        <v>0</v>
      </c>
      <c r="M68" s="419" t="s">
        <v>181</v>
      </c>
      <c r="N68" s="208">
        <v>0</v>
      </c>
      <c r="O68" s="333">
        <f>$A$9*$B$37*$C$58*$D$67*J68*N68</f>
        <v>0</v>
      </c>
      <c r="P68" s="45"/>
      <c r="Q68" s="252"/>
      <c r="R68" s="209"/>
      <c r="S68" s="341"/>
      <c r="T68" s="50"/>
      <c r="U68" s="50"/>
      <c r="V68" s="47"/>
      <c r="W68" s="49"/>
    </row>
    <row r="69" spans="1:23" s="38" customFormat="1" ht="14.25" hidden="1" customHeight="1">
      <c r="A69" s="660"/>
      <c r="B69" s="584"/>
      <c r="C69" s="589"/>
      <c r="D69" s="597"/>
      <c r="E69" s="539"/>
      <c r="F69" s="542"/>
      <c r="G69" s="539"/>
      <c r="H69" s="542"/>
      <c r="I69" s="539"/>
      <c r="J69" s="545"/>
      <c r="K69" s="114" t="s">
        <v>180</v>
      </c>
      <c r="L69" s="45">
        <v>0</v>
      </c>
      <c r="M69" s="419" t="s">
        <v>181</v>
      </c>
      <c r="N69" s="208">
        <v>0</v>
      </c>
      <c r="O69" s="333">
        <f>$A$9*$B$37*$C$58*$D$67*J69*N69</f>
        <v>0</v>
      </c>
      <c r="P69" s="45"/>
      <c r="Q69" s="252"/>
      <c r="R69" s="209"/>
      <c r="S69" s="341"/>
      <c r="T69" s="50"/>
      <c r="U69" s="50"/>
      <c r="V69" s="47"/>
      <c r="W69" s="49"/>
    </row>
    <row r="70" spans="1:23" s="38" customFormat="1" ht="47.25" customHeight="1">
      <c r="A70" s="660"/>
      <c r="B70" s="584"/>
      <c r="C70" s="589"/>
      <c r="D70" s="596">
        <v>0.2</v>
      </c>
      <c r="E70" s="537" t="s">
        <v>129</v>
      </c>
      <c r="F70" s="540" t="s">
        <v>130</v>
      </c>
      <c r="G70" s="537" t="s">
        <v>658</v>
      </c>
      <c r="H70" s="540" t="s">
        <v>130</v>
      </c>
      <c r="I70" s="537" t="s">
        <v>659</v>
      </c>
      <c r="J70" s="543" t="s">
        <v>484</v>
      </c>
      <c r="K70" s="252" t="s">
        <v>180</v>
      </c>
      <c r="L70" s="45">
        <v>0</v>
      </c>
      <c r="M70" s="419" t="s">
        <v>181</v>
      </c>
      <c r="N70" s="208">
        <v>1</v>
      </c>
      <c r="O70" s="333">
        <f>$A$9*$B$37*$C$58*$D$70*N70</f>
        <v>8.2280000000000009E-3</v>
      </c>
      <c r="P70" s="45"/>
      <c r="Q70" s="252"/>
      <c r="R70" s="209"/>
      <c r="S70" s="341"/>
      <c r="T70" s="50"/>
      <c r="U70" s="50"/>
      <c r="V70" s="47"/>
      <c r="W70" s="49"/>
    </row>
    <row r="71" spans="1:23" s="38" customFormat="1" ht="14.25" hidden="1" customHeight="1">
      <c r="A71" s="660"/>
      <c r="B71" s="584"/>
      <c r="C71" s="589"/>
      <c r="D71" s="598"/>
      <c r="E71" s="538"/>
      <c r="F71" s="541"/>
      <c r="G71" s="538"/>
      <c r="H71" s="541"/>
      <c r="I71" s="538"/>
      <c r="J71" s="544"/>
      <c r="K71" s="252" t="s">
        <v>180</v>
      </c>
      <c r="L71" s="45">
        <v>0</v>
      </c>
      <c r="M71" s="419" t="s">
        <v>181</v>
      </c>
      <c r="N71" s="208">
        <v>0</v>
      </c>
      <c r="O71" s="333">
        <f>$A$9*$B$37*$C$58*$D$70*J71*N71</f>
        <v>0</v>
      </c>
      <c r="P71" s="45"/>
      <c r="Q71" s="252"/>
      <c r="R71" s="209">
        <f t="shared" ref="R71:R72" si="2">100-(P71-L71)*Q71</f>
        <v>100</v>
      </c>
      <c r="S71" s="341">
        <f t="shared" si="1"/>
        <v>0</v>
      </c>
      <c r="T71" s="50"/>
      <c r="U71" s="50"/>
      <c r="V71" s="47"/>
      <c r="W71" s="49"/>
    </row>
    <row r="72" spans="1:23" s="38" customFormat="1" ht="14.25" hidden="1" customHeight="1">
      <c r="A72" s="660"/>
      <c r="B72" s="584"/>
      <c r="C72" s="589"/>
      <c r="D72" s="597"/>
      <c r="E72" s="539"/>
      <c r="F72" s="542"/>
      <c r="G72" s="539"/>
      <c r="H72" s="542"/>
      <c r="I72" s="539"/>
      <c r="J72" s="545"/>
      <c r="K72" s="252" t="s">
        <v>180</v>
      </c>
      <c r="L72" s="45">
        <v>0</v>
      </c>
      <c r="M72" s="419" t="s">
        <v>181</v>
      </c>
      <c r="N72" s="208">
        <v>0</v>
      </c>
      <c r="O72" s="333">
        <f>$A$9*$B$37*$C$58*$D$70*J72*N72</f>
        <v>0</v>
      </c>
      <c r="P72" s="45"/>
      <c r="Q72" s="252"/>
      <c r="R72" s="209">
        <f t="shared" si="2"/>
        <v>100</v>
      </c>
      <c r="S72" s="341">
        <f t="shared" si="1"/>
        <v>0</v>
      </c>
      <c r="T72" s="50"/>
      <c r="U72" s="50"/>
      <c r="V72" s="47"/>
      <c r="W72" s="49"/>
    </row>
    <row r="73" spans="1:23" s="38" customFormat="1" ht="46.5" customHeight="1">
      <c r="A73" s="660"/>
      <c r="B73" s="584"/>
      <c r="C73" s="589"/>
      <c r="D73" s="596">
        <v>0.2</v>
      </c>
      <c r="E73" s="537" t="s">
        <v>131</v>
      </c>
      <c r="F73" s="540" t="s">
        <v>132</v>
      </c>
      <c r="G73" s="537" t="s">
        <v>661</v>
      </c>
      <c r="H73" s="540" t="s">
        <v>132</v>
      </c>
      <c r="I73" s="537" t="s">
        <v>662</v>
      </c>
      <c r="J73" s="543" t="s">
        <v>485</v>
      </c>
      <c r="K73" s="252" t="s">
        <v>180</v>
      </c>
      <c r="L73" s="45">
        <v>0</v>
      </c>
      <c r="M73" s="419" t="s">
        <v>181</v>
      </c>
      <c r="N73" s="208">
        <v>1</v>
      </c>
      <c r="O73" s="333">
        <f>$A$9*$B$37*$C$58*$D$73*N73</f>
        <v>8.2280000000000009E-3</v>
      </c>
      <c r="P73" s="45"/>
      <c r="Q73" s="252"/>
      <c r="R73" s="209"/>
      <c r="S73" s="341"/>
      <c r="T73" s="50"/>
      <c r="U73" s="50"/>
      <c r="V73" s="47"/>
      <c r="W73" s="49"/>
    </row>
    <row r="74" spans="1:23" s="38" customFormat="1" ht="14.25" hidden="1" customHeight="1">
      <c r="A74" s="660"/>
      <c r="B74" s="584"/>
      <c r="C74" s="589"/>
      <c r="D74" s="598"/>
      <c r="E74" s="538"/>
      <c r="F74" s="541"/>
      <c r="G74" s="538"/>
      <c r="H74" s="541"/>
      <c r="I74" s="538"/>
      <c r="J74" s="544"/>
      <c r="K74" s="114" t="s">
        <v>180</v>
      </c>
      <c r="L74" s="45">
        <v>0</v>
      </c>
      <c r="M74" s="257" t="s">
        <v>33</v>
      </c>
      <c r="N74" s="208">
        <v>0</v>
      </c>
      <c r="O74" s="333"/>
      <c r="P74" s="45"/>
      <c r="Q74" s="114"/>
      <c r="R74" s="209"/>
      <c r="S74" s="341"/>
      <c r="T74" s="50"/>
      <c r="U74" s="50"/>
      <c r="V74" s="47"/>
      <c r="W74" s="49"/>
    </row>
    <row r="75" spans="1:23" s="38" customFormat="1" ht="14.25" hidden="1" customHeight="1">
      <c r="A75" s="660"/>
      <c r="B75" s="584"/>
      <c r="C75" s="589"/>
      <c r="D75" s="598"/>
      <c r="E75" s="538"/>
      <c r="F75" s="541"/>
      <c r="G75" s="538"/>
      <c r="H75" s="541"/>
      <c r="I75" s="538"/>
      <c r="J75" s="544"/>
      <c r="K75" s="114" t="s">
        <v>180</v>
      </c>
      <c r="L75" s="45">
        <v>0</v>
      </c>
      <c r="M75" s="257" t="s">
        <v>33</v>
      </c>
      <c r="N75" s="208">
        <v>0</v>
      </c>
      <c r="O75" s="333"/>
      <c r="P75" s="45"/>
      <c r="Q75" s="114"/>
      <c r="R75" s="209"/>
      <c r="S75" s="341"/>
      <c r="T75" s="50"/>
      <c r="U75" s="50"/>
      <c r="V75" s="47"/>
      <c r="W75" s="49"/>
    </row>
    <row r="76" spans="1:23" s="38" customFormat="1" ht="14.25" hidden="1" customHeight="1">
      <c r="A76" s="660"/>
      <c r="B76" s="584"/>
      <c r="C76" s="574"/>
      <c r="D76" s="597"/>
      <c r="E76" s="539"/>
      <c r="F76" s="542"/>
      <c r="G76" s="539"/>
      <c r="H76" s="542"/>
      <c r="I76" s="539"/>
      <c r="J76" s="545"/>
      <c r="K76" s="114" t="s">
        <v>180</v>
      </c>
      <c r="L76" s="45">
        <v>0</v>
      </c>
      <c r="M76" s="257" t="s">
        <v>33</v>
      </c>
      <c r="N76" s="208">
        <v>0</v>
      </c>
      <c r="O76" s="333"/>
      <c r="P76" s="45"/>
      <c r="Q76" s="114"/>
      <c r="R76" s="209"/>
      <c r="S76" s="341"/>
      <c r="T76" s="50"/>
      <c r="U76" s="50"/>
      <c r="V76" s="47"/>
      <c r="W76" s="49"/>
    </row>
    <row r="77" spans="1:23" s="38" customFormat="1" ht="21.95" customHeight="1">
      <c r="A77" s="660"/>
      <c r="B77" s="584"/>
      <c r="C77" s="573">
        <v>0.09</v>
      </c>
      <c r="D77" s="205"/>
      <c r="E77" s="224" t="s">
        <v>232</v>
      </c>
      <c r="F77" s="564" t="s">
        <v>77</v>
      </c>
      <c r="G77" s="565"/>
      <c r="H77" s="565"/>
      <c r="I77" s="565"/>
      <c r="J77" s="565"/>
      <c r="K77" s="565"/>
      <c r="L77" s="565"/>
      <c r="M77" s="566"/>
      <c r="N77" s="242"/>
      <c r="O77" s="334"/>
      <c r="P77" s="249"/>
      <c r="Q77" s="249"/>
      <c r="R77" s="249"/>
      <c r="S77" s="342"/>
      <c r="T77" s="251"/>
      <c r="U77" s="251"/>
      <c r="V77" s="244"/>
      <c r="W77" s="245"/>
    </row>
    <row r="78" spans="1:23" s="38" customFormat="1" ht="84" customHeight="1">
      <c r="A78" s="660"/>
      <c r="B78" s="584"/>
      <c r="C78" s="589"/>
      <c r="D78" s="596">
        <v>0.25</v>
      </c>
      <c r="E78" s="537" t="s">
        <v>133</v>
      </c>
      <c r="F78" s="540" t="s">
        <v>134</v>
      </c>
      <c r="G78" s="537" t="s">
        <v>664</v>
      </c>
      <c r="H78" s="540" t="s">
        <v>134</v>
      </c>
      <c r="I78" s="537" t="s">
        <v>665</v>
      </c>
      <c r="J78" s="555" t="s">
        <v>486</v>
      </c>
      <c r="K78" s="252" t="s">
        <v>180</v>
      </c>
      <c r="L78" s="45">
        <v>0</v>
      </c>
      <c r="M78" s="419" t="s">
        <v>181</v>
      </c>
      <c r="N78" s="208">
        <v>1</v>
      </c>
      <c r="O78" s="333">
        <f>$A$9*$B$37*$C$77*$D$78*N78</f>
        <v>8.4149999999999989E-3</v>
      </c>
      <c r="P78" s="45"/>
      <c r="Q78" s="252"/>
      <c r="R78" s="209"/>
      <c r="S78" s="341"/>
      <c r="T78" s="50"/>
      <c r="U78" s="50"/>
      <c r="V78" s="47"/>
      <c r="W78" s="49"/>
    </row>
    <row r="79" spans="1:23" s="38" customFormat="1" ht="14.25" hidden="1" customHeight="1">
      <c r="A79" s="660"/>
      <c r="B79" s="584"/>
      <c r="C79" s="589"/>
      <c r="D79" s="598"/>
      <c r="E79" s="538"/>
      <c r="F79" s="541"/>
      <c r="G79" s="538"/>
      <c r="H79" s="541"/>
      <c r="I79" s="538"/>
      <c r="J79" s="563"/>
      <c r="K79" s="252" t="s">
        <v>180</v>
      </c>
      <c r="L79" s="45">
        <v>0</v>
      </c>
      <c r="M79" s="419" t="s">
        <v>181</v>
      </c>
      <c r="N79" s="208">
        <v>0</v>
      </c>
      <c r="O79" s="333">
        <f>$A$9*$B$37*$C$77*$D$78*J79*N79</f>
        <v>0</v>
      </c>
      <c r="P79" s="45"/>
      <c r="Q79" s="252"/>
      <c r="R79" s="209"/>
      <c r="S79" s="341"/>
      <c r="T79" s="50"/>
      <c r="U79" s="50"/>
      <c r="V79" s="47"/>
      <c r="W79" s="49"/>
    </row>
    <row r="80" spans="1:23" s="38" customFormat="1" ht="14.25" hidden="1" customHeight="1">
      <c r="A80" s="660"/>
      <c r="B80" s="584"/>
      <c r="C80" s="589"/>
      <c r="D80" s="598"/>
      <c r="E80" s="538"/>
      <c r="F80" s="541"/>
      <c r="G80" s="538"/>
      <c r="H80" s="541"/>
      <c r="I80" s="538"/>
      <c r="J80" s="563"/>
      <c r="K80" s="252" t="s">
        <v>180</v>
      </c>
      <c r="L80" s="45">
        <v>0</v>
      </c>
      <c r="M80" s="419" t="s">
        <v>181</v>
      </c>
      <c r="N80" s="208">
        <v>0</v>
      </c>
      <c r="O80" s="333">
        <f>$A$9*$B$37*$C$77*$D$78*J80*N80</f>
        <v>0</v>
      </c>
      <c r="P80" s="45"/>
      <c r="Q80" s="252"/>
      <c r="R80" s="209"/>
      <c r="S80" s="341"/>
      <c r="T80" s="50"/>
      <c r="U80" s="50"/>
      <c r="V80" s="47"/>
      <c r="W80" s="49"/>
    </row>
    <row r="81" spans="1:23" s="38" customFormat="1" ht="14.25" hidden="1" customHeight="1">
      <c r="A81" s="660"/>
      <c r="B81" s="584"/>
      <c r="C81" s="589"/>
      <c r="D81" s="597"/>
      <c r="E81" s="539"/>
      <c r="F81" s="542"/>
      <c r="G81" s="539"/>
      <c r="H81" s="542"/>
      <c r="I81" s="539"/>
      <c r="J81" s="556"/>
      <c r="K81" s="252" t="s">
        <v>180</v>
      </c>
      <c r="L81" s="45">
        <v>0</v>
      </c>
      <c r="M81" s="419" t="s">
        <v>181</v>
      </c>
      <c r="N81" s="208">
        <v>0</v>
      </c>
      <c r="O81" s="333">
        <f>$A$9*$B$37*$C$77*$D$78*J81*N81</f>
        <v>0</v>
      </c>
      <c r="P81" s="45"/>
      <c r="Q81" s="252"/>
      <c r="R81" s="209"/>
      <c r="S81" s="341"/>
      <c r="T81" s="50"/>
      <c r="U81" s="50"/>
      <c r="V81" s="47"/>
      <c r="W81" s="49"/>
    </row>
    <row r="82" spans="1:23" s="38" customFormat="1" ht="93" customHeight="1">
      <c r="A82" s="660"/>
      <c r="B82" s="584"/>
      <c r="C82" s="589"/>
      <c r="D82" s="329">
        <v>0.25</v>
      </c>
      <c r="E82" s="119" t="s">
        <v>135</v>
      </c>
      <c r="F82" s="114" t="s">
        <v>136</v>
      </c>
      <c r="G82" s="119" t="s">
        <v>669</v>
      </c>
      <c r="H82" s="114" t="s">
        <v>136</v>
      </c>
      <c r="I82" s="119" t="s">
        <v>670</v>
      </c>
      <c r="J82" s="114" t="s">
        <v>497</v>
      </c>
      <c r="K82" s="252" t="s">
        <v>180</v>
      </c>
      <c r="L82" s="45">
        <v>0</v>
      </c>
      <c r="M82" s="419" t="s">
        <v>181</v>
      </c>
      <c r="N82" s="208">
        <v>1</v>
      </c>
      <c r="O82" s="333">
        <f>$A$9*$B$37*$C$77*$D$82*N82</f>
        <v>8.4149999999999989E-3</v>
      </c>
      <c r="P82" s="45"/>
      <c r="Q82" s="252"/>
      <c r="R82" s="209"/>
      <c r="S82" s="341"/>
      <c r="T82" s="50"/>
      <c r="U82" s="50"/>
      <c r="V82" s="47"/>
      <c r="W82" s="49"/>
    </row>
    <row r="83" spans="1:23" s="38" customFormat="1" ht="45" customHeight="1">
      <c r="A83" s="660"/>
      <c r="B83" s="584"/>
      <c r="C83" s="589"/>
      <c r="D83" s="329">
        <v>0.25</v>
      </c>
      <c r="E83" s="119" t="s">
        <v>137</v>
      </c>
      <c r="F83" s="289" t="s">
        <v>138</v>
      </c>
      <c r="G83" s="119" t="s">
        <v>675</v>
      </c>
      <c r="H83" s="290" t="s">
        <v>138</v>
      </c>
      <c r="I83" s="119" t="s">
        <v>676</v>
      </c>
      <c r="J83" s="290" t="s">
        <v>496</v>
      </c>
      <c r="K83" s="252" t="s">
        <v>180</v>
      </c>
      <c r="L83" s="45">
        <v>0</v>
      </c>
      <c r="M83" s="419" t="s">
        <v>181</v>
      </c>
      <c r="N83" s="208">
        <v>1</v>
      </c>
      <c r="O83" s="333">
        <f>$A$9*$B$37*$C$77*$D$82*N83</f>
        <v>8.4149999999999989E-3</v>
      </c>
      <c r="P83" s="45"/>
      <c r="Q83" s="252"/>
      <c r="R83" s="209"/>
      <c r="S83" s="341"/>
      <c r="T83" s="50"/>
      <c r="U83" s="50"/>
      <c r="V83" s="47"/>
      <c r="W83" s="49"/>
    </row>
    <row r="84" spans="1:23" s="38" customFormat="1" ht="47.25">
      <c r="A84" s="660"/>
      <c r="B84" s="584"/>
      <c r="C84" s="574"/>
      <c r="D84" s="329">
        <v>0.25</v>
      </c>
      <c r="E84" s="119" t="s">
        <v>139</v>
      </c>
      <c r="F84" s="17" t="s">
        <v>140</v>
      </c>
      <c r="G84" s="119" t="s">
        <v>684</v>
      </c>
      <c r="H84" s="17" t="s">
        <v>140</v>
      </c>
      <c r="I84" s="119" t="s">
        <v>685</v>
      </c>
      <c r="J84" s="17" t="s">
        <v>513</v>
      </c>
      <c r="K84" s="252" t="s">
        <v>180</v>
      </c>
      <c r="L84" s="45">
        <v>0</v>
      </c>
      <c r="M84" s="419" t="s">
        <v>181</v>
      </c>
      <c r="N84" s="208">
        <v>1</v>
      </c>
      <c r="O84" s="333">
        <f>$A$9*$B$37*$C$77*$D$82*N84</f>
        <v>8.4149999999999989E-3</v>
      </c>
      <c r="P84" s="45"/>
      <c r="Q84" s="252"/>
      <c r="R84" s="209"/>
      <c r="S84" s="341"/>
      <c r="T84" s="50"/>
      <c r="U84" s="50"/>
      <c r="V84" s="47"/>
      <c r="W84" s="49"/>
    </row>
    <row r="85" spans="1:23" s="38" customFormat="1" ht="27" customHeight="1">
      <c r="A85" s="660"/>
      <c r="B85" s="584"/>
      <c r="C85" s="573">
        <v>7.0000000000000007E-2</v>
      </c>
      <c r="D85" s="205"/>
      <c r="E85" s="224" t="s">
        <v>233</v>
      </c>
      <c r="F85" s="564" t="s">
        <v>78</v>
      </c>
      <c r="G85" s="565"/>
      <c r="H85" s="565"/>
      <c r="I85" s="565"/>
      <c r="J85" s="565"/>
      <c r="K85" s="565"/>
      <c r="L85" s="565"/>
      <c r="M85" s="566"/>
      <c r="N85" s="242"/>
      <c r="O85" s="334"/>
      <c r="P85" s="249"/>
      <c r="Q85" s="249"/>
      <c r="R85" s="249"/>
      <c r="S85" s="342"/>
      <c r="T85" s="251"/>
      <c r="U85" s="251"/>
      <c r="V85" s="244"/>
      <c r="W85" s="245"/>
    </row>
    <row r="86" spans="1:23" s="38" customFormat="1" ht="37.5" customHeight="1">
      <c r="A86" s="660"/>
      <c r="B86" s="584"/>
      <c r="C86" s="589"/>
      <c r="D86" s="596">
        <v>0.4</v>
      </c>
      <c r="E86" s="537" t="s">
        <v>141</v>
      </c>
      <c r="F86" s="560" t="s">
        <v>142</v>
      </c>
      <c r="G86" s="537" t="s">
        <v>686</v>
      </c>
      <c r="H86" s="560" t="s">
        <v>142</v>
      </c>
      <c r="I86" s="537" t="s">
        <v>687</v>
      </c>
      <c r="J86" s="560" t="s">
        <v>498</v>
      </c>
      <c r="K86" s="252" t="s">
        <v>180</v>
      </c>
      <c r="L86" s="45">
        <v>0</v>
      </c>
      <c r="M86" s="252" t="s">
        <v>181</v>
      </c>
      <c r="N86" s="208">
        <v>1</v>
      </c>
      <c r="O86" s="333">
        <f>$A$9*$B$37*$C$85*$D$86*N86</f>
        <v>1.0472000000000002E-2</v>
      </c>
      <c r="P86" s="45"/>
      <c r="Q86" s="252"/>
      <c r="R86" s="209"/>
      <c r="S86" s="341"/>
      <c r="T86" s="50"/>
      <c r="U86" s="50"/>
      <c r="V86" s="47"/>
      <c r="W86" s="49"/>
    </row>
    <row r="87" spans="1:23" s="38" customFormat="1" ht="14.25" hidden="1" customHeight="1">
      <c r="A87" s="660"/>
      <c r="B87" s="584"/>
      <c r="C87" s="589"/>
      <c r="D87" s="598"/>
      <c r="E87" s="538"/>
      <c r="F87" s="561"/>
      <c r="G87" s="538"/>
      <c r="H87" s="561"/>
      <c r="I87" s="538"/>
      <c r="J87" s="561"/>
      <c r="K87" s="252" t="s">
        <v>180</v>
      </c>
      <c r="L87" s="45">
        <v>0</v>
      </c>
      <c r="M87" s="252" t="s">
        <v>181</v>
      </c>
      <c r="N87" s="208">
        <v>0</v>
      </c>
      <c r="O87" s="333">
        <f>$A$9*$B$37*$C$85*$D$86*J87*N87</f>
        <v>0</v>
      </c>
      <c r="P87" s="45"/>
      <c r="Q87" s="252"/>
      <c r="R87" s="209"/>
      <c r="S87" s="341"/>
      <c r="T87" s="50"/>
      <c r="U87" s="50"/>
      <c r="V87" s="47"/>
      <c r="W87" s="49"/>
    </row>
    <row r="88" spans="1:23" s="38" customFormat="1" ht="14.25" hidden="1" customHeight="1">
      <c r="A88" s="660"/>
      <c r="B88" s="584"/>
      <c r="C88" s="589"/>
      <c r="D88" s="598"/>
      <c r="E88" s="538"/>
      <c r="F88" s="561"/>
      <c r="G88" s="538"/>
      <c r="H88" s="561"/>
      <c r="I88" s="538"/>
      <c r="J88" s="561"/>
      <c r="K88" s="252" t="s">
        <v>180</v>
      </c>
      <c r="L88" s="45">
        <v>0</v>
      </c>
      <c r="M88" s="252" t="s">
        <v>181</v>
      </c>
      <c r="N88" s="208">
        <v>0</v>
      </c>
      <c r="O88" s="333">
        <f>$A$9*$B$37*$C$85*$D$86*J88*N88</f>
        <v>0</v>
      </c>
      <c r="P88" s="45"/>
      <c r="Q88" s="252"/>
      <c r="R88" s="209"/>
      <c r="S88" s="341"/>
      <c r="T88" s="50"/>
      <c r="U88" s="50"/>
      <c r="V88" s="47"/>
      <c r="W88" s="49"/>
    </row>
    <row r="89" spans="1:23" s="38" customFormat="1" ht="14.25" hidden="1" customHeight="1">
      <c r="A89" s="660"/>
      <c r="B89" s="584"/>
      <c r="C89" s="589"/>
      <c r="D89" s="598"/>
      <c r="E89" s="538"/>
      <c r="F89" s="561"/>
      <c r="G89" s="538"/>
      <c r="H89" s="561"/>
      <c r="I89" s="538"/>
      <c r="J89" s="561"/>
      <c r="K89" s="252" t="s">
        <v>180</v>
      </c>
      <c r="L89" s="45">
        <v>0</v>
      </c>
      <c r="M89" s="252" t="s">
        <v>181</v>
      </c>
      <c r="N89" s="208">
        <v>0</v>
      </c>
      <c r="O89" s="333">
        <f>$A$9*$B$37*$C$85*$D$86*J89*N89</f>
        <v>0</v>
      </c>
      <c r="P89" s="45"/>
      <c r="Q89" s="252"/>
      <c r="R89" s="209"/>
      <c r="S89" s="341"/>
      <c r="T89" s="50"/>
      <c r="U89" s="50"/>
      <c r="V89" s="47"/>
      <c r="W89" s="49"/>
    </row>
    <row r="90" spans="1:23" s="38" customFormat="1" ht="14.25" hidden="1" customHeight="1">
      <c r="A90" s="660"/>
      <c r="B90" s="584"/>
      <c r="C90" s="589"/>
      <c r="D90" s="598"/>
      <c r="E90" s="538"/>
      <c r="F90" s="561"/>
      <c r="G90" s="538"/>
      <c r="H90" s="561"/>
      <c r="I90" s="538"/>
      <c r="J90" s="561"/>
      <c r="K90" s="252" t="s">
        <v>180</v>
      </c>
      <c r="L90" s="45">
        <v>0</v>
      </c>
      <c r="M90" s="252" t="s">
        <v>181</v>
      </c>
      <c r="N90" s="208">
        <v>0</v>
      </c>
      <c r="O90" s="333">
        <f>$A$9*$B$37*$C$85*$D$86*J90*N90</f>
        <v>0</v>
      </c>
      <c r="P90" s="45"/>
      <c r="Q90" s="252"/>
      <c r="R90" s="209"/>
      <c r="S90" s="341"/>
      <c r="T90" s="50"/>
      <c r="U90" s="50"/>
      <c r="V90" s="47"/>
      <c r="W90" s="49"/>
    </row>
    <row r="91" spans="1:23" s="38" customFormat="1" ht="14.25" hidden="1" customHeight="1">
      <c r="A91" s="660"/>
      <c r="B91" s="584"/>
      <c r="C91" s="589"/>
      <c r="D91" s="597"/>
      <c r="E91" s="539"/>
      <c r="F91" s="562"/>
      <c r="G91" s="539"/>
      <c r="H91" s="562"/>
      <c r="I91" s="539"/>
      <c r="J91" s="562"/>
      <c r="K91" s="252" t="s">
        <v>180</v>
      </c>
      <c r="L91" s="45">
        <v>0</v>
      </c>
      <c r="M91" s="252" t="s">
        <v>181</v>
      </c>
      <c r="N91" s="208">
        <v>0</v>
      </c>
      <c r="O91" s="333">
        <f>$A$9*$B$37*$C$85*$D$86*J91*N91</f>
        <v>0</v>
      </c>
      <c r="P91" s="45"/>
      <c r="Q91" s="252"/>
      <c r="R91" s="209"/>
      <c r="S91" s="341"/>
      <c r="T91" s="50"/>
      <c r="U91" s="50"/>
      <c r="V91" s="47"/>
      <c r="W91" s="49"/>
    </row>
    <row r="92" spans="1:23" s="38" customFormat="1" ht="37.5" customHeight="1">
      <c r="A92" s="660"/>
      <c r="B92" s="584"/>
      <c r="C92" s="589"/>
      <c r="D92" s="596">
        <v>0.3</v>
      </c>
      <c r="E92" s="537" t="s">
        <v>143</v>
      </c>
      <c r="F92" s="540" t="s">
        <v>144</v>
      </c>
      <c r="G92" s="537" t="s">
        <v>703</v>
      </c>
      <c r="H92" s="540" t="s">
        <v>144</v>
      </c>
      <c r="I92" s="537" t="s">
        <v>704</v>
      </c>
      <c r="J92" s="540" t="s">
        <v>487</v>
      </c>
      <c r="K92" s="252" t="s">
        <v>180</v>
      </c>
      <c r="L92" s="45">
        <v>0</v>
      </c>
      <c r="M92" s="252" t="s">
        <v>181</v>
      </c>
      <c r="N92" s="208">
        <v>1</v>
      </c>
      <c r="O92" s="333">
        <f>$A$9*$B$37*$C$85*$D$92*N92</f>
        <v>7.8539999999999999E-3</v>
      </c>
      <c r="P92" s="45"/>
      <c r="Q92" s="252"/>
      <c r="R92" s="209"/>
      <c r="S92" s="341"/>
      <c r="T92" s="50"/>
      <c r="U92" s="50"/>
      <c r="V92" s="47"/>
      <c r="W92" s="49"/>
    </row>
    <row r="93" spans="1:23" s="38" customFormat="1" ht="14.25" hidden="1" customHeight="1">
      <c r="A93" s="660"/>
      <c r="B93" s="584"/>
      <c r="C93" s="589"/>
      <c r="D93" s="597"/>
      <c r="E93" s="539"/>
      <c r="F93" s="542"/>
      <c r="G93" s="539"/>
      <c r="H93" s="542"/>
      <c r="I93" s="539"/>
      <c r="J93" s="542"/>
      <c r="K93" s="252" t="s">
        <v>180</v>
      </c>
      <c r="L93" s="45">
        <v>0</v>
      </c>
      <c r="M93" s="252" t="s">
        <v>181</v>
      </c>
      <c r="N93" s="208">
        <v>0</v>
      </c>
      <c r="O93" s="333">
        <f>$A$9*$B$37*$C$85*$D$92*J93*N93</f>
        <v>0</v>
      </c>
      <c r="P93" s="45"/>
      <c r="Q93" s="252"/>
      <c r="R93" s="209">
        <f t="shared" ref="R93" si="3">100-(P93-L93)*Q93</f>
        <v>100</v>
      </c>
      <c r="S93" s="341">
        <f t="shared" si="1"/>
        <v>0</v>
      </c>
      <c r="T93" s="50"/>
      <c r="U93" s="50"/>
      <c r="V93" s="47"/>
      <c r="W93" s="49"/>
    </row>
    <row r="94" spans="1:23" s="38" customFormat="1" ht="63.75" customHeight="1">
      <c r="A94" s="660"/>
      <c r="B94" s="584"/>
      <c r="C94" s="589"/>
      <c r="D94" s="596">
        <v>0.3</v>
      </c>
      <c r="E94" s="537" t="s">
        <v>145</v>
      </c>
      <c r="F94" s="540" t="s">
        <v>146</v>
      </c>
      <c r="G94" s="537" t="s">
        <v>711</v>
      </c>
      <c r="H94" s="540" t="s">
        <v>146</v>
      </c>
      <c r="I94" s="537" t="s">
        <v>712</v>
      </c>
      <c r="J94" s="543" t="s">
        <v>514</v>
      </c>
      <c r="K94" s="399" t="s">
        <v>859</v>
      </c>
      <c r="L94" s="401">
        <v>1</v>
      </c>
      <c r="M94" s="252" t="s">
        <v>181</v>
      </c>
      <c r="N94" s="208">
        <v>1</v>
      </c>
      <c r="O94" s="333">
        <f>$A$9*$B$37*$C$85*$D$94*N94</f>
        <v>7.8539999999999999E-3</v>
      </c>
      <c r="P94" s="45"/>
      <c r="Q94" s="252"/>
      <c r="R94" s="209"/>
      <c r="S94" s="341"/>
      <c r="T94" s="50"/>
      <c r="U94" s="50"/>
      <c r="V94" s="47"/>
      <c r="W94" s="49"/>
    </row>
    <row r="95" spans="1:23" s="38" customFormat="1" ht="14.25" hidden="1" customHeight="1">
      <c r="A95" s="660"/>
      <c r="B95" s="584"/>
      <c r="C95" s="589"/>
      <c r="D95" s="598"/>
      <c r="E95" s="538"/>
      <c r="F95" s="541"/>
      <c r="G95" s="538"/>
      <c r="H95" s="541"/>
      <c r="I95" s="538"/>
      <c r="J95" s="544"/>
      <c r="K95" s="252" t="s">
        <v>180</v>
      </c>
      <c r="L95" s="45">
        <v>0</v>
      </c>
      <c r="M95" s="252" t="s">
        <v>181</v>
      </c>
      <c r="N95" s="208">
        <v>0</v>
      </c>
      <c r="O95" s="333"/>
      <c r="P95" s="45"/>
      <c r="Q95" s="252"/>
      <c r="R95" s="209"/>
      <c r="S95" s="341"/>
      <c r="T95" s="50"/>
      <c r="U95" s="50"/>
      <c r="V95" s="47"/>
      <c r="W95" s="49"/>
    </row>
    <row r="96" spans="1:23" s="38" customFormat="1" ht="14.25" hidden="1" customHeight="1">
      <c r="A96" s="660"/>
      <c r="B96" s="584"/>
      <c r="C96" s="589"/>
      <c r="D96" s="597"/>
      <c r="E96" s="539"/>
      <c r="F96" s="542"/>
      <c r="G96" s="539"/>
      <c r="H96" s="542"/>
      <c r="I96" s="539"/>
      <c r="J96" s="545"/>
      <c r="K96" s="252" t="s">
        <v>180</v>
      </c>
      <c r="L96" s="45">
        <v>0</v>
      </c>
      <c r="M96" s="252" t="s">
        <v>181</v>
      </c>
      <c r="N96" s="208">
        <v>0</v>
      </c>
      <c r="O96" s="333"/>
      <c r="P96" s="45"/>
      <c r="Q96" s="252"/>
      <c r="R96" s="209"/>
      <c r="S96" s="341"/>
      <c r="T96" s="50"/>
      <c r="U96" s="50"/>
      <c r="V96" s="47"/>
      <c r="W96" s="49"/>
    </row>
    <row r="97" spans="1:23" s="308" customFormat="1" ht="14.25" hidden="1" customHeight="1">
      <c r="A97" s="660"/>
      <c r="B97" s="584"/>
      <c r="C97" s="589"/>
      <c r="D97" s="596">
        <v>0</v>
      </c>
      <c r="E97" s="546" t="s">
        <v>147</v>
      </c>
      <c r="F97" s="549" t="s">
        <v>148</v>
      </c>
      <c r="G97" s="546" t="s">
        <v>147</v>
      </c>
      <c r="H97" s="549" t="s">
        <v>148</v>
      </c>
      <c r="I97" s="546" t="s">
        <v>147</v>
      </c>
      <c r="J97" s="549" t="s">
        <v>488</v>
      </c>
      <c r="K97" s="309" t="s">
        <v>180</v>
      </c>
      <c r="L97" s="310">
        <v>0</v>
      </c>
      <c r="M97" s="309" t="s">
        <v>181</v>
      </c>
      <c r="N97" s="311"/>
      <c r="O97" s="333"/>
      <c r="P97" s="310"/>
      <c r="Q97" s="309"/>
      <c r="R97" s="312"/>
      <c r="S97" s="341"/>
      <c r="T97" s="313"/>
      <c r="U97" s="313"/>
      <c r="V97" s="314"/>
      <c r="W97" s="315"/>
    </row>
    <row r="98" spans="1:23" s="38" customFormat="1" ht="14.25" hidden="1" customHeight="1">
      <c r="A98" s="660"/>
      <c r="B98" s="584"/>
      <c r="C98" s="589"/>
      <c r="D98" s="598"/>
      <c r="E98" s="547"/>
      <c r="F98" s="550"/>
      <c r="G98" s="547"/>
      <c r="H98" s="550"/>
      <c r="I98" s="547"/>
      <c r="J98" s="550"/>
      <c r="K98" s="309" t="s">
        <v>180</v>
      </c>
      <c r="L98" s="310">
        <v>0</v>
      </c>
      <c r="M98" s="309" t="s">
        <v>33</v>
      </c>
      <c r="N98" s="311">
        <v>0</v>
      </c>
      <c r="O98" s="333"/>
      <c r="P98" s="310"/>
      <c r="Q98" s="316"/>
      <c r="R98" s="312"/>
      <c r="S98" s="341"/>
      <c r="T98" s="313"/>
      <c r="U98" s="313"/>
      <c r="V98" s="314"/>
      <c r="W98" s="315"/>
    </row>
    <row r="99" spans="1:23" s="38" customFormat="1" ht="14.25" hidden="1" customHeight="1">
      <c r="A99" s="660"/>
      <c r="B99" s="584"/>
      <c r="C99" s="589"/>
      <c r="D99" s="598"/>
      <c r="E99" s="547"/>
      <c r="F99" s="550"/>
      <c r="G99" s="547"/>
      <c r="H99" s="550"/>
      <c r="I99" s="547"/>
      <c r="J99" s="550"/>
      <c r="K99" s="309" t="s">
        <v>180</v>
      </c>
      <c r="L99" s="310">
        <v>0</v>
      </c>
      <c r="M99" s="309" t="s">
        <v>33</v>
      </c>
      <c r="N99" s="311">
        <v>0</v>
      </c>
      <c r="O99" s="333"/>
      <c r="P99" s="310"/>
      <c r="Q99" s="316"/>
      <c r="R99" s="312"/>
      <c r="S99" s="341"/>
      <c r="T99" s="313"/>
      <c r="U99" s="313"/>
      <c r="V99" s="314"/>
      <c r="W99" s="315"/>
    </row>
    <row r="100" spans="1:23" s="38" customFormat="1" ht="14.25" hidden="1" customHeight="1">
      <c r="A100" s="660"/>
      <c r="B100" s="584"/>
      <c r="C100" s="589"/>
      <c r="D100" s="598"/>
      <c r="E100" s="547"/>
      <c r="F100" s="550"/>
      <c r="G100" s="547"/>
      <c r="H100" s="550"/>
      <c r="I100" s="547"/>
      <c r="J100" s="550"/>
      <c r="K100" s="309" t="s">
        <v>180</v>
      </c>
      <c r="L100" s="310">
        <v>0</v>
      </c>
      <c r="M100" s="309" t="s">
        <v>33</v>
      </c>
      <c r="N100" s="311">
        <v>0</v>
      </c>
      <c r="O100" s="333"/>
      <c r="P100" s="310"/>
      <c r="Q100" s="316"/>
      <c r="R100" s="312"/>
      <c r="S100" s="341"/>
      <c r="T100" s="313"/>
      <c r="U100" s="313"/>
      <c r="V100" s="314"/>
      <c r="W100" s="315"/>
    </row>
    <row r="101" spans="1:23" s="38" customFormat="1" ht="14.25" hidden="1" customHeight="1">
      <c r="A101" s="660"/>
      <c r="B101" s="584"/>
      <c r="C101" s="574"/>
      <c r="D101" s="597"/>
      <c r="E101" s="548"/>
      <c r="F101" s="551"/>
      <c r="G101" s="548"/>
      <c r="H101" s="551"/>
      <c r="I101" s="548"/>
      <c r="J101" s="551"/>
      <c r="K101" s="309" t="s">
        <v>180</v>
      </c>
      <c r="L101" s="310">
        <v>0</v>
      </c>
      <c r="M101" s="309" t="s">
        <v>33</v>
      </c>
      <c r="N101" s="311">
        <v>0</v>
      </c>
      <c r="O101" s="333"/>
      <c r="P101" s="310"/>
      <c r="Q101" s="316"/>
      <c r="R101" s="312"/>
      <c r="S101" s="341"/>
      <c r="T101" s="313"/>
      <c r="U101" s="313"/>
      <c r="V101" s="314"/>
      <c r="W101" s="315"/>
    </row>
    <row r="102" spans="1:23" s="64" customFormat="1" ht="18.95" customHeight="1">
      <c r="A102" s="660"/>
      <c r="B102" s="584"/>
      <c r="C102" s="573">
        <v>0.12</v>
      </c>
      <c r="D102" s="253"/>
      <c r="E102" s="224" t="s">
        <v>224</v>
      </c>
      <c r="F102" s="564" t="s">
        <v>197</v>
      </c>
      <c r="G102" s="565"/>
      <c r="H102" s="565"/>
      <c r="I102" s="565"/>
      <c r="J102" s="565"/>
      <c r="K102" s="565"/>
      <c r="L102" s="565"/>
      <c r="M102" s="566"/>
      <c r="N102" s="242"/>
      <c r="O102" s="334"/>
      <c r="P102" s="124"/>
      <c r="Q102" s="124"/>
      <c r="R102" s="124"/>
      <c r="S102" s="342"/>
      <c r="T102" s="254"/>
      <c r="U102" s="254"/>
      <c r="V102" s="255"/>
      <c r="W102" s="256"/>
    </row>
    <row r="103" spans="1:23" s="38" customFormat="1" ht="42.75" customHeight="1">
      <c r="A103" s="660"/>
      <c r="B103" s="584"/>
      <c r="C103" s="589"/>
      <c r="D103" s="596">
        <v>0.3</v>
      </c>
      <c r="E103" s="537" t="s">
        <v>149</v>
      </c>
      <c r="F103" s="540" t="s">
        <v>150</v>
      </c>
      <c r="G103" s="537" t="s">
        <v>360</v>
      </c>
      <c r="H103" s="540" t="s">
        <v>150</v>
      </c>
      <c r="I103" s="537" t="s">
        <v>719</v>
      </c>
      <c r="J103" s="555" t="s">
        <v>489</v>
      </c>
      <c r="K103" s="252" t="s">
        <v>180</v>
      </c>
      <c r="L103" s="45">
        <v>0</v>
      </c>
      <c r="M103" s="252" t="s">
        <v>181</v>
      </c>
      <c r="N103" s="208">
        <v>1</v>
      </c>
      <c r="O103" s="333">
        <f>$A$9*$B$37*$C$102*$D$103*N103</f>
        <v>1.3463999999999999E-2</v>
      </c>
      <c r="P103" s="45"/>
      <c r="Q103" s="252"/>
      <c r="R103" s="209"/>
      <c r="S103" s="341"/>
      <c r="T103" s="50"/>
      <c r="U103" s="50"/>
      <c r="V103" s="47"/>
      <c r="W103" s="49"/>
    </row>
    <row r="104" spans="1:23" s="38" customFormat="1" ht="14.25" hidden="1" customHeight="1">
      <c r="A104" s="660"/>
      <c r="B104" s="584"/>
      <c r="C104" s="589"/>
      <c r="D104" s="598"/>
      <c r="E104" s="538"/>
      <c r="F104" s="541"/>
      <c r="G104" s="538"/>
      <c r="H104" s="541"/>
      <c r="I104" s="538"/>
      <c r="J104" s="563"/>
      <c r="K104" s="252" t="s">
        <v>180</v>
      </c>
      <c r="L104" s="45">
        <v>0</v>
      </c>
      <c r="M104" s="252" t="s">
        <v>181</v>
      </c>
      <c r="N104" s="208">
        <v>0</v>
      </c>
      <c r="O104" s="333">
        <f>$A$9*$B$37*$C$102*$D$103*J104*N104</f>
        <v>0</v>
      </c>
      <c r="P104" s="45"/>
      <c r="Q104" s="252"/>
      <c r="R104" s="209"/>
      <c r="S104" s="341"/>
      <c r="T104" s="50"/>
      <c r="U104" s="50"/>
      <c r="V104" s="47"/>
      <c r="W104" s="49"/>
    </row>
    <row r="105" spans="1:23" s="38" customFormat="1" ht="14.25" hidden="1" customHeight="1">
      <c r="A105" s="660"/>
      <c r="B105" s="584"/>
      <c r="C105" s="589"/>
      <c r="D105" s="598"/>
      <c r="E105" s="538"/>
      <c r="F105" s="541"/>
      <c r="G105" s="538"/>
      <c r="H105" s="541"/>
      <c r="I105" s="538"/>
      <c r="J105" s="563"/>
      <c r="K105" s="252" t="s">
        <v>180</v>
      </c>
      <c r="L105" s="45">
        <v>0</v>
      </c>
      <c r="M105" s="252" t="s">
        <v>181</v>
      </c>
      <c r="N105" s="208">
        <v>0</v>
      </c>
      <c r="O105" s="333">
        <f>$A$9*$B$37*$C$102*$D$103*J105*N105</f>
        <v>0</v>
      </c>
      <c r="P105" s="45"/>
      <c r="Q105" s="252"/>
      <c r="R105" s="209"/>
      <c r="S105" s="341"/>
      <c r="T105" s="50"/>
      <c r="U105" s="50"/>
      <c r="V105" s="47"/>
      <c r="W105" s="49"/>
    </row>
    <row r="106" spans="1:23" s="38" customFormat="1" ht="14.25" hidden="1" customHeight="1">
      <c r="A106" s="660"/>
      <c r="B106" s="584"/>
      <c r="C106" s="589"/>
      <c r="D106" s="598"/>
      <c r="E106" s="538"/>
      <c r="F106" s="541"/>
      <c r="G106" s="538"/>
      <c r="H106" s="541"/>
      <c r="I106" s="538"/>
      <c r="J106" s="563"/>
      <c r="K106" s="252" t="s">
        <v>180</v>
      </c>
      <c r="L106" s="45">
        <v>0</v>
      </c>
      <c r="M106" s="252" t="s">
        <v>181</v>
      </c>
      <c r="N106" s="208">
        <v>0</v>
      </c>
      <c r="O106" s="333">
        <f>$A$9*$B$37*$C$102*$D$103*J106*N106</f>
        <v>0</v>
      </c>
      <c r="P106" s="45"/>
      <c r="Q106" s="252"/>
      <c r="R106" s="209"/>
      <c r="S106" s="341"/>
      <c r="T106" s="50"/>
      <c r="U106" s="50"/>
      <c r="V106" s="47"/>
      <c r="W106" s="49"/>
    </row>
    <row r="107" spans="1:23" s="38" customFormat="1" ht="14.25" hidden="1" customHeight="1">
      <c r="A107" s="660"/>
      <c r="B107" s="584"/>
      <c r="C107" s="589"/>
      <c r="D107" s="597"/>
      <c r="E107" s="539"/>
      <c r="F107" s="542"/>
      <c r="G107" s="539"/>
      <c r="H107" s="542"/>
      <c r="I107" s="539"/>
      <c r="J107" s="556"/>
      <c r="K107" s="252" t="s">
        <v>180</v>
      </c>
      <c r="L107" s="45">
        <v>0</v>
      </c>
      <c r="M107" s="252" t="s">
        <v>181</v>
      </c>
      <c r="N107" s="208">
        <v>0</v>
      </c>
      <c r="O107" s="333">
        <f>$A$9*$B$37*$C$102*$D$103*J107*N107</f>
        <v>0</v>
      </c>
      <c r="P107" s="45"/>
      <c r="Q107" s="252"/>
      <c r="R107" s="209"/>
      <c r="S107" s="341"/>
      <c r="T107" s="50"/>
      <c r="U107" s="50"/>
      <c r="V107" s="47"/>
      <c r="W107" s="49"/>
    </row>
    <row r="108" spans="1:23" s="38" customFormat="1" ht="52.5" customHeight="1">
      <c r="A108" s="660"/>
      <c r="B108" s="584"/>
      <c r="C108" s="589"/>
      <c r="D108" s="596">
        <v>0.3</v>
      </c>
      <c r="E108" s="537" t="s">
        <v>151</v>
      </c>
      <c r="F108" s="540" t="s">
        <v>152</v>
      </c>
      <c r="G108" s="537" t="s">
        <v>759</v>
      </c>
      <c r="H108" s="540" t="s">
        <v>152</v>
      </c>
      <c r="I108" s="537" t="s">
        <v>760</v>
      </c>
      <c r="J108" s="555" t="s">
        <v>505</v>
      </c>
      <c r="K108" s="252" t="s">
        <v>180</v>
      </c>
      <c r="L108" s="45">
        <v>0</v>
      </c>
      <c r="M108" s="252" t="s">
        <v>181</v>
      </c>
      <c r="N108" s="208">
        <v>1</v>
      </c>
      <c r="O108" s="333">
        <f>$A$9*$B$37*$C$102*$D$108*N108</f>
        <v>1.3463999999999999E-2</v>
      </c>
      <c r="P108" s="45"/>
      <c r="Q108" s="252"/>
      <c r="R108" s="209"/>
      <c r="S108" s="341"/>
      <c r="T108" s="50"/>
      <c r="U108" s="50"/>
      <c r="V108" s="47"/>
      <c r="W108" s="49"/>
    </row>
    <row r="109" spans="1:23" s="38" customFormat="1" ht="14.25" hidden="1" customHeight="1">
      <c r="A109" s="660"/>
      <c r="B109" s="584"/>
      <c r="C109" s="589"/>
      <c r="D109" s="598"/>
      <c r="E109" s="538"/>
      <c r="F109" s="541"/>
      <c r="G109" s="538"/>
      <c r="H109" s="541"/>
      <c r="I109" s="538"/>
      <c r="J109" s="563"/>
      <c r="K109" s="252" t="s">
        <v>180</v>
      </c>
      <c r="L109" s="45">
        <v>0</v>
      </c>
      <c r="M109" s="252" t="s">
        <v>181</v>
      </c>
      <c r="N109" s="208">
        <v>0</v>
      </c>
      <c r="O109" s="333">
        <f>$A$9*$B$37*$C$102*$D$108*J109*N109</f>
        <v>0</v>
      </c>
      <c r="P109" s="45"/>
      <c r="Q109" s="252"/>
      <c r="R109" s="209">
        <f t="shared" ref="R109:R111" si="4">100-(P109-L109)*Q109</f>
        <v>100</v>
      </c>
      <c r="S109" s="341">
        <f t="shared" ref="S109:S153" si="5">R109*O109</f>
        <v>0</v>
      </c>
      <c r="T109" s="50"/>
      <c r="U109" s="50"/>
      <c r="V109" s="47"/>
      <c r="W109" s="49"/>
    </row>
    <row r="110" spans="1:23" s="38" customFormat="1" ht="14.25" hidden="1" customHeight="1">
      <c r="A110" s="660"/>
      <c r="B110" s="584"/>
      <c r="C110" s="589"/>
      <c r="D110" s="598"/>
      <c r="E110" s="538"/>
      <c r="F110" s="541"/>
      <c r="G110" s="538"/>
      <c r="H110" s="541"/>
      <c r="I110" s="538"/>
      <c r="J110" s="563"/>
      <c r="K110" s="252" t="s">
        <v>180</v>
      </c>
      <c r="L110" s="45">
        <v>0</v>
      </c>
      <c r="M110" s="252" t="s">
        <v>181</v>
      </c>
      <c r="N110" s="208">
        <v>0</v>
      </c>
      <c r="O110" s="333">
        <f>$A$9*$B$37*$C$102*$D$108*J110*N110</f>
        <v>0</v>
      </c>
      <c r="P110" s="45"/>
      <c r="Q110" s="252"/>
      <c r="R110" s="209">
        <f t="shared" si="4"/>
        <v>100</v>
      </c>
      <c r="S110" s="341">
        <f t="shared" si="5"/>
        <v>0</v>
      </c>
      <c r="T110" s="50"/>
      <c r="U110" s="50"/>
      <c r="V110" s="47"/>
      <c r="W110" s="49"/>
    </row>
    <row r="111" spans="1:23" s="38" customFormat="1" ht="14.25" hidden="1" customHeight="1">
      <c r="A111" s="660"/>
      <c r="B111" s="584"/>
      <c r="C111" s="589"/>
      <c r="D111" s="597"/>
      <c r="E111" s="539"/>
      <c r="F111" s="542"/>
      <c r="G111" s="539"/>
      <c r="H111" s="542"/>
      <c r="I111" s="539"/>
      <c r="J111" s="556"/>
      <c r="K111" s="252" t="s">
        <v>180</v>
      </c>
      <c r="L111" s="45">
        <v>0</v>
      </c>
      <c r="M111" s="252" t="s">
        <v>181</v>
      </c>
      <c r="N111" s="208">
        <v>0</v>
      </c>
      <c r="O111" s="333">
        <f>$A$9*$B$37*$C$102*$D$108*J111*N111</f>
        <v>0</v>
      </c>
      <c r="P111" s="45"/>
      <c r="Q111" s="252"/>
      <c r="R111" s="209">
        <f t="shared" si="4"/>
        <v>100</v>
      </c>
      <c r="S111" s="341">
        <f t="shared" si="5"/>
        <v>0</v>
      </c>
      <c r="T111" s="50"/>
      <c r="U111" s="50"/>
      <c r="V111" s="47"/>
      <c r="W111" s="49"/>
    </row>
    <row r="112" spans="1:23" s="38" customFormat="1" ht="47.25" customHeight="1">
      <c r="A112" s="660"/>
      <c r="B112" s="584"/>
      <c r="C112" s="589"/>
      <c r="D112" s="596">
        <v>0.4</v>
      </c>
      <c r="E112" s="537" t="s">
        <v>153</v>
      </c>
      <c r="F112" s="540" t="s">
        <v>154</v>
      </c>
      <c r="G112" s="537" t="s">
        <v>771</v>
      </c>
      <c r="H112" s="540" t="s">
        <v>154</v>
      </c>
      <c r="I112" s="537" t="s">
        <v>772</v>
      </c>
      <c r="J112" s="555" t="s">
        <v>154</v>
      </c>
      <c r="K112" s="252" t="s">
        <v>180</v>
      </c>
      <c r="L112" s="45">
        <v>0</v>
      </c>
      <c r="M112" s="252" t="s">
        <v>181</v>
      </c>
      <c r="N112" s="208">
        <v>1</v>
      </c>
      <c r="O112" s="333">
        <f>$A$9*$B$37*$C$102*$D$112*N112</f>
        <v>1.7951999999999999E-2</v>
      </c>
      <c r="P112" s="45"/>
      <c r="Q112" s="252"/>
      <c r="R112" s="209"/>
      <c r="S112" s="341"/>
      <c r="T112" s="50"/>
      <c r="U112" s="50"/>
      <c r="V112" s="47"/>
      <c r="W112" s="49"/>
    </row>
    <row r="113" spans="1:23" s="38" customFormat="1" ht="14.25" hidden="1" customHeight="1">
      <c r="A113" s="660"/>
      <c r="B113" s="584"/>
      <c r="C113" s="589"/>
      <c r="D113" s="598"/>
      <c r="E113" s="538"/>
      <c r="F113" s="541"/>
      <c r="G113" s="538"/>
      <c r="H113" s="541"/>
      <c r="I113" s="538"/>
      <c r="J113" s="563"/>
      <c r="K113" s="252" t="s">
        <v>180</v>
      </c>
      <c r="L113" s="45">
        <v>0</v>
      </c>
      <c r="M113" s="252" t="s">
        <v>182</v>
      </c>
      <c r="N113" s="208">
        <v>0</v>
      </c>
      <c r="O113" s="333">
        <f>$A$9*$B$37*$C$102*$D$112*J113*N113</f>
        <v>0</v>
      </c>
      <c r="P113" s="45"/>
      <c r="Q113" s="252"/>
      <c r="R113" s="209"/>
      <c r="S113" s="341"/>
      <c r="T113" s="50"/>
      <c r="U113" s="50"/>
      <c r="V113" s="47"/>
      <c r="W113" s="49"/>
    </row>
    <row r="114" spans="1:23" s="38" customFormat="1" ht="14.25" hidden="1" customHeight="1">
      <c r="A114" s="660"/>
      <c r="B114" s="584"/>
      <c r="C114" s="589"/>
      <c r="D114" s="598"/>
      <c r="E114" s="538"/>
      <c r="F114" s="541"/>
      <c r="G114" s="538"/>
      <c r="H114" s="541"/>
      <c r="I114" s="538"/>
      <c r="J114" s="563"/>
      <c r="K114" s="252" t="s">
        <v>180</v>
      </c>
      <c r="L114" s="45">
        <v>0</v>
      </c>
      <c r="M114" s="252" t="s">
        <v>193</v>
      </c>
      <c r="N114" s="208">
        <v>0</v>
      </c>
      <c r="O114" s="333">
        <f>$A$9*$B$37*$C$102*$D$112*J114*N114</f>
        <v>0</v>
      </c>
      <c r="P114" s="45"/>
      <c r="Q114" s="252"/>
      <c r="R114" s="209"/>
      <c r="S114" s="341"/>
      <c r="T114" s="50"/>
      <c r="U114" s="50"/>
      <c r="V114" s="47"/>
      <c r="W114" s="49"/>
    </row>
    <row r="115" spans="1:23" s="38" customFormat="1" ht="14.25" hidden="1" customHeight="1">
      <c r="A115" s="660"/>
      <c r="B115" s="584"/>
      <c r="C115" s="589"/>
      <c r="D115" s="597"/>
      <c r="E115" s="539"/>
      <c r="F115" s="542"/>
      <c r="G115" s="539"/>
      <c r="H115" s="542"/>
      <c r="I115" s="539"/>
      <c r="J115" s="556"/>
      <c r="K115" s="252" t="s">
        <v>180</v>
      </c>
      <c r="L115" s="45">
        <v>0</v>
      </c>
      <c r="M115" s="252" t="s">
        <v>182</v>
      </c>
      <c r="N115" s="208">
        <v>0</v>
      </c>
      <c r="O115" s="333">
        <f>$A$9*$B$37*$C$102*$D$112*J115*N115</f>
        <v>0</v>
      </c>
      <c r="P115" s="45"/>
      <c r="Q115" s="252"/>
      <c r="R115" s="209"/>
      <c r="S115" s="341"/>
      <c r="T115" s="50"/>
      <c r="U115" s="50"/>
      <c r="V115" s="47"/>
      <c r="W115" s="49"/>
    </row>
    <row r="116" spans="1:23" s="38" customFormat="1" ht="14.25" hidden="1" customHeight="1">
      <c r="A116" s="660"/>
      <c r="B116" s="584"/>
      <c r="C116" s="574"/>
      <c r="D116" s="430"/>
      <c r="E116" s="427"/>
      <c r="F116" s="428"/>
      <c r="G116" s="427"/>
      <c r="H116" s="428"/>
      <c r="I116" s="427"/>
      <c r="J116" s="429"/>
      <c r="K116" s="114" t="s">
        <v>180</v>
      </c>
      <c r="L116" s="45">
        <v>0</v>
      </c>
      <c r="M116" s="114" t="s">
        <v>33</v>
      </c>
      <c r="N116" s="208">
        <v>0</v>
      </c>
      <c r="O116" s="333"/>
      <c r="P116" s="45"/>
      <c r="Q116" s="114"/>
      <c r="R116" s="209">
        <f>100-(P116-L116)*10</f>
        <v>100</v>
      </c>
      <c r="S116" s="341">
        <f t="shared" si="5"/>
        <v>0</v>
      </c>
      <c r="T116" s="50"/>
      <c r="U116" s="50"/>
      <c r="V116" s="47"/>
      <c r="W116" s="49"/>
    </row>
    <row r="117" spans="1:23" s="64" customFormat="1" ht="15.75" customHeight="1">
      <c r="A117" s="660"/>
      <c r="B117" s="584"/>
      <c r="C117" s="573">
        <v>0.05</v>
      </c>
      <c r="D117" s="253"/>
      <c r="E117" s="224" t="s">
        <v>234</v>
      </c>
      <c r="F117" s="564" t="s">
        <v>212</v>
      </c>
      <c r="G117" s="565"/>
      <c r="H117" s="565"/>
      <c r="I117" s="565"/>
      <c r="J117" s="565"/>
      <c r="K117" s="565"/>
      <c r="L117" s="565"/>
      <c r="M117" s="566"/>
      <c r="N117" s="242"/>
      <c r="O117" s="334"/>
      <c r="P117" s="258"/>
      <c r="Q117" s="124"/>
      <c r="R117" s="124"/>
      <c r="S117" s="342"/>
      <c r="T117" s="254"/>
      <c r="U117" s="254"/>
      <c r="V117" s="255"/>
      <c r="W117" s="256"/>
    </row>
    <row r="118" spans="1:23" s="38" customFormat="1" ht="54" customHeight="1">
      <c r="A118" s="660"/>
      <c r="B118" s="584"/>
      <c r="C118" s="589"/>
      <c r="D118" s="382">
        <v>0</v>
      </c>
      <c r="E118" s="383" t="s">
        <v>157</v>
      </c>
      <c r="F118" s="402" t="s">
        <v>158</v>
      </c>
      <c r="G118" s="383" t="s">
        <v>783</v>
      </c>
      <c r="H118" s="402" t="s">
        <v>158</v>
      </c>
      <c r="I118" s="391" t="s">
        <v>784</v>
      </c>
      <c r="J118" s="403" t="s">
        <v>426</v>
      </c>
      <c r="K118" s="393" t="s">
        <v>180</v>
      </c>
      <c r="L118" s="310">
        <v>0</v>
      </c>
      <c r="M118" s="393" t="s">
        <v>181</v>
      </c>
      <c r="N118" s="311">
        <v>1</v>
      </c>
      <c r="O118" s="394">
        <f>$A$9*$B$37*$C$117*$D$118*N118</f>
        <v>0</v>
      </c>
      <c r="P118" s="310"/>
      <c r="Q118" s="393"/>
      <c r="R118" s="312"/>
      <c r="S118" s="395"/>
      <c r="T118" s="396"/>
      <c r="U118" s="396"/>
      <c r="V118" s="397"/>
      <c r="W118" s="398"/>
    </row>
    <row r="119" spans="1:23" s="38" customFormat="1" ht="41.25" customHeight="1">
      <c r="A119" s="660"/>
      <c r="B119" s="584"/>
      <c r="C119" s="574"/>
      <c r="D119" s="329">
        <v>1</v>
      </c>
      <c r="E119" s="119" t="s">
        <v>159</v>
      </c>
      <c r="F119" s="252" t="s">
        <v>219</v>
      </c>
      <c r="G119" s="119" t="s">
        <v>785</v>
      </c>
      <c r="H119" s="252" t="s">
        <v>219</v>
      </c>
      <c r="I119" s="119" t="s">
        <v>786</v>
      </c>
      <c r="J119" s="257" t="s">
        <v>515</v>
      </c>
      <c r="K119" s="252" t="s">
        <v>180</v>
      </c>
      <c r="L119" s="45">
        <v>0</v>
      </c>
      <c r="M119" s="252" t="s">
        <v>181</v>
      </c>
      <c r="N119" s="208">
        <v>1</v>
      </c>
      <c r="O119" s="333">
        <f>$A$9*$B$37*$C$117*$D$119*N119</f>
        <v>1.8700000000000001E-2</v>
      </c>
      <c r="P119" s="45"/>
      <c r="Q119" s="252"/>
      <c r="R119" s="209"/>
      <c r="S119" s="341"/>
      <c r="T119" s="50"/>
      <c r="U119" s="50"/>
      <c r="V119" s="47"/>
      <c r="W119" s="49"/>
    </row>
    <row r="120" spans="1:23" s="38" customFormat="1" ht="15.75" customHeight="1">
      <c r="A120" s="660"/>
      <c r="B120" s="584"/>
      <c r="C120" s="573">
        <v>0.05</v>
      </c>
      <c r="D120" s="205"/>
      <c r="E120" s="224" t="s">
        <v>235</v>
      </c>
      <c r="F120" s="564" t="s">
        <v>213</v>
      </c>
      <c r="G120" s="565"/>
      <c r="H120" s="565"/>
      <c r="I120" s="565"/>
      <c r="J120" s="565"/>
      <c r="K120" s="565"/>
      <c r="L120" s="565"/>
      <c r="M120" s="566"/>
      <c r="N120" s="248"/>
      <c r="O120" s="334"/>
      <c r="P120" s="258"/>
      <c r="Q120" s="249"/>
      <c r="R120" s="249"/>
      <c r="S120" s="342"/>
      <c r="T120" s="251"/>
      <c r="U120" s="251"/>
      <c r="V120" s="244"/>
      <c r="W120" s="245"/>
    </row>
    <row r="121" spans="1:23" s="38" customFormat="1" ht="37.5" customHeight="1">
      <c r="A121" s="660"/>
      <c r="B121" s="584"/>
      <c r="C121" s="589"/>
      <c r="D121" s="596">
        <v>0.5</v>
      </c>
      <c r="E121" s="537" t="s">
        <v>160</v>
      </c>
      <c r="F121" s="540" t="s">
        <v>161</v>
      </c>
      <c r="G121" s="537" t="s">
        <v>789</v>
      </c>
      <c r="H121" s="540" t="s">
        <v>161</v>
      </c>
      <c r="I121" s="537" t="s">
        <v>790</v>
      </c>
      <c r="J121" s="543" t="s">
        <v>506</v>
      </c>
      <c r="K121" s="252" t="s">
        <v>180</v>
      </c>
      <c r="L121" s="45">
        <v>0</v>
      </c>
      <c r="M121" s="252" t="s">
        <v>181</v>
      </c>
      <c r="N121" s="208">
        <v>1</v>
      </c>
      <c r="O121" s="333">
        <f>$A$9*$B$37*$C$120*$D$121*N121</f>
        <v>9.3500000000000007E-3</v>
      </c>
      <c r="P121" s="45"/>
      <c r="Q121" s="252"/>
      <c r="R121" s="209"/>
      <c r="S121" s="341"/>
      <c r="T121" s="50"/>
      <c r="U121" s="50"/>
      <c r="V121" s="47"/>
      <c r="W121" s="49"/>
    </row>
    <row r="122" spans="1:23" s="38" customFormat="1" ht="14.25" hidden="1" customHeight="1">
      <c r="A122" s="660"/>
      <c r="B122" s="584"/>
      <c r="C122" s="589"/>
      <c r="D122" s="597"/>
      <c r="E122" s="539"/>
      <c r="F122" s="542"/>
      <c r="G122" s="539"/>
      <c r="H122" s="542"/>
      <c r="I122" s="539"/>
      <c r="J122" s="545"/>
      <c r="K122" s="252" t="s">
        <v>180</v>
      </c>
      <c r="L122" s="45">
        <v>0</v>
      </c>
      <c r="M122" s="252" t="s">
        <v>181</v>
      </c>
      <c r="N122" s="208">
        <v>0</v>
      </c>
      <c r="O122" s="333">
        <f>$A$9*$B$37*$C$120*$D$121*J122*N122</f>
        <v>0</v>
      </c>
      <c r="P122" s="45"/>
      <c r="Q122" s="252"/>
      <c r="R122" s="209"/>
      <c r="S122" s="341"/>
      <c r="T122" s="50"/>
      <c r="U122" s="50"/>
      <c r="V122" s="47"/>
      <c r="W122" s="49"/>
    </row>
    <row r="123" spans="1:23" s="38" customFormat="1" ht="36" customHeight="1">
      <c r="A123" s="660"/>
      <c r="B123" s="584"/>
      <c r="C123" s="574"/>
      <c r="D123" s="329">
        <v>0.5</v>
      </c>
      <c r="E123" s="119" t="s">
        <v>162</v>
      </c>
      <c r="F123" s="13" t="s">
        <v>220</v>
      </c>
      <c r="G123" s="119" t="s">
        <v>792</v>
      </c>
      <c r="H123" s="13" t="s">
        <v>220</v>
      </c>
      <c r="I123" s="119" t="s">
        <v>793</v>
      </c>
      <c r="J123" s="257" t="s">
        <v>515</v>
      </c>
      <c r="K123" s="252" t="s">
        <v>180</v>
      </c>
      <c r="L123" s="46">
        <v>0</v>
      </c>
      <c r="M123" s="252" t="s">
        <v>181</v>
      </c>
      <c r="N123" s="208">
        <v>1</v>
      </c>
      <c r="O123" s="333">
        <f>$A$9*$B$37*$C$120*$D$123*N123</f>
        <v>9.3500000000000007E-3</v>
      </c>
      <c r="P123" s="45"/>
      <c r="Q123" s="252"/>
      <c r="R123" s="209"/>
      <c r="S123" s="341"/>
      <c r="T123" s="50"/>
      <c r="U123" s="50"/>
      <c r="V123" s="47"/>
      <c r="W123" s="49"/>
    </row>
    <row r="124" spans="1:23" s="38" customFormat="1" ht="15.75" customHeight="1">
      <c r="A124" s="660"/>
      <c r="B124" s="584"/>
      <c r="C124" s="573">
        <v>0.03</v>
      </c>
      <c r="D124" s="205"/>
      <c r="E124" s="224" t="s">
        <v>236</v>
      </c>
      <c r="F124" s="564" t="s">
        <v>237</v>
      </c>
      <c r="G124" s="565"/>
      <c r="H124" s="565"/>
      <c r="I124" s="565"/>
      <c r="J124" s="565"/>
      <c r="K124" s="565"/>
      <c r="L124" s="565"/>
      <c r="M124" s="566"/>
      <c r="N124" s="242"/>
      <c r="O124" s="334"/>
      <c r="P124" s="249"/>
      <c r="Q124" s="249"/>
      <c r="R124" s="249"/>
      <c r="S124" s="342"/>
      <c r="T124" s="251"/>
      <c r="U124" s="251"/>
      <c r="V124" s="244"/>
      <c r="W124" s="245"/>
    </row>
    <row r="125" spans="1:23" s="38" customFormat="1" ht="41.25" customHeight="1">
      <c r="A125" s="660"/>
      <c r="B125" s="584"/>
      <c r="C125" s="574"/>
      <c r="D125" s="329">
        <v>1</v>
      </c>
      <c r="E125" s="119" t="s">
        <v>163</v>
      </c>
      <c r="F125" s="252" t="s">
        <v>434</v>
      </c>
      <c r="G125" s="119" t="s">
        <v>795</v>
      </c>
      <c r="H125" s="252" t="s">
        <v>434</v>
      </c>
      <c r="I125" s="119" t="s">
        <v>796</v>
      </c>
      <c r="J125" s="252" t="s">
        <v>434</v>
      </c>
      <c r="K125" s="252" t="s">
        <v>180</v>
      </c>
      <c r="L125" s="46">
        <v>0</v>
      </c>
      <c r="M125" s="252" t="s">
        <v>181</v>
      </c>
      <c r="N125" s="208">
        <v>1</v>
      </c>
      <c r="O125" s="333">
        <f>$A$9*$B$37*$C$124*$D$125*N125</f>
        <v>1.1219999999999999E-2</v>
      </c>
      <c r="P125" s="45"/>
      <c r="Q125" s="252"/>
      <c r="R125" s="209"/>
      <c r="S125" s="341"/>
      <c r="T125" s="50"/>
      <c r="U125" s="50"/>
      <c r="V125" s="47"/>
      <c r="W125" s="49"/>
    </row>
    <row r="126" spans="1:23" s="38" customFormat="1" ht="23.25" customHeight="1">
      <c r="A126" s="660"/>
      <c r="B126" s="584"/>
      <c r="C126" s="573">
        <v>7.0000000000000007E-2</v>
      </c>
      <c r="D126" s="205"/>
      <c r="E126" s="224" t="s">
        <v>225</v>
      </c>
      <c r="F126" s="564" t="s">
        <v>85</v>
      </c>
      <c r="G126" s="565"/>
      <c r="H126" s="565"/>
      <c r="I126" s="565"/>
      <c r="J126" s="565"/>
      <c r="K126" s="565"/>
      <c r="L126" s="565"/>
      <c r="M126" s="566"/>
      <c r="N126" s="242"/>
      <c r="O126" s="334"/>
      <c r="P126" s="249"/>
      <c r="Q126" s="249"/>
      <c r="R126" s="249"/>
      <c r="S126" s="342"/>
      <c r="T126" s="251"/>
      <c r="U126" s="251"/>
      <c r="V126" s="244"/>
      <c r="W126" s="245"/>
    </row>
    <row r="127" spans="1:23" s="38" customFormat="1" ht="45">
      <c r="A127" s="660"/>
      <c r="B127" s="584"/>
      <c r="C127" s="589"/>
      <c r="D127" s="596">
        <v>1</v>
      </c>
      <c r="E127" s="537" t="s">
        <v>88</v>
      </c>
      <c r="F127" s="540" t="s">
        <v>89</v>
      </c>
      <c r="G127" s="537" t="s">
        <v>516</v>
      </c>
      <c r="H127" s="540" t="s">
        <v>89</v>
      </c>
      <c r="I127" s="148" t="s">
        <v>517</v>
      </c>
      <c r="J127" s="206" t="s">
        <v>519</v>
      </c>
      <c r="K127" s="252" t="s">
        <v>180</v>
      </c>
      <c r="L127" s="45">
        <v>0</v>
      </c>
      <c r="M127" s="252" t="s">
        <v>181</v>
      </c>
      <c r="N127" s="208">
        <v>0.5</v>
      </c>
      <c r="O127" s="333">
        <f>$A$9*$B$37*$C$126*$D$127*N127</f>
        <v>1.3090000000000001E-2</v>
      </c>
      <c r="P127" s="45"/>
      <c r="Q127" s="252"/>
      <c r="R127" s="209"/>
      <c r="S127" s="341"/>
      <c r="T127" s="50"/>
      <c r="U127" s="50"/>
      <c r="V127" s="47"/>
      <c r="W127" s="49"/>
    </row>
    <row r="128" spans="1:23" s="38" customFormat="1" ht="39.75" customHeight="1">
      <c r="A128" s="660"/>
      <c r="B128" s="584"/>
      <c r="C128" s="589"/>
      <c r="D128" s="598"/>
      <c r="E128" s="538"/>
      <c r="F128" s="541"/>
      <c r="G128" s="538"/>
      <c r="H128" s="541"/>
      <c r="I128" s="537" t="s">
        <v>518</v>
      </c>
      <c r="J128" s="555" t="s">
        <v>860</v>
      </c>
      <c r="K128" s="252" t="s">
        <v>180</v>
      </c>
      <c r="L128" s="45">
        <v>0</v>
      </c>
      <c r="M128" s="252" t="s">
        <v>181</v>
      </c>
      <c r="N128" s="208">
        <v>0.5</v>
      </c>
      <c r="O128" s="333">
        <f>$A$9*$B$37*$C$126*$D$127*N128</f>
        <v>1.3090000000000001E-2</v>
      </c>
      <c r="P128" s="45"/>
      <c r="Q128" s="252"/>
      <c r="R128" s="209"/>
      <c r="S128" s="341"/>
      <c r="T128" s="50"/>
      <c r="U128" s="50"/>
      <c r="V128" s="47"/>
      <c r="W128" s="49"/>
    </row>
    <row r="129" spans="1:23" s="38" customFormat="1" ht="14.25" hidden="1" customHeight="1">
      <c r="A129" s="660"/>
      <c r="B129" s="584"/>
      <c r="C129" s="589"/>
      <c r="D129" s="598"/>
      <c r="E129" s="538"/>
      <c r="F129" s="303"/>
      <c r="G129" s="538"/>
      <c r="H129" s="541"/>
      <c r="I129" s="538"/>
      <c r="J129" s="563"/>
      <c r="K129" s="114" t="s">
        <v>180</v>
      </c>
      <c r="L129" s="45">
        <v>0</v>
      </c>
      <c r="M129" s="114" t="s">
        <v>33</v>
      </c>
      <c r="N129" s="208">
        <v>0</v>
      </c>
      <c r="O129" s="333"/>
      <c r="P129" s="45"/>
      <c r="Q129" s="114"/>
      <c r="R129" s="209"/>
      <c r="S129" s="341"/>
      <c r="T129" s="50"/>
      <c r="U129" s="50"/>
      <c r="V129" s="47"/>
      <c r="W129" s="49"/>
    </row>
    <row r="130" spans="1:23" s="38" customFormat="1" ht="14.25" hidden="1" customHeight="1">
      <c r="A130" s="660"/>
      <c r="B130" s="584"/>
      <c r="C130" s="574"/>
      <c r="D130" s="597"/>
      <c r="E130" s="539"/>
      <c r="F130" s="304"/>
      <c r="G130" s="539"/>
      <c r="H130" s="542"/>
      <c r="I130" s="539"/>
      <c r="J130" s="556"/>
      <c r="K130" s="114" t="s">
        <v>180</v>
      </c>
      <c r="L130" s="45">
        <v>0</v>
      </c>
      <c r="M130" s="114" t="s">
        <v>33</v>
      </c>
      <c r="N130" s="208">
        <v>0</v>
      </c>
      <c r="O130" s="333"/>
      <c r="P130" s="45"/>
      <c r="Q130" s="114"/>
      <c r="R130" s="209"/>
      <c r="S130" s="341"/>
      <c r="T130" s="50"/>
      <c r="U130" s="50"/>
      <c r="V130" s="47"/>
      <c r="W130" s="49"/>
    </row>
    <row r="131" spans="1:23" s="38" customFormat="1" ht="21.6" customHeight="1">
      <c r="A131" s="660"/>
      <c r="B131" s="584"/>
      <c r="C131" s="573">
        <v>7.0000000000000007E-2</v>
      </c>
      <c r="D131" s="205"/>
      <c r="E131" s="224" t="s">
        <v>226</v>
      </c>
      <c r="F131" s="590" t="s">
        <v>198</v>
      </c>
      <c r="G131" s="591"/>
      <c r="H131" s="591"/>
      <c r="I131" s="591"/>
      <c r="J131" s="591"/>
      <c r="K131" s="591"/>
      <c r="L131" s="591"/>
      <c r="M131" s="592"/>
      <c r="N131" s="242"/>
      <c r="O131" s="334"/>
      <c r="P131" s="249"/>
      <c r="Q131" s="249"/>
      <c r="R131" s="249"/>
      <c r="S131" s="342"/>
      <c r="T131" s="251"/>
      <c r="U131" s="251"/>
      <c r="V131" s="244"/>
      <c r="W131" s="245"/>
    </row>
    <row r="132" spans="1:23" s="38" customFormat="1" ht="14.25" hidden="1" customHeight="1">
      <c r="A132" s="660"/>
      <c r="B132" s="584"/>
      <c r="C132" s="589"/>
      <c r="D132" s="598">
        <v>0.4</v>
      </c>
      <c r="E132" s="537" t="s">
        <v>91</v>
      </c>
      <c r="F132" s="543" t="s">
        <v>92</v>
      </c>
      <c r="G132" s="537" t="s">
        <v>801</v>
      </c>
      <c r="H132" s="543" t="s">
        <v>92</v>
      </c>
      <c r="I132" s="288" t="s">
        <v>802</v>
      </c>
      <c r="J132" s="543" t="s">
        <v>520</v>
      </c>
      <c r="K132" s="114" t="s">
        <v>180</v>
      </c>
      <c r="L132" s="45">
        <v>0</v>
      </c>
      <c r="M132" s="252" t="s">
        <v>181</v>
      </c>
      <c r="N132" s="208"/>
      <c r="O132" s="333">
        <f>$A$9*$B$37*$C$131*$D$132*N132</f>
        <v>0</v>
      </c>
      <c r="P132" s="45"/>
      <c r="Q132" s="252"/>
      <c r="R132" s="209">
        <f>100-(P132-L132)*Q132</f>
        <v>100</v>
      </c>
      <c r="S132" s="341">
        <f t="shared" si="5"/>
        <v>0</v>
      </c>
      <c r="T132" s="50"/>
      <c r="U132" s="50"/>
      <c r="V132" s="47"/>
      <c r="W132" s="49"/>
    </row>
    <row r="133" spans="1:23" s="38" customFormat="1" ht="14.25" hidden="1" customHeight="1">
      <c r="A133" s="660"/>
      <c r="B133" s="584"/>
      <c r="C133" s="589"/>
      <c r="D133" s="598"/>
      <c r="E133" s="538"/>
      <c r="F133" s="544"/>
      <c r="G133" s="538"/>
      <c r="H133" s="544"/>
      <c r="I133" s="288" t="s">
        <v>803</v>
      </c>
      <c r="J133" s="545"/>
      <c r="K133" s="114" t="s">
        <v>180</v>
      </c>
      <c r="L133" s="45">
        <v>0</v>
      </c>
      <c r="M133" s="252" t="s">
        <v>181</v>
      </c>
      <c r="N133" s="208">
        <v>0</v>
      </c>
      <c r="O133" s="333">
        <f>$A$9*$B$37*$C$131*$D$132*J133*N133</f>
        <v>0</v>
      </c>
      <c r="P133" s="45"/>
      <c r="Q133" s="252"/>
      <c r="R133" s="209">
        <f>100-(P133-L133)*Q133</f>
        <v>100</v>
      </c>
      <c r="S133" s="341">
        <f t="shared" si="5"/>
        <v>0</v>
      </c>
      <c r="T133" s="50"/>
      <c r="U133" s="50"/>
      <c r="V133" s="47"/>
      <c r="W133" s="49"/>
    </row>
    <row r="134" spans="1:23" s="38" customFormat="1" ht="49.5" customHeight="1">
      <c r="A134" s="660"/>
      <c r="B134" s="584"/>
      <c r="C134" s="589"/>
      <c r="D134" s="597"/>
      <c r="E134" s="539"/>
      <c r="F134" s="545"/>
      <c r="G134" s="539"/>
      <c r="H134" s="545"/>
      <c r="I134" s="288" t="s">
        <v>803</v>
      </c>
      <c r="J134" s="206" t="s">
        <v>522</v>
      </c>
      <c r="K134" s="252" t="s">
        <v>180</v>
      </c>
      <c r="L134" s="45">
        <v>0</v>
      </c>
      <c r="M134" s="252" t="s">
        <v>181</v>
      </c>
      <c r="N134" s="208">
        <v>1</v>
      </c>
      <c r="O134" s="333">
        <f>$A$9*$B$37*$C$131*$D$132*N134</f>
        <v>1.0472000000000002E-2</v>
      </c>
      <c r="P134" s="45"/>
      <c r="Q134" s="252"/>
      <c r="R134" s="209"/>
      <c r="S134" s="341"/>
      <c r="T134" s="50"/>
      <c r="U134" s="50"/>
      <c r="V134" s="47"/>
      <c r="W134" s="49"/>
    </row>
    <row r="135" spans="1:23" s="38" customFormat="1" ht="30">
      <c r="A135" s="660"/>
      <c r="B135" s="584"/>
      <c r="C135" s="589"/>
      <c r="D135" s="329">
        <v>0.3</v>
      </c>
      <c r="E135" s="119" t="s">
        <v>164</v>
      </c>
      <c r="F135" s="114" t="s">
        <v>165</v>
      </c>
      <c r="G135" s="119" t="s">
        <v>806</v>
      </c>
      <c r="H135" s="257" t="s">
        <v>165</v>
      </c>
      <c r="I135" s="119" t="s">
        <v>807</v>
      </c>
      <c r="J135" s="114" t="s">
        <v>521</v>
      </c>
      <c r="K135" s="252" t="s">
        <v>180</v>
      </c>
      <c r="L135" s="45">
        <v>0</v>
      </c>
      <c r="M135" s="252" t="s">
        <v>181</v>
      </c>
      <c r="N135" s="208">
        <v>1</v>
      </c>
      <c r="O135" s="333">
        <f>$A$9*$B$37*$C$131*$D$135*N135</f>
        <v>7.8539999999999999E-3</v>
      </c>
      <c r="P135" s="45"/>
      <c r="Q135" s="252"/>
      <c r="R135" s="209"/>
      <c r="S135" s="341"/>
      <c r="T135" s="50"/>
      <c r="U135" s="50"/>
      <c r="V135" s="47"/>
      <c r="W135" s="49"/>
    </row>
    <row r="136" spans="1:23" s="38" customFormat="1" ht="39" customHeight="1">
      <c r="A136" s="660"/>
      <c r="B136" s="584"/>
      <c r="C136" s="589"/>
      <c r="D136" s="596">
        <v>0.3</v>
      </c>
      <c r="E136" s="537" t="s">
        <v>247</v>
      </c>
      <c r="F136" s="540" t="s">
        <v>166</v>
      </c>
      <c r="G136" s="537" t="s">
        <v>808</v>
      </c>
      <c r="H136" s="540" t="s">
        <v>166</v>
      </c>
      <c r="I136" s="537" t="s">
        <v>809</v>
      </c>
      <c r="J136" s="555" t="s">
        <v>499</v>
      </c>
      <c r="K136" s="252" t="s">
        <v>180</v>
      </c>
      <c r="L136" s="45">
        <v>0</v>
      </c>
      <c r="M136" s="252" t="s">
        <v>181</v>
      </c>
      <c r="N136" s="208">
        <v>1</v>
      </c>
      <c r="O136" s="333">
        <f>$A$9*$B$37*$C$131*$D$136*N136</f>
        <v>7.8539999999999999E-3</v>
      </c>
      <c r="P136" s="45"/>
      <c r="Q136" s="252"/>
      <c r="R136" s="209"/>
      <c r="S136" s="341"/>
      <c r="T136" s="50"/>
      <c r="U136" s="50"/>
      <c r="V136" s="47"/>
      <c r="W136" s="49"/>
    </row>
    <row r="137" spans="1:23" s="38" customFormat="1" ht="14.25" hidden="1" customHeight="1">
      <c r="A137" s="660"/>
      <c r="B137" s="584"/>
      <c r="C137" s="589"/>
      <c r="D137" s="598"/>
      <c r="E137" s="538"/>
      <c r="F137" s="541"/>
      <c r="G137" s="538"/>
      <c r="H137" s="541"/>
      <c r="I137" s="538"/>
      <c r="J137" s="563"/>
      <c r="K137" s="114" t="s">
        <v>180</v>
      </c>
      <c r="L137" s="45">
        <v>0</v>
      </c>
      <c r="M137" s="114" t="s">
        <v>33</v>
      </c>
      <c r="N137" s="208">
        <v>0</v>
      </c>
      <c r="O137" s="333"/>
      <c r="P137" s="45"/>
      <c r="Q137" s="114"/>
      <c r="R137" s="209">
        <f>100-(P137-L137)*10</f>
        <v>100</v>
      </c>
      <c r="S137" s="341">
        <f t="shared" si="5"/>
        <v>0</v>
      </c>
      <c r="T137" s="50"/>
      <c r="U137" s="50"/>
      <c r="V137" s="47"/>
      <c r="W137" s="49"/>
    </row>
    <row r="138" spans="1:23" s="38" customFormat="1" ht="14.25" hidden="1" customHeight="1">
      <c r="A138" s="660"/>
      <c r="B138" s="584"/>
      <c r="C138" s="589"/>
      <c r="D138" s="598"/>
      <c r="E138" s="538"/>
      <c r="F138" s="541"/>
      <c r="G138" s="538"/>
      <c r="H138" s="541"/>
      <c r="I138" s="538"/>
      <c r="J138" s="563"/>
      <c r="K138" s="114" t="s">
        <v>180</v>
      </c>
      <c r="L138" s="45">
        <v>0</v>
      </c>
      <c r="M138" s="114" t="s">
        <v>33</v>
      </c>
      <c r="N138" s="208">
        <v>0</v>
      </c>
      <c r="O138" s="333"/>
      <c r="P138" s="45"/>
      <c r="Q138" s="114"/>
      <c r="R138" s="209">
        <f>100-(P138-L138)*10</f>
        <v>100</v>
      </c>
      <c r="S138" s="341">
        <f t="shared" si="5"/>
        <v>0</v>
      </c>
      <c r="T138" s="50"/>
      <c r="U138" s="50"/>
      <c r="V138" s="47"/>
      <c r="W138" s="49"/>
    </row>
    <row r="139" spans="1:23" s="38" customFormat="1" ht="14.25" hidden="1" customHeight="1">
      <c r="A139" s="660"/>
      <c r="B139" s="584"/>
      <c r="C139" s="574"/>
      <c r="D139" s="597"/>
      <c r="E139" s="539"/>
      <c r="F139" s="542"/>
      <c r="G139" s="539"/>
      <c r="H139" s="542"/>
      <c r="I139" s="539"/>
      <c r="J139" s="556"/>
      <c r="K139" s="114" t="s">
        <v>180</v>
      </c>
      <c r="L139" s="45">
        <v>0</v>
      </c>
      <c r="M139" s="114" t="s">
        <v>33</v>
      </c>
      <c r="N139" s="208">
        <v>0</v>
      </c>
      <c r="O139" s="333"/>
      <c r="P139" s="45"/>
      <c r="Q139" s="114"/>
      <c r="R139" s="209">
        <f>100-(P139-L139)*10</f>
        <v>100</v>
      </c>
      <c r="S139" s="341">
        <f t="shared" si="5"/>
        <v>0</v>
      </c>
      <c r="T139" s="50"/>
      <c r="U139" s="50"/>
      <c r="V139" s="47"/>
      <c r="W139" s="49"/>
    </row>
    <row r="140" spans="1:23" s="64" customFormat="1" ht="21.95" customHeight="1">
      <c r="A140" s="660"/>
      <c r="B140" s="584"/>
      <c r="C140" s="573">
        <v>0.02</v>
      </c>
      <c r="D140" s="253"/>
      <c r="E140" s="224" t="s">
        <v>238</v>
      </c>
      <c r="F140" s="590" t="s">
        <v>93</v>
      </c>
      <c r="G140" s="591"/>
      <c r="H140" s="591"/>
      <c r="I140" s="591"/>
      <c r="J140" s="591"/>
      <c r="K140" s="591"/>
      <c r="L140" s="591"/>
      <c r="M140" s="592"/>
      <c r="N140" s="246"/>
      <c r="O140" s="334"/>
      <c r="P140" s="124"/>
      <c r="Q140" s="124"/>
      <c r="R140" s="124"/>
      <c r="S140" s="342"/>
      <c r="T140" s="254"/>
      <c r="U140" s="254"/>
      <c r="V140" s="255"/>
      <c r="W140" s="256"/>
    </row>
    <row r="141" spans="1:23" s="64" customFormat="1" ht="61.5" customHeight="1">
      <c r="A141" s="660"/>
      <c r="B141" s="584"/>
      <c r="C141" s="589"/>
      <c r="D141" s="329">
        <v>1</v>
      </c>
      <c r="E141" s="259" t="s">
        <v>167</v>
      </c>
      <c r="F141" s="114" t="s">
        <v>168</v>
      </c>
      <c r="G141" s="259" t="s">
        <v>812</v>
      </c>
      <c r="H141" s="114" t="s">
        <v>168</v>
      </c>
      <c r="I141" s="259" t="s">
        <v>813</v>
      </c>
      <c r="J141" s="114" t="s">
        <v>502</v>
      </c>
      <c r="K141" s="252" t="s">
        <v>180</v>
      </c>
      <c r="L141" s="45">
        <v>0</v>
      </c>
      <c r="M141" s="252" t="s">
        <v>181</v>
      </c>
      <c r="N141" s="208">
        <v>1</v>
      </c>
      <c r="O141" s="333">
        <f>$A$9*$B$37*$C$140*$D$141*N141</f>
        <v>7.4800000000000005E-3</v>
      </c>
      <c r="P141" s="45"/>
      <c r="Q141" s="252"/>
      <c r="R141" s="209"/>
      <c r="S141" s="341"/>
      <c r="T141" s="52"/>
      <c r="U141" s="52"/>
      <c r="V141" s="62"/>
      <c r="W141" s="63"/>
    </row>
    <row r="142" spans="1:23" s="412" customFormat="1" ht="51.75" hidden="1" customHeight="1">
      <c r="A142" s="660"/>
      <c r="B142" s="584"/>
      <c r="C142" s="589"/>
      <c r="D142" s="387">
        <v>0</v>
      </c>
      <c r="E142" s="386" t="s">
        <v>169</v>
      </c>
      <c r="F142" s="404" t="s">
        <v>170</v>
      </c>
      <c r="G142" s="386" t="s">
        <v>814</v>
      </c>
      <c r="H142" s="404" t="s">
        <v>170</v>
      </c>
      <c r="I142" s="386" t="s">
        <v>815</v>
      </c>
      <c r="J142" s="404" t="s">
        <v>500</v>
      </c>
      <c r="K142" s="388" t="s">
        <v>180</v>
      </c>
      <c r="L142" s="400">
        <v>0</v>
      </c>
      <c r="M142" s="388" t="s">
        <v>181</v>
      </c>
      <c r="N142" s="405">
        <v>1</v>
      </c>
      <c r="O142" s="406">
        <f>$A$9*$B$37*$C$140*$D$142*N142</f>
        <v>0</v>
      </c>
      <c r="P142" s="400"/>
      <c r="Q142" s="388">
        <v>10</v>
      </c>
      <c r="R142" s="407"/>
      <c r="S142" s="408"/>
      <c r="T142" s="409"/>
      <c r="U142" s="409"/>
      <c r="V142" s="410"/>
      <c r="W142" s="411"/>
    </row>
    <row r="143" spans="1:23" s="38" customFormat="1" ht="14.25" hidden="1" customHeight="1">
      <c r="A143" s="660"/>
      <c r="B143" s="584"/>
      <c r="C143" s="574"/>
      <c r="D143" s="329"/>
      <c r="E143" s="259" t="s">
        <v>94</v>
      </c>
      <c r="F143" s="114" t="s">
        <v>95</v>
      </c>
      <c r="G143" s="259" t="s">
        <v>816</v>
      </c>
      <c r="H143" s="114" t="s">
        <v>95</v>
      </c>
      <c r="I143" s="259" t="s">
        <v>543</v>
      </c>
      <c r="J143" s="114" t="s">
        <v>523</v>
      </c>
      <c r="K143" s="114" t="s">
        <v>180</v>
      </c>
      <c r="L143" s="45">
        <v>0</v>
      </c>
      <c r="M143" s="252" t="s">
        <v>181</v>
      </c>
      <c r="N143" s="208">
        <v>1</v>
      </c>
      <c r="O143" s="333">
        <f>$A$9*$B$37*$C$140*$D$143*N143</f>
        <v>0</v>
      </c>
      <c r="P143" s="45"/>
      <c r="Q143" s="252">
        <v>10</v>
      </c>
      <c r="R143" s="209"/>
      <c r="S143" s="341"/>
      <c r="T143" s="50"/>
      <c r="U143" s="50"/>
      <c r="V143" s="47"/>
      <c r="W143" s="49"/>
    </row>
    <row r="144" spans="1:23" s="38" customFormat="1" ht="25.7" customHeight="1">
      <c r="A144" s="660"/>
      <c r="B144" s="584"/>
      <c r="C144" s="573">
        <v>7.0000000000000007E-2</v>
      </c>
      <c r="D144" s="205"/>
      <c r="E144" s="224" t="s">
        <v>227</v>
      </c>
      <c r="F144" s="593" t="s">
        <v>199</v>
      </c>
      <c r="G144" s="594"/>
      <c r="H144" s="594"/>
      <c r="I144" s="594"/>
      <c r="J144" s="594"/>
      <c r="K144" s="594"/>
      <c r="L144" s="594"/>
      <c r="M144" s="595"/>
      <c r="N144" s="260"/>
      <c r="O144" s="334"/>
      <c r="P144" s="254"/>
      <c r="Q144" s="254"/>
      <c r="R144" s="255"/>
      <c r="S144" s="342"/>
      <c r="T144" s="251"/>
      <c r="U144" s="251"/>
      <c r="V144" s="244"/>
      <c r="W144" s="245"/>
    </row>
    <row r="145" spans="1:23" s="38" customFormat="1" ht="33.6" customHeight="1">
      <c r="A145" s="660"/>
      <c r="B145" s="584"/>
      <c r="C145" s="589"/>
      <c r="D145" s="329">
        <v>0.55000000000000004</v>
      </c>
      <c r="E145" s="12" t="s">
        <v>171</v>
      </c>
      <c r="F145" s="114" t="s">
        <v>847</v>
      </c>
      <c r="G145" s="12" t="s">
        <v>817</v>
      </c>
      <c r="H145" s="114" t="s">
        <v>847</v>
      </c>
      <c r="I145" s="332" t="s">
        <v>818</v>
      </c>
      <c r="J145" s="114" t="s">
        <v>849</v>
      </c>
      <c r="K145" s="399" t="s">
        <v>861</v>
      </c>
      <c r="L145" s="45">
        <v>1505</v>
      </c>
      <c r="M145" s="252" t="s">
        <v>181</v>
      </c>
      <c r="N145" s="208">
        <v>1</v>
      </c>
      <c r="O145" s="333">
        <f>$A$9*$B$37*$C$144*$D$145*N145</f>
        <v>1.4399000000000002E-2</v>
      </c>
      <c r="P145" s="45"/>
      <c r="Q145" s="252"/>
      <c r="R145" s="209"/>
      <c r="S145" s="281"/>
      <c r="T145" s="50"/>
      <c r="U145" s="50"/>
      <c r="V145" s="47"/>
      <c r="W145" s="49"/>
    </row>
    <row r="146" spans="1:23" s="38" customFormat="1" ht="30">
      <c r="A146" s="660"/>
      <c r="B146" s="584"/>
      <c r="C146" s="574"/>
      <c r="D146" s="329">
        <v>0.45</v>
      </c>
      <c r="E146" s="12" t="s">
        <v>174</v>
      </c>
      <c r="F146" s="114" t="s">
        <v>175</v>
      </c>
      <c r="G146" s="12" t="s">
        <v>821</v>
      </c>
      <c r="H146" s="114" t="s">
        <v>175</v>
      </c>
      <c r="I146" s="332" t="s">
        <v>822</v>
      </c>
      <c r="J146" s="114" t="s">
        <v>501</v>
      </c>
      <c r="K146" s="252" t="s">
        <v>180</v>
      </c>
      <c r="L146" s="45">
        <v>0</v>
      </c>
      <c r="M146" s="252" t="s">
        <v>181</v>
      </c>
      <c r="N146" s="208">
        <v>1</v>
      </c>
      <c r="O146" s="333">
        <f>$A$9*$B$37*$C$144*$D$146*N146</f>
        <v>1.1781000000000002E-2</v>
      </c>
      <c r="P146" s="45"/>
      <c r="Q146" s="252"/>
      <c r="R146" s="209"/>
      <c r="S146" s="341"/>
      <c r="T146" s="50"/>
      <c r="U146" s="50"/>
      <c r="V146" s="47"/>
      <c r="W146" s="49"/>
    </row>
    <row r="147" spans="1:23" s="38" customFormat="1" ht="24.6" customHeight="1">
      <c r="A147" s="660"/>
      <c r="B147" s="584"/>
      <c r="C147" s="573">
        <v>7.0000000000000007E-2</v>
      </c>
      <c r="D147" s="205"/>
      <c r="E147" s="247" t="s">
        <v>228</v>
      </c>
      <c r="F147" s="590" t="s">
        <v>200</v>
      </c>
      <c r="G147" s="591"/>
      <c r="H147" s="591"/>
      <c r="I147" s="591"/>
      <c r="J147" s="591"/>
      <c r="K147" s="591"/>
      <c r="L147" s="591"/>
      <c r="M147" s="592"/>
      <c r="N147" s="260"/>
      <c r="O147" s="334"/>
      <c r="P147" s="251"/>
      <c r="Q147" s="251"/>
      <c r="R147" s="244"/>
      <c r="S147" s="342"/>
      <c r="T147" s="251"/>
      <c r="U147" s="251"/>
      <c r="V147" s="244"/>
      <c r="W147" s="245"/>
    </row>
    <row r="148" spans="1:23" s="38" customFormat="1" ht="66.75" customHeight="1">
      <c r="A148" s="660"/>
      <c r="B148" s="584"/>
      <c r="C148" s="589"/>
      <c r="D148" s="596">
        <v>0.5</v>
      </c>
      <c r="E148" s="540" t="s">
        <v>98</v>
      </c>
      <c r="F148" s="540" t="s">
        <v>99</v>
      </c>
      <c r="G148" s="540" t="s">
        <v>823</v>
      </c>
      <c r="H148" s="540" t="s">
        <v>509</v>
      </c>
      <c r="I148" s="540" t="s">
        <v>824</v>
      </c>
      <c r="J148" s="555" t="s">
        <v>524</v>
      </c>
      <c r="K148" s="261" t="s">
        <v>526</v>
      </c>
      <c r="L148" s="45">
        <v>0</v>
      </c>
      <c r="M148" s="65" t="s">
        <v>181</v>
      </c>
      <c r="N148" s="208">
        <v>1</v>
      </c>
      <c r="O148" s="333">
        <f>$A$9*$B$37*$C$147*$D$148*N148</f>
        <v>1.3090000000000001E-2</v>
      </c>
      <c r="P148" s="45"/>
      <c r="Q148" s="252"/>
      <c r="R148" s="209"/>
      <c r="S148" s="341"/>
      <c r="T148" s="50"/>
      <c r="U148" s="50"/>
      <c r="V148" s="47"/>
      <c r="W148" s="49"/>
    </row>
    <row r="149" spans="1:23" s="38" customFormat="1" ht="14.25" hidden="1" customHeight="1">
      <c r="A149" s="660"/>
      <c r="B149" s="584"/>
      <c r="C149" s="589"/>
      <c r="D149" s="597"/>
      <c r="E149" s="542"/>
      <c r="F149" s="542"/>
      <c r="G149" s="542"/>
      <c r="H149" s="542"/>
      <c r="I149" s="542"/>
      <c r="J149" s="556"/>
      <c r="K149" s="261" t="s">
        <v>180</v>
      </c>
      <c r="L149" s="45">
        <v>0</v>
      </c>
      <c r="M149" s="65" t="s">
        <v>181</v>
      </c>
      <c r="N149" s="208">
        <v>0</v>
      </c>
      <c r="O149" s="333">
        <f>$A$9*$B$37*$C$147*$D$148*J149*N149</f>
        <v>0</v>
      </c>
      <c r="P149" s="45"/>
      <c r="Q149" s="252"/>
      <c r="R149" s="209"/>
      <c r="S149" s="341"/>
      <c r="T149" s="50"/>
      <c r="U149" s="50"/>
      <c r="V149" s="47"/>
      <c r="W149" s="49"/>
    </row>
    <row r="150" spans="1:23" s="38" customFormat="1" ht="41.25" customHeight="1">
      <c r="A150" s="660"/>
      <c r="B150" s="584"/>
      <c r="C150" s="589"/>
      <c r="D150" s="596">
        <v>0.5</v>
      </c>
      <c r="E150" s="540" t="s">
        <v>100</v>
      </c>
      <c r="F150" s="540" t="s">
        <v>101</v>
      </c>
      <c r="G150" s="540" t="s">
        <v>825</v>
      </c>
      <c r="H150" s="540" t="s">
        <v>508</v>
      </c>
      <c r="I150" s="540" t="s">
        <v>826</v>
      </c>
      <c r="J150" s="555" t="s">
        <v>525</v>
      </c>
      <c r="K150" s="263" t="s">
        <v>527</v>
      </c>
      <c r="L150" s="400" t="s">
        <v>862</v>
      </c>
      <c r="M150" s="65" t="s">
        <v>181</v>
      </c>
      <c r="N150" s="208">
        <v>1</v>
      </c>
      <c r="O150" s="333">
        <f>$A$9*$B$37*$C$147*$D$150*N150</f>
        <v>1.3090000000000001E-2</v>
      </c>
      <c r="P150" s="45"/>
      <c r="Q150" s="252"/>
      <c r="R150" s="209"/>
      <c r="S150" s="341"/>
      <c r="T150" s="50"/>
      <c r="U150" s="50"/>
      <c r="V150" s="47"/>
      <c r="W150" s="49"/>
    </row>
    <row r="151" spans="1:23" s="38" customFormat="1" ht="14.25" hidden="1" customHeight="1">
      <c r="A151" s="660"/>
      <c r="B151" s="584"/>
      <c r="C151" s="574"/>
      <c r="D151" s="597"/>
      <c r="E151" s="542"/>
      <c r="F151" s="542"/>
      <c r="G151" s="542"/>
      <c r="H151" s="542"/>
      <c r="I151" s="542"/>
      <c r="J151" s="556"/>
      <c r="K151" s="263" t="s">
        <v>527</v>
      </c>
      <c r="L151" s="45">
        <v>0</v>
      </c>
      <c r="M151" s="65" t="s">
        <v>33</v>
      </c>
      <c r="N151" s="208">
        <v>0</v>
      </c>
      <c r="O151" s="333">
        <f>$A$9*$B$37*$C$147*$D$150*J151*N151</f>
        <v>0</v>
      </c>
      <c r="P151" s="45">
        <v>0</v>
      </c>
      <c r="Q151" s="50"/>
      <c r="R151" s="209">
        <f>100-(P151-L151)*10</f>
        <v>100</v>
      </c>
      <c r="S151" s="341">
        <f t="shared" si="5"/>
        <v>0</v>
      </c>
      <c r="T151" s="50"/>
      <c r="U151" s="50"/>
      <c r="V151" s="47"/>
      <c r="W151" s="49"/>
    </row>
    <row r="152" spans="1:23" s="38" customFormat="1" ht="21" hidden="1" customHeight="1">
      <c r="A152" s="660"/>
      <c r="B152" s="584"/>
      <c r="C152" s="573">
        <v>0</v>
      </c>
      <c r="D152" s="205"/>
      <c r="E152" s="224" t="s">
        <v>229</v>
      </c>
      <c r="F152" s="575" t="s">
        <v>201</v>
      </c>
      <c r="G152" s="576"/>
      <c r="H152" s="576"/>
      <c r="I152" s="576"/>
      <c r="J152" s="576"/>
      <c r="K152" s="576"/>
      <c r="L152" s="576"/>
      <c r="M152" s="577"/>
      <c r="N152" s="260"/>
      <c r="O152" s="334"/>
      <c r="P152" s="251"/>
      <c r="Q152" s="251"/>
      <c r="R152" s="244"/>
      <c r="S152" s="342"/>
      <c r="T152" s="251"/>
      <c r="U152" s="251"/>
      <c r="V152" s="244"/>
      <c r="W152" s="245"/>
    </row>
    <row r="153" spans="1:23" s="38" customFormat="1" ht="42" hidden="1" customHeight="1">
      <c r="A153" s="660"/>
      <c r="B153" s="585"/>
      <c r="C153" s="574"/>
      <c r="D153" s="329">
        <v>1</v>
      </c>
      <c r="E153" s="252" t="s">
        <v>103</v>
      </c>
      <c r="F153" s="114" t="s">
        <v>104</v>
      </c>
      <c r="G153" s="252" t="s">
        <v>828</v>
      </c>
      <c r="H153" s="114" t="s">
        <v>490</v>
      </c>
      <c r="I153" s="318" t="s">
        <v>829</v>
      </c>
      <c r="J153" s="257" t="s">
        <v>852</v>
      </c>
      <c r="K153" s="413" t="s">
        <v>527</v>
      </c>
      <c r="L153" s="45">
        <v>100</v>
      </c>
      <c r="M153" s="65" t="s">
        <v>181</v>
      </c>
      <c r="N153" s="208">
        <v>1</v>
      </c>
      <c r="O153" s="333">
        <f>$A$9*$B$37*$C$152*$D$153*N153</f>
        <v>0</v>
      </c>
      <c r="P153" s="400">
        <v>100</v>
      </c>
      <c r="Q153" s="252"/>
      <c r="R153" s="209">
        <f>100-(P153-L153)*Q153</f>
        <v>100</v>
      </c>
      <c r="S153" s="341">
        <f t="shared" si="5"/>
        <v>0</v>
      </c>
      <c r="T153" s="50"/>
      <c r="U153" s="50"/>
      <c r="V153" s="47"/>
      <c r="W153" s="49"/>
    </row>
    <row r="154" spans="1:23" s="38" customFormat="1" ht="21.75" customHeight="1">
      <c r="A154" s="660"/>
      <c r="B154" s="372"/>
      <c r="C154" s="372"/>
      <c r="D154" s="372"/>
      <c r="E154" s="374"/>
      <c r="F154" s="290"/>
      <c r="G154" s="362"/>
      <c r="H154" s="290"/>
      <c r="I154" s="318"/>
      <c r="J154" s="373"/>
      <c r="K154" s="263"/>
      <c r="L154" s="363"/>
      <c r="M154" s="66"/>
      <c r="N154" s="317"/>
      <c r="O154" s="333"/>
      <c r="P154" s="45"/>
      <c r="Q154" s="252"/>
      <c r="R154" s="209"/>
      <c r="S154" s="341"/>
      <c r="T154" s="50"/>
      <c r="U154" s="50"/>
      <c r="V154" s="47"/>
      <c r="W154" s="49"/>
    </row>
    <row r="155" spans="1:23" s="38" customFormat="1" ht="21" customHeight="1">
      <c r="A155" s="660"/>
      <c r="B155" s="583">
        <v>0.12</v>
      </c>
      <c r="C155" s="370"/>
      <c r="D155" s="123"/>
      <c r="E155" s="300" t="s">
        <v>851</v>
      </c>
      <c r="F155" s="661" t="s">
        <v>850</v>
      </c>
      <c r="G155" s="662"/>
      <c r="H155" s="662"/>
      <c r="I155" s="662"/>
      <c r="J155" s="662"/>
      <c r="K155" s="662"/>
      <c r="L155" s="662"/>
      <c r="M155" s="663"/>
      <c r="N155" s="364"/>
      <c r="O155" s="365"/>
      <c r="P155" s="366"/>
      <c r="Q155" s="367"/>
      <c r="R155" s="368"/>
      <c r="S155" s="371"/>
      <c r="T155" s="369"/>
      <c r="U155" s="369"/>
      <c r="V155" s="297"/>
      <c r="W155" s="298"/>
    </row>
    <row r="156" spans="1:23" s="38" customFormat="1" ht="84" customHeight="1">
      <c r="A156" s="660"/>
      <c r="B156" s="584"/>
      <c r="C156" s="118">
        <v>0.12</v>
      </c>
      <c r="D156" s="361">
        <v>1</v>
      </c>
      <c r="E156" s="218" t="s">
        <v>18</v>
      </c>
      <c r="F156" s="307" t="s">
        <v>52</v>
      </c>
      <c r="G156" s="307" t="s">
        <v>559</v>
      </c>
      <c r="H156" s="307" t="s">
        <v>52</v>
      </c>
      <c r="I156" s="307" t="s">
        <v>560</v>
      </c>
      <c r="J156" s="206" t="s">
        <v>470</v>
      </c>
      <c r="K156" s="384" t="s">
        <v>180</v>
      </c>
      <c r="L156" s="41">
        <v>0</v>
      </c>
      <c r="M156" s="220" t="s">
        <v>181</v>
      </c>
      <c r="N156" s="221">
        <v>1</v>
      </c>
      <c r="O156" s="333">
        <f>$A$9*$B$155*$C$156*$D$156*N156</f>
        <v>1.2239999999999999E-2</v>
      </c>
      <c r="P156" s="40"/>
      <c r="Q156" s="282"/>
      <c r="R156" s="209"/>
      <c r="S156" s="210"/>
      <c r="T156" s="9"/>
      <c r="U156" s="110"/>
      <c r="V156" s="283"/>
      <c r="W156" s="43"/>
    </row>
    <row r="157" spans="1:23" s="38" customFormat="1" ht="39" customHeight="1">
      <c r="A157" s="660"/>
      <c r="B157" s="584"/>
      <c r="C157" s="118">
        <v>0.12</v>
      </c>
      <c r="D157" s="360">
        <v>1</v>
      </c>
      <c r="E157" s="148" t="s">
        <v>91</v>
      </c>
      <c r="F157" s="358" t="s">
        <v>92</v>
      </c>
      <c r="G157" s="148" t="s">
        <v>801</v>
      </c>
      <c r="H157" s="358" t="s">
        <v>92</v>
      </c>
      <c r="I157" s="148" t="s">
        <v>802</v>
      </c>
      <c r="J157" s="415" t="s">
        <v>504</v>
      </c>
      <c r="K157" s="252" t="s">
        <v>180</v>
      </c>
      <c r="L157" s="45">
        <v>0</v>
      </c>
      <c r="M157" s="252" t="s">
        <v>181</v>
      </c>
      <c r="N157" s="208">
        <v>1</v>
      </c>
      <c r="O157" s="333">
        <f>$A$9*$B$155*$C$157*$D$157*N157</f>
        <v>1.2239999999999999E-2</v>
      </c>
      <c r="P157" s="45"/>
      <c r="Q157" s="252"/>
      <c r="R157" s="209"/>
      <c r="S157" s="210"/>
      <c r="T157" s="50"/>
      <c r="U157" s="50"/>
      <c r="V157" s="47"/>
      <c r="W157" s="49"/>
    </row>
    <row r="158" spans="1:23" s="38" customFormat="1" ht="60">
      <c r="A158" s="660"/>
      <c r="B158" s="584"/>
      <c r="C158" s="573">
        <v>0.22</v>
      </c>
      <c r="D158" s="664">
        <v>1</v>
      </c>
      <c r="E158" s="665" t="s">
        <v>94</v>
      </c>
      <c r="F158" s="667" t="s">
        <v>95</v>
      </c>
      <c r="G158" s="669" t="s">
        <v>816</v>
      </c>
      <c r="H158" s="670" t="s">
        <v>95</v>
      </c>
      <c r="I158" s="351" t="s">
        <v>543</v>
      </c>
      <c r="J158" s="416" t="s">
        <v>863</v>
      </c>
      <c r="K158" s="417" t="s">
        <v>864</v>
      </c>
      <c r="L158" s="45">
        <v>22</v>
      </c>
      <c r="M158" s="252" t="s">
        <v>181</v>
      </c>
      <c r="N158" s="208">
        <v>0.5</v>
      </c>
      <c r="O158" s="333">
        <f>$A$9*$B$155*$C$158*$D$158*N158</f>
        <v>1.1219999999999999E-2</v>
      </c>
      <c r="P158" s="45"/>
      <c r="Q158" s="252"/>
      <c r="R158" s="209"/>
      <c r="S158" s="210"/>
      <c r="T158" s="50"/>
      <c r="U158" s="50"/>
      <c r="V158" s="47"/>
      <c r="W158" s="49"/>
    </row>
    <row r="159" spans="1:23" s="38" customFormat="1" ht="38.25" customHeight="1">
      <c r="A159" s="660"/>
      <c r="B159" s="584"/>
      <c r="C159" s="574"/>
      <c r="D159" s="664"/>
      <c r="E159" s="666"/>
      <c r="F159" s="668"/>
      <c r="G159" s="669"/>
      <c r="H159" s="670"/>
      <c r="I159" s="322" t="s">
        <v>542</v>
      </c>
      <c r="J159" s="415" t="s">
        <v>451</v>
      </c>
      <c r="K159" s="252" t="s">
        <v>180</v>
      </c>
      <c r="L159" s="45">
        <v>0</v>
      </c>
      <c r="M159" s="252" t="s">
        <v>181</v>
      </c>
      <c r="N159" s="317">
        <v>0.5</v>
      </c>
      <c r="O159" s="333">
        <f>$A$9*$B$155*$C$158*$D$158*N159</f>
        <v>1.1219999999999999E-2</v>
      </c>
      <c r="P159" s="45"/>
      <c r="Q159" s="252"/>
      <c r="R159" s="209"/>
      <c r="S159" s="210"/>
      <c r="T159" s="50"/>
      <c r="U159" s="50"/>
      <c r="V159" s="47"/>
      <c r="W159" s="49"/>
    </row>
    <row r="160" spans="1:23" s="38" customFormat="1" ht="63.75" customHeight="1">
      <c r="A160" s="660"/>
      <c r="B160" s="584"/>
      <c r="C160" s="118">
        <v>0.22</v>
      </c>
      <c r="D160" s="359">
        <v>1</v>
      </c>
      <c r="E160" s="144" t="s">
        <v>98</v>
      </c>
      <c r="F160" s="144" t="s">
        <v>99</v>
      </c>
      <c r="G160" s="144" t="s">
        <v>823</v>
      </c>
      <c r="H160" s="144" t="s">
        <v>509</v>
      </c>
      <c r="I160" s="423" t="s">
        <v>544</v>
      </c>
      <c r="J160" s="424" t="s">
        <v>455</v>
      </c>
      <c r="K160" s="417" t="s">
        <v>865</v>
      </c>
      <c r="L160" s="425">
        <v>1</v>
      </c>
      <c r="M160" s="65" t="s">
        <v>181</v>
      </c>
      <c r="N160" s="208">
        <v>1</v>
      </c>
      <c r="O160" s="333">
        <f>$A$9*$B$155*$C$160*$D$160*N160</f>
        <v>2.2439999999999998E-2</v>
      </c>
      <c r="P160" s="45"/>
      <c r="Q160" s="252"/>
      <c r="R160" s="209"/>
      <c r="S160" s="210"/>
      <c r="T160" s="50"/>
      <c r="U160" s="50"/>
      <c r="V160" s="47"/>
      <c r="W160" s="49"/>
    </row>
    <row r="161" spans="1:24" s="38" customFormat="1" ht="49.5" customHeight="1">
      <c r="A161" s="660"/>
      <c r="B161" s="584"/>
      <c r="C161" s="118">
        <v>0.2</v>
      </c>
      <c r="D161" s="359">
        <v>1</v>
      </c>
      <c r="E161" s="144" t="s">
        <v>100</v>
      </c>
      <c r="F161" s="144" t="s">
        <v>101</v>
      </c>
      <c r="G161" s="144" t="s">
        <v>825</v>
      </c>
      <c r="H161" s="144" t="s">
        <v>508</v>
      </c>
      <c r="I161" s="423" t="s">
        <v>827</v>
      </c>
      <c r="J161" s="424" t="s">
        <v>457</v>
      </c>
      <c r="K161" s="417" t="s">
        <v>865</v>
      </c>
      <c r="L161" s="425">
        <v>1</v>
      </c>
      <c r="M161" s="65" t="s">
        <v>181</v>
      </c>
      <c r="N161" s="208">
        <v>1</v>
      </c>
      <c r="O161" s="333">
        <f>$A$9*$B$155*$C$161*$D$161*N161</f>
        <v>2.0400000000000001E-2</v>
      </c>
      <c r="P161" s="45"/>
      <c r="Q161" s="252"/>
      <c r="R161" s="209"/>
      <c r="S161" s="210"/>
      <c r="T161" s="50"/>
      <c r="U161" s="50"/>
      <c r="V161" s="47"/>
      <c r="W161" s="49"/>
    </row>
    <row r="162" spans="1:24" s="38" customFormat="1" ht="40.5" customHeight="1">
      <c r="A162" s="660"/>
      <c r="B162" s="585"/>
      <c r="C162" s="118">
        <v>0.12</v>
      </c>
      <c r="D162" s="361">
        <v>1</v>
      </c>
      <c r="E162" s="252" t="s">
        <v>103</v>
      </c>
      <c r="F162" s="114" t="s">
        <v>104</v>
      </c>
      <c r="G162" s="252" t="s">
        <v>828</v>
      </c>
      <c r="H162" s="114" t="s">
        <v>490</v>
      </c>
      <c r="I162" s="402" t="s">
        <v>829</v>
      </c>
      <c r="J162" s="404" t="s">
        <v>507</v>
      </c>
      <c r="K162" s="426" t="s">
        <v>527</v>
      </c>
      <c r="L162" s="425">
        <v>100</v>
      </c>
      <c r="M162" s="65" t="s">
        <v>181</v>
      </c>
      <c r="N162" s="208">
        <v>1</v>
      </c>
      <c r="O162" s="333">
        <f>$A$9*$B$155*$C$162*$D$162*N162</f>
        <v>1.2239999999999999E-2</v>
      </c>
      <c r="P162" s="45"/>
      <c r="Q162" s="252"/>
      <c r="R162" s="209"/>
      <c r="S162" s="210"/>
      <c r="T162" s="50"/>
      <c r="U162" s="50"/>
      <c r="V162" s="47"/>
      <c r="W162" s="49"/>
    </row>
    <row r="163" spans="1:24" s="38" customFormat="1">
      <c r="D163" s="293"/>
      <c r="E163" s="67"/>
      <c r="F163" s="67"/>
      <c r="G163" s="262"/>
      <c r="H163" s="53"/>
      <c r="I163" s="53"/>
      <c r="J163" s="53"/>
      <c r="K163" s="263"/>
      <c r="L163" s="54"/>
      <c r="M163" s="66"/>
      <c r="N163" s="264"/>
      <c r="O163" s="333"/>
      <c r="P163" s="50"/>
      <c r="Q163" s="50"/>
      <c r="R163" s="47"/>
      <c r="S163" s="344"/>
      <c r="T163" s="50"/>
      <c r="U163" s="50"/>
      <c r="V163" s="47"/>
      <c r="W163" s="49"/>
    </row>
    <row r="164" spans="1:24" s="38" customFormat="1" ht="21" customHeight="1">
      <c r="A164" s="578"/>
      <c r="B164" s="578"/>
      <c r="C164" s="578"/>
      <c r="D164" s="579"/>
      <c r="E164" s="375" t="s">
        <v>202</v>
      </c>
      <c r="F164" s="580" t="s">
        <v>203</v>
      </c>
      <c r="G164" s="581"/>
      <c r="H164" s="581"/>
      <c r="I164" s="581"/>
      <c r="J164" s="581"/>
      <c r="K164" s="581"/>
      <c r="L164" s="581"/>
      <c r="M164" s="582"/>
      <c r="N164" s="265"/>
      <c r="O164" s="336"/>
      <c r="P164" s="266"/>
      <c r="Q164" s="266"/>
      <c r="R164" s="286"/>
      <c r="S164" s="345"/>
      <c r="T164" s="287"/>
      <c r="U164" s="266"/>
      <c r="V164" s="268"/>
      <c r="W164" s="267"/>
    </row>
    <row r="165" spans="1:24" s="38" customFormat="1" ht="42.75" customHeight="1">
      <c r="A165" s="567">
        <v>0.15</v>
      </c>
      <c r="B165" s="123">
        <v>0.6</v>
      </c>
      <c r="C165" s="118">
        <v>1</v>
      </c>
      <c r="D165" s="120">
        <v>1</v>
      </c>
      <c r="E165" s="147" t="s">
        <v>835</v>
      </c>
      <c r="F165" s="114" t="s">
        <v>204</v>
      </c>
      <c r="G165" s="147" t="s">
        <v>838</v>
      </c>
      <c r="H165" s="114" t="s">
        <v>204</v>
      </c>
      <c r="I165" s="147" t="s">
        <v>840</v>
      </c>
      <c r="J165" s="114" t="s">
        <v>204</v>
      </c>
      <c r="K165" s="261" t="s">
        <v>180</v>
      </c>
      <c r="L165" s="45">
        <v>0</v>
      </c>
      <c r="M165" s="65" t="s">
        <v>181</v>
      </c>
      <c r="N165" s="208">
        <v>1</v>
      </c>
      <c r="O165" s="333">
        <f>$A$165*$B$165*$C$165*$D$165*N165</f>
        <v>0.09</v>
      </c>
      <c r="P165" s="45"/>
      <c r="Q165" s="50"/>
      <c r="R165" s="209"/>
      <c r="S165" s="341"/>
      <c r="T165" s="50"/>
      <c r="U165" s="50"/>
      <c r="V165" s="47"/>
      <c r="W165" s="49"/>
    </row>
    <row r="166" spans="1:24" s="38" customFormat="1" ht="41.25" customHeight="1">
      <c r="A166" s="568"/>
      <c r="B166" s="123">
        <v>0.4</v>
      </c>
      <c r="C166" s="118">
        <v>1</v>
      </c>
      <c r="D166" s="120">
        <v>1</v>
      </c>
      <c r="E166" s="213" t="s">
        <v>836</v>
      </c>
      <c r="F166" s="114" t="s">
        <v>205</v>
      </c>
      <c r="G166" s="213" t="s">
        <v>834</v>
      </c>
      <c r="H166" s="114" t="s">
        <v>205</v>
      </c>
      <c r="I166" s="213" t="s">
        <v>841</v>
      </c>
      <c r="J166" s="114" t="s">
        <v>205</v>
      </c>
      <c r="K166" s="261" t="s">
        <v>180</v>
      </c>
      <c r="L166" s="45">
        <v>0</v>
      </c>
      <c r="M166" s="65" t="s">
        <v>181</v>
      </c>
      <c r="N166" s="208">
        <v>1</v>
      </c>
      <c r="O166" s="333">
        <f>$A$165*$B$166*$C$166*$D$166*N166</f>
        <v>0.06</v>
      </c>
      <c r="P166" s="45"/>
      <c r="Q166" s="50"/>
      <c r="R166" s="209"/>
      <c r="S166" s="341"/>
      <c r="T166" s="50"/>
      <c r="U166" s="50"/>
      <c r="V166" s="47"/>
      <c r="W166" s="49"/>
    </row>
    <row r="167" spans="1:24" s="38" customFormat="1" ht="18.600000000000001" customHeight="1">
      <c r="E167" s="269" t="s">
        <v>68</v>
      </c>
      <c r="F167" s="569" t="s">
        <v>206</v>
      </c>
      <c r="G167" s="570"/>
      <c r="H167" s="570"/>
      <c r="I167" s="570"/>
      <c r="J167" s="570"/>
      <c r="K167" s="570"/>
      <c r="L167" s="570"/>
      <c r="M167" s="571"/>
      <c r="N167" s="265"/>
      <c r="O167" s="265"/>
      <c r="P167" s="266"/>
      <c r="Q167" s="266"/>
      <c r="R167" s="268"/>
      <c r="S167" s="346"/>
      <c r="T167" s="266"/>
      <c r="U167" s="266"/>
      <c r="V167" s="268"/>
      <c r="W167" s="270"/>
    </row>
    <row r="168" spans="1:24" s="38" customFormat="1" ht="62.25" customHeight="1">
      <c r="E168" s="147" t="s">
        <v>18</v>
      </c>
      <c r="F168" s="129" t="s">
        <v>491</v>
      </c>
      <c r="G168" s="147" t="s">
        <v>559</v>
      </c>
      <c r="H168" s="129" t="s">
        <v>491</v>
      </c>
      <c r="I168" s="147" t="s">
        <v>560</v>
      </c>
      <c r="J168" s="129" t="s">
        <v>491</v>
      </c>
      <c r="K168" s="261" t="s">
        <v>858</v>
      </c>
      <c r="L168" s="45">
        <v>0</v>
      </c>
      <c r="M168" s="65" t="s">
        <v>181</v>
      </c>
      <c r="N168" s="208">
        <v>1</v>
      </c>
      <c r="O168" s="208"/>
      <c r="P168" s="45"/>
      <c r="Q168" s="50"/>
      <c r="R168" s="45"/>
      <c r="S168" s="347"/>
      <c r="T168" s="50"/>
      <c r="U168" s="50"/>
      <c r="V168" s="129"/>
      <c r="W168" s="56"/>
    </row>
    <row r="169" spans="1:24" s="38" customFormat="1" ht="62.25" customHeight="1">
      <c r="E169" s="213" t="s">
        <v>837</v>
      </c>
      <c r="F169" s="129" t="s">
        <v>492</v>
      </c>
      <c r="G169" s="213" t="s">
        <v>839</v>
      </c>
      <c r="H169" s="129" t="s">
        <v>492</v>
      </c>
      <c r="I169" s="213" t="s">
        <v>842</v>
      </c>
      <c r="J169" s="129" t="s">
        <v>492</v>
      </c>
      <c r="K169" s="377" t="s">
        <v>858</v>
      </c>
      <c r="L169" s="45">
        <v>0</v>
      </c>
      <c r="M169" s="65" t="s">
        <v>181</v>
      </c>
      <c r="N169" s="208">
        <v>1</v>
      </c>
      <c r="O169" s="208"/>
      <c r="P169" s="45"/>
      <c r="Q169" s="50"/>
      <c r="R169" s="45"/>
      <c r="S169" s="347"/>
      <c r="T169" s="50"/>
      <c r="U169" s="50"/>
      <c r="V169" s="129"/>
      <c r="W169" s="56"/>
    </row>
    <row r="170" spans="1:24" s="271" customFormat="1" ht="36.950000000000003" customHeight="1">
      <c r="E170" s="557" t="s">
        <v>207</v>
      </c>
      <c r="F170" s="558"/>
      <c r="G170" s="558"/>
      <c r="H170" s="558"/>
      <c r="I170" s="558"/>
      <c r="J170" s="558"/>
      <c r="K170" s="558"/>
      <c r="L170" s="558"/>
      <c r="M170" s="558"/>
      <c r="N170" s="558"/>
      <c r="O170" s="558"/>
      <c r="P170" s="558"/>
      <c r="Q170" s="558"/>
      <c r="R170" s="559"/>
      <c r="S170" s="418">
        <f>SUM(S10+S37+S155+S164)</f>
        <v>0</v>
      </c>
      <c r="T170" s="272"/>
      <c r="U170" s="272"/>
      <c r="V170" s="273"/>
      <c r="W170" s="274"/>
    </row>
    <row r="171" spans="1:24">
      <c r="E171" s="552" t="s">
        <v>493</v>
      </c>
      <c r="F171" s="553"/>
      <c r="G171" s="553"/>
      <c r="H171" s="553"/>
      <c r="I171" s="553"/>
      <c r="J171" s="553"/>
      <c r="K171" s="553"/>
      <c r="L171" s="553"/>
      <c r="M171" s="553"/>
      <c r="N171" s="553"/>
      <c r="O171" s="553"/>
      <c r="P171" s="553"/>
      <c r="Q171" s="553"/>
      <c r="R171" s="554"/>
      <c r="S171" s="348"/>
      <c r="T171" s="302"/>
      <c r="U171" s="302"/>
      <c r="V171" s="302"/>
      <c r="W171" s="302"/>
    </row>
    <row r="172" spans="1:24" ht="17.25" customHeight="1">
      <c r="E172" s="67"/>
      <c r="F172" s="67"/>
      <c r="G172" s="275"/>
      <c r="H172" s="143"/>
      <c r="I172" s="143"/>
      <c r="J172" s="143"/>
      <c r="K172" s="30"/>
      <c r="L172" s="276"/>
      <c r="M172" s="68"/>
      <c r="N172" s="277"/>
      <c r="O172" s="277"/>
      <c r="P172" s="139"/>
      <c r="Q172" s="139"/>
      <c r="R172" s="140"/>
    </row>
    <row r="173" spans="1:24" s="71" customFormat="1">
      <c r="E173" s="57"/>
      <c r="F173" s="57"/>
      <c r="G173" s="57"/>
      <c r="H173" s="112" t="s">
        <v>214</v>
      </c>
      <c r="I173" s="112"/>
      <c r="J173" s="112"/>
      <c r="K173" s="70"/>
      <c r="N173" s="572" t="s">
        <v>215</v>
      </c>
      <c r="O173" s="572"/>
      <c r="P173" s="572"/>
      <c r="Q173" s="572"/>
      <c r="R173" s="572"/>
      <c r="S173" s="572"/>
      <c r="T173" s="572"/>
      <c r="U173" s="111"/>
      <c r="V173" s="64"/>
      <c r="W173" s="64"/>
      <c r="X173" s="64"/>
    </row>
    <row r="174" spans="1:24">
      <c r="E174" s="67"/>
      <c r="F174" s="67"/>
      <c r="G174" s="275"/>
      <c r="H174" s="143"/>
      <c r="I174" s="143"/>
      <c r="J174" s="143"/>
      <c r="K174" s="30"/>
      <c r="L174" s="276"/>
      <c r="M174" s="68"/>
      <c r="N174" s="277"/>
      <c r="O174" s="277"/>
      <c r="P174" s="139"/>
      <c r="Q174" s="139"/>
      <c r="R174" s="140"/>
    </row>
    <row r="175" spans="1:24">
      <c r="E175" s="67"/>
      <c r="F175" s="67"/>
      <c r="G175" s="275"/>
      <c r="H175" s="143"/>
      <c r="I175" s="143"/>
      <c r="J175" s="143"/>
      <c r="K175" s="30"/>
      <c r="L175" s="276"/>
      <c r="M175" s="68"/>
      <c r="N175" s="277"/>
      <c r="O175" s="277"/>
      <c r="P175" s="139"/>
      <c r="Q175" s="139"/>
      <c r="R175" s="140"/>
    </row>
  </sheetData>
  <mergeCells count="279">
    <mergeCell ref="D132:D134"/>
    <mergeCell ref="E132:E134"/>
    <mergeCell ref="F132:F134"/>
    <mergeCell ref="C3:C6"/>
    <mergeCell ref="A9:A162"/>
    <mergeCell ref="B155:B162"/>
    <mergeCell ref="F155:M155"/>
    <mergeCell ref="C158:C159"/>
    <mergeCell ref="D158:D159"/>
    <mergeCell ref="E158:E159"/>
    <mergeCell ref="F158:F159"/>
    <mergeCell ref="G158:G159"/>
    <mergeCell ref="H158:H159"/>
    <mergeCell ref="D3:D6"/>
    <mergeCell ref="C19:C32"/>
    <mergeCell ref="F19:H19"/>
    <mergeCell ref="D20:D22"/>
    <mergeCell ref="E20:E22"/>
    <mergeCell ref="B9:D9"/>
    <mergeCell ref="F9:M9"/>
    <mergeCell ref="B10:B35"/>
    <mergeCell ref="F10:M10"/>
    <mergeCell ref="C11:C16"/>
    <mergeCell ref="F11:M11"/>
    <mergeCell ref="A1:H2"/>
    <mergeCell ref="S1:W1"/>
    <mergeCell ref="I2:J2"/>
    <mergeCell ref="K2:N2"/>
    <mergeCell ref="P2:R2"/>
    <mergeCell ref="S2:V2"/>
    <mergeCell ref="I1:R1"/>
    <mergeCell ref="E3:E6"/>
    <mergeCell ref="F3:F6"/>
    <mergeCell ref="N3:N6"/>
    <mergeCell ref="P3:W4"/>
    <mergeCell ref="K4:K6"/>
    <mergeCell ref="L4:L6"/>
    <mergeCell ref="P5:S5"/>
    <mergeCell ref="O3:O6"/>
    <mergeCell ref="T5:W5"/>
    <mergeCell ref="G3:G6"/>
    <mergeCell ref="H3:H6"/>
    <mergeCell ref="K3:L3"/>
    <mergeCell ref="I3:I6"/>
    <mergeCell ref="J3:J6"/>
    <mergeCell ref="M3:M6"/>
    <mergeCell ref="A3:A6"/>
    <mergeCell ref="B3:B6"/>
    <mergeCell ref="D12:D13"/>
    <mergeCell ref="E12:E13"/>
    <mergeCell ref="F12:F13"/>
    <mergeCell ref="D15:D16"/>
    <mergeCell ref="I19:K19"/>
    <mergeCell ref="E23:E24"/>
    <mergeCell ref="F23:F24"/>
    <mergeCell ref="D25:D28"/>
    <mergeCell ref="E25:E28"/>
    <mergeCell ref="F25:F28"/>
    <mergeCell ref="D29:D32"/>
    <mergeCell ref="E29:E32"/>
    <mergeCell ref="F29:F32"/>
    <mergeCell ref="E15:E16"/>
    <mergeCell ref="F15:F16"/>
    <mergeCell ref="F17:M17"/>
    <mergeCell ref="G29:G31"/>
    <mergeCell ref="H29:H31"/>
    <mergeCell ref="H26:H27"/>
    <mergeCell ref="J29:J31"/>
    <mergeCell ref="F20:F22"/>
    <mergeCell ref="I29:I31"/>
    <mergeCell ref="D23:D24"/>
    <mergeCell ref="C33:C35"/>
    <mergeCell ref="F33:M33"/>
    <mergeCell ref="E34:E35"/>
    <mergeCell ref="F34:F35"/>
    <mergeCell ref="G26:G27"/>
    <mergeCell ref="C39:C54"/>
    <mergeCell ref="F39:M39"/>
    <mergeCell ref="D41:D44"/>
    <mergeCell ref="J50:J52"/>
    <mergeCell ref="E41:E44"/>
    <mergeCell ref="F45:F46"/>
    <mergeCell ref="F50:F52"/>
    <mergeCell ref="D53:D54"/>
    <mergeCell ref="E53:E54"/>
    <mergeCell ref="F53:F54"/>
    <mergeCell ref="I41:I44"/>
    <mergeCell ref="J41:J44"/>
    <mergeCell ref="G45:G46"/>
    <mergeCell ref="H45:H46"/>
    <mergeCell ref="I45:I46"/>
    <mergeCell ref="J45:J46"/>
    <mergeCell ref="D50:D52"/>
    <mergeCell ref="F41:F44"/>
    <mergeCell ref="D45:D46"/>
    <mergeCell ref="E45:E46"/>
    <mergeCell ref="D47:D49"/>
    <mergeCell ref="E47:E49"/>
    <mergeCell ref="F47:F49"/>
    <mergeCell ref="E50:E52"/>
    <mergeCell ref="C55:C57"/>
    <mergeCell ref="F55:M55"/>
    <mergeCell ref="I53:I54"/>
    <mergeCell ref="J53:J54"/>
    <mergeCell ref="H53:H54"/>
    <mergeCell ref="G53:G54"/>
    <mergeCell ref="C85:C101"/>
    <mergeCell ref="F85:M85"/>
    <mergeCell ref="D86:D91"/>
    <mergeCell ref="E86:E91"/>
    <mergeCell ref="F86:F91"/>
    <mergeCell ref="D92:D93"/>
    <mergeCell ref="E92:E93"/>
    <mergeCell ref="F67:F69"/>
    <mergeCell ref="D70:D72"/>
    <mergeCell ref="E70:E72"/>
    <mergeCell ref="F70:F72"/>
    <mergeCell ref="D73:D76"/>
    <mergeCell ref="E73:E76"/>
    <mergeCell ref="F73:F76"/>
    <mergeCell ref="C58:C76"/>
    <mergeCell ref="F58:M58"/>
    <mergeCell ref="D59:D62"/>
    <mergeCell ref="E59:E62"/>
    <mergeCell ref="D97:D101"/>
    <mergeCell ref="E97:E101"/>
    <mergeCell ref="F97:F101"/>
    <mergeCell ref="D78:D81"/>
    <mergeCell ref="E78:E81"/>
    <mergeCell ref="F78:F81"/>
    <mergeCell ref="F59:F62"/>
    <mergeCell ref="D63:D66"/>
    <mergeCell ref="E63:E66"/>
    <mergeCell ref="F63:F66"/>
    <mergeCell ref="D67:D69"/>
    <mergeCell ref="E67:E69"/>
    <mergeCell ref="F92:F93"/>
    <mergeCell ref="D94:D96"/>
    <mergeCell ref="E94:E96"/>
    <mergeCell ref="F94:F96"/>
    <mergeCell ref="C117:C119"/>
    <mergeCell ref="F117:M117"/>
    <mergeCell ref="J112:J115"/>
    <mergeCell ref="C102:C116"/>
    <mergeCell ref="F102:M102"/>
    <mergeCell ref="D103:D107"/>
    <mergeCell ref="E103:E107"/>
    <mergeCell ref="F103:F107"/>
    <mergeCell ref="D108:D111"/>
    <mergeCell ref="E108:E111"/>
    <mergeCell ref="F108:F111"/>
    <mergeCell ref="D112:D115"/>
    <mergeCell ref="E112:E115"/>
    <mergeCell ref="G112:G115"/>
    <mergeCell ref="H112:H115"/>
    <mergeCell ref="I112:I115"/>
    <mergeCell ref="G103:G107"/>
    <mergeCell ref="H103:H107"/>
    <mergeCell ref="I103:I107"/>
    <mergeCell ref="J103:J107"/>
    <mergeCell ref="G108:G111"/>
    <mergeCell ref="H108:H111"/>
    <mergeCell ref="I108:I111"/>
    <mergeCell ref="J108:J111"/>
    <mergeCell ref="C126:C130"/>
    <mergeCell ref="F126:M126"/>
    <mergeCell ref="H127:H130"/>
    <mergeCell ref="G127:G130"/>
    <mergeCell ref="E127:E130"/>
    <mergeCell ref="C120:C123"/>
    <mergeCell ref="F120:M120"/>
    <mergeCell ref="D121:D122"/>
    <mergeCell ref="E121:E122"/>
    <mergeCell ref="F121:F122"/>
    <mergeCell ref="G121:G122"/>
    <mergeCell ref="H121:H122"/>
    <mergeCell ref="I121:I122"/>
    <mergeCell ref="J121:J122"/>
    <mergeCell ref="I128:I130"/>
    <mergeCell ref="J128:J130"/>
    <mergeCell ref="F127:F128"/>
    <mergeCell ref="D127:D130"/>
    <mergeCell ref="C77:C84"/>
    <mergeCell ref="H41:H44"/>
    <mergeCell ref="F140:M140"/>
    <mergeCell ref="C144:C146"/>
    <mergeCell ref="F144:M144"/>
    <mergeCell ref="C147:C151"/>
    <mergeCell ref="F147:M147"/>
    <mergeCell ref="D148:D149"/>
    <mergeCell ref="E148:E149"/>
    <mergeCell ref="F148:F149"/>
    <mergeCell ref="D150:D151"/>
    <mergeCell ref="F150:F151"/>
    <mergeCell ref="C131:C139"/>
    <mergeCell ref="F131:M131"/>
    <mergeCell ref="D136:D139"/>
    <mergeCell ref="E136:E139"/>
    <mergeCell ref="F136:F139"/>
    <mergeCell ref="G136:G139"/>
    <mergeCell ref="H136:H139"/>
    <mergeCell ref="J132:J133"/>
    <mergeCell ref="I136:I139"/>
    <mergeCell ref="J136:J139"/>
    <mergeCell ref="C124:C125"/>
    <mergeCell ref="F124:M124"/>
    <mergeCell ref="A165:A166"/>
    <mergeCell ref="F167:M167"/>
    <mergeCell ref="N173:T173"/>
    <mergeCell ref="G47:G49"/>
    <mergeCell ref="H47:H49"/>
    <mergeCell ref="I47:I49"/>
    <mergeCell ref="J47:J49"/>
    <mergeCell ref="G50:G52"/>
    <mergeCell ref="H50:H52"/>
    <mergeCell ref="I50:I52"/>
    <mergeCell ref="C152:C153"/>
    <mergeCell ref="F152:M152"/>
    <mergeCell ref="A164:D164"/>
    <mergeCell ref="F164:M164"/>
    <mergeCell ref="B37:B153"/>
    <mergeCell ref="F37:M37"/>
    <mergeCell ref="C140:C143"/>
    <mergeCell ref="G41:G44"/>
    <mergeCell ref="G67:G69"/>
    <mergeCell ref="H67:H69"/>
    <mergeCell ref="I67:I69"/>
    <mergeCell ref="J67:J69"/>
    <mergeCell ref="G70:G72"/>
    <mergeCell ref="H70:H72"/>
    <mergeCell ref="I70:I72"/>
    <mergeCell ref="J70:J72"/>
    <mergeCell ref="G59:G62"/>
    <mergeCell ref="H59:H62"/>
    <mergeCell ref="I59:I62"/>
    <mergeCell ref="J59:J62"/>
    <mergeCell ref="G63:G66"/>
    <mergeCell ref="H63:H66"/>
    <mergeCell ref="I63:I66"/>
    <mergeCell ref="J63:J66"/>
    <mergeCell ref="G86:G91"/>
    <mergeCell ref="H86:H91"/>
    <mergeCell ref="I86:I91"/>
    <mergeCell ref="J86:J91"/>
    <mergeCell ref="G92:G93"/>
    <mergeCell ref="H92:H93"/>
    <mergeCell ref="I92:I93"/>
    <mergeCell ref="J92:J93"/>
    <mergeCell ref="G73:G76"/>
    <mergeCell ref="H73:H76"/>
    <mergeCell ref="I73:I76"/>
    <mergeCell ref="J73:J76"/>
    <mergeCell ref="G78:G81"/>
    <mergeCell ref="H78:H81"/>
    <mergeCell ref="I78:I81"/>
    <mergeCell ref="J78:J81"/>
    <mergeCell ref="F77:M77"/>
    <mergeCell ref="G94:G96"/>
    <mergeCell ref="H94:H96"/>
    <mergeCell ref="I94:I96"/>
    <mergeCell ref="J94:J96"/>
    <mergeCell ref="G97:G101"/>
    <mergeCell ref="H97:H101"/>
    <mergeCell ref="I97:I101"/>
    <mergeCell ref="J97:J101"/>
    <mergeCell ref="E171:R171"/>
    <mergeCell ref="G148:G149"/>
    <mergeCell ref="H148:H149"/>
    <mergeCell ref="G150:G151"/>
    <mergeCell ref="H150:H151"/>
    <mergeCell ref="I148:I149"/>
    <mergeCell ref="J148:J149"/>
    <mergeCell ref="I150:I151"/>
    <mergeCell ref="J150:J151"/>
    <mergeCell ref="E150:E151"/>
    <mergeCell ref="E170:R170"/>
    <mergeCell ref="G132:G134"/>
    <mergeCell ref="H132:H134"/>
    <mergeCell ref="F112:F115"/>
  </mergeCells>
  <printOptions horizontalCentered="1"/>
  <pageMargins left="0.35433070866141736" right="0.35433070866141736" top="0.39370078740157483" bottom="0.3937007874015748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TRAN YEN </vt:lpstr>
      <vt:lpstr>MTCN- DL VĂN YEN</vt:lpstr>
      <vt:lpstr> KPI GIAM DOC</vt:lpstr>
    </vt:vector>
  </TitlesOfParts>
  <Company>FTU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2018-05-21T14:29:44Z</cp:lastPrinted>
  <dcterms:created xsi:type="dcterms:W3CDTF">2016-11-18T02:13:24Z</dcterms:created>
  <dcterms:modified xsi:type="dcterms:W3CDTF">2018-08-30T09:15:48Z</dcterms:modified>
</cp:coreProperties>
</file>