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showInkAnnotation="0" autoCompressPictures="0"/>
  <bookViews>
    <workbookView xWindow="3150" yWindow="-165" windowWidth="10695" windowHeight="7680" firstSheet="1" activeTab="3"/>
  </bookViews>
  <sheets>
    <sheet name="Ban do chien luoc PCYB" sheetId="17" r:id="rId1"/>
    <sheet name="BSC P5" sheetId="21" r:id="rId2"/>
    <sheet name="Ma tran chuc năng P5" sheetId="16" r:id="rId3"/>
    <sheet name="BANG KPI TP P5 " sheetId="35" r:id="rId4"/>
  </sheets>
  <externalReferences>
    <externalReference r:id="rId5"/>
  </externalReferences>
  <definedNames>
    <definedName name="_Fill" hidden="1">#REF!</definedName>
    <definedName name="_xlnm._FilterDatabase" localSheetId="2" hidden="1">'Ma tran chuc năng P5'!$A$4:$W$90</definedName>
    <definedName name="Company2013" localSheetId="3" hidden="1">#REF!</definedName>
    <definedName name="Company2013" hidden="1">#REF!</definedName>
    <definedName name="_xlnm.Print_Titles" localSheetId="2">'Ma tran chuc năng P5'!$3:$4</definedName>
    <definedName name="SFF" localSheetId="3" hidden="1">#REF!</definedName>
    <definedName name="SFF" hidden="1">#REF!</definedName>
  </definedNames>
  <calcPr calcId="124519"/>
</workbook>
</file>

<file path=xl/calcChain.xml><?xml version="1.0" encoding="utf-8"?>
<calcChain xmlns="http://schemas.openxmlformats.org/spreadsheetml/2006/main">
  <c r="O40" i="35"/>
  <c r="O39"/>
  <c r="J40"/>
  <c r="I40"/>
  <c r="J39"/>
  <c r="I39"/>
  <c r="J38"/>
  <c r="I38"/>
  <c r="O34"/>
  <c r="O33"/>
  <c r="O32"/>
  <c r="I34"/>
  <c r="I33"/>
  <c r="I32"/>
  <c r="J34"/>
  <c r="J32"/>
  <c r="J33"/>
  <c r="J37"/>
  <c r="J36"/>
  <c r="O35"/>
  <c r="O37"/>
  <c r="O36"/>
  <c r="I37"/>
  <c r="I36"/>
  <c r="J35"/>
  <c r="O38"/>
  <c r="O21"/>
  <c r="O14"/>
  <c r="O53"/>
  <c r="O52"/>
  <c r="O67"/>
  <c r="O66"/>
  <c r="O64"/>
  <c r="O63"/>
  <c r="J63"/>
  <c r="I63"/>
  <c r="H63"/>
  <c r="G63"/>
  <c r="O62"/>
  <c r="O61"/>
  <c r="J61"/>
  <c r="I61"/>
  <c r="H61"/>
  <c r="G61"/>
  <c r="O60"/>
  <c r="O59"/>
  <c r="O58"/>
  <c r="O57"/>
  <c r="O56"/>
  <c r="I56"/>
  <c r="H56"/>
  <c r="G56"/>
  <c r="O55"/>
  <c r="O54"/>
  <c r="O50"/>
  <c r="O48"/>
  <c r="O47"/>
  <c r="O45"/>
  <c r="O44"/>
  <c r="O42"/>
  <c r="O31"/>
  <c r="O30"/>
  <c r="O29"/>
  <c r="O28"/>
  <c r="O27"/>
  <c r="O26"/>
  <c r="O25"/>
  <c r="O24"/>
  <c r="O22"/>
  <c r="O19"/>
  <c r="O16"/>
  <c r="O13"/>
  <c r="O12"/>
  <c r="O72" l="1"/>
  <c r="I7" i="21"/>
  <c r="I6"/>
  <c r="I10"/>
  <c r="I9"/>
  <c r="S9" s="1"/>
  <c r="I8"/>
  <c r="S8" s="1"/>
  <c r="H41" i="17"/>
  <c r="H42"/>
  <c r="H43"/>
  <c r="H44"/>
  <c r="H45"/>
  <c r="H46"/>
  <c r="H47"/>
  <c r="H48"/>
  <c r="H49"/>
  <c r="H50"/>
  <c r="H51"/>
  <c r="H52"/>
  <c r="H53"/>
  <c r="H54"/>
  <c r="H55"/>
  <c r="H56"/>
  <c r="H57"/>
  <c r="H58"/>
  <c r="H59"/>
  <c r="H60"/>
  <c r="H61"/>
  <c r="H62"/>
  <c r="H63"/>
  <c r="H64"/>
  <c r="H65"/>
  <c r="H66"/>
  <c r="H67"/>
  <c r="H68"/>
  <c r="H69"/>
  <c r="H70"/>
  <c r="H71"/>
  <c r="H72"/>
  <c r="H73"/>
  <c r="H74"/>
  <c r="H75"/>
  <c r="H76"/>
  <c r="H77"/>
  <c r="H78"/>
  <c r="H79"/>
  <c r="H80"/>
  <c r="H81"/>
  <c r="H82"/>
  <c r="H83"/>
  <c r="H84"/>
  <c r="H85"/>
  <c r="H86"/>
  <c r="H87"/>
  <c r="H88"/>
  <c r="H89"/>
  <c r="H90"/>
  <c r="D41"/>
  <c r="D42"/>
  <c r="D59" s="1"/>
  <c r="D43"/>
  <c r="D44"/>
  <c r="D45"/>
  <c r="D46"/>
  <c r="D47"/>
  <c r="D48"/>
  <c r="D49"/>
  <c r="D50"/>
  <c r="D51"/>
  <c r="D52"/>
  <c r="D53"/>
  <c r="D54"/>
  <c r="D55"/>
  <c r="D56"/>
  <c r="D57"/>
  <c r="D58"/>
  <c r="B40"/>
  <c r="K33"/>
  <c r="K19"/>
  <c r="K13"/>
  <c r="K6"/>
  <c r="S6" i="21"/>
  <c r="N6"/>
  <c r="S7"/>
  <c r="N7"/>
  <c r="S10"/>
  <c r="B11"/>
  <c r="H91" i="17" l="1"/>
</calcChain>
</file>

<file path=xl/sharedStrings.xml><?xml version="1.0" encoding="utf-8"?>
<sst xmlns="http://schemas.openxmlformats.org/spreadsheetml/2006/main" count="1227" uniqueCount="598">
  <si>
    <t>Khía cạnh Tài chính</t>
  </si>
  <si>
    <t>Lợi nhuận</t>
  </si>
  <si>
    <t>Kiểm soát chi phí hiệu quả</t>
  </si>
  <si>
    <t>Tăng trưởng doanh thu</t>
  </si>
  <si>
    <t>Khía cạnh Khách hàng</t>
  </si>
  <si>
    <t>I1</t>
  </si>
  <si>
    <t>Gia tăng chất lượng cấp điện</t>
  </si>
  <si>
    <t>I2</t>
  </si>
  <si>
    <t>Nâng cao hiệu suất vận hành hệ thống</t>
  </si>
  <si>
    <t>I4</t>
  </si>
  <si>
    <t>Cải thiện dịch vụ khách hàng</t>
  </si>
  <si>
    <t>I5</t>
  </si>
  <si>
    <t>Cải tiến công nghệ</t>
  </si>
  <si>
    <t>Thời gian mất điện trung bình của hệ thống (SAIDI)</t>
  </si>
  <si>
    <t>Tần suất mất điện trung bình của hệ thống (SAIFI)</t>
  </si>
  <si>
    <t>Số lần mất điện thoáng qua của hệ thống/ khách hàng (MAIFI)</t>
  </si>
  <si>
    <t>I3</t>
  </si>
  <si>
    <t>I6</t>
  </si>
  <si>
    <t>Vận hành</t>
  </si>
  <si>
    <t>Đổi mới &amp; 
Trách nhiệm xã hội</t>
  </si>
  <si>
    <t>Số sự cố hệ thống CNTT</t>
  </si>
  <si>
    <t>Nguồn nhân lực</t>
  </si>
  <si>
    <t>Năng lực tổ chức</t>
  </si>
  <si>
    <t>F1</t>
  </si>
  <si>
    <t>F11</t>
  </si>
  <si>
    <t>F2</t>
  </si>
  <si>
    <t>F21</t>
  </si>
  <si>
    <t>F3</t>
  </si>
  <si>
    <t>F22</t>
  </si>
  <si>
    <t>F4</t>
  </si>
  <si>
    <t>C1</t>
  </si>
  <si>
    <t>F31</t>
  </si>
  <si>
    <t>C2</t>
  </si>
  <si>
    <t>F41</t>
  </si>
  <si>
    <t>C3</t>
  </si>
  <si>
    <t>F42</t>
  </si>
  <si>
    <t>C11</t>
  </si>
  <si>
    <t>C21</t>
  </si>
  <si>
    <t>I11</t>
  </si>
  <si>
    <t>I12</t>
  </si>
  <si>
    <t>I13</t>
  </si>
  <si>
    <t>I7</t>
  </si>
  <si>
    <t>I14</t>
  </si>
  <si>
    <t>L1</t>
  </si>
  <si>
    <t>I15</t>
  </si>
  <si>
    <t>L2</t>
  </si>
  <si>
    <t>L3</t>
  </si>
  <si>
    <t>L4</t>
  </si>
  <si>
    <t>I21</t>
  </si>
  <si>
    <t>I31</t>
  </si>
  <si>
    <t>I32</t>
  </si>
  <si>
    <t>I41</t>
  </si>
  <si>
    <t>I42</t>
  </si>
  <si>
    <t>I43</t>
  </si>
  <si>
    <t>I51</t>
  </si>
  <si>
    <t>I52</t>
  </si>
  <si>
    <t>I53</t>
  </si>
  <si>
    <t>I61</t>
  </si>
  <si>
    <t>L11</t>
  </si>
  <si>
    <t>L12</t>
  </si>
  <si>
    <t>L13</t>
  </si>
  <si>
    <t>L21</t>
  </si>
  <si>
    <t>L22</t>
  </si>
  <si>
    <t>L31</t>
  </si>
  <si>
    <t>L32</t>
  </si>
  <si>
    <t>L41</t>
  </si>
  <si>
    <t>L42</t>
  </si>
  <si>
    <t>L43</t>
  </si>
  <si>
    <t>L44</t>
  </si>
  <si>
    <t>Trọng số của mục tiêu</t>
  </si>
  <si>
    <t>Mã KPI</t>
  </si>
  <si>
    <t>Tiêu chí đo lường (KPI)</t>
  </si>
  <si>
    <t>Trọng số của chỉ tiêu</t>
  </si>
  <si>
    <t>Trọng số chung</t>
  </si>
  <si>
    <t>Chỉ tiêu đo</t>
  </si>
  <si>
    <t>Tần suất theo dõi</t>
  </si>
  <si>
    <t>Công thức/ Cách đo lường</t>
  </si>
  <si>
    <t>ĐVT</t>
  </si>
  <si>
    <t>Tài chính</t>
  </si>
  <si>
    <t>%</t>
  </si>
  <si>
    <t>Năm</t>
  </si>
  <si>
    <t>Quý</t>
  </si>
  <si>
    <t>Quy trình nội bộ</t>
  </si>
  <si>
    <t>F32</t>
  </si>
  <si>
    <t>Điện thương phẩm/ lao động</t>
  </si>
  <si>
    <t>F23</t>
  </si>
  <si>
    <t>I62</t>
  </si>
  <si>
    <t>I44</t>
  </si>
  <si>
    <t>Quý</t>
  </si>
  <si>
    <t>Phần 2: Theo dõi &amp; kiểm soát</t>
  </si>
  <si>
    <t xml:space="preserve">Nguồn thông tin </t>
  </si>
  <si>
    <t>Đầu mối cung cấp</t>
  </si>
  <si>
    <t>Thực hiện</t>
  </si>
  <si>
    <t>Mức độ thực hiện chỉ tiêu</t>
  </si>
  <si>
    <t>Mức độ thực hiện tổng sắp</t>
  </si>
  <si>
    <t>đ/ kWh</t>
  </si>
  <si>
    <t>Chỉ số tiếp cận điện năng (của khách hàng có trạm biến áp chuyên dùng)</t>
  </si>
  <si>
    <t>Tổng thời gian dừng hệ thống CNTT do sự cố</t>
  </si>
  <si>
    <t>C31</t>
  </si>
  <si>
    <t>F24</t>
  </si>
  <si>
    <t>I33</t>
  </si>
  <si>
    <t>I34</t>
  </si>
  <si>
    <t>I35</t>
  </si>
  <si>
    <t>I71</t>
  </si>
  <si>
    <t>I72</t>
  </si>
  <si>
    <t>I73</t>
  </si>
  <si>
    <t>I74</t>
  </si>
  <si>
    <t>I63</t>
  </si>
  <si>
    <t>An toàn, bảo vệ môi trường</t>
  </si>
  <si>
    <t>Sáng kiến</t>
  </si>
  <si>
    <t>Lợi nhuận/ kế hoạch</t>
  </si>
  <si>
    <t>Tỷ lệ giảm các vụ tai nạn lao động</t>
  </si>
  <si>
    <t>Số  lần bị cơ quan chức năng nhắc nhở bằng văn bản về kiểm soát chất thải nguy hại</t>
  </si>
  <si>
    <t>Số lượng khách hàng/ Lao động</t>
  </si>
  <si>
    <t>C22</t>
  </si>
  <si>
    <t>I45</t>
  </si>
  <si>
    <t>Khía cạnh Quy trình  Nội bộ</t>
  </si>
  <si>
    <t>Tỷ lệ thu hồi công nợ khách hàng</t>
  </si>
  <si>
    <t>Chi phí/ kWh điện thương phẩm</t>
  </si>
  <si>
    <t>Tăng hiệu quả sử dụng vốn</t>
  </si>
  <si>
    <t>Giá bán điện b/q so với kế hoạch</t>
  </si>
  <si>
    <t>Phần 1: Mục tiêu</t>
  </si>
  <si>
    <t xml:space="preserve"> Mục tiêu chiến lược</t>
  </si>
  <si>
    <t>2018</t>
  </si>
  <si>
    <t>Test</t>
  </si>
  <si>
    <t>Lợi nhuận/ Kế hoạch</t>
  </si>
  <si>
    <t>Cải thiện sự hài lòng của khách hàng về chất lượng điện, chất lượng dịch vụ và hình ảnh thương hiệu EVN  trách nhiệm &amp; minh bạch</t>
  </si>
  <si>
    <t>Cải thiện sự hài lòng của khách hàng về chất lượng điện, dịch vụ và hình ảnh thương hiệu EVN  trách nhiệm &amp; minh bạch</t>
  </si>
  <si>
    <t>Tỷ lệ hóa đơn được thanh toán qua ngân hàng hoặc tổ chức trung gian</t>
  </si>
  <si>
    <t>Phát triển đội ngũ nhân sự và nâng cao năng suất lao động</t>
  </si>
  <si>
    <t>Quản lý vận hành hệ thống CNTT</t>
  </si>
  <si>
    <t>Chiến lược tăng trưởng &amp; Quản lý chi phí</t>
  </si>
  <si>
    <t xml:space="preserve">Khía cạnh Học hỏi phát triển </t>
  </si>
  <si>
    <t xml:space="preserve">Tiết kiêm chí phí /kế hoạch </t>
  </si>
  <si>
    <t>BẢN ĐỒ CHIẾN LƯỢC CÔNG TY ĐIỆN LỰC YÊN BÁI NĂM 2018</t>
  </si>
  <si>
    <t>Giá trị hàng tồn kho hằng quý so kế hoạch</t>
  </si>
  <si>
    <t>Thay công tơ định kỳ/kế hoach</t>
  </si>
  <si>
    <t>Tổn thất điện năng /kế hoạch</t>
  </si>
  <si>
    <t>Chỉ số tiếp cận điện năng ( lưới điện hạ áp)</t>
  </si>
  <si>
    <t>Số lượt người đươc đào tạo chuyên môn nghiệp vụ/Kế hoạch giao</t>
  </si>
  <si>
    <r>
      <rPr>
        <b/>
        <i/>
        <u/>
        <sz val="12"/>
        <rFont val="Times New Roman"/>
        <family val="1"/>
      </rPr>
      <t xml:space="preserve">Quy ước Ký hiệu: </t>
    </r>
    <r>
      <rPr>
        <b/>
        <i/>
        <sz val="12"/>
        <rFont val="Times New Roman"/>
        <family val="1"/>
      </rPr>
      <t xml:space="preserve">
</t>
    </r>
    <r>
      <rPr>
        <i/>
        <sz val="12"/>
        <rFont val="Times New Roman"/>
        <family val="1"/>
      </rPr>
      <t>C: Chỉ đạo, phê duyệt;
T: Thực hiện;
TG: Tham gia thực hiện theo công đoạn</t>
    </r>
  </si>
  <si>
    <t>Số T/T</t>
  </si>
  <si>
    <t>Chuỗi giá trị</t>
  </si>
  <si>
    <t>Mã CN</t>
  </si>
  <si>
    <t>Các chức năng bộ phận</t>
  </si>
  <si>
    <t>No</t>
  </si>
  <si>
    <t>Chức năng</t>
  </si>
  <si>
    <t>CL. Quản trị chiến lược</t>
  </si>
  <si>
    <t>CL1</t>
  </si>
  <si>
    <t xml:space="preserve">Lập kế hoạch SXKD dài hạn của Công ty </t>
  </si>
  <si>
    <t>C</t>
  </si>
  <si>
    <t>KH. Lập kế hoạch SXKD</t>
  </si>
  <si>
    <t>TG</t>
  </si>
  <si>
    <t>KH5</t>
  </si>
  <si>
    <t xml:space="preserve">Lập, triển khai kế hoạch CCHC của Công ty </t>
  </si>
  <si>
    <t>KH6</t>
  </si>
  <si>
    <t xml:space="preserve">Lập, triển khai kế hoạch thực hiện Quy chế dân chủ của Công ty </t>
  </si>
  <si>
    <t>VT.Mua sắm, quản lý vật tư thiết bị, tài sản</t>
  </si>
  <si>
    <t>TC.Quản trị tài chính-kế toán</t>
  </si>
  <si>
    <t>XD.Đầu tư xây dựng</t>
  </si>
  <si>
    <t>SC.Sửa chữa lớn</t>
  </si>
  <si>
    <t>SX.Dịch vụ SXK</t>
  </si>
  <si>
    <t>HC.Quản trị hành chính, quan hệ cộng đồng</t>
  </si>
  <si>
    <t>HC1</t>
  </si>
  <si>
    <t>Công tác Văn thư</t>
  </si>
  <si>
    <t>CN.Công nghệ thông tin</t>
  </si>
  <si>
    <t>CN3</t>
  </si>
  <si>
    <t>Khai thác hiệu quả các phần mềm được trang bị</t>
  </si>
  <si>
    <t>KS.Thanh tra-kiểm soát nội bộ</t>
  </si>
  <si>
    <t>KS3</t>
  </si>
  <si>
    <t>Xây dựng và tổ chức thực hiện kế hoạch thanh tra, kiểm tra định kỳ hoặc đột xuất trong toàn Công ty về việc thực hiện các chính sách, pháp luật của Nhà nước, quy chế phân cấp quản lý, quy định của Công ty và Tổng công ty</t>
  </si>
  <si>
    <t>QT.Quy trình đảm bảo chất lượng</t>
  </si>
  <si>
    <t>QT1</t>
  </si>
  <si>
    <t>Lập kế hoạch và tổ chức triển khai duy trì áp dụng và cải tiến hệ thống quản lý chất lượng ISO 9001:2015 trong toàn Công ty</t>
  </si>
  <si>
    <t>QT2</t>
  </si>
  <si>
    <t>Lập kế hoạch triển khai duy trì áp dụng và cải tiến công cụ 5S trong toàn Công ty.</t>
  </si>
  <si>
    <t>VH.Văn hóa doanh nghiệp</t>
  </si>
  <si>
    <t>VH1</t>
  </si>
  <si>
    <t>Công tác văn hóa doanh nghiệp</t>
  </si>
  <si>
    <t>VT3</t>
  </si>
  <si>
    <t>Thanh lý tài sản, vật tư ứ đọng kém mất phẩm chất không có nhu cầu sử dụng.</t>
  </si>
  <si>
    <t>VT4</t>
  </si>
  <si>
    <t>Thực hiện tiếp nhận tài sản các công trình điện khách hàng bàn giao.</t>
  </si>
  <si>
    <t>TC1</t>
  </si>
  <si>
    <t>Thực hiện công tác quản lý tài chính. Quản lý sử dụng vốn, kiểm soát dòng tiền, theo dõi tài sản, phân tích hiệu quả tài chính.</t>
  </si>
  <si>
    <t>TC2</t>
  </si>
  <si>
    <t>Thực hiện hạch toán kế toán (tài khoản, sổ sách chứng từ, quy trình), vận hành và kiểm soát nghiệp vụ thu chi, chứng từ kế toán.</t>
  </si>
  <si>
    <t>TC3</t>
  </si>
  <si>
    <t>TC4</t>
  </si>
  <si>
    <t>Theo dõi kế hoạch chi phí giá thành của Công ty</t>
  </si>
  <si>
    <t>TC5</t>
  </si>
  <si>
    <t>Thẩm tra quyết toán, xin vốn và giải ngân công trình XDCB, SCL, khắc phục thiên tai</t>
  </si>
  <si>
    <t>XD4</t>
  </si>
  <si>
    <t>SC3</t>
  </si>
  <si>
    <t>SX1</t>
  </si>
  <si>
    <t>HC4</t>
  </si>
  <si>
    <t>Công tác Quan hệ cộng đồng</t>
  </si>
  <si>
    <t>Đơn vị đo</t>
  </si>
  <si>
    <t>Số lượng sai sót</t>
  </si>
  <si>
    <t>Tháng</t>
  </si>
  <si>
    <t>Mã chức danh:</t>
  </si>
  <si>
    <t>SC4</t>
  </si>
  <si>
    <t>BẢNG KPIs CHO VỊ TRÍ CÔNG VIỆC</t>
  </si>
  <si>
    <t xml:space="preserve">Bộ phận: </t>
  </si>
  <si>
    <t xml:space="preserve">KPI cấp công ty </t>
  </si>
  <si>
    <t>KPI của Phòng</t>
  </si>
  <si>
    <t>KPI cá nhân</t>
  </si>
  <si>
    <t>Mục tiêu trong kỳ</t>
  </si>
  <si>
    <t xml:space="preserve">Tần suất </t>
  </si>
  <si>
    <t>Kết quả thực hiện</t>
  </si>
  <si>
    <t>Chỉ tiêu kế hoạch</t>
  </si>
  <si>
    <t>Cá nhân tự chấm</t>
  </si>
  <si>
    <t>Kết quả</t>
  </si>
  <si>
    <t>Điểm chấm</t>
  </si>
  <si>
    <t>Điểm qui đổi</t>
  </si>
  <si>
    <t>A</t>
  </si>
  <si>
    <t>A.1</t>
  </si>
  <si>
    <t>A.2</t>
  </si>
  <si>
    <t xml:space="preserve">Công tác văn thư </t>
  </si>
  <si>
    <t>B</t>
  </si>
  <si>
    <t>Ý THỨC, TRÁCH NHIỆM VỚI CÔNG VIỆC</t>
  </si>
  <si>
    <t>B.1</t>
  </si>
  <si>
    <t>Ý thức, trách nhiệm với công việc được giao</t>
  </si>
  <si>
    <t>B.2</t>
  </si>
  <si>
    <t>Vi phạm các nội quy, quy chế của Công ty.</t>
  </si>
  <si>
    <t>ĐIỂM THƯỜNG</t>
  </si>
  <si>
    <t>C.1</t>
  </si>
  <si>
    <t>Có sáng kiến, cải tiến, hợp lý hóa sản xuất được công nhận</t>
  </si>
  <si>
    <t>C.2</t>
  </si>
  <si>
    <t>Hoàn thành tốt các công việc được giao bổ xung khi có phát sinh</t>
  </si>
  <si>
    <t>Tổng điểm</t>
  </si>
  <si>
    <t xml:space="preserve">Người lập </t>
  </si>
  <si>
    <t>Người duyệt</t>
  </si>
  <si>
    <t>MA TRẬN CHỨC NĂNG PHÒNG TÀI CHÍNH KẾ TOÁN P5</t>
  </si>
  <si>
    <t>Phòng: TCKT</t>
  </si>
  <si>
    <t>HỆ THỐNG CHỈ TIÊU CỦA PHÒNG TÀI CHÍNH KẾ TOÁN 2018 (BSC-KPI P5</t>
  </si>
  <si>
    <t>Kiểm soát giá trị tồn kho không vượt kế hoạch Tổng công ty giao</t>
  </si>
  <si>
    <t>Khách hàng</t>
  </si>
  <si>
    <t>Nghiên cứu áp dụng công nghệ mới vào SXKD</t>
  </si>
  <si>
    <t>Theo kế hoạch của EVNNPC và của công ty</t>
  </si>
  <si>
    <t>Công việc được giao theo kế hoạch</t>
  </si>
  <si>
    <t>Thực hiện các nội quy, quy chế của Công ty</t>
  </si>
  <si>
    <t xml:space="preserve">Số lượng </t>
  </si>
  <si>
    <t xml:space="preserve">Thực hiện công tác Thủ quỹ tại văn phòng Công ty. </t>
  </si>
  <si>
    <t>NHÓM CÁC CHỈ TIÊU THỰC HIỆN NHIỆM VỤ ( Cấp 1)</t>
  </si>
  <si>
    <t>CÔNG TY ĐIỆN LỰC YÊN BÁI</t>
  </si>
  <si>
    <t>Mã cấp 1</t>
  </si>
  <si>
    <t>Mã cấp 2</t>
  </si>
  <si>
    <t xml:space="preserve">KPI </t>
  </si>
  <si>
    <t>Mã cấp 3</t>
  </si>
  <si>
    <t>TCKT 01</t>
  </si>
  <si>
    <t>Tăng trưởng sản lượng điện thương phẩm</t>
  </si>
  <si>
    <t>Tổ chức, thực hiện các hoạt động SXK đạt chỉ tiêu kế hoạch</t>
  </si>
  <si>
    <t>Phần 2: Phân bổ mục tiêu</t>
  </si>
  <si>
    <t>Thực hiện lựa chọn nhà thầu đúng quy định</t>
  </si>
  <si>
    <t>Hạch toán chi phí sửa chữa lớn vào giá thành đúng tiến độ</t>
  </si>
  <si>
    <t>NHÓM KPI THEO MỤC TIÊU (Cấp 2)</t>
  </si>
  <si>
    <t>Viễn cảnh tài chính (Cấp 3)</t>
  </si>
  <si>
    <t>F</t>
  </si>
  <si>
    <t>Viễn cảnh hoạt động nội bộ (Cấp 3)</t>
  </si>
  <si>
    <t>I</t>
  </si>
  <si>
    <t>NHÓM KPI THEO MTCV (Cấp 2)</t>
  </si>
  <si>
    <t>Quản trị chiến lược (Cấp 3)</t>
  </si>
  <si>
    <t>CL</t>
  </si>
  <si>
    <t>KH</t>
  </si>
  <si>
    <t>VT</t>
  </si>
  <si>
    <t>Mua sắm, quản lý vật tư thiết bị, tài sản (Cấp 3)</t>
  </si>
  <si>
    <t>Quản trị tài chính-kế toán ( Cấp 3)</t>
  </si>
  <si>
    <t>TC</t>
  </si>
  <si>
    <t>XD</t>
  </si>
  <si>
    <t>Đầu tư xây dựng ( cấp 3)</t>
  </si>
  <si>
    <t>SCL</t>
  </si>
  <si>
    <t>Sửa chữa lớn ( cấp 3)</t>
  </si>
  <si>
    <t>KS</t>
  </si>
  <si>
    <t>Thanh tra - kiểm soát nội bộ ( cấp 3)</t>
  </si>
  <si>
    <t>Trực tiếp tham gia lập kế hoạch và tổ chức triển khai duy trì áp dụng và cải tiến hệ thống quản lý chất lượng ISO 9001:2015 trong phòng</t>
  </si>
  <si>
    <t>Trực tiếp tham gia lập kế hoạch triển khai duy trì áp dụng và cải tiến công cụ 5S trong phòng.</t>
  </si>
  <si>
    <t>Dịch vụ SXK ( cấp 3)</t>
  </si>
  <si>
    <t>SX</t>
  </si>
  <si>
    <t>Thực hiện quyết toán, hạch toán chi phí sửa chữa MBA PX thí nghiệm điện tự làm.</t>
  </si>
  <si>
    <t>Phó phòng - Kế toán tổng hợp - NGỌC</t>
  </si>
  <si>
    <t>Phó phòng - Kế toán SCL + SCTX - HÙNG</t>
  </si>
  <si>
    <t>Kế toán TSCĐ và KPTT - THUỶ</t>
  </si>
  <si>
    <t>Kế toán vật tư - THƠM</t>
  </si>
  <si>
    <t>Trưởng phòng - THU</t>
  </si>
  <si>
    <t xml:space="preserve">Tham gia triển khai thực hiện kế hoạch CCHC của Công ty </t>
  </si>
  <si>
    <t>Tham gia Thực hiện lựa chọn nhà thầu đúng quy định</t>
  </si>
  <si>
    <t>Nhập liệu số liệu lên phiếu giá, giải ngân thanh toán các công trình ĐTXD trên phần mềm Quản lý dự án</t>
  </si>
  <si>
    <t>Thực hiện phân bổ giá trị lãi vay, gốc vay các công trình ĐTXD khi có thông báo của EVNNPC.</t>
  </si>
  <si>
    <t>Điểm</t>
  </si>
  <si>
    <t xml:space="preserve">Tham gia triển khai thực hiện kế hoạch thực hiện Quy chế dân chủ của Công ty </t>
  </si>
  <si>
    <t>Thực hiện theo dõi, kiểm soát dòng tiền ( Tổng công ty cấp tiền và các khoản thanh toán)</t>
  </si>
  <si>
    <t>Kế toán Thanh toán (chuyên chi)- TRINH</t>
  </si>
  <si>
    <t>Kế toán công nợ + kế toán công trình (ĐTXD) - PHUONG</t>
  </si>
  <si>
    <t>Kế toán công trình (ĐTXD) - THUẬN</t>
  </si>
  <si>
    <t>Kế toán công trình (ĐTXD) - CỰ</t>
  </si>
  <si>
    <t>Tham gia lựa chọn nhà thầu đúng quy định</t>
  </si>
  <si>
    <t>Thực hiện công tác theo dõi, hạch toán thu hồi tạm ứng (TK 141)</t>
  </si>
  <si>
    <t>Kế toán thuế + KT chuyên thu + Thủ quỹ - HƯƠNG</t>
  </si>
  <si>
    <t>Thực hiện hạch toán kế toán các nghiệp vụ phát sinh có liên quan đến hoạt động SXKD của Công ty vào các phân hệ kế toán của chương trình ERP. Đảm bảo dữ liệu kế toán trên chương trình ERP toàn Công ty được chính xác và an toàn.</t>
  </si>
  <si>
    <t>Theo dõi, hạch toán thu tiền điện hàng tháng Tài khoản chuyên thu.</t>
  </si>
  <si>
    <t>Thực hiện hạch toán, theo dõi, quyết toán lương SXĐ điện toàn công ty</t>
  </si>
  <si>
    <t>Ban Giám đốc chấm</t>
  </si>
  <si>
    <t>Kiểm tra tính hợp lý, hợp lệ của hồ sơ quyết toán.</t>
  </si>
  <si>
    <t xml:space="preserve">Thực hiện quyết toán, hạch toán kế toán các nghiệp vụ phát sinh có liên quan đến công trình SCTX của Công ty vào chương trình ERP. </t>
  </si>
  <si>
    <t>Thực hiện theo dõi giá trị tình hình biến động tài sản của Công ty. (quản lý theo dõi Tổng nguyên giá tài sản, khấu hao TSCĐ, giá trị còn lại của TSCĐ). Phản ánh chính xác tình hình tăng giảm các tài sản theo các nguồn vốn.</t>
  </si>
  <si>
    <t>Thực hiện kiểm soát thu phiếu nhập xuất kho đủ số phiếu trong tháng đúng thời gian qui định.</t>
  </si>
  <si>
    <t xml:space="preserve">Vị trí: Trưởng phòng Tài chính kế toán </t>
  </si>
  <si>
    <t xml:space="preserve">Tham gia lập kế hoạch các chỉ tiêu SXKD của Công ty </t>
  </si>
  <si>
    <t>Thực hiện lập báo cáo tài chính đạt chất lượng báo cáo.</t>
  </si>
  <si>
    <t>Lập kế hoạch các khoản mục chi phí biến động hàng năm trong Báo cáo  kế hoạch chỉ tiêu SXKD của Công ty.</t>
  </si>
  <si>
    <t>Mã</t>
  </si>
  <si>
    <t xml:space="preserve">Nhiệm vụ </t>
  </si>
  <si>
    <t xml:space="preserve">   Nhiệm vụ cụ thể</t>
  </si>
  <si>
    <t xml:space="preserve">Triển khai thực hiện kế hoạch thực hiện Quy chế dân chủ của Công ty </t>
  </si>
  <si>
    <t xml:space="preserve">Thực hiện triển khai kế hoạch CCHC của Công ty </t>
  </si>
  <si>
    <t>Thực hiện công tác quản lý tài chính. Quản lý sử dụng vốn, kiểm soát dòng tiền, theo dõi tài sản.</t>
  </si>
  <si>
    <t>Thực hiện phân tích hiệu quả tài chính.</t>
  </si>
  <si>
    <t>Thực hiện hạch toán kế toán (tài khoản, sổ sách chứng từ, quy trình)</t>
  </si>
  <si>
    <t>Thực hiện  kiểm soát nghiệp vụ thu chi, chứng từ kế toán.</t>
  </si>
  <si>
    <t>Lập báo cáo kế toán tài chính toàn công ty</t>
  </si>
  <si>
    <t>Tham gia phối hợp thực hiện Lập Báo cáo đăng ký kế hoạch vốn và kế hoạch giải ngân vốn đầu tư xây dựng cơ bản theo yêu cầu của EVNNPC</t>
  </si>
  <si>
    <t>Thực hiện  theo dõi Báo cáo chi tiết các tài khoản công nợ được phân công đồng thời tổng hợp và báo cáo công nợ toàn Công ty.</t>
  </si>
  <si>
    <t>Tham gia thực hiện theo dõi, kiểm soát chi phí giá thành của Công ty.</t>
  </si>
  <si>
    <t>Thực hiện hạch toán các khoản mục chi phí giá thành.</t>
  </si>
  <si>
    <t xml:space="preserve">Thực hiện theo dõi số liệu, kiểm soát chi phí giá thành của  Công ty không vượt kế hoạch Tổng công ty giao. </t>
  </si>
  <si>
    <t>Thực hiện Thẩm tra quyết toán, xin vốn và giải ngân công trình XDCB.</t>
  </si>
  <si>
    <t>Thẩm tra quyết toán, xin vốn và giải ngân công trình SCL.</t>
  </si>
  <si>
    <t>Thực hiện quyết toán, xin vốn và giải ngân công trình khắc phục thiên tai</t>
  </si>
  <si>
    <t>Thực hiện công tác xin cấp vốn (Tạm ứng, thanh toán giai đoạn, quyết toán)  vốn KHCB, TDTM, vốn vay nước ngoài các dự án ĐTXD  hàng tháng.</t>
  </si>
  <si>
    <t>Thực hiện công tác giải ngân vốn các dự án ĐTXD hàng tháng.</t>
  </si>
  <si>
    <t>Thực hiện công tác xin cấp vốn (Tạm ứng,  quyết toán) công trình KPTT</t>
  </si>
  <si>
    <t>Thực hiện công tác giải ngân vốn công trình KPTT  hàng tháng.</t>
  </si>
  <si>
    <t>Thực hiện công tác giải ngân vốn công trình SCL hàng tháng.</t>
  </si>
  <si>
    <t>Tham gia theo dõi hạch toán chi phí sửa chữa lớn vào giá thành đúng tiến độ</t>
  </si>
  <si>
    <t xml:space="preserve"> Thực hiện xuất hoá đơn các công trình SXK.</t>
  </si>
  <si>
    <t xml:space="preserve"> Thực hiện xuất hoá đơn các công trình xuất hoá đơn thuê tài sản (cột điện, cáp quang..)</t>
  </si>
  <si>
    <t>Thực hiện theo dõi cho thuê tài sản  (cột điện, hạ tầng viễn thông..) đạt chỉ tiêu kế hoạch Tổng công ty giao</t>
  </si>
  <si>
    <t>Quản lý tốt công tác tài chính, quản lý vốn và sử dụng vốn đúng quy định của Luật kế toán.</t>
  </si>
  <si>
    <t xml:space="preserve">Quản lý tốt việc thực hiện hạch toán kế toán, quy trình hạch toán. </t>
  </si>
  <si>
    <t>Thực hiện kiểm soát, đối chiếu số liệu các biểu Báo cáo tài chính của từng phân hệ.</t>
  </si>
  <si>
    <t>Tham gia thực hiện, theo dõi  các công trình SXK đạt chỉ tiêu kế hoạch Tổng công ty giao</t>
  </si>
  <si>
    <t>Lập báo cáo quyết toán giải ngân vốn KHCB các công trình ĐTXD theo thực tế phát sinh Tổng công ty cấp vốn.</t>
  </si>
  <si>
    <t>Lập báo cáo quyết toán vốn giải ngân các công trình SCL theo thực tế phát sinh Tổng công ty cấp vốn.</t>
  </si>
  <si>
    <t>Lập báo cáo quyết toán vốn giải ngân các công trình KPTT  theo thực tế phát sinh Tổng công ty cấp vốn.</t>
  </si>
  <si>
    <t>Thực hiện  đánh giá vật tư thu hồi nhập kho, lập biên bản đánh giá.</t>
  </si>
  <si>
    <t>Lập báo cáo quyết toán công trình hoàn thành, tập hợp hồ sơ và hoàn thành công tác thẩm tra. Thực hiện trình lãnh đạo phê duyệt quyết định quyết toán công trình ĐTXD hoàn thành.</t>
  </si>
  <si>
    <t>Soạn thảo văn bản</t>
  </si>
  <si>
    <t>Công tác văn thư phòng</t>
  </si>
  <si>
    <t>TH</t>
  </si>
  <si>
    <t>TK</t>
  </si>
  <si>
    <t>Thực hiện công tác văn thư phòng theo đúng quy trình, quy định do EVN NPC và PCYB ban hành.</t>
  </si>
  <si>
    <t>Soạn thảo và soát kỹ các văn bản, báo cáo, quy trình, quy định…của phòng trước khi trình ký đảm bảo đúng đủ về nội dung và thể thức trình bày.</t>
  </si>
  <si>
    <t>Thực hiện tốt công tác dịch vụ khách hàng, không vi phạm về quy định giao tiếp khách hàng</t>
  </si>
  <si>
    <t>Có sáng kiến hợp lý hóa sản xuất được công nhận</t>
  </si>
  <si>
    <t>Có cải tiến hợp lý hóa sản xuất được công nhận</t>
  </si>
  <si>
    <t>Có sáng kiến hợp lý hóa sản xuất</t>
  </si>
  <si>
    <t xml:space="preserve">Có cải tiến hợp lý hóa sản xuất </t>
  </si>
  <si>
    <t>Tham gia thực hiện kế hoạch thanh tra, kiểm tra định kỳ hoặc đột xuất trong toàn Công ty về việc thực hiện các chính sách, pháp luật của Nhà nước, quy chế phân cấp quản lý, quy định của Công ty và Tổng công ty</t>
  </si>
  <si>
    <t>Tham gia thực hiện kế hoạch thanh tra, kiểm tra định kỳ hoặc đột xuất trong toàn Công ty về việc thực hiện  công tác tài chính kế toán, thanh toán các thu nhập của người lao động.</t>
  </si>
  <si>
    <t>Khai thác hiệu quả các phần mềm dùng chung được trang bị như Eoffice; Microsoft Office; visio</t>
  </si>
  <si>
    <t>Khai thác hiệu quả các phần mềm chuyên môn được trang bị</t>
  </si>
  <si>
    <t>tháng</t>
  </si>
  <si>
    <t>Giá trị hàng tồn kho hàng quý không vượt kế hoạch TCT giao</t>
  </si>
  <si>
    <t>Lập  các báo cáo kế toán tài chính.</t>
  </si>
  <si>
    <t>Thực hiện quản lý tốt chi phí phân phối điện của Công ty.</t>
  </si>
  <si>
    <t>Triển khai thực hiện tham gia  tiếp nhận và bàn giao tài sản các công trình điện khách hàng bàn giao (Tiếp nhận hồ sơ, giá trị bàn giao)..</t>
  </si>
  <si>
    <t>Triển khai thực hiện Báo cáo phân tích hiệu quả tài chính.</t>
  </si>
  <si>
    <t>Chỉ đạo thực hiện  hạch toán đúng các khoản muc chi phí giá thành Tổng công ty giao.</t>
  </si>
  <si>
    <t>Triển khai thực hiện hạch toán chi phí SCL vào giá thành đúng KH tổng công ty giao.</t>
  </si>
  <si>
    <t>Triển khai thực hiện, theo dõi các CT SXK đạt chỉ tiêu kế hoạch Tổng công ty giao</t>
  </si>
  <si>
    <t xml:space="preserve">Chỉ đạo xây dựng đề cương kiểm tra và tham gia thực hiện kế hoạch thanh tra, kiểm tra định kỳ hoặc đột xuất của Công ty đối với các đơn vị trực thuộc về việc thực hiện những lĩnh vực chuyên môn theo CNNV của phòng.
</t>
  </si>
  <si>
    <t>Thực hiện in sổ sách kế toán theo từng Phân hệ kế toán</t>
  </si>
  <si>
    <t>TC1.1</t>
  </si>
  <si>
    <t>TC1.2</t>
  </si>
  <si>
    <t>TC1.1.1</t>
  </si>
  <si>
    <t>Thực hiện quản lý tốt chi phí để đạt được Lợi nhuận TCT giao.</t>
  </si>
  <si>
    <t xml:space="preserve">Tỷ lệ, hệ số, hiệu số </t>
  </si>
  <si>
    <t>Triển khai thực hiện CCHC theo kế hoạch của Công ty đến toàn thể CBCNV trong phòng.</t>
  </si>
  <si>
    <t>Thực hiện Quy chế dân chủ của Công ty đến toàn thể CBCNV trong phòng.</t>
  </si>
  <si>
    <t>Triển khai  lập hồ sơ thanh lý tài sản, vật tư ứ đọng kém mất phẩm chất không có nhu cầu sử dụng Trình Tổng công ty đúng quy định,</t>
  </si>
  <si>
    <t xml:space="preserve">Triển khai thực hiện lập kế hoạch các chỉ tiêu SXKD của Công ty </t>
  </si>
  <si>
    <t>Thực hiện kiểm soát và xử lý chứng từ kế toán đúng đủ kịp thời theo quy định của Luật kế toán và cuả Tổng công ty quy định.</t>
  </si>
  <si>
    <t xml:space="preserve">Chỉ đạo và triển khai việc thực hiện theo dõi, kiểm soát chi phí giá thành của  Công ty không vượt kế hoạch Tổng công ty giao. </t>
  </si>
  <si>
    <t>Triển khai Thực hiện công tác theo dõi thuê tài sản (cột điện, cáp quang..) đạt chỉ tiêu kế hoạch Tổng công ty giao.</t>
  </si>
  <si>
    <t>Chỉ đạo và triển khai kế hoạch duy trì áp dụng và cải tiến hệ thống quản lý chất lượng ISO 9001:2015 của Công ty  đến toàn thể CBCNV trong phòng</t>
  </si>
  <si>
    <t xml:space="preserve">Chỉ đạo, triển khai, tổ chức thực hiện duy trì áp dụng và cải tiến hệ thống  quản lý chất lượng ISO 9001:2015 trong phòng. </t>
  </si>
  <si>
    <t>Tổ chức kiểm tra, giám sát và theo dõi đánh giá việc thực hiện công tác Iso của CBCNV trong phòng.</t>
  </si>
  <si>
    <t>Chỉ đạo và triển khai kế hoạch  duy trì áp dụng và cải tiến công cụ 5S của Công ty đến toàn thể CBCNV trong phòng.</t>
  </si>
  <si>
    <t xml:space="preserve">Triển khai, tổ chức thực hiện, duy trì áp dụng và cải tiến công cụ 5S  trong phòng. </t>
  </si>
  <si>
    <t>Tổ chức kiểm tra, giám sát và theo dõi đánh giá việc thực hiện công tác 5S của CBCNV trong phòng.</t>
  </si>
  <si>
    <t>Thực hiện công tác Văn hóa Doanh nghiệp trong đơn vị theo quy định của Công ty và Tổng Công ty Điện lực Miền Bắc</t>
  </si>
  <si>
    <t>Thực hiện các nghiệp vụ thu - chi của tất cả các loại quỹ tiền mặt đầy đủ, chính xác và kịp thời.</t>
  </si>
  <si>
    <t>Đảm bảo mức tồn quỹ hàng ngày theo quy định của Công ty</t>
  </si>
  <si>
    <t>Cập nhật đầy đủ, chính xác, kịp thời Thu - Chi - Tồn quỹ tiền mặt vào Sổ quỹ.</t>
  </si>
  <si>
    <t xml:space="preserve"> Lập báo cáo thu chi quỹ tiền mặt hàng ngày.</t>
  </si>
  <si>
    <t>Lập báo cáo kiểm kê tồn quỹ hàng năm.</t>
  </si>
  <si>
    <t xml:space="preserve">Hạch toán kế toán các nghiệp vụ phát sinh có liên quan đến công trình KPTT của Công ty vào chương trình ERP. </t>
  </si>
  <si>
    <t>Hạch toán kế toán phải trả nhà thầu cung cấp vật tư trên phân hệ AP của chương trình ERP.</t>
  </si>
  <si>
    <t>Kiểm tra các chứng từ gốc, đảm bảo tính hợp lý, hợp lệ của các chứng từ thanh toán.</t>
  </si>
  <si>
    <t xml:space="preserve">Đối chiếu các khoản công nợ nội bộ theo thông báo hạch toán ( Công ty và Tổng công ty, Các đơn vị trực thuộc TCT. Công ty và các đơn vị cấp 4). </t>
  </si>
  <si>
    <t>Kiểm tra các định khoản các nghiệp vụ phát sinh. Kiểm tra sự cân đối giữa số liệu kế toán chi tiết và tổng hợp của Công ty.</t>
  </si>
  <si>
    <t>Lập các báo cáo quyết toán thuế (Thuế GTGT, TNDN, TNCN) theo qui định.</t>
  </si>
  <si>
    <t>Lập báo cáo quyết toán tình hình sử dụng Hóa đơn theo qui định.</t>
  </si>
  <si>
    <t>Lập báo cáo kiểm kê tài sản, vật tư, CCDC hàng năm.</t>
  </si>
  <si>
    <t>Lập báo cáo kiểm kê công nợ hàng năm.</t>
  </si>
  <si>
    <t>Lập báo cáo tiết kiệm chống lãng phí hàng quý.</t>
  </si>
  <si>
    <t>Lập Báo cáo kế hoạch dòng tiền của Công ty.</t>
  </si>
  <si>
    <t>Lập báo cáo ước khấu hao TSCĐ hàng năm.</t>
  </si>
  <si>
    <t>Lập Báo cáo  kế hoạch thanh xử lý tài sản, VTTB và thu hồi công nợ hàng năm.</t>
  </si>
  <si>
    <t>Kiểm soát, hạch toán đúng các khoản muc chi phí giá thành Tổng công ty giao.</t>
  </si>
  <si>
    <t>Lập báo cáo quyết toán, tập hợp hồ sơ và hoàn thành công tác thẩm tra trình lãnh đạo phê duyệt quyết toán công trình SCL.</t>
  </si>
  <si>
    <t xml:space="preserve"> Lập hồ sơ quyết toán công trình KPTT.</t>
  </si>
  <si>
    <t>Hạch toán giá trị chi phí sửa chữa lớn vào giá thành đúng tiến độ Tổng công ty giao</t>
  </si>
  <si>
    <t>Quyết toán, hạch toán Doanh thu, chi phí, xác định lãi lỗ, các công trình SXK.</t>
  </si>
  <si>
    <t>Hạch toán doanh thu, chi phí. Xác định lãi lỗ cho thuê tài sản (cột điện, hạ tầng viễn thông..) đạt chỉ tiêu kế hoạch Tổng công ty giao.</t>
  </si>
  <si>
    <t>Thực hiện kiểm soát số liệu tài chính, đảm bảo các chỉ tiêu nâng cao hiệu quả tài chính Tổng công ty giao.</t>
  </si>
  <si>
    <t>CL1.1</t>
  </si>
  <si>
    <t>KH5.1</t>
  </si>
  <si>
    <t>KH6.1</t>
  </si>
  <si>
    <t>VT3.1</t>
  </si>
  <si>
    <t>VT4.1</t>
  </si>
  <si>
    <t>CL1.1.1</t>
  </si>
  <si>
    <t>KH5.1.1</t>
  </si>
  <si>
    <t>KH6.1.1</t>
  </si>
  <si>
    <t>VT3.1.1</t>
  </si>
  <si>
    <t>VT4.1.1</t>
  </si>
  <si>
    <t>TC1.1.2</t>
  </si>
  <si>
    <t>TC1.1.3</t>
  </si>
  <si>
    <t>TC1.2.1</t>
  </si>
  <si>
    <t>TC1.3.1</t>
  </si>
  <si>
    <t>TC1.3.2</t>
  </si>
  <si>
    <t>TC1.3.3</t>
  </si>
  <si>
    <t>TC1.3.4</t>
  </si>
  <si>
    <t>TC1.3.5</t>
  </si>
  <si>
    <t>Phân bổ giá trị tài sản, lập biên bản tạm tăng TS; điều chỉnh Tài sản khi có quyết định phê duyệt quyết toán công trình hoàn thành.</t>
  </si>
  <si>
    <t>Thực hiện nhiệm vụ thu chi, thanh toán chi phí giá thành, cấp chi phí của Công ty cho các điện lực.</t>
  </si>
  <si>
    <t>Thực hiện in Báo cáo Tài chính hàng quý  năm của chương trình ERP theo đúng thời gian theo quy định của Tổng công ty.</t>
  </si>
  <si>
    <t>Lập các báo cáo kế toán khác</t>
  </si>
  <si>
    <t>Kiểm soát chi phí giá thành  của các điện lực  không vượt kế hoạch Công ty giao.</t>
  </si>
  <si>
    <t>TC1.3</t>
  </si>
  <si>
    <t>TC2.1.1</t>
  </si>
  <si>
    <t>TC2.1.2</t>
  </si>
  <si>
    <t>TC2.1.3</t>
  </si>
  <si>
    <t>TC2.1.4</t>
  </si>
  <si>
    <t>TC2.1.5</t>
  </si>
  <si>
    <t>TC2.1.6</t>
  </si>
  <si>
    <t>TC2.1.7</t>
  </si>
  <si>
    <t>TC2.1.8</t>
  </si>
  <si>
    <t>TC2.1.9</t>
  </si>
  <si>
    <t>TC2.1.10</t>
  </si>
  <si>
    <t>TC2.1.11</t>
  </si>
  <si>
    <t>TC2.1.12</t>
  </si>
  <si>
    <t>TC2.1</t>
  </si>
  <si>
    <t>TC2.2</t>
  </si>
  <si>
    <t>TC2.2.1</t>
  </si>
  <si>
    <t>TC2.2.2</t>
  </si>
  <si>
    <t>TC3.1</t>
  </si>
  <si>
    <t>TC3.1.1</t>
  </si>
  <si>
    <t>TC3.1.2</t>
  </si>
  <si>
    <t>TC3.1.3</t>
  </si>
  <si>
    <t>TC3.1.4</t>
  </si>
  <si>
    <t>TC3.1.5</t>
  </si>
  <si>
    <t>TC3.2.1</t>
  </si>
  <si>
    <t>TC3.2.2</t>
  </si>
  <si>
    <t>TC3.2.3</t>
  </si>
  <si>
    <t>TC3.2.4</t>
  </si>
  <si>
    <t>TC3.2.5</t>
  </si>
  <si>
    <t>TC3.2.6</t>
  </si>
  <si>
    <t>TC3.2.7</t>
  </si>
  <si>
    <t>TC3.2.8</t>
  </si>
  <si>
    <t>TC3.2.9</t>
  </si>
  <si>
    <t>TC3.2.10</t>
  </si>
  <si>
    <t>TC3.2.11</t>
  </si>
  <si>
    <t>TC3.2.12</t>
  </si>
  <si>
    <t>TC3.2.13</t>
  </si>
  <si>
    <t>TC3.2.14</t>
  </si>
  <si>
    <t>TC4.1</t>
  </si>
  <si>
    <t>TC4.2</t>
  </si>
  <si>
    <t>TC4.1.1</t>
  </si>
  <si>
    <t>TC4.1.2</t>
  </si>
  <si>
    <t>TC4.2.1</t>
  </si>
  <si>
    <t>TC5.1.1</t>
  </si>
  <si>
    <t>TC5.1.2</t>
  </si>
  <si>
    <t>TC5.1.3</t>
  </si>
  <si>
    <t>TC5.1.4</t>
  </si>
  <si>
    <t>TC5.3.1</t>
  </si>
  <si>
    <t>TC5.3.2</t>
  </si>
  <si>
    <t>TC5.3.3</t>
  </si>
  <si>
    <t>TC5.2</t>
  </si>
  <si>
    <t>TC5.3</t>
  </si>
  <si>
    <t>TC5.3.4</t>
  </si>
  <si>
    <t>HC1.2</t>
  </si>
  <si>
    <t>HC1.1.1</t>
  </si>
  <si>
    <t>HC1.2.1</t>
  </si>
  <si>
    <t>CN3.1.1</t>
  </si>
  <si>
    <t>CN3.1.2</t>
  </si>
  <si>
    <t>CN3.1</t>
  </si>
  <si>
    <t>KS3.1</t>
  </si>
  <si>
    <t>KS3.1.1</t>
  </si>
  <si>
    <t>QT1.1.1</t>
  </si>
  <si>
    <t>QT1.1</t>
  </si>
  <si>
    <t>QT1.2</t>
  </si>
  <si>
    <t>QT2.1</t>
  </si>
  <si>
    <t>QT2.1.1</t>
  </si>
  <si>
    <t>QT1.2.1</t>
  </si>
  <si>
    <t>QT2.2</t>
  </si>
  <si>
    <t>QT2.2.1</t>
  </si>
  <si>
    <t>VH1.1.1</t>
  </si>
  <si>
    <t>VH1.1</t>
  </si>
  <si>
    <t>SX1.2</t>
  </si>
  <si>
    <t>SX1.1</t>
  </si>
  <si>
    <t>SX1.1.1</t>
  </si>
  <si>
    <t>SX1.1.2</t>
  </si>
  <si>
    <t>SX1.2.1</t>
  </si>
  <si>
    <t>XD4.1</t>
  </si>
  <si>
    <t>SC3.1</t>
  </si>
  <si>
    <t>SC4.1</t>
  </si>
  <si>
    <t>XD4.1.1</t>
  </si>
  <si>
    <t>SC3.1.1</t>
  </si>
  <si>
    <t>SC4.1.1</t>
  </si>
  <si>
    <t>F1.1</t>
  </si>
  <si>
    <t>F1.1.1</t>
  </si>
  <si>
    <t>F3.1</t>
  </si>
  <si>
    <t>F3.1.1</t>
  </si>
  <si>
    <t>F4.2</t>
  </si>
  <si>
    <t>F4.2.1</t>
  </si>
  <si>
    <t>C1.1</t>
  </si>
  <si>
    <t>C1.1.1</t>
  </si>
  <si>
    <t>I4.1</t>
  </si>
  <si>
    <t>I4.1.1</t>
  </si>
  <si>
    <t>TC5.2.1</t>
  </si>
  <si>
    <t>HC1.1</t>
  </si>
  <si>
    <t>TC3.2</t>
  </si>
  <si>
    <t>TC5.1</t>
  </si>
  <si>
    <t>Trọng số chung (a)</t>
  </si>
  <si>
    <t>G</t>
  </si>
  <si>
    <t>Lập báo cáo phân tích các chỉ tiêu tài chính hoạt động SXKD của Công ty.</t>
  </si>
  <si>
    <t>a1</t>
  </si>
  <si>
    <t>a2</t>
  </si>
  <si>
    <t>a3</t>
  </si>
  <si>
    <t>TS</t>
  </si>
  <si>
    <t>a4</t>
  </si>
  <si>
    <t>KQ</t>
  </si>
  <si>
    <t>TL=TH/KH; TH-KH; Hệ số</t>
  </si>
  <si>
    <t>Gqđ=G*a</t>
  </si>
  <si>
    <t>A3</t>
  </si>
  <si>
    <t>NHÓM CÁC CHỈ TIÊU CHUNG (KPI CHUNG)</t>
  </si>
  <si>
    <t>Tr.đ</t>
  </si>
  <si>
    <t>Lập danh mục VTTB, tài sản thu hồi</t>
  </si>
  <si>
    <t>VT3.1.2</t>
  </si>
  <si>
    <t>VT3.1.3</t>
  </si>
  <si>
    <t>VT3.1.4</t>
  </si>
  <si>
    <t>Trình Tổng công ty xin thanh lý TSCĐ, VTTB ứ đọng kém mất phẩm chất không có nhu cầu sử dụng</t>
  </si>
  <si>
    <t>Tham gia thực hiện Lập hồ sơ Thanh lý tài sản, vật tư ứ đọng kém mất phẩm chất không có nhu cầu sử dụng.</t>
  </si>
  <si>
    <t>Báo cáo Tổng công ty kết quả thanh lý</t>
  </si>
  <si>
    <t xml:space="preserve">Ra Quyết định thanh lý tài sản, VTTB thu hồi </t>
  </si>
  <si>
    <t>Tham gia thực hiện tiếp nhận và bàn giao TS các công trình điện khách hàng  bàn giao</t>
  </si>
  <si>
    <t>Thực hiện tiếp nhận và bàn giao TS các công trình điện khách hàng bàn giao (Tiếp nhận hồ sơ sổ sách kế toán, giá trị bàn giao)</t>
  </si>
  <si>
    <t>Kiểm tra tính hợp lý, hợp lệ của hồ sơ quyết toán SCL.</t>
  </si>
  <si>
    <t>SX1.2.2</t>
  </si>
  <si>
    <t>Tham gia  thực hiện Thanh lý tài sản, vật tư ứ đọng kém mất phẩm chất không có nhu cầu sử dụng.</t>
  </si>
  <si>
    <t>Tham gia thực hiện tiếp nhận và bàn giao TS các công trình điện khách hàng và các đơn vị trực thuộc NPC bàn giao</t>
  </si>
  <si>
    <t>Chỉ đạo thực hiện công tác văn thư phòng theo đúng quy trình, quy định do EVN NPC và PCYB ban hành.</t>
  </si>
  <si>
    <t>Số lượng</t>
  </si>
  <si>
    <t>C1.1.2</t>
  </si>
  <si>
    <t>C2.1</t>
  </si>
  <si>
    <t>B1.1</t>
  </si>
  <si>
    <t>B1.2</t>
  </si>
  <si>
    <t>B1.1.1</t>
  </si>
  <si>
    <t>B1.2.1</t>
  </si>
  <si>
    <t>C1.2</t>
  </si>
  <si>
    <t>C2.2.1</t>
  </si>
  <si>
    <t>HC4.1</t>
  </si>
  <si>
    <t>Thực hiện viết bài cho trang website của Công ty theo quy định</t>
  </si>
  <si>
    <t>HC4.1.1</t>
  </si>
  <si>
    <t xml:space="preserve">Trọng số cấp 1 </t>
  </si>
  <si>
    <t xml:space="preserve">Trọng số cấp 2  </t>
  </si>
  <si>
    <t xml:space="preserve">Trọng số cấp 3  </t>
  </si>
  <si>
    <t xml:space="preserve">Trọng số cấp 4  </t>
  </si>
  <si>
    <t xml:space="preserve">Trọng số chỉ tiêu </t>
  </si>
  <si>
    <t>a5</t>
  </si>
  <si>
    <t>a=a1*a2*a3*a4*a5</t>
  </si>
  <si>
    <t>Số lần thanh lý</t>
  </si>
  <si>
    <t>Số lượng công trình</t>
  </si>
  <si>
    <t>Thực hiện lập báo cáo kế toán khác đạt chất lượng báo cáo.</t>
  </si>
  <si>
    <t>Số lượng bài viết</t>
  </si>
  <si>
    <t>Số CBCNV biết khai thác hiệu quả các phần mềm  được trang bị: Microsoft Office (Word, Excel, Power Point); Eoffice; Visio.</t>
  </si>
  <si>
    <t>Số lượng phiếu NC</t>
  </si>
  <si>
    <t>Số lần kiểm tra nội bộ</t>
  </si>
  <si>
    <t>≥70</t>
  </si>
  <si>
    <t>Kế toán công trình (ĐTXD) -kế toán XDCB THUẬN</t>
  </si>
  <si>
    <t xml:space="preserve">Công trình XDCB: </t>
  </si>
  <si>
    <t>Thực hiện công tác xin cấp vốn (Tạm ứng, thanh toán giai đoạn, quyết toán) công trình SCL</t>
  </si>
  <si>
    <t>TC5.2.2</t>
  </si>
  <si>
    <t>TC5.2.3</t>
  </si>
  <si>
    <t>TC5.2.4</t>
  </si>
  <si>
    <t>Ngày 29 tháng 8 năm 2018</t>
  </si>
</sst>
</file>

<file path=xl/styles.xml><?xml version="1.0" encoding="utf-8"?>
<styleSheet xmlns="http://schemas.openxmlformats.org/spreadsheetml/2006/main">
  <numFmts count="15">
    <numFmt numFmtId="41" formatCode="_(* #,##0_);_(* \(#,##0\);_(* &quot;-&quot;_);_(@_)"/>
    <numFmt numFmtId="44" formatCode="_(&quot;$&quot;* #,##0.00_);_(&quot;$&quot;* \(#,##0.00\);_(&quot;$&quot;* &quot;-&quot;??_);_(@_)"/>
    <numFmt numFmtId="43" formatCode="_(* #,##0.00_);_(* \(#,##0.00\);_(* &quot;-&quot;??_);_(@_)"/>
    <numFmt numFmtId="164" formatCode="_-* #,##0.00_-;\-* #,##0.00_-;_-* &quot;-&quot;??_-;_-@_-"/>
    <numFmt numFmtId="165" formatCode="_-* #,##0.00\ _₫_-;\-* #,##0.00\ _₫_-;_-* &quot;-&quot;??\ _₫_-;_-@_-"/>
    <numFmt numFmtId="166" formatCode="&quot;\&quot;#,##0.00;[Red]&quot;\&quot;&quot;\&quot;&quot;\&quot;&quot;\&quot;&quot;\&quot;&quot;\&quot;\-#,##0.00"/>
    <numFmt numFmtId="167" formatCode="&quot;\&quot;#,##0;[Red]&quot;\&quot;&quot;\&quot;\-#,##0"/>
    <numFmt numFmtId="168" formatCode="0.0%"/>
    <numFmt numFmtId="169" formatCode="_-* #,##0.0_-;\-* #,##0.0_-;_-* &quot;-&quot;??_-;_-@_-"/>
    <numFmt numFmtId="170" formatCode="\$#,##0\ ;\(\$#,##0\)"/>
    <numFmt numFmtId="171" formatCode="_(* #,##0.00_);_(* \(#,##0.00\);_(* \-??_);_(@_)"/>
    <numFmt numFmtId="172" formatCode="_-* #,##0.00_-;\-* #,##0.00_-;_-* \-??_-;_-@_-"/>
    <numFmt numFmtId="173" formatCode="_(* #,##0_);_(* \(#,##0\);_(* &quot;-&quot;??_);_(@_)"/>
    <numFmt numFmtId="174" formatCode="_(* #,##0.0_);_(* \(#,##0.0\);_(* &quot;-&quot;??_);_(@_)"/>
    <numFmt numFmtId="175" formatCode="_(* #,##0_);_(* \(#,##0\);_(* &quot;-&quot;?_);_(@_)"/>
  </numFmts>
  <fonts count="56">
    <font>
      <sz val="12"/>
      <color theme="1"/>
      <name val="Calibri"/>
      <family val="2"/>
      <scheme val="minor"/>
    </font>
    <font>
      <sz val="11"/>
      <color theme="1"/>
      <name val="Calibri"/>
      <family val="2"/>
      <scheme val="minor"/>
    </font>
    <font>
      <sz val="11"/>
      <color indexed="8"/>
      <name val="Calibri"/>
      <family val="2"/>
    </font>
    <font>
      <sz val="12"/>
      <color indexed="8"/>
      <name val="Calibri"/>
      <family val="2"/>
    </font>
    <font>
      <b/>
      <sz val="12"/>
      <name val="Arial"/>
      <family val="2"/>
    </font>
    <font>
      <sz val="10"/>
      <name val="Arial"/>
      <family val="2"/>
    </font>
    <font>
      <sz val="14"/>
      <name val="??"/>
      <family val="3"/>
    </font>
    <font>
      <sz val="10"/>
      <name val="???"/>
      <family val="3"/>
    </font>
    <font>
      <sz val="10"/>
      <name val=".VnTime"/>
      <family val="2"/>
    </font>
    <font>
      <sz val="11"/>
      <color indexed="8"/>
      <name val="Calibri"/>
      <family val="2"/>
    </font>
    <font>
      <sz val="10"/>
      <color indexed="8"/>
      <name val="Arial"/>
      <family val="2"/>
    </font>
    <font>
      <sz val="9"/>
      <color indexed="8"/>
      <name val="Arial"/>
      <family val="2"/>
    </font>
    <font>
      <sz val="11"/>
      <color indexed="8"/>
      <name val="Arial"/>
      <family val="2"/>
    </font>
    <font>
      <sz val="14"/>
      <name val="Times New Roman"/>
      <family val="1"/>
    </font>
    <font>
      <sz val="11"/>
      <name val="ＭＳ Ｐゴシック"/>
      <family val="3"/>
      <charset val="128"/>
    </font>
    <font>
      <sz val="10"/>
      <name val="Arial"/>
      <family val="2"/>
      <charset val="163"/>
    </font>
    <font>
      <b/>
      <sz val="18"/>
      <color indexed="18"/>
      <name val="Arial"/>
      <family val="2"/>
    </font>
    <font>
      <sz val="16"/>
      <color indexed="18"/>
      <name val="Arial"/>
      <family val="2"/>
    </font>
    <font>
      <b/>
      <sz val="16"/>
      <color indexed="18"/>
      <name val="Arial"/>
      <family val="2"/>
    </font>
    <font>
      <b/>
      <sz val="14"/>
      <color indexed="18"/>
      <name val="Arial"/>
      <family val="2"/>
    </font>
    <font>
      <sz val="12"/>
      <color indexed="18"/>
      <name val="Arial"/>
      <family val="2"/>
    </font>
    <font>
      <sz val="9"/>
      <color indexed="18"/>
      <name val="Arial"/>
      <family val="2"/>
    </font>
    <font>
      <b/>
      <sz val="12"/>
      <color indexed="18"/>
      <name val="Arial"/>
      <family val="2"/>
    </font>
    <font>
      <i/>
      <sz val="12"/>
      <color indexed="18"/>
      <name val="Arial"/>
      <family val="2"/>
    </font>
    <font>
      <sz val="18"/>
      <color indexed="18"/>
      <name val="Arial"/>
      <family val="2"/>
    </font>
    <font>
      <sz val="12"/>
      <name val="Arial"/>
      <family val="2"/>
    </font>
    <font>
      <sz val="14"/>
      <name val="Times New Roman"/>
      <family val="1"/>
      <charset val="1"/>
    </font>
    <font>
      <sz val="11"/>
      <color indexed="8"/>
      <name val="Calibri"/>
      <family val="2"/>
      <charset val="1"/>
    </font>
    <font>
      <b/>
      <sz val="18"/>
      <color indexed="18"/>
      <name val="Times New Roman"/>
      <family val="1"/>
    </font>
    <font>
      <sz val="15"/>
      <color indexed="18"/>
      <name val="Arial"/>
      <family val="2"/>
    </font>
    <font>
      <b/>
      <sz val="14"/>
      <name val="Arial"/>
      <family val="2"/>
    </font>
    <font>
      <b/>
      <sz val="11"/>
      <name val="Arial"/>
      <family val="2"/>
    </font>
    <font>
      <b/>
      <sz val="12"/>
      <name val="Times New Roman"/>
      <family val="1"/>
    </font>
    <font>
      <sz val="12"/>
      <name val="Times New Roman"/>
      <family val="1"/>
    </font>
    <font>
      <b/>
      <i/>
      <sz val="12"/>
      <name val="Times New Roman"/>
      <family val="1"/>
    </font>
    <font>
      <b/>
      <i/>
      <u/>
      <sz val="12"/>
      <name val="Times New Roman"/>
      <family val="1"/>
    </font>
    <font>
      <i/>
      <sz val="12"/>
      <name val="Times New Roman"/>
      <family val="1"/>
    </font>
    <font>
      <sz val="12"/>
      <color indexed="9"/>
      <name val="Times New Roman"/>
      <family val="1"/>
    </font>
    <font>
      <sz val="12"/>
      <color indexed="8"/>
      <name val="Times New Roman"/>
      <family val="1"/>
    </font>
    <font>
      <sz val="12"/>
      <name val="Times New Roman"/>
      <family val="1"/>
      <charset val="163"/>
    </font>
    <font>
      <b/>
      <sz val="12"/>
      <name val="Times New Roman"/>
      <family val="1"/>
      <charset val="163"/>
    </font>
    <font>
      <sz val="12"/>
      <color indexed="10"/>
      <name val="Arial"/>
      <family val="2"/>
    </font>
    <font>
      <b/>
      <sz val="11"/>
      <name val="Times New Roman"/>
      <family val="1"/>
    </font>
    <font>
      <b/>
      <sz val="14"/>
      <name val="Times New Roman"/>
      <family val="1"/>
    </font>
    <font>
      <sz val="12"/>
      <color theme="1"/>
      <name val="Calibri"/>
      <family val="2"/>
      <scheme val="minor"/>
    </font>
    <font>
      <sz val="11"/>
      <color theme="1"/>
      <name val="Calibri"/>
      <family val="2"/>
      <scheme val="minor"/>
    </font>
    <font>
      <u/>
      <sz val="12"/>
      <color theme="10"/>
      <name val="Calibri"/>
      <family val="2"/>
      <scheme val="minor"/>
    </font>
    <font>
      <sz val="11"/>
      <color theme="1"/>
      <name val="Arial"/>
      <family val="2"/>
    </font>
    <font>
      <sz val="10"/>
      <color rgb="FF000000"/>
      <name val="Arial"/>
      <family val="2"/>
    </font>
    <font>
      <sz val="9"/>
      <color theme="1"/>
      <name val="Arial"/>
      <family val="2"/>
    </font>
    <font>
      <sz val="12"/>
      <color rgb="FFFF0000"/>
      <name val="Times New Roman"/>
      <family val="1"/>
    </font>
    <font>
      <b/>
      <sz val="12"/>
      <color rgb="FFFF0000"/>
      <name val="Times New Roman"/>
      <family val="1"/>
    </font>
    <font>
      <b/>
      <sz val="12"/>
      <color rgb="FFFF0000"/>
      <name val="Times New Roman"/>
      <family val="1"/>
      <charset val="163"/>
    </font>
    <font>
      <sz val="12"/>
      <color rgb="FFFF0000"/>
      <name val="Arial"/>
      <family val="2"/>
    </font>
    <font>
      <sz val="12"/>
      <color rgb="FFFF0000"/>
      <name val="Times New Roman"/>
      <family val="1"/>
      <charset val="163"/>
    </font>
    <font>
      <b/>
      <sz val="12"/>
      <color rgb="FFFF0000"/>
      <name val="Calibri"/>
      <family val="2"/>
    </font>
  </fonts>
  <fills count="25">
    <fill>
      <patternFill patternType="none"/>
    </fill>
    <fill>
      <patternFill patternType="gray125"/>
    </fill>
    <fill>
      <patternFill patternType="solid">
        <fgColor indexed="9"/>
        <bgColor indexed="64"/>
      </patternFill>
    </fill>
    <fill>
      <patternFill patternType="solid">
        <fgColor indexed="44"/>
        <bgColor indexed="64"/>
      </patternFill>
    </fill>
    <fill>
      <patternFill patternType="solid">
        <fgColor indexed="51"/>
        <bgColor indexed="64"/>
      </patternFill>
    </fill>
    <fill>
      <patternFill patternType="solid">
        <fgColor indexed="47"/>
        <bgColor indexed="64"/>
      </patternFill>
    </fill>
    <fill>
      <patternFill patternType="solid">
        <fgColor indexed="52"/>
        <bgColor indexed="64"/>
      </patternFill>
    </fill>
    <fill>
      <patternFill patternType="solid">
        <fgColor indexed="11"/>
        <bgColor indexed="64"/>
      </patternFill>
    </fill>
    <fill>
      <patternFill patternType="solid">
        <fgColor indexed="13"/>
        <bgColor indexed="64"/>
      </patternFill>
    </fill>
    <fill>
      <patternFill patternType="solid">
        <fgColor indexed="42"/>
        <bgColor indexed="64"/>
      </patternFill>
    </fill>
    <fill>
      <patternFill patternType="solid">
        <fgColor indexed="49"/>
        <bgColor indexed="64"/>
      </patternFill>
    </fill>
    <fill>
      <patternFill patternType="solid">
        <fgColor indexed="27"/>
        <bgColor indexed="64"/>
      </patternFill>
    </fill>
    <fill>
      <patternFill patternType="solid">
        <fgColor indexed="43"/>
        <bgColor indexed="64"/>
      </patternFill>
    </fill>
    <fill>
      <patternFill patternType="solid">
        <fgColor indexed="26"/>
        <bgColor indexed="64"/>
      </patternFill>
    </fill>
    <fill>
      <patternFill patternType="solid">
        <fgColor indexed="53"/>
        <bgColor indexed="64"/>
      </patternFill>
    </fill>
    <fill>
      <patternFill patternType="solid">
        <fgColor indexed="22"/>
        <bgColor indexed="64"/>
      </patternFill>
    </fill>
    <fill>
      <patternFill patternType="solid">
        <fgColor indexed="9"/>
        <bgColor indexed="41"/>
      </patternFill>
    </fill>
    <fill>
      <patternFill patternType="solid">
        <fgColor indexed="41"/>
        <bgColor indexed="64"/>
      </patternFill>
    </fill>
    <fill>
      <patternFill patternType="solid">
        <fgColor indexed="31"/>
        <bgColor indexed="64"/>
      </patternFill>
    </fill>
    <fill>
      <patternFill patternType="solid">
        <fgColor rgb="FFFFFF00"/>
        <bgColor indexed="64"/>
      </patternFill>
    </fill>
    <fill>
      <patternFill patternType="solid">
        <fgColor theme="0"/>
        <bgColor indexed="64"/>
      </patternFill>
    </fill>
    <fill>
      <patternFill patternType="solid">
        <fgColor rgb="FFFFC000"/>
        <bgColor indexed="64"/>
      </patternFill>
    </fill>
    <fill>
      <patternFill patternType="solid">
        <fgColor rgb="FFFF0000"/>
        <bgColor indexed="64"/>
      </patternFill>
    </fill>
    <fill>
      <patternFill patternType="solid">
        <fgColor theme="5" tint="0.79998168889431442"/>
        <bgColor indexed="64"/>
      </patternFill>
    </fill>
    <fill>
      <patternFill patternType="solid">
        <fgColor theme="9" tint="0.59999389629810485"/>
        <bgColor indexed="64"/>
      </patternFill>
    </fill>
  </fills>
  <borders count="28">
    <border>
      <left/>
      <right/>
      <top/>
      <bottom/>
      <diagonal/>
    </border>
    <border>
      <left/>
      <right/>
      <top style="medium">
        <color indexed="64"/>
      </top>
      <bottom style="medium">
        <color indexed="64"/>
      </bottom>
      <diagonal/>
    </border>
    <border>
      <left/>
      <right/>
      <top style="thin">
        <color indexed="64"/>
      </top>
      <bottom style="thin">
        <color indexed="64"/>
      </bottom>
      <diagonal/>
    </border>
    <border>
      <left/>
      <right/>
      <top style="medium">
        <color indexed="64"/>
      </top>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right style="medium">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diagonal/>
    </border>
    <border>
      <left/>
      <right/>
      <top style="medium">
        <color indexed="64"/>
      </top>
      <bottom style="thin">
        <color indexed="64"/>
      </bottom>
      <diagonal/>
    </border>
    <border>
      <left style="thin">
        <color indexed="64"/>
      </left>
      <right style="thin">
        <color indexed="64"/>
      </right>
      <top style="hair">
        <color indexed="64"/>
      </top>
      <bottom style="thin">
        <color indexed="64"/>
      </bottom>
      <diagonal/>
    </border>
    <border>
      <left style="medium">
        <color indexed="64"/>
      </left>
      <right/>
      <top style="medium">
        <color indexed="64"/>
      </top>
      <bottom/>
      <diagonal/>
    </border>
    <border>
      <left style="medium">
        <color indexed="64"/>
      </left>
      <right/>
      <top/>
      <bottom/>
      <diagonal/>
    </border>
    <border>
      <left style="medium">
        <color indexed="64"/>
      </left>
      <right style="thin">
        <color indexed="64"/>
      </right>
      <top/>
      <bottom/>
      <diagonal/>
    </border>
    <border>
      <left style="medium">
        <color indexed="64"/>
      </left>
      <right/>
      <top/>
      <bottom style="medium">
        <color indexed="64"/>
      </bottom>
      <diagonal/>
    </border>
    <border>
      <left style="thin">
        <color indexed="64"/>
      </left>
      <right style="thin">
        <color indexed="64"/>
      </right>
      <top/>
      <bottom style="hair">
        <color indexed="64"/>
      </bottom>
      <diagonal/>
    </border>
    <border>
      <left/>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thin">
        <color indexed="64"/>
      </left>
      <right/>
      <top/>
      <bottom/>
      <diagonal/>
    </border>
    <border>
      <left/>
      <right style="thin">
        <color indexed="64"/>
      </right>
      <top style="thin">
        <color indexed="64"/>
      </top>
      <bottom style="thin">
        <color indexed="64"/>
      </bottom>
      <diagonal/>
    </border>
    <border>
      <left style="thin">
        <color indexed="64"/>
      </left>
      <right style="medium">
        <color indexed="64"/>
      </right>
      <top/>
      <bottom/>
      <diagonal/>
    </border>
    <border>
      <left style="thin">
        <color indexed="64"/>
      </left>
      <right style="medium">
        <color indexed="64"/>
      </right>
      <top/>
      <bottom style="thin">
        <color indexed="64"/>
      </bottom>
      <diagonal/>
    </border>
  </borders>
  <cellStyleXfs count="1260">
    <xf numFmtId="0" fontId="0" fillId="0" borderId="0"/>
    <xf numFmtId="166" fontId="5" fillId="0" borderId="0" applyFont="0" applyFill="0" applyBorder="0" applyAlignment="0" applyProtection="0"/>
    <xf numFmtId="0" fontId="6" fillId="0" borderId="0" applyFont="0" applyFill="0" applyBorder="0" applyAlignment="0" applyProtection="0"/>
    <xf numFmtId="167" fontId="5" fillId="0" borderId="0" applyFont="0" applyFill="0" applyBorder="0" applyAlignment="0" applyProtection="0"/>
    <xf numFmtId="40" fontId="6" fillId="0" borderId="0" applyFont="0" applyFill="0" applyBorder="0" applyAlignment="0" applyProtection="0"/>
    <xf numFmtId="38" fontId="6" fillId="0" borderId="0" applyFont="0" applyFill="0" applyBorder="0" applyAlignment="0" applyProtection="0"/>
    <xf numFmtId="10" fontId="5" fillId="0" borderId="0" applyFont="0" applyFill="0" applyBorder="0" applyAlignment="0" applyProtection="0"/>
    <xf numFmtId="0" fontId="7" fillId="0" borderId="0"/>
    <xf numFmtId="43" fontId="3" fillId="0" borderId="0" applyFont="0" applyFill="0" applyBorder="0" applyAlignment="0" applyProtection="0"/>
    <xf numFmtId="41" fontId="8"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8" fillId="0" borderId="0" applyFont="0" applyFill="0" applyBorder="0" applyAlignment="0" applyProtection="0"/>
    <xf numFmtId="43" fontId="5" fillId="0" borderId="0" applyFont="0" applyFill="0" applyBorder="0" applyAlignment="0" applyProtection="0"/>
    <xf numFmtId="164" fontId="9"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9"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43" fontId="10" fillId="0" borderId="0" applyFont="0" applyFill="0" applyBorder="0" applyAlignment="0" applyProtection="0"/>
    <xf numFmtId="43" fontId="11" fillId="0" borderId="0" applyFont="0" applyFill="0" applyBorder="0" applyAlignment="0" applyProtection="0"/>
    <xf numFmtId="165"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5" fontId="12"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4" fontId="12" fillId="0" borderId="0" applyFont="0" applyFill="0" applyBorder="0" applyAlignment="0" applyProtection="0"/>
    <xf numFmtId="169" fontId="12"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3" fontId="5" fillId="0" borderId="0" applyFont="0" applyFill="0" applyBorder="0" applyAlignment="0" applyProtection="0"/>
    <xf numFmtId="44" fontId="9"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9"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170" fontId="5" fillId="0" borderId="0" applyFont="0" applyFill="0" applyBorder="0" applyAlignment="0" applyProtection="0"/>
    <xf numFmtId="0" fontId="5" fillId="0" borderId="0" applyFont="0" applyFill="0" applyBorder="0" applyAlignment="0" applyProtection="0"/>
    <xf numFmtId="171" fontId="9" fillId="0" borderId="0" applyBorder="0" applyProtection="0"/>
    <xf numFmtId="171" fontId="2" fillId="0" borderId="0" applyBorder="0" applyProtection="0"/>
    <xf numFmtId="171" fontId="2" fillId="0" borderId="0" applyBorder="0" applyProtection="0"/>
    <xf numFmtId="171" fontId="2" fillId="0" borderId="0" applyBorder="0" applyProtection="0"/>
    <xf numFmtId="171" fontId="2" fillId="0" borderId="0" applyBorder="0" applyProtection="0"/>
    <xf numFmtId="171" fontId="2" fillId="0" borderId="0" applyBorder="0" applyProtection="0"/>
    <xf numFmtId="171" fontId="2" fillId="0" borderId="0" applyBorder="0" applyProtection="0"/>
    <xf numFmtId="171" fontId="2" fillId="0" borderId="0" applyBorder="0" applyProtection="0"/>
    <xf numFmtId="171" fontId="2" fillId="0" borderId="0" applyBorder="0" applyProtection="0"/>
    <xf numFmtId="171" fontId="2" fillId="0" borderId="0" applyBorder="0" applyProtection="0"/>
    <xf numFmtId="171" fontId="2" fillId="0" borderId="0" applyBorder="0" applyProtection="0"/>
    <xf numFmtId="171" fontId="2" fillId="0" borderId="0" applyBorder="0" applyProtection="0"/>
    <xf numFmtId="171" fontId="2" fillId="0" borderId="0" applyBorder="0" applyProtection="0"/>
    <xf numFmtId="171" fontId="2" fillId="0" borderId="0" applyBorder="0" applyProtection="0"/>
    <xf numFmtId="171" fontId="2" fillId="0" borderId="0" applyBorder="0" applyProtection="0"/>
    <xf numFmtId="171" fontId="2" fillId="0" borderId="0" applyBorder="0" applyProtection="0"/>
    <xf numFmtId="171" fontId="2" fillId="0" borderId="0" applyBorder="0" applyProtection="0"/>
    <xf numFmtId="171" fontId="2" fillId="0" borderId="0" applyBorder="0" applyProtection="0"/>
    <xf numFmtId="171" fontId="2" fillId="0" borderId="0" applyBorder="0" applyProtection="0"/>
    <xf numFmtId="171" fontId="27" fillId="0" borderId="0" applyBorder="0" applyProtection="0"/>
    <xf numFmtId="171" fontId="2" fillId="0" borderId="0" applyBorder="0" applyProtection="0"/>
    <xf numFmtId="171" fontId="2" fillId="0" borderId="0" applyBorder="0" applyProtection="0"/>
    <xf numFmtId="171" fontId="2" fillId="0" borderId="0" applyBorder="0" applyProtection="0"/>
    <xf numFmtId="171" fontId="2" fillId="0" borderId="0" applyBorder="0" applyProtection="0"/>
    <xf numFmtId="171" fontId="2" fillId="0" borderId="0" applyBorder="0" applyProtection="0"/>
    <xf numFmtId="171" fontId="2" fillId="0" borderId="0" applyBorder="0" applyProtection="0"/>
    <xf numFmtId="171" fontId="2" fillId="0" borderId="0" applyBorder="0" applyProtection="0"/>
    <xf numFmtId="171" fontId="2" fillId="0" borderId="0" applyBorder="0" applyProtection="0"/>
    <xf numFmtId="171" fontId="2" fillId="0" borderId="0" applyBorder="0" applyProtection="0"/>
    <xf numFmtId="171" fontId="2" fillId="0" borderId="0" applyBorder="0" applyProtection="0"/>
    <xf numFmtId="171" fontId="27" fillId="0" borderId="0" applyBorder="0" applyProtection="0"/>
    <xf numFmtId="171" fontId="27" fillId="0" borderId="0" applyBorder="0" applyProtection="0"/>
    <xf numFmtId="171" fontId="27" fillId="0" borderId="0" applyBorder="0" applyProtection="0"/>
    <xf numFmtId="171" fontId="2" fillId="0" borderId="0" applyBorder="0" applyProtection="0"/>
    <xf numFmtId="171" fontId="2" fillId="0" borderId="0" applyBorder="0" applyProtection="0"/>
    <xf numFmtId="171" fontId="27" fillId="0" borderId="0" applyBorder="0" applyProtection="0"/>
    <xf numFmtId="171" fontId="27" fillId="0" borderId="0" applyBorder="0" applyProtection="0"/>
    <xf numFmtId="171" fontId="27" fillId="0" borderId="0" applyBorder="0" applyProtection="0"/>
    <xf numFmtId="171" fontId="27" fillId="0" borderId="0" applyBorder="0" applyProtection="0"/>
    <xf numFmtId="171" fontId="27" fillId="0" borderId="0" applyBorder="0" applyProtection="0"/>
    <xf numFmtId="171" fontId="27" fillId="0" borderId="0" applyBorder="0" applyProtection="0"/>
    <xf numFmtId="171" fontId="27" fillId="0" borderId="0" applyBorder="0" applyProtection="0"/>
    <xf numFmtId="171" fontId="27" fillId="0" borderId="0" applyBorder="0" applyProtection="0"/>
    <xf numFmtId="171" fontId="2" fillId="0" borderId="0" applyBorder="0" applyProtection="0"/>
    <xf numFmtId="171" fontId="2" fillId="0" borderId="0" applyBorder="0" applyProtection="0"/>
    <xf numFmtId="171" fontId="2" fillId="0" borderId="0" applyBorder="0" applyProtection="0"/>
    <xf numFmtId="171" fontId="2" fillId="0" borderId="0" applyBorder="0" applyProtection="0"/>
    <xf numFmtId="171" fontId="2" fillId="0" borderId="0" applyBorder="0" applyProtection="0"/>
    <xf numFmtId="171" fontId="2" fillId="0" borderId="0" applyBorder="0" applyProtection="0"/>
    <xf numFmtId="171" fontId="2" fillId="0" borderId="0" applyBorder="0" applyProtection="0"/>
    <xf numFmtId="171" fontId="2" fillId="0" borderId="0" applyBorder="0" applyProtection="0"/>
    <xf numFmtId="171" fontId="2" fillId="0" borderId="0" applyBorder="0" applyProtection="0"/>
    <xf numFmtId="171" fontId="2" fillId="0" borderId="0" applyBorder="0" applyProtection="0"/>
    <xf numFmtId="171" fontId="2" fillId="0" borderId="0" applyBorder="0" applyProtection="0"/>
    <xf numFmtId="171" fontId="2" fillId="0" borderId="0" applyBorder="0" applyProtection="0"/>
    <xf numFmtId="171" fontId="2" fillId="0" borderId="0" applyBorder="0" applyProtection="0"/>
    <xf numFmtId="171" fontId="2" fillId="0" borderId="0" applyBorder="0" applyProtection="0"/>
    <xf numFmtId="171" fontId="2" fillId="0" borderId="0" applyBorder="0" applyProtection="0"/>
    <xf numFmtId="171" fontId="2" fillId="0" borderId="0" applyBorder="0" applyProtection="0"/>
    <xf numFmtId="171" fontId="2" fillId="0" borderId="0" applyBorder="0" applyProtection="0"/>
    <xf numFmtId="171" fontId="2" fillId="0" borderId="0" applyBorder="0" applyProtection="0"/>
    <xf numFmtId="171" fontId="2" fillId="0" borderId="0" applyBorder="0" applyProtection="0"/>
    <xf numFmtId="171" fontId="2" fillId="0" borderId="0" applyBorder="0" applyProtection="0"/>
    <xf numFmtId="171" fontId="2" fillId="0" borderId="0" applyBorder="0" applyProtection="0"/>
    <xf numFmtId="171" fontId="2" fillId="0" borderId="0" applyBorder="0" applyProtection="0"/>
    <xf numFmtId="171" fontId="2" fillId="0" borderId="0" applyBorder="0" applyProtection="0"/>
    <xf numFmtId="171" fontId="2" fillId="0" borderId="0" applyBorder="0" applyProtection="0"/>
    <xf numFmtId="171" fontId="2" fillId="0" borderId="0" applyBorder="0" applyProtection="0"/>
    <xf numFmtId="171" fontId="2" fillId="0" borderId="0" applyBorder="0" applyProtection="0"/>
    <xf numFmtId="171" fontId="2" fillId="0" borderId="0" applyBorder="0" applyProtection="0"/>
    <xf numFmtId="171" fontId="2" fillId="0" borderId="0" applyBorder="0" applyProtection="0"/>
    <xf numFmtId="171" fontId="2" fillId="0" borderId="0" applyBorder="0" applyProtection="0"/>
    <xf numFmtId="171" fontId="2" fillId="0" borderId="0" applyBorder="0" applyProtection="0"/>
    <xf numFmtId="171" fontId="2" fillId="0" borderId="0" applyBorder="0" applyProtection="0"/>
    <xf numFmtId="171" fontId="2" fillId="0" borderId="0" applyBorder="0" applyProtection="0"/>
    <xf numFmtId="171" fontId="2" fillId="0" borderId="0" applyBorder="0" applyProtection="0"/>
    <xf numFmtId="171" fontId="2" fillId="0" borderId="0" applyBorder="0" applyProtection="0"/>
    <xf numFmtId="171" fontId="2" fillId="0" borderId="0" applyBorder="0" applyProtection="0"/>
    <xf numFmtId="171" fontId="2" fillId="0" borderId="0" applyBorder="0" applyProtection="0"/>
    <xf numFmtId="171" fontId="2" fillId="0" borderId="0" applyBorder="0" applyProtection="0"/>
    <xf numFmtId="171" fontId="2" fillId="0" borderId="0" applyBorder="0" applyProtection="0"/>
    <xf numFmtId="171" fontId="2" fillId="0" borderId="0" applyBorder="0" applyProtection="0"/>
    <xf numFmtId="171" fontId="2" fillId="0" borderId="0" applyBorder="0" applyProtection="0"/>
    <xf numFmtId="171" fontId="2" fillId="0" borderId="0" applyBorder="0" applyProtection="0"/>
    <xf numFmtId="171" fontId="2" fillId="0" borderId="0" applyBorder="0" applyProtection="0"/>
    <xf numFmtId="171" fontId="2" fillId="0" borderId="0" applyBorder="0" applyProtection="0"/>
    <xf numFmtId="171" fontId="2" fillId="0" borderId="0" applyBorder="0" applyProtection="0"/>
    <xf numFmtId="171" fontId="2" fillId="0" borderId="0" applyBorder="0" applyProtection="0"/>
    <xf numFmtId="171" fontId="2" fillId="0" borderId="0" applyBorder="0" applyProtection="0"/>
    <xf numFmtId="171" fontId="2" fillId="0" borderId="0" applyBorder="0" applyProtection="0"/>
    <xf numFmtId="171" fontId="2" fillId="0" borderId="0" applyBorder="0" applyProtection="0"/>
    <xf numFmtId="171" fontId="2" fillId="0" borderId="0" applyBorder="0" applyProtection="0"/>
    <xf numFmtId="171" fontId="2" fillId="0" borderId="0" applyBorder="0" applyProtection="0"/>
    <xf numFmtId="171" fontId="2" fillId="0" borderId="0" applyBorder="0" applyProtection="0"/>
    <xf numFmtId="171" fontId="2" fillId="0" borderId="0" applyBorder="0" applyProtection="0"/>
    <xf numFmtId="171" fontId="2" fillId="0" borderId="0" applyBorder="0" applyProtection="0"/>
    <xf numFmtId="171" fontId="2" fillId="0" borderId="0" applyBorder="0" applyProtection="0"/>
    <xf numFmtId="171" fontId="2" fillId="0" borderId="0" applyBorder="0" applyProtection="0"/>
    <xf numFmtId="171" fontId="2" fillId="0" borderId="0" applyBorder="0" applyProtection="0"/>
    <xf numFmtId="171" fontId="2" fillId="0" borderId="0" applyBorder="0" applyProtection="0"/>
    <xf numFmtId="171" fontId="2" fillId="0" borderId="0" applyBorder="0" applyProtection="0"/>
    <xf numFmtId="171" fontId="2" fillId="0" borderId="0" applyBorder="0" applyProtection="0"/>
    <xf numFmtId="171" fontId="2" fillId="0" borderId="0" applyBorder="0" applyProtection="0"/>
    <xf numFmtId="171" fontId="2" fillId="0" borderId="0" applyBorder="0" applyProtection="0"/>
    <xf numFmtId="171" fontId="2" fillId="0" borderId="0" applyBorder="0" applyProtection="0"/>
    <xf numFmtId="172" fontId="9" fillId="0" borderId="0" applyBorder="0" applyProtection="0"/>
    <xf numFmtId="172" fontId="2" fillId="0" borderId="0" applyBorder="0" applyProtection="0"/>
    <xf numFmtId="172" fontId="2" fillId="0" borderId="0" applyBorder="0" applyProtection="0"/>
    <xf numFmtId="172" fontId="2" fillId="0" borderId="0" applyBorder="0" applyProtection="0"/>
    <xf numFmtId="172" fontId="2" fillId="0" borderId="0" applyBorder="0" applyProtection="0"/>
    <xf numFmtId="172" fontId="2" fillId="0" borderId="0" applyBorder="0" applyProtection="0"/>
    <xf numFmtId="172" fontId="2" fillId="0" borderId="0" applyBorder="0" applyProtection="0"/>
    <xf numFmtId="172" fontId="2" fillId="0" borderId="0" applyBorder="0" applyProtection="0"/>
    <xf numFmtId="172" fontId="2" fillId="0" borderId="0" applyBorder="0" applyProtection="0"/>
    <xf numFmtId="172" fontId="2" fillId="0" borderId="0" applyBorder="0" applyProtection="0"/>
    <xf numFmtId="172" fontId="2" fillId="0" borderId="0" applyBorder="0" applyProtection="0"/>
    <xf numFmtId="172" fontId="2" fillId="0" borderId="0" applyBorder="0" applyProtection="0"/>
    <xf numFmtId="172" fontId="2" fillId="0" borderId="0" applyBorder="0" applyProtection="0"/>
    <xf numFmtId="172" fontId="2" fillId="0" borderId="0" applyBorder="0" applyProtection="0"/>
    <xf numFmtId="172" fontId="2" fillId="0" borderId="0" applyBorder="0" applyProtection="0"/>
    <xf numFmtId="172" fontId="2" fillId="0" borderId="0" applyBorder="0" applyProtection="0"/>
    <xf numFmtId="172" fontId="2" fillId="0" borderId="0" applyBorder="0" applyProtection="0"/>
    <xf numFmtId="172" fontId="2" fillId="0" borderId="0" applyBorder="0" applyProtection="0"/>
    <xf numFmtId="172" fontId="2" fillId="0" borderId="0" applyBorder="0" applyProtection="0"/>
    <xf numFmtId="172" fontId="2" fillId="0" borderId="0" applyBorder="0" applyProtection="0"/>
    <xf numFmtId="172" fontId="2" fillId="0" borderId="0" applyBorder="0" applyProtection="0"/>
    <xf numFmtId="172" fontId="9" fillId="0" borderId="0" applyBorder="0" applyProtection="0"/>
    <xf numFmtId="172" fontId="2" fillId="0" borderId="0" applyBorder="0" applyProtection="0"/>
    <xf numFmtId="172" fontId="2" fillId="0" borderId="0" applyBorder="0" applyProtection="0"/>
    <xf numFmtId="172" fontId="2" fillId="0" borderId="0" applyBorder="0" applyProtection="0"/>
    <xf numFmtId="172" fontId="2" fillId="0" borderId="0" applyBorder="0" applyProtection="0"/>
    <xf numFmtId="172" fontId="2" fillId="0" borderId="0" applyBorder="0" applyProtection="0"/>
    <xf numFmtId="172" fontId="2" fillId="0" borderId="0" applyBorder="0" applyProtection="0"/>
    <xf numFmtId="172" fontId="2" fillId="0" borderId="0" applyBorder="0" applyProtection="0"/>
    <xf numFmtId="172" fontId="2" fillId="0" borderId="0" applyBorder="0" applyProtection="0"/>
    <xf numFmtId="172" fontId="2" fillId="0" borderId="0" applyBorder="0" applyProtection="0"/>
    <xf numFmtId="172" fontId="2" fillId="0" borderId="0" applyBorder="0" applyProtection="0"/>
    <xf numFmtId="172" fontId="2" fillId="0" borderId="0" applyBorder="0" applyProtection="0"/>
    <xf numFmtId="172" fontId="2" fillId="0" borderId="0" applyBorder="0" applyProtection="0"/>
    <xf numFmtId="172" fontId="2" fillId="0" borderId="0" applyBorder="0" applyProtection="0"/>
    <xf numFmtId="172" fontId="2" fillId="0" borderId="0" applyBorder="0" applyProtection="0"/>
    <xf numFmtId="172" fontId="2" fillId="0" borderId="0" applyBorder="0" applyProtection="0"/>
    <xf numFmtId="172" fontId="2" fillId="0" borderId="0" applyBorder="0" applyProtection="0"/>
    <xf numFmtId="172" fontId="2" fillId="0" borderId="0" applyBorder="0" applyProtection="0"/>
    <xf numFmtId="172" fontId="2" fillId="0" borderId="0" applyBorder="0" applyProtection="0"/>
    <xf numFmtId="172" fontId="2" fillId="0" borderId="0" applyBorder="0" applyProtection="0"/>
    <xf numFmtId="172" fontId="2" fillId="0" borderId="0" applyBorder="0" applyProtection="0"/>
    <xf numFmtId="172" fontId="2" fillId="0" borderId="0" applyBorder="0" applyProtection="0"/>
    <xf numFmtId="172" fontId="2" fillId="0" borderId="0" applyBorder="0" applyProtection="0"/>
    <xf numFmtId="172" fontId="2" fillId="0" borderId="0" applyBorder="0" applyProtection="0"/>
    <xf numFmtId="172" fontId="2" fillId="0" borderId="0" applyBorder="0" applyProtection="0"/>
    <xf numFmtId="172" fontId="2" fillId="0" borderId="0" applyBorder="0" applyProtection="0"/>
    <xf numFmtId="172" fontId="2" fillId="0" borderId="0" applyBorder="0" applyProtection="0"/>
    <xf numFmtId="172" fontId="2" fillId="0" borderId="0" applyBorder="0" applyProtection="0"/>
    <xf numFmtId="172" fontId="2" fillId="0" borderId="0" applyBorder="0" applyProtection="0"/>
    <xf numFmtId="172" fontId="2" fillId="0" borderId="0" applyBorder="0" applyProtection="0"/>
    <xf numFmtId="172" fontId="2" fillId="0" borderId="0" applyBorder="0" applyProtection="0"/>
    <xf numFmtId="172" fontId="2" fillId="0" borderId="0" applyBorder="0" applyProtection="0"/>
    <xf numFmtId="172" fontId="2" fillId="0" borderId="0" applyBorder="0" applyProtection="0"/>
    <xf numFmtId="172" fontId="2" fillId="0" borderId="0" applyBorder="0" applyProtection="0"/>
    <xf numFmtId="172" fontId="2" fillId="0" borderId="0" applyBorder="0" applyProtection="0"/>
    <xf numFmtId="172" fontId="2" fillId="0" borderId="0" applyBorder="0" applyProtection="0"/>
    <xf numFmtId="172" fontId="2" fillId="0" borderId="0" applyBorder="0" applyProtection="0"/>
    <xf numFmtId="172" fontId="2" fillId="0" borderId="0" applyBorder="0" applyProtection="0"/>
    <xf numFmtId="172" fontId="2" fillId="0" borderId="0" applyBorder="0" applyProtection="0"/>
    <xf numFmtId="172" fontId="2" fillId="0" borderId="0" applyBorder="0" applyProtection="0"/>
    <xf numFmtId="172" fontId="2" fillId="0" borderId="0" applyBorder="0" applyProtection="0"/>
    <xf numFmtId="172" fontId="2" fillId="0" borderId="0" applyBorder="0" applyProtection="0"/>
    <xf numFmtId="172" fontId="2" fillId="0" borderId="0" applyBorder="0" applyProtection="0"/>
    <xf numFmtId="172" fontId="2" fillId="0" borderId="0" applyBorder="0" applyProtection="0"/>
    <xf numFmtId="172" fontId="2" fillId="0" borderId="0" applyBorder="0" applyProtection="0"/>
    <xf numFmtId="172" fontId="2" fillId="0" borderId="0" applyBorder="0" applyProtection="0"/>
    <xf numFmtId="172" fontId="2" fillId="0" borderId="0" applyBorder="0" applyProtection="0"/>
    <xf numFmtId="172" fontId="2" fillId="0" borderId="0" applyBorder="0" applyProtection="0"/>
    <xf numFmtId="172" fontId="2" fillId="0" borderId="0" applyBorder="0" applyProtection="0"/>
    <xf numFmtId="172" fontId="2" fillId="0" borderId="0" applyBorder="0" applyProtection="0"/>
    <xf numFmtId="172" fontId="2" fillId="0" borderId="0" applyBorder="0" applyProtection="0"/>
    <xf numFmtId="172" fontId="2" fillId="0" borderId="0" applyBorder="0" applyProtection="0"/>
    <xf numFmtId="172" fontId="2" fillId="0" borderId="0" applyBorder="0" applyProtection="0"/>
    <xf numFmtId="172" fontId="2" fillId="0" borderId="0" applyBorder="0" applyProtection="0"/>
    <xf numFmtId="172" fontId="2" fillId="0" borderId="0" applyBorder="0" applyProtection="0"/>
    <xf numFmtId="172" fontId="2" fillId="0" borderId="0" applyBorder="0" applyProtection="0"/>
    <xf numFmtId="172" fontId="2" fillId="0" borderId="0" applyBorder="0" applyProtection="0"/>
    <xf numFmtId="172" fontId="2" fillId="0" borderId="0" applyBorder="0" applyProtection="0"/>
    <xf numFmtId="172" fontId="2" fillId="0" borderId="0" applyBorder="0" applyProtection="0"/>
    <xf numFmtId="172" fontId="2" fillId="0" borderId="0" applyBorder="0" applyProtection="0"/>
    <xf numFmtId="172" fontId="2" fillId="0" borderId="0" applyBorder="0" applyProtection="0"/>
    <xf numFmtId="172" fontId="2" fillId="0" borderId="0" applyBorder="0" applyProtection="0"/>
    <xf numFmtId="172" fontId="2" fillId="0" borderId="0" applyBorder="0" applyProtection="0"/>
    <xf numFmtId="172" fontId="2" fillId="0" borderId="0" applyBorder="0" applyProtection="0"/>
    <xf numFmtId="172" fontId="2" fillId="0" borderId="0" applyBorder="0" applyProtection="0"/>
    <xf numFmtId="172" fontId="2" fillId="0" borderId="0" applyBorder="0" applyProtection="0"/>
    <xf numFmtId="172" fontId="2" fillId="0" borderId="0" applyBorder="0" applyProtection="0"/>
    <xf numFmtId="172" fontId="2" fillId="0" borderId="0" applyBorder="0" applyProtection="0"/>
    <xf numFmtId="172" fontId="2" fillId="0" borderId="0" applyBorder="0" applyProtection="0"/>
    <xf numFmtId="172" fontId="2" fillId="0" borderId="0" applyBorder="0" applyProtection="0"/>
    <xf numFmtId="172" fontId="27" fillId="0" borderId="0" applyBorder="0" applyProtection="0"/>
    <xf numFmtId="172" fontId="2" fillId="0" borderId="0" applyBorder="0" applyProtection="0"/>
    <xf numFmtId="172" fontId="2" fillId="0" borderId="0" applyBorder="0" applyProtection="0"/>
    <xf numFmtId="172" fontId="2" fillId="0" borderId="0" applyBorder="0" applyProtection="0"/>
    <xf numFmtId="172" fontId="2" fillId="0" borderId="0" applyBorder="0" applyProtection="0"/>
    <xf numFmtId="172" fontId="2" fillId="0" borderId="0" applyBorder="0" applyProtection="0"/>
    <xf numFmtId="172" fontId="2" fillId="0" borderId="0" applyBorder="0" applyProtection="0"/>
    <xf numFmtId="172" fontId="2" fillId="0" borderId="0" applyBorder="0" applyProtection="0"/>
    <xf numFmtId="172" fontId="2" fillId="0" borderId="0" applyBorder="0" applyProtection="0"/>
    <xf numFmtId="172" fontId="2" fillId="0" borderId="0" applyBorder="0" applyProtection="0"/>
    <xf numFmtId="172" fontId="2" fillId="0" borderId="0" applyBorder="0" applyProtection="0"/>
    <xf numFmtId="172" fontId="27" fillId="0" borderId="0" applyBorder="0" applyProtection="0"/>
    <xf numFmtId="172" fontId="27" fillId="0" borderId="0" applyBorder="0" applyProtection="0"/>
    <xf numFmtId="172" fontId="27" fillId="0" borderId="0" applyBorder="0" applyProtection="0"/>
    <xf numFmtId="172" fontId="2" fillId="0" borderId="0" applyBorder="0" applyProtection="0"/>
    <xf numFmtId="172" fontId="2" fillId="0" borderId="0" applyBorder="0" applyProtection="0"/>
    <xf numFmtId="172" fontId="27" fillId="0" borderId="0" applyBorder="0" applyProtection="0"/>
    <xf numFmtId="172" fontId="27" fillId="0" borderId="0" applyBorder="0" applyProtection="0"/>
    <xf numFmtId="172" fontId="27" fillId="0" borderId="0" applyBorder="0" applyProtection="0"/>
    <xf numFmtId="172" fontId="27" fillId="0" borderId="0" applyBorder="0" applyProtection="0"/>
    <xf numFmtId="172" fontId="27" fillId="0" borderId="0" applyBorder="0" applyProtection="0"/>
    <xf numFmtId="172" fontId="27" fillId="0" borderId="0" applyBorder="0" applyProtection="0"/>
    <xf numFmtId="172" fontId="27" fillId="0" borderId="0" applyBorder="0" applyProtection="0"/>
    <xf numFmtId="172" fontId="27" fillId="0" borderId="0" applyBorder="0" applyProtection="0"/>
    <xf numFmtId="172" fontId="2" fillId="0" borderId="0" applyBorder="0" applyProtection="0"/>
    <xf numFmtId="172" fontId="2" fillId="0" borderId="0" applyBorder="0" applyProtection="0"/>
    <xf numFmtId="172" fontId="2" fillId="0" borderId="0" applyBorder="0" applyProtection="0"/>
    <xf numFmtId="172" fontId="2" fillId="0" borderId="0" applyBorder="0" applyProtection="0"/>
    <xf numFmtId="172" fontId="2" fillId="0" borderId="0" applyBorder="0" applyProtection="0"/>
    <xf numFmtId="172" fontId="2" fillId="0" borderId="0" applyBorder="0" applyProtection="0"/>
    <xf numFmtId="172" fontId="2" fillId="0" borderId="0" applyBorder="0" applyProtection="0"/>
    <xf numFmtId="172" fontId="2" fillId="0" borderId="0" applyBorder="0" applyProtection="0"/>
    <xf numFmtId="172" fontId="2" fillId="0" borderId="0" applyBorder="0" applyProtection="0"/>
    <xf numFmtId="172" fontId="2" fillId="0" borderId="0" applyBorder="0" applyProtection="0"/>
    <xf numFmtId="172" fontId="2" fillId="0" borderId="0" applyBorder="0" applyProtection="0"/>
    <xf numFmtId="172" fontId="2" fillId="0" borderId="0" applyBorder="0" applyProtection="0"/>
    <xf numFmtId="172" fontId="2" fillId="0" borderId="0" applyBorder="0" applyProtection="0"/>
    <xf numFmtId="172" fontId="2" fillId="0" borderId="0" applyBorder="0" applyProtection="0"/>
    <xf numFmtId="172" fontId="2" fillId="0" borderId="0" applyBorder="0" applyProtection="0"/>
    <xf numFmtId="172" fontId="2" fillId="0" borderId="0" applyBorder="0" applyProtection="0"/>
    <xf numFmtId="172" fontId="2" fillId="0" borderId="0" applyBorder="0" applyProtection="0"/>
    <xf numFmtId="172" fontId="2" fillId="0" borderId="0" applyBorder="0" applyProtection="0"/>
    <xf numFmtId="172" fontId="2" fillId="0" borderId="0" applyBorder="0" applyProtection="0"/>
    <xf numFmtId="172" fontId="2" fillId="0" borderId="0" applyBorder="0" applyProtection="0"/>
    <xf numFmtId="172" fontId="2" fillId="0" borderId="0" applyBorder="0" applyProtection="0"/>
    <xf numFmtId="172" fontId="2" fillId="0" borderId="0" applyBorder="0" applyProtection="0"/>
    <xf numFmtId="172" fontId="2" fillId="0" borderId="0" applyBorder="0" applyProtection="0"/>
    <xf numFmtId="172" fontId="2" fillId="0" borderId="0" applyBorder="0" applyProtection="0"/>
    <xf numFmtId="172" fontId="2" fillId="0" borderId="0" applyBorder="0" applyProtection="0"/>
    <xf numFmtId="172" fontId="2" fillId="0" borderId="0" applyBorder="0" applyProtection="0"/>
    <xf numFmtId="172" fontId="2" fillId="0" borderId="0" applyBorder="0" applyProtection="0"/>
    <xf numFmtId="172" fontId="2" fillId="0" borderId="0" applyBorder="0" applyProtection="0"/>
    <xf numFmtId="172" fontId="2" fillId="0" borderId="0" applyBorder="0" applyProtection="0"/>
    <xf numFmtId="172" fontId="2" fillId="0" borderId="0" applyBorder="0" applyProtection="0"/>
    <xf numFmtId="172" fontId="2" fillId="0" borderId="0" applyBorder="0" applyProtection="0"/>
    <xf numFmtId="172" fontId="2" fillId="0" borderId="0" applyBorder="0" applyProtection="0"/>
    <xf numFmtId="172" fontId="2" fillId="0" borderId="0" applyBorder="0" applyProtection="0"/>
    <xf numFmtId="172" fontId="2" fillId="0" borderId="0" applyBorder="0" applyProtection="0"/>
    <xf numFmtId="172" fontId="2" fillId="0" borderId="0" applyBorder="0" applyProtection="0"/>
    <xf numFmtId="172" fontId="2" fillId="0" borderId="0" applyBorder="0" applyProtection="0"/>
    <xf numFmtId="172" fontId="2" fillId="0" borderId="0" applyBorder="0" applyProtection="0"/>
    <xf numFmtId="172" fontId="2" fillId="0" borderId="0" applyBorder="0" applyProtection="0"/>
    <xf numFmtId="172" fontId="2" fillId="0" borderId="0" applyBorder="0" applyProtection="0"/>
    <xf numFmtId="172" fontId="2" fillId="0" borderId="0" applyBorder="0" applyProtection="0"/>
    <xf numFmtId="172" fontId="2" fillId="0" borderId="0" applyBorder="0" applyProtection="0"/>
    <xf numFmtId="172" fontId="2" fillId="0" borderId="0" applyBorder="0" applyProtection="0"/>
    <xf numFmtId="172" fontId="2" fillId="0" borderId="0" applyBorder="0" applyProtection="0"/>
    <xf numFmtId="172" fontId="2" fillId="0" borderId="0" applyBorder="0" applyProtection="0"/>
    <xf numFmtId="172" fontId="2" fillId="0" borderId="0" applyBorder="0" applyProtection="0"/>
    <xf numFmtId="172" fontId="2" fillId="0" borderId="0" applyBorder="0" applyProtection="0"/>
    <xf numFmtId="172" fontId="2" fillId="0" borderId="0" applyBorder="0" applyProtection="0"/>
    <xf numFmtId="172" fontId="2" fillId="0" borderId="0" applyBorder="0" applyProtection="0"/>
    <xf numFmtId="172" fontId="2" fillId="0" borderId="0" applyBorder="0" applyProtection="0"/>
    <xf numFmtId="172" fontId="2" fillId="0" borderId="0" applyBorder="0" applyProtection="0"/>
    <xf numFmtId="0" fontId="13" fillId="0" borderId="0"/>
    <xf numFmtId="0" fontId="26" fillId="0" borderId="0"/>
    <xf numFmtId="0" fontId="13" fillId="0" borderId="0"/>
    <xf numFmtId="0" fontId="13" fillId="0" borderId="0"/>
    <xf numFmtId="0" fontId="13" fillId="0" borderId="0"/>
    <xf numFmtId="0" fontId="13" fillId="0" borderId="0"/>
    <xf numFmtId="0" fontId="13" fillId="0" borderId="0"/>
    <xf numFmtId="0" fontId="13"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13" fillId="0" borderId="0"/>
    <xf numFmtId="0" fontId="13" fillId="0" borderId="0"/>
    <xf numFmtId="0" fontId="13" fillId="0" borderId="0"/>
    <xf numFmtId="0" fontId="13" fillId="0" borderId="0"/>
    <xf numFmtId="0" fontId="13" fillId="0" borderId="0"/>
    <xf numFmtId="0" fontId="13" fillId="0" borderId="0"/>
    <xf numFmtId="0" fontId="14" fillId="0" borderId="0">
      <alignment vertical="center"/>
    </xf>
    <xf numFmtId="9" fontId="9"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7"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9"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7" fillId="0" borderId="0" applyBorder="0" applyProtection="0"/>
    <xf numFmtId="9" fontId="27" fillId="0" borderId="0" applyBorder="0" applyProtection="0"/>
    <xf numFmtId="9" fontId="27" fillId="0" borderId="0" applyBorder="0" applyProtection="0"/>
    <xf numFmtId="9" fontId="2" fillId="0" borderId="0" applyBorder="0" applyProtection="0"/>
    <xf numFmtId="9" fontId="2" fillId="0" borderId="0" applyBorder="0" applyProtection="0"/>
    <xf numFmtId="9" fontId="27" fillId="0" borderId="0" applyBorder="0" applyProtection="0"/>
    <xf numFmtId="9" fontId="27" fillId="0" borderId="0" applyBorder="0" applyProtection="0"/>
    <xf numFmtId="9" fontId="27" fillId="0" borderId="0" applyBorder="0" applyProtection="0"/>
    <xf numFmtId="9" fontId="27" fillId="0" borderId="0" applyBorder="0" applyProtection="0"/>
    <xf numFmtId="9" fontId="27" fillId="0" borderId="0" applyBorder="0" applyProtection="0"/>
    <xf numFmtId="9" fontId="27" fillId="0" borderId="0" applyBorder="0" applyProtection="0"/>
    <xf numFmtId="9" fontId="27" fillId="0" borderId="0" applyBorder="0" applyProtection="0"/>
    <xf numFmtId="9" fontId="27"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9"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9"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9"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7"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7" fillId="0" borderId="0" applyBorder="0" applyProtection="0"/>
    <xf numFmtId="9" fontId="27" fillId="0" borderId="0" applyBorder="0" applyProtection="0"/>
    <xf numFmtId="9" fontId="27" fillId="0" borderId="0" applyBorder="0" applyProtection="0"/>
    <xf numFmtId="9" fontId="2" fillId="0" borderId="0" applyBorder="0" applyProtection="0"/>
    <xf numFmtId="9" fontId="2" fillId="0" borderId="0" applyBorder="0" applyProtection="0"/>
    <xf numFmtId="9" fontId="27" fillId="0" borderId="0" applyBorder="0" applyProtection="0"/>
    <xf numFmtId="9" fontId="27" fillId="0" borderId="0" applyBorder="0" applyProtection="0"/>
    <xf numFmtId="9" fontId="27" fillId="0" borderId="0" applyBorder="0" applyProtection="0"/>
    <xf numFmtId="9" fontId="27" fillId="0" borderId="0" applyBorder="0" applyProtection="0"/>
    <xf numFmtId="9" fontId="27" fillId="0" borderId="0" applyBorder="0" applyProtection="0"/>
    <xf numFmtId="9" fontId="27" fillId="0" borderId="0" applyBorder="0" applyProtection="0"/>
    <xf numFmtId="9" fontId="27" fillId="0" borderId="0" applyBorder="0" applyProtection="0"/>
    <xf numFmtId="9" fontId="27"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0" fontId="1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2" fontId="5" fillId="0" borderId="0" applyFont="0" applyFill="0" applyBorder="0" applyAlignment="0" applyProtection="0"/>
    <xf numFmtId="0" fontId="4" fillId="0" borderId="1" applyNumberFormat="0" applyAlignment="0" applyProtection="0">
      <alignment horizontal="left" vertical="center"/>
    </xf>
    <xf numFmtId="0" fontId="4" fillId="0" borderId="2">
      <alignment horizontal="left" vertical="center"/>
    </xf>
    <xf numFmtId="0" fontId="46" fillId="0" borderId="0" applyNumberFormat="0" applyFill="0" applyBorder="0" applyAlignment="0" applyProtection="0"/>
    <xf numFmtId="0" fontId="5" fillId="0" borderId="0"/>
    <xf numFmtId="0" fontId="5" fillId="0" borderId="0"/>
    <xf numFmtId="0" fontId="5" fillId="0" borderId="0"/>
    <xf numFmtId="0" fontId="47" fillId="0" borderId="0"/>
    <xf numFmtId="0" fontId="48" fillId="0" borderId="0"/>
    <xf numFmtId="0" fontId="45" fillId="0" borderId="0"/>
    <xf numFmtId="0" fontId="44" fillId="0" borderId="0"/>
    <xf numFmtId="0" fontId="44" fillId="0" borderId="0"/>
    <xf numFmtId="0" fontId="44" fillId="0" borderId="0"/>
    <xf numFmtId="0" fontId="44" fillId="0" borderId="0"/>
    <xf numFmtId="0" fontId="44" fillId="0" borderId="0"/>
    <xf numFmtId="0" fontId="45" fillId="0" borderId="0"/>
    <xf numFmtId="0" fontId="45" fillId="0" borderId="0"/>
    <xf numFmtId="0" fontId="45" fillId="0" borderId="0"/>
    <xf numFmtId="0" fontId="45" fillId="0" borderId="0"/>
    <xf numFmtId="0" fontId="45" fillId="0" borderId="0"/>
    <xf numFmtId="0" fontId="45" fillId="0" borderId="0"/>
    <xf numFmtId="0" fontId="44" fillId="0" borderId="0"/>
    <xf numFmtId="0" fontId="44" fillId="0" borderId="0"/>
    <xf numFmtId="0" fontId="44" fillId="0" borderId="0"/>
    <xf numFmtId="0" fontId="44" fillId="0" borderId="0"/>
    <xf numFmtId="0" fontId="44" fillId="0" borderId="0"/>
    <xf numFmtId="0" fontId="44" fillId="0" borderId="0"/>
    <xf numFmtId="0" fontId="8"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5" fillId="0" borderId="0"/>
    <xf numFmtId="0" fontId="5" fillId="0" borderId="0"/>
    <xf numFmtId="0" fontId="5" fillId="0" borderId="0"/>
    <xf numFmtId="0" fontId="5" fillId="0" borderId="0"/>
    <xf numFmtId="0" fontId="5" fillId="0" borderId="0"/>
    <xf numFmtId="0" fontId="5" fillId="0" borderId="0"/>
    <xf numFmtId="0" fontId="8"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9" fillId="0" borderId="0"/>
    <xf numFmtId="0" fontId="45" fillId="0" borderId="0"/>
    <xf numFmtId="0" fontId="45"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14" fillId="0" borderId="0">
      <alignment vertical="center"/>
    </xf>
    <xf numFmtId="0" fontId="44" fillId="0" borderId="0"/>
    <xf numFmtId="0" fontId="44" fillId="0" borderId="0"/>
    <xf numFmtId="0" fontId="44" fillId="0" borderId="0"/>
    <xf numFmtId="0" fontId="44" fillId="0" borderId="0"/>
    <xf numFmtId="0" fontId="44" fillId="0" borderId="0"/>
    <xf numFmtId="0" fontId="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4"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5" fillId="0" borderId="0"/>
    <xf numFmtId="0" fontId="5" fillId="0" borderId="0"/>
    <xf numFmtId="0" fontId="5" fillId="0" borderId="0"/>
    <xf numFmtId="0" fontId="5" fillId="0" borderId="0"/>
    <xf numFmtId="0" fontId="8" fillId="0" borderId="0"/>
    <xf numFmtId="0" fontId="5" fillId="0" borderId="0"/>
    <xf numFmtId="0" fontId="49"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13" fillId="0" borderId="0"/>
    <xf numFmtId="0" fontId="5" fillId="0" borderId="0"/>
    <xf numFmtId="0" fontId="5" fillId="0" borderId="0"/>
    <xf numFmtId="0" fontId="5" fillId="0" borderId="0"/>
    <xf numFmtId="9" fontId="3" fillId="0" borderId="0" applyFont="0" applyFill="0" applyBorder="0" applyAlignment="0" applyProtection="0"/>
    <xf numFmtId="9" fontId="11" fillId="0" borderId="0" applyFont="0" applyFill="0" applyBorder="0" applyAlignment="0" applyProtection="0"/>
    <xf numFmtId="9" fontId="14" fillId="0" borderId="0" applyFont="0" applyFill="0" applyBorder="0" applyAlignment="0" applyProtection="0">
      <alignment vertical="center"/>
    </xf>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4" fillId="0" borderId="0" applyFont="0" applyFill="0" applyBorder="0" applyAlignment="0" applyProtection="0">
      <alignment vertical="center"/>
    </xf>
    <xf numFmtId="9" fontId="14" fillId="0" borderId="0" applyFont="0" applyFill="0" applyBorder="0" applyAlignment="0" applyProtection="0">
      <alignment vertical="center"/>
    </xf>
    <xf numFmtId="9" fontId="14" fillId="0" borderId="0" applyFont="0" applyFill="0" applyBorder="0" applyAlignment="0" applyProtection="0">
      <alignment vertical="center"/>
    </xf>
    <xf numFmtId="9" fontId="14" fillId="0" borderId="0" applyFont="0" applyFill="0" applyBorder="0" applyAlignment="0" applyProtection="0">
      <alignment vertical="center"/>
    </xf>
    <xf numFmtId="9" fontId="14" fillId="0" borderId="0" applyFont="0" applyFill="0" applyBorder="0" applyAlignment="0" applyProtection="0">
      <alignment vertical="center"/>
    </xf>
    <xf numFmtId="9" fontId="14" fillId="0" borderId="0" applyFont="0" applyFill="0" applyBorder="0" applyAlignment="0" applyProtection="0">
      <alignment vertical="center"/>
    </xf>
    <xf numFmtId="9" fontId="14" fillId="0" borderId="0" applyFont="0" applyFill="0" applyBorder="0" applyAlignment="0" applyProtection="0">
      <alignment vertical="center"/>
    </xf>
    <xf numFmtId="9" fontId="14" fillId="0" borderId="0" applyFont="0" applyFill="0" applyBorder="0" applyAlignment="0" applyProtection="0">
      <alignment vertical="center"/>
    </xf>
    <xf numFmtId="9" fontId="14" fillId="0" borderId="0" applyFont="0" applyFill="0" applyBorder="0" applyAlignment="0" applyProtection="0">
      <alignment vertical="center"/>
    </xf>
    <xf numFmtId="9" fontId="14" fillId="0" borderId="0" applyFont="0" applyFill="0" applyBorder="0" applyAlignment="0" applyProtection="0">
      <alignment vertical="center"/>
    </xf>
    <xf numFmtId="9" fontId="14" fillId="0" borderId="0" applyFont="0" applyFill="0" applyBorder="0" applyAlignment="0" applyProtection="0">
      <alignment vertical="center"/>
    </xf>
    <xf numFmtId="9" fontId="14" fillId="0" borderId="0" applyFont="0" applyFill="0" applyBorder="0" applyAlignment="0" applyProtection="0">
      <alignment vertical="center"/>
    </xf>
    <xf numFmtId="9" fontId="14" fillId="0" borderId="0" applyFont="0" applyFill="0" applyBorder="0" applyAlignment="0" applyProtection="0">
      <alignment vertical="center"/>
    </xf>
    <xf numFmtId="9" fontId="14" fillId="0" borderId="0" applyFont="0" applyFill="0" applyBorder="0" applyAlignment="0" applyProtection="0">
      <alignment vertical="center"/>
    </xf>
    <xf numFmtId="9" fontId="14" fillId="0" borderId="0" applyFont="0" applyFill="0" applyBorder="0" applyAlignment="0" applyProtection="0">
      <alignment vertical="center"/>
    </xf>
    <xf numFmtId="9" fontId="14" fillId="0" borderId="0" applyFont="0" applyFill="0" applyBorder="0" applyAlignment="0" applyProtection="0">
      <alignment vertical="center"/>
    </xf>
    <xf numFmtId="9" fontId="14" fillId="0" borderId="0" applyFont="0" applyFill="0" applyBorder="0" applyAlignment="0" applyProtection="0">
      <alignment vertical="center"/>
    </xf>
    <xf numFmtId="9" fontId="14" fillId="0" borderId="0" applyFont="0" applyFill="0" applyBorder="0" applyAlignment="0" applyProtection="0">
      <alignment vertical="center"/>
    </xf>
    <xf numFmtId="9" fontId="14" fillId="0" borderId="0" applyFont="0" applyFill="0" applyBorder="0" applyAlignment="0" applyProtection="0">
      <alignment vertical="center"/>
    </xf>
    <xf numFmtId="9" fontId="14" fillId="0" borderId="0" applyFont="0" applyFill="0" applyBorder="0" applyAlignment="0" applyProtection="0">
      <alignment vertical="center"/>
    </xf>
    <xf numFmtId="9" fontId="14" fillId="0" borderId="0" applyFont="0" applyFill="0" applyBorder="0" applyAlignment="0" applyProtection="0">
      <alignment vertical="center"/>
    </xf>
    <xf numFmtId="9" fontId="14" fillId="0" borderId="0" applyFont="0" applyFill="0" applyBorder="0" applyAlignment="0" applyProtection="0">
      <alignment vertical="center"/>
    </xf>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4" fillId="0" borderId="0" applyFont="0" applyFill="0" applyBorder="0" applyAlignment="0" applyProtection="0">
      <alignment vertical="center"/>
    </xf>
    <xf numFmtId="9" fontId="14" fillId="0" borderId="0" applyFont="0" applyFill="0" applyBorder="0" applyAlignment="0" applyProtection="0">
      <alignment vertical="center"/>
    </xf>
    <xf numFmtId="9" fontId="14" fillId="0" borderId="0" applyFont="0" applyFill="0" applyBorder="0" applyAlignment="0" applyProtection="0">
      <alignment vertical="center"/>
    </xf>
    <xf numFmtId="9" fontId="14" fillId="0" borderId="0" applyFont="0" applyFill="0" applyBorder="0" applyAlignment="0" applyProtection="0">
      <alignment vertical="center"/>
    </xf>
    <xf numFmtId="9" fontId="14" fillId="0" borderId="0" applyFont="0" applyFill="0" applyBorder="0" applyAlignment="0" applyProtection="0">
      <alignment vertical="center"/>
    </xf>
    <xf numFmtId="9" fontId="14" fillId="0" borderId="0" applyFont="0" applyFill="0" applyBorder="0" applyAlignment="0" applyProtection="0">
      <alignment vertical="center"/>
    </xf>
    <xf numFmtId="9" fontId="11" fillId="0" borderId="0" applyFont="0" applyFill="0" applyBorder="0" applyAlignment="0" applyProtection="0"/>
    <xf numFmtId="9" fontId="5"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13" fillId="0" borderId="0" applyFont="0" applyFill="0" applyBorder="0" applyAlignment="0" applyProtection="0"/>
    <xf numFmtId="9" fontId="5" fillId="0" borderId="0" applyFont="0" applyFill="0" applyBorder="0" applyAlignment="0" applyProtection="0"/>
    <xf numFmtId="9" fontId="1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0" fontId="1" fillId="0" borderId="0"/>
    <xf numFmtId="0" fontId="1" fillId="0" borderId="0"/>
  </cellStyleXfs>
  <cellXfs count="527">
    <xf numFmtId="0" fontId="0" fillId="0" borderId="0" xfId="0"/>
    <xf numFmtId="0" fontId="17" fillId="2" borderId="0" xfId="999" applyFont="1" applyFill="1" applyAlignment="1">
      <alignment horizontal="center" vertical="center" wrapText="1"/>
    </xf>
    <xf numFmtId="0" fontId="17" fillId="0" borderId="0" xfId="999" applyFont="1" applyAlignment="1">
      <alignment horizontal="center" vertical="center" wrapText="1"/>
    </xf>
    <xf numFmtId="0" fontId="20" fillId="2" borderId="0" xfId="999" applyFont="1" applyFill="1" applyAlignment="1">
      <alignment horizontal="center" vertical="center" wrapText="1"/>
    </xf>
    <xf numFmtId="0" fontId="20" fillId="3" borderId="3" xfId="999" applyFont="1" applyFill="1" applyBorder="1" applyAlignment="1">
      <alignment horizontal="center" vertical="center" wrapText="1"/>
    </xf>
    <xf numFmtId="0" fontId="20" fillId="3" borderId="3" xfId="999" applyFont="1" applyFill="1" applyBorder="1" applyAlignment="1">
      <alignment horizontal="right" vertical="center" wrapText="1"/>
    </xf>
    <xf numFmtId="9" fontId="20" fillId="3" borderId="3" xfId="999" applyNumberFormat="1" applyFont="1" applyFill="1" applyBorder="1" applyAlignment="1">
      <alignment horizontal="center" vertical="center" wrapText="1"/>
    </xf>
    <xf numFmtId="0" fontId="17" fillId="3" borderId="4" xfId="999" applyFont="1" applyFill="1" applyBorder="1" applyAlignment="1">
      <alignment horizontal="center" vertical="center" wrapText="1"/>
    </xf>
    <xf numFmtId="0" fontId="17" fillId="2" borderId="0" xfId="999" applyFont="1" applyFill="1" applyBorder="1" applyAlignment="1">
      <alignment horizontal="center" vertical="center" wrapText="1"/>
    </xf>
    <xf numFmtId="0" fontId="20" fillId="3" borderId="0" xfId="999" applyFont="1" applyFill="1" applyBorder="1" applyAlignment="1">
      <alignment horizontal="center" vertical="center" wrapText="1"/>
    </xf>
    <xf numFmtId="0" fontId="21" fillId="3" borderId="0" xfId="999" applyFont="1" applyFill="1" applyBorder="1" applyAlignment="1">
      <alignment horizontal="right" vertical="center" wrapText="1"/>
    </xf>
    <xf numFmtId="0" fontId="22" fillId="4" borderId="5" xfId="999" applyFont="1" applyFill="1" applyBorder="1" applyAlignment="1">
      <alignment horizontal="center" vertical="center" wrapText="1"/>
    </xf>
    <xf numFmtId="0" fontId="20" fillId="3" borderId="0" xfId="999" applyFont="1" applyFill="1" applyBorder="1" applyAlignment="1">
      <alignment horizontal="right" vertical="center" wrapText="1"/>
    </xf>
    <xf numFmtId="0" fontId="17" fillId="3" borderId="6" xfId="999" applyFont="1" applyFill="1" applyBorder="1" applyAlignment="1">
      <alignment horizontal="center" vertical="center" wrapText="1"/>
    </xf>
    <xf numFmtId="0" fontId="20" fillId="5" borderId="7" xfId="999" quotePrefix="1" applyFont="1" applyFill="1" applyBorder="1" applyAlignment="1">
      <alignment horizontal="left" vertical="center" wrapText="1"/>
    </xf>
    <xf numFmtId="9" fontId="20" fillId="3" borderId="0" xfId="999" applyNumberFormat="1" applyFont="1" applyFill="1" applyBorder="1" applyAlignment="1">
      <alignment horizontal="center" vertical="center" wrapText="1"/>
    </xf>
    <xf numFmtId="9" fontId="22" fillId="2" borderId="0" xfId="999" applyNumberFormat="1" applyFont="1" applyFill="1" applyAlignment="1">
      <alignment horizontal="center" vertical="center" wrapText="1"/>
    </xf>
    <xf numFmtId="0" fontId="22" fillId="6" borderId="5" xfId="999" applyFont="1" applyFill="1" applyBorder="1" applyAlignment="1">
      <alignment horizontal="center" vertical="center" wrapText="1"/>
    </xf>
    <xf numFmtId="0" fontId="20" fillId="5" borderId="8" xfId="999" quotePrefix="1" applyFont="1" applyFill="1" applyBorder="1" applyAlignment="1">
      <alignment horizontal="left" vertical="center" wrapText="1"/>
    </xf>
    <xf numFmtId="0" fontId="20" fillId="5" borderId="9" xfId="999" quotePrefix="1" applyFont="1" applyFill="1" applyBorder="1" applyAlignment="1">
      <alignment horizontal="left" vertical="center" wrapText="1"/>
    </xf>
    <xf numFmtId="0" fontId="20" fillId="5" borderId="10" xfId="999" quotePrefix="1" applyFont="1" applyFill="1" applyBorder="1" applyAlignment="1">
      <alignment horizontal="left" vertical="center" wrapText="1"/>
    </xf>
    <xf numFmtId="0" fontId="22" fillId="2" borderId="0" xfId="999" applyFont="1" applyFill="1" applyAlignment="1">
      <alignment horizontal="center" vertical="center" wrapText="1"/>
    </xf>
    <xf numFmtId="0" fontId="22" fillId="3" borderId="11" xfId="999" applyFont="1" applyFill="1" applyBorder="1" applyAlignment="1">
      <alignment horizontal="center" vertical="center" wrapText="1"/>
    </xf>
    <xf numFmtId="0" fontId="22" fillId="3" borderId="11" xfId="999" applyFont="1" applyFill="1" applyBorder="1" applyAlignment="1">
      <alignment horizontal="right" vertical="center" wrapText="1"/>
    </xf>
    <xf numFmtId="0" fontId="22" fillId="3" borderId="11" xfId="999" applyFont="1" applyFill="1" applyBorder="1" applyAlignment="1">
      <alignment horizontal="center" vertical="center"/>
    </xf>
    <xf numFmtId="0" fontId="22" fillId="3" borderId="11" xfId="999" applyFont="1" applyFill="1" applyBorder="1" applyAlignment="1">
      <alignment horizontal="right" vertical="center"/>
    </xf>
    <xf numFmtId="0" fontId="16" fillId="3" borderId="12" xfId="999" applyFont="1" applyFill="1" applyBorder="1" applyAlignment="1">
      <alignment horizontal="center" vertical="center"/>
    </xf>
    <xf numFmtId="0" fontId="19" fillId="0" borderId="0" xfId="999" applyFont="1" applyAlignment="1">
      <alignment horizontal="center" vertical="center" wrapText="1"/>
    </xf>
    <xf numFmtId="0" fontId="22" fillId="2" borderId="0" xfId="999" applyFont="1" applyFill="1" applyAlignment="1">
      <alignment horizontal="right" vertical="center" wrapText="1"/>
    </xf>
    <xf numFmtId="0" fontId="16" fillId="2" borderId="0" xfId="999" applyFont="1" applyFill="1" applyAlignment="1">
      <alignment horizontal="center" vertical="center" wrapText="1"/>
    </xf>
    <xf numFmtId="0" fontId="19" fillId="7" borderId="13" xfId="999" applyFont="1" applyFill="1" applyBorder="1" applyAlignment="1">
      <alignment horizontal="center" vertical="center" wrapText="1"/>
    </xf>
    <xf numFmtId="0" fontId="16" fillId="3" borderId="4" xfId="999" applyFont="1" applyFill="1" applyBorder="1" applyAlignment="1">
      <alignment horizontal="center" vertical="center" wrapText="1"/>
    </xf>
    <xf numFmtId="0" fontId="22" fillId="8" borderId="5" xfId="999" applyFont="1" applyFill="1" applyBorder="1" applyAlignment="1">
      <alignment horizontal="center" vertical="center" wrapText="1"/>
    </xf>
    <xf numFmtId="0" fontId="22" fillId="3" borderId="0" xfId="999" applyFont="1" applyFill="1" applyBorder="1" applyAlignment="1">
      <alignment horizontal="center" vertical="center" wrapText="1"/>
    </xf>
    <xf numFmtId="9" fontId="22" fillId="3" borderId="0" xfId="999" applyNumberFormat="1" applyFont="1" applyFill="1" applyBorder="1" applyAlignment="1">
      <alignment horizontal="center" vertical="center" wrapText="1"/>
    </xf>
    <xf numFmtId="0" fontId="17" fillId="3" borderId="6" xfId="999" applyFont="1" applyFill="1" applyBorder="1" applyAlignment="1">
      <alignment horizontal="left" vertical="center" wrapText="1"/>
    </xf>
    <xf numFmtId="0" fontId="19" fillId="7" borderId="7" xfId="999" applyFont="1" applyFill="1" applyBorder="1" applyAlignment="1">
      <alignment horizontal="center" vertical="center" wrapText="1"/>
    </xf>
    <xf numFmtId="0" fontId="16" fillId="3" borderId="12" xfId="999" applyFont="1" applyFill="1" applyBorder="1" applyAlignment="1">
      <alignment horizontal="center" vertical="center" wrapText="1"/>
    </xf>
    <xf numFmtId="9" fontId="20" fillId="3" borderId="14" xfId="999" applyNumberFormat="1" applyFont="1" applyFill="1" applyBorder="1" applyAlignment="1">
      <alignment horizontal="center" vertical="center" wrapText="1"/>
    </xf>
    <xf numFmtId="0" fontId="22" fillId="9" borderId="5" xfId="999" applyFont="1" applyFill="1" applyBorder="1" applyAlignment="1">
      <alignment horizontal="center" vertical="center" wrapText="1"/>
    </xf>
    <xf numFmtId="0" fontId="16" fillId="3" borderId="6" xfId="999" applyFont="1" applyFill="1" applyBorder="1" applyAlignment="1">
      <alignment horizontal="center" vertical="center" wrapText="1"/>
    </xf>
    <xf numFmtId="0" fontId="20" fillId="7" borderId="8" xfId="1134" quotePrefix="1" applyFont="1" applyFill="1" applyBorder="1" applyAlignment="1">
      <alignment horizontal="left" vertical="center" wrapText="1"/>
    </xf>
    <xf numFmtId="0" fontId="20" fillId="7" borderId="9" xfId="1134" quotePrefix="1" applyFont="1" applyFill="1" applyBorder="1" applyAlignment="1">
      <alignment horizontal="left" vertical="center" wrapText="1"/>
    </xf>
    <xf numFmtId="0" fontId="20" fillId="9" borderId="9" xfId="999" quotePrefix="1" applyFont="1" applyFill="1" applyBorder="1" applyAlignment="1">
      <alignment horizontal="left" vertical="center" wrapText="1"/>
    </xf>
    <xf numFmtId="0" fontId="20" fillId="7" borderId="9" xfId="999" quotePrefix="1" applyFont="1" applyFill="1" applyBorder="1" applyAlignment="1">
      <alignment horizontal="left" vertical="center" wrapText="1"/>
    </xf>
    <xf numFmtId="0" fontId="20" fillId="9" borderId="9" xfId="999" applyFont="1" applyFill="1" applyBorder="1" applyAlignment="1">
      <alignment horizontal="left" vertical="center" wrapText="1"/>
    </xf>
    <xf numFmtId="0" fontId="20" fillId="7" borderId="9" xfId="999" applyFont="1" applyFill="1" applyBorder="1" applyAlignment="1">
      <alignment horizontal="left" vertical="center" wrapText="1"/>
    </xf>
    <xf numFmtId="0" fontId="20" fillId="7" borderId="15" xfId="999" quotePrefix="1" applyFont="1" applyFill="1" applyBorder="1" applyAlignment="1">
      <alignment horizontal="left" vertical="center" wrapText="1"/>
    </xf>
    <xf numFmtId="9" fontId="20" fillId="3" borderId="0" xfId="999" applyNumberFormat="1" applyFont="1" applyFill="1" applyBorder="1" applyAlignment="1">
      <alignment horizontal="right" vertical="center" wrapText="1"/>
    </xf>
    <xf numFmtId="9" fontId="22" fillId="3" borderId="0" xfId="999" applyNumberFormat="1" applyFont="1" applyFill="1" applyBorder="1" applyAlignment="1">
      <alignment horizontal="right" vertical="center" wrapText="1"/>
    </xf>
    <xf numFmtId="0" fontId="23" fillId="3" borderId="0" xfId="999" applyFont="1" applyFill="1" applyBorder="1" applyAlignment="1">
      <alignment horizontal="right" vertical="center" wrapText="1"/>
    </xf>
    <xf numFmtId="0" fontId="23" fillId="8" borderId="0" xfId="999" applyFont="1" applyFill="1" applyBorder="1" applyAlignment="1">
      <alignment horizontal="center" vertical="center" wrapText="1"/>
    </xf>
    <xf numFmtId="0" fontId="22" fillId="2" borderId="0" xfId="999" applyFont="1" applyFill="1" applyBorder="1" applyAlignment="1">
      <alignment horizontal="center" vertical="center" wrapText="1"/>
    </xf>
    <xf numFmtId="0" fontId="22" fillId="2" borderId="0" xfId="999" applyFont="1" applyFill="1" applyBorder="1" applyAlignment="1">
      <alignment horizontal="right" vertical="center" wrapText="1"/>
    </xf>
    <xf numFmtId="0" fontId="16" fillId="2" borderId="0" xfId="999" applyFont="1" applyFill="1" applyBorder="1" applyAlignment="1">
      <alignment horizontal="center" vertical="center" wrapText="1"/>
    </xf>
    <xf numFmtId="0" fontId="24" fillId="3" borderId="6" xfId="999" applyFont="1" applyFill="1" applyBorder="1" applyAlignment="1">
      <alignment horizontal="center" vertical="center" wrapText="1"/>
    </xf>
    <xf numFmtId="0" fontId="18" fillId="3" borderId="6" xfId="999" applyFont="1" applyFill="1" applyBorder="1" applyAlignment="1">
      <alignment horizontal="center" vertical="center" wrapText="1"/>
    </xf>
    <xf numFmtId="0" fontId="20" fillId="10" borderId="0" xfId="999" quotePrefix="1" applyFont="1" applyFill="1" applyBorder="1" applyAlignment="1">
      <alignment horizontal="left" vertical="center" wrapText="1"/>
    </xf>
    <xf numFmtId="0" fontId="22" fillId="10" borderId="0" xfId="999" applyFont="1" applyFill="1" applyBorder="1" applyAlignment="1">
      <alignment horizontal="right" vertical="center" wrapText="1"/>
    </xf>
    <xf numFmtId="0" fontId="22" fillId="10" borderId="0" xfId="999" applyFont="1" applyFill="1" applyBorder="1" applyAlignment="1">
      <alignment horizontal="center" vertical="center" wrapText="1"/>
    </xf>
    <xf numFmtId="0" fontId="22" fillId="3" borderId="11" xfId="999" applyFont="1" applyFill="1" applyBorder="1" applyAlignment="1">
      <alignment vertical="center"/>
    </xf>
    <xf numFmtId="0" fontId="18" fillId="3" borderId="12" xfId="999" applyFont="1" applyFill="1" applyBorder="1" applyAlignment="1">
      <alignment vertical="center"/>
    </xf>
    <xf numFmtId="0" fontId="18" fillId="2" borderId="0" xfId="999" applyFont="1" applyFill="1" applyAlignment="1">
      <alignment horizontal="center" vertical="center" wrapText="1"/>
    </xf>
    <xf numFmtId="0" fontId="18" fillId="0" borderId="0" xfId="999" applyFont="1" applyFill="1" applyAlignment="1">
      <alignment horizontal="center" vertical="center" wrapText="1"/>
    </xf>
    <xf numFmtId="0" fontId="17" fillId="0" borderId="0" xfId="999" applyFont="1" applyAlignment="1">
      <alignment horizontal="center" vertical="center" textRotation="180" wrapText="1"/>
    </xf>
    <xf numFmtId="0" fontId="17" fillId="0" borderId="0" xfId="999" applyFont="1" applyFill="1" applyAlignment="1">
      <alignment horizontal="center" vertical="center" wrapText="1"/>
    </xf>
    <xf numFmtId="0" fontId="25" fillId="0" borderId="5" xfId="140" applyNumberFormat="1" applyFont="1" applyFill="1" applyBorder="1" applyAlignment="1">
      <alignment horizontal="center" vertical="center" wrapText="1"/>
    </xf>
    <xf numFmtId="0" fontId="20" fillId="5" borderId="9" xfId="999" applyFont="1" applyFill="1" applyBorder="1" applyAlignment="1">
      <alignment horizontal="left" vertical="center" wrapText="1"/>
    </xf>
    <xf numFmtId="0" fontId="29" fillId="2" borderId="0" xfId="999" applyFont="1" applyFill="1" applyAlignment="1">
      <alignment horizontal="center" vertical="center" wrapText="1"/>
    </xf>
    <xf numFmtId="0" fontId="29" fillId="0" borderId="5" xfId="999" applyFont="1" applyFill="1" applyBorder="1" applyAlignment="1">
      <alignment horizontal="left" vertical="center" wrapText="1"/>
    </xf>
    <xf numFmtId="0" fontId="29" fillId="0" borderId="0" xfId="999" applyFont="1" applyAlignment="1">
      <alignment horizontal="center" vertical="center" wrapText="1"/>
    </xf>
    <xf numFmtId="0" fontId="29" fillId="0" borderId="5" xfId="999" applyFont="1" applyBorder="1" applyAlignment="1">
      <alignment horizontal="left" vertical="center" wrapText="1"/>
    </xf>
    <xf numFmtId="0" fontId="29" fillId="8" borderId="5" xfId="999" applyFont="1" applyFill="1" applyBorder="1" applyAlignment="1">
      <alignment horizontal="left" vertical="center" wrapText="1"/>
    </xf>
    <xf numFmtId="0" fontId="29" fillId="2" borderId="5" xfId="999" applyFont="1" applyFill="1" applyBorder="1" applyAlignment="1">
      <alignment horizontal="left" vertical="center" wrapText="1"/>
    </xf>
    <xf numFmtId="0" fontId="29" fillId="0" borderId="0" xfId="999" applyFont="1" applyFill="1" applyAlignment="1">
      <alignment horizontal="center" vertical="center" wrapText="1"/>
    </xf>
    <xf numFmtId="0" fontId="30" fillId="0" borderId="0" xfId="1169" applyFont="1" applyFill="1" applyBorder="1" applyAlignment="1">
      <alignment vertical="center"/>
    </xf>
    <xf numFmtId="0" fontId="4" fillId="0" borderId="0" xfId="1169" applyFont="1" applyFill="1" applyBorder="1" applyAlignment="1">
      <alignment vertical="center"/>
    </xf>
    <xf numFmtId="0" fontId="4" fillId="0" borderId="0" xfId="1169" applyFont="1" applyFill="1" applyBorder="1" applyAlignment="1">
      <alignment horizontal="left" vertical="center"/>
    </xf>
    <xf numFmtId="0" fontId="4" fillId="0" borderId="0" xfId="1169" applyFont="1" applyFill="1" applyBorder="1" applyAlignment="1">
      <alignment horizontal="right" vertical="center"/>
    </xf>
    <xf numFmtId="0" fontId="4" fillId="0" borderId="0" xfId="1169" applyFont="1" applyFill="1" applyBorder="1" applyAlignment="1">
      <alignment horizontal="left" vertical="center" wrapText="1"/>
    </xf>
    <xf numFmtId="168" fontId="4" fillId="0" borderId="0" xfId="1245" applyNumberFormat="1" applyFont="1" applyFill="1" applyBorder="1" applyAlignment="1">
      <alignment horizontal="right" vertical="center"/>
    </xf>
    <xf numFmtId="0" fontId="25" fillId="0" borderId="0" xfId="1169" applyNumberFormat="1" applyFont="1" applyFill="1" applyAlignment="1">
      <alignment vertical="center"/>
    </xf>
    <xf numFmtId="0" fontId="4" fillId="0" borderId="0" xfId="1169" applyFont="1" applyFill="1" applyBorder="1" applyAlignment="1">
      <alignment vertical="center" wrapText="1"/>
    </xf>
    <xf numFmtId="173" fontId="4" fillId="0" borderId="13" xfId="10" applyNumberFormat="1" applyFont="1" applyFill="1" applyBorder="1" applyAlignment="1">
      <alignment horizontal="center" vertical="center"/>
    </xf>
    <xf numFmtId="0" fontId="25" fillId="0" borderId="0" xfId="1169" applyFont="1" applyFill="1" applyAlignment="1">
      <alignment vertical="center"/>
    </xf>
    <xf numFmtId="0" fontId="4" fillId="7" borderId="5" xfId="988" applyFont="1" applyFill="1" applyBorder="1" applyAlignment="1">
      <alignment vertical="center"/>
    </xf>
    <xf numFmtId="0" fontId="4" fillId="7" borderId="5" xfId="988" applyFont="1" applyFill="1" applyBorder="1" applyAlignment="1">
      <alignment horizontal="left" vertical="center"/>
    </xf>
    <xf numFmtId="0" fontId="4" fillId="7" borderId="5" xfId="988" applyFont="1" applyFill="1" applyBorder="1" applyAlignment="1">
      <alignment horizontal="right" vertical="center"/>
    </xf>
    <xf numFmtId="0" fontId="4" fillId="7" borderId="5" xfId="988" applyFont="1" applyFill="1" applyBorder="1" applyAlignment="1">
      <alignment horizontal="left" vertical="center" wrapText="1"/>
    </xf>
    <xf numFmtId="168" fontId="4" fillId="7" borderId="5" xfId="1245" applyNumberFormat="1" applyFont="1" applyFill="1" applyBorder="1" applyAlignment="1">
      <alignment horizontal="right" vertical="center"/>
    </xf>
    <xf numFmtId="0" fontId="4" fillId="7" borderId="5" xfId="1186" applyNumberFormat="1" applyFont="1" applyFill="1" applyBorder="1" applyAlignment="1">
      <alignment vertical="center"/>
    </xf>
    <xf numFmtId="0" fontId="4" fillId="7" borderId="5" xfId="988" applyFont="1" applyFill="1" applyBorder="1" applyAlignment="1">
      <alignment vertical="center" wrapText="1"/>
    </xf>
    <xf numFmtId="0" fontId="4" fillId="11" borderId="5" xfId="988" applyFont="1" applyFill="1" applyBorder="1" applyAlignment="1">
      <alignment horizontal="left" vertical="center"/>
    </xf>
    <xf numFmtId="0" fontId="4" fillId="11" borderId="5" xfId="988" applyFont="1" applyFill="1" applyBorder="1" applyAlignment="1">
      <alignment horizontal="center" vertical="center"/>
    </xf>
    <xf numFmtId="0" fontId="4" fillId="0" borderId="5" xfId="1169" applyFont="1" applyFill="1" applyBorder="1" applyAlignment="1">
      <alignment horizontal="center" vertical="center"/>
    </xf>
    <xf numFmtId="49" fontId="4" fillId="12" borderId="5" xfId="140" applyNumberFormat="1" applyFont="1" applyFill="1" applyBorder="1" applyAlignment="1">
      <alignment horizontal="center" vertical="center"/>
    </xf>
    <xf numFmtId="0" fontId="25" fillId="0" borderId="5" xfId="1169" applyFont="1" applyFill="1" applyBorder="1" applyAlignment="1">
      <alignment vertical="center" wrapText="1"/>
    </xf>
    <xf numFmtId="9" fontId="25" fillId="0" borderId="5" xfId="1245" applyFont="1" applyFill="1" applyBorder="1" applyAlignment="1">
      <alignment horizontal="center" vertical="center" wrapText="1"/>
    </xf>
    <xf numFmtId="168" fontId="25" fillId="0" borderId="5" xfId="1245" applyNumberFormat="1" applyFont="1" applyFill="1" applyBorder="1" applyAlignment="1">
      <alignment horizontal="center" vertical="center" wrapText="1"/>
    </xf>
    <xf numFmtId="2" fontId="25" fillId="0" borderId="5" xfId="1245" applyNumberFormat="1" applyFont="1" applyFill="1" applyBorder="1" applyAlignment="1">
      <alignment horizontal="center" vertical="center" wrapText="1"/>
    </xf>
    <xf numFmtId="9" fontId="25" fillId="0" borderId="5" xfId="140" quotePrefix="1" applyNumberFormat="1" applyFont="1" applyFill="1" applyBorder="1" applyAlignment="1">
      <alignment horizontal="center" vertical="center" wrapText="1"/>
    </xf>
    <xf numFmtId="173" fontId="25" fillId="0" borderId="5" xfId="10" applyNumberFormat="1" applyFont="1" applyFill="1" applyBorder="1" applyAlignment="1">
      <alignment horizontal="center" vertical="center" wrapText="1"/>
    </xf>
    <xf numFmtId="0" fontId="4" fillId="0" borderId="0" xfId="1169" applyFont="1" applyFill="1" applyAlignment="1">
      <alignment vertical="center"/>
    </xf>
    <xf numFmtId="0" fontId="25" fillId="0" borderId="0" xfId="1169" applyFont="1" applyFill="1" applyAlignment="1">
      <alignment horizontal="right" vertical="center"/>
    </xf>
    <xf numFmtId="0" fontId="25" fillId="0" borderId="0" xfId="1169" applyFont="1" applyFill="1" applyAlignment="1">
      <alignment vertical="center" wrapText="1"/>
    </xf>
    <xf numFmtId="9" fontId="25" fillId="0" borderId="0" xfId="1245" applyFont="1" applyFill="1" applyAlignment="1">
      <alignment vertical="center"/>
    </xf>
    <xf numFmtId="9" fontId="25" fillId="0" borderId="5" xfId="1169" applyNumberFormat="1" applyFont="1" applyFill="1" applyBorder="1" applyAlignment="1">
      <alignment horizontal="center" vertical="center" wrapText="1"/>
    </xf>
    <xf numFmtId="9" fontId="4" fillId="0" borderId="5" xfId="1169" applyNumberFormat="1" applyFont="1" applyFill="1" applyBorder="1" applyAlignment="1">
      <alignment horizontal="center" vertical="center" textRotation="90"/>
    </xf>
    <xf numFmtId="0" fontId="25" fillId="0" borderId="0" xfId="1169" applyFont="1" applyFill="1" applyAlignment="1">
      <alignment horizontal="left" vertical="center" wrapText="1"/>
    </xf>
    <xf numFmtId="168" fontId="25" fillId="0" borderId="0" xfId="1245" applyNumberFormat="1" applyFont="1" applyFill="1" applyAlignment="1">
      <alignment horizontal="right" vertical="center"/>
    </xf>
    <xf numFmtId="0" fontId="4" fillId="0" borderId="0" xfId="1169" applyFont="1" applyFill="1" applyAlignment="1">
      <alignment horizontal="left" vertical="center"/>
    </xf>
    <xf numFmtId="9" fontId="17" fillId="8" borderId="0" xfId="999" applyNumberFormat="1" applyFont="1" applyFill="1" applyAlignment="1">
      <alignment horizontal="center" vertical="center" wrapText="1"/>
    </xf>
    <xf numFmtId="9" fontId="17" fillId="8" borderId="0" xfId="999" applyNumberFormat="1" applyFont="1" applyFill="1" applyAlignment="1">
      <alignment horizontal="center" vertical="center" textRotation="180" wrapText="1"/>
    </xf>
    <xf numFmtId="9" fontId="17" fillId="2" borderId="0" xfId="999" applyNumberFormat="1" applyFont="1" applyFill="1" applyAlignment="1">
      <alignment horizontal="center" vertical="center" wrapText="1"/>
    </xf>
    <xf numFmtId="0" fontId="25" fillId="0" borderId="5" xfId="1169" applyFont="1" applyFill="1" applyBorder="1" applyAlignment="1">
      <alignment horizontal="justify" vertical="center" wrapText="1"/>
    </xf>
    <xf numFmtId="0" fontId="25" fillId="0" borderId="5" xfId="1169" quotePrefix="1" applyFont="1" applyFill="1" applyBorder="1" applyAlignment="1">
      <alignment horizontal="justify" vertical="center" wrapText="1"/>
    </xf>
    <xf numFmtId="0" fontId="22" fillId="3" borderId="16" xfId="999" applyFont="1" applyFill="1" applyBorder="1" applyAlignment="1">
      <alignment horizontal="right" vertical="center" wrapText="1"/>
    </xf>
    <xf numFmtId="0" fontId="22" fillId="3" borderId="17" xfId="999" applyFont="1" applyFill="1" applyBorder="1" applyAlignment="1">
      <alignment horizontal="right" vertical="center" wrapText="1"/>
    </xf>
    <xf numFmtId="0" fontId="20" fillId="3" borderId="18" xfId="999" applyFont="1" applyFill="1" applyBorder="1" applyAlignment="1">
      <alignment horizontal="right" vertical="center" wrapText="1"/>
    </xf>
    <xf numFmtId="9" fontId="22" fillId="3" borderId="17" xfId="999" applyNumberFormat="1" applyFont="1" applyFill="1" applyBorder="1" applyAlignment="1">
      <alignment horizontal="right" vertical="center" wrapText="1"/>
    </xf>
    <xf numFmtId="0" fontId="22" fillId="3" borderId="19" xfId="999" applyFont="1" applyFill="1" applyBorder="1" applyAlignment="1">
      <alignment horizontal="right" vertical="center" wrapText="1"/>
    </xf>
    <xf numFmtId="0" fontId="22" fillId="0" borderId="0" xfId="999" applyFont="1" applyAlignment="1">
      <alignment horizontal="right" vertical="center" wrapText="1"/>
    </xf>
    <xf numFmtId="0" fontId="20" fillId="0" borderId="0" xfId="999" applyFont="1" applyAlignment="1">
      <alignment horizontal="right" vertical="center" textRotation="180" wrapText="1"/>
    </xf>
    <xf numFmtId="0" fontId="20" fillId="0" borderId="5" xfId="999" applyFont="1" applyFill="1" applyBorder="1" applyAlignment="1">
      <alignment horizontal="right" vertical="center" wrapText="1"/>
    </xf>
    <xf numFmtId="0" fontId="20" fillId="2" borderId="0" xfId="999" applyFont="1" applyFill="1" applyAlignment="1">
      <alignment horizontal="right" vertical="center" wrapText="1"/>
    </xf>
    <xf numFmtId="0" fontId="20" fillId="0" borderId="0" xfId="999" applyFont="1" applyAlignment="1">
      <alignment horizontal="right" vertical="center" wrapText="1"/>
    </xf>
    <xf numFmtId="0" fontId="20" fillId="0" borderId="5" xfId="999" applyFont="1" applyBorder="1" applyAlignment="1">
      <alignment horizontal="right" vertical="center" wrapText="1"/>
    </xf>
    <xf numFmtId="0" fontId="20" fillId="8" borderId="5" xfId="999" applyFont="1" applyFill="1" applyBorder="1" applyAlignment="1">
      <alignment horizontal="right" vertical="center" wrapText="1"/>
    </xf>
    <xf numFmtId="0" fontId="20" fillId="2" borderId="5" xfId="999" applyFont="1" applyFill="1" applyBorder="1" applyAlignment="1">
      <alignment horizontal="right" vertical="center" wrapText="1"/>
    </xf>
    <xf numFmtId="0" fontId="20" fillId="0" borderId="0" xfId="999" applyFont="1" applyAlignment="1">
      <alignment horizontal="center" vertical="center" wrapText="1"/>
    </xf>
    <xf numFmtId="0" fontId="20" fillId="5" borderId="7" xfId="999" applyFont="1" applyFill="1" applyBorder="1" applyAlignment="1">
      <alignment horizontal="left" vertical="center" wrapText="1"/>
    </xf>
    <xf numFmtId="0" fontId="20" fillId="7" borderId="13" xfId="999" quotePrefix="1" applyFont="1" applyFill="1" applyBorder="1" applyAlignment="1">
      <alignment horizontal="left" vertical="center" wrapText="1"/>
    </xf>
    <xf numFmtId="0" fontId="20" fillId="7" borderId="20" xfId="1134" quotePrefix="1" applyFont="1" applyFill="1" applyBorder="1" applyAlignment="1">
      <alignment horizontal="left" vertical="center" wrapText="1"/>
    </xf>
    <xf numFmtId="0" fontId="25" fillId="0" borderId="5" xfId="1169" applyFont="1" applyFill="1" applyBorder="1" applyAlignment="1">
      <alignment horizontal="left" vertical="center" wrapText="1"/>
    </xf>
    <xf numFmtId="0" fontId="32" fillId="0" borderId="0" xfId="0" applyFont="1" applyBorder="1" applyAlignment="1">
      <alignment horizontal="center" vertical="center" wrapText="1"/>
    </xf>
    <xf numFmtId="0" fontId="33" fillId="0" borderId="0" xfId="0" applyFont="1" applyAlignment="1">
      <alignment horizontal="justify" vertical="center"/>
    </xf>
    <xf numFmtId="0" fontId="34" fillId="0" borderId="0" xfId="0" applyFont="1" applyBorder="1" applyAlignment="1">
      <alignment horizontal="left" vertical="center" wrapText="1"/>
    </xf>
    <xf numFmtId="0" fontId="33" fillId="0" borderId="0" xfId="0" applyFont="1" applyBorder="1" applyAlignment="1">
      <alignment horizontal="justify" vertical="center" wrapText="1"/>
    </xf>
    <xf numFmtId="0" fontId="37" fillId="0" borderId="0" xfId="0" applyFont="1" applyFill="1" applyAlignment="1">
      <alignment horizontal="center" vertical="center"/>
    </xf>
    <xf numFmtId="0" fontId="33" fillId="0" borderId="0" xfId="0" applyFont="1" applyFill="1" applyAlignment="1">
      <alignment horizontal="center" vertical="center"/>
    </xf>
    <xf numFmtId="0" fontId="32" fillId="13" borderId="5" xfId="0" applyNumberFormat="1" applyFont="1" applyFill="1" applyBorder="1" applyAlignment="1">
      <alignment horizontal="center" vertical="center" wrapText="1"/>
    </xf>
    <xf numFmtId="0" fontId="33" fillId="13" borderId="5" xfId="0" applyFont="1" applyFill="1" applyBorder="1" applyAlignment="1">
      <alignment horizontal="center" vertical="center" wrapText="1"/>
    </xf>
    <xf numFmtId="0" fontId="33" fillId="13" borderId="5" xfId="0" applyNumberFormat="1" applyFont="1" applyFill="1" applyBorder="1" applyAlignment="1">
      <alignment horizontal="center" vertical="center" wrapText="1"/>
    </xf>
    <xf numFmtId="0" fontId="33" fillId="0" borderId="5" xfId="0" applyFont="1" applyFill="1" applyBorder="1" applyAlignment="1">
      <alignment horizontal="center" vertical="center" wrapText="1"/>
    </xf>
    <xf numFmtId="0" fontId="33" fillId="0" borderId="0" xfId="0" applyFont="1" applyFill="1" applyAlignment="1">
      <alignment horizontal="justify" vertical="center"/>
    </xf>
    <xf numFmtId="0" fontId="32" fillId="14" borderId="5" xfId="0" applyNumberFormat="1" applyFont="1" applyFill="1" applyBorder="1" applyAlignment="1">
      <alignment horizontal="center" vertical="center" wrapText="1"/>
    </xf>
    <xf numFmtId="0" fontId="33" fillId="0" borderId="5" xfId="0" applyFont="1" applyFill="1" applyBorder="1" applyAlignment="1">
      <alignment horizontal="justify" vertical="center"/>
    </xf>
    <xf numFmtId="0" fontId="33" fillId="0" borderId="5" xfId="0" applyFont="1" applyBorder="1" applyAlignment="1">
      <alignment horizontal="center" vertical="center"/>
    </xf>
    <xf numFmtId="0" fontId="33" fillId="0" borderId="5" xfId="0" applyNumberFormat="1" applyFont="1" applyFill="1" applyBorder="1" applyAlignment="1">
      <alignment horizontal="center" vertical="center" wrapText="1"/>
    </xf>
    <xf numFmtId="0" fontId="32" fillId="14" borderId="5" xfId="0" applyFont="1" applyFill="1" applyBorder="1" applyAlignment="1">
      <alignment horizontal="center" vertical="center" wrapText="1"/>
    </xf>
    <xf numFmtId="0" fontId="33" fillId="0" borderId="5" xfId="0" applyFont="1" applyBorder="1" applyAlignment="1">
      <alignment horizontal="center" vertical="center" wrapText="1"/>
    </xf>
    <xf numFmtId="0" fontId="33" fillId="0" borderId="5" xfId="0" applyNumberFormat="1" applyFont="1" applyFill="1" applyBorder="1" applyAlignment="1">
      <alignment vertical="center" wrapText="1"/>
    </xf>
    <xf numFmtId="0" fontId="33" fillId="0" borderId="0" xfId="0" applyFont="1" applyAlignment="1">
      <alignment horizontal="center" vertical="center"/>
    </xf>
    <xf numFmtId="0" fontId="33" fillId="2" borderId="5" xfId="0" applyNumberFormat="1" applyFont="1" applyFill="1" applyBorder="1" applyAlignment="1">
      <alignment horizontal="center" vertical="center" wrapText="1"/>
    </xf>
    <xf numFmtId="0" fontId="33" fillId="0" borderId="5" xfId="0" applyFont="1" applyFill="1" applyBorder="1" applyAlignment="1">
      <alignment wrapText="1"/>
    </xf>
    <xf numFmtId="0" fontId="33" fillId="0" borderId="5" xfId="0" applyFont="1" applyBorder="1" applyAlignment="1">
      <alignment vertical="center" wrapText="1"/>
    </xf>
    <xf numFmtId="0" fontId="33" fillId="0" borderId="5" xfId="0" applyFont="1" applyBorder="1" applyAlignment="1">
      <alignment wrapText="1"/>
    </xf>
    <xf numFmtId="0" fontId="32" fillId="2" borderId="5" xfId="987" applyFont="1" applyFill="1" applyBorder="1" applyAlignment="1" applyProtection="1">
      <alignment horizontal="left" vertical="center" wrapText="1"/>
    </xf>
    <xf numFmtId="0" fontId="39" fillId="0" borderId="0" xfId="0" applyFont="1"/>
    <xf numFmtId="0" fontId="39" fillId="0" borderId="0" xfId="0" applyFont="1" applyFill="1"/>
    <xf numFmtId="0" fontId="39" fillId="0" borderId="0" xfId="0" applyFont="1" applyFill="1" applyAlignment="1">
      <alignment horizontal="center"/>
    </xf>
    <xf numFmtId="0" fontId="39" fillId="0" borderId="0" xfId="0" applyFont="1" applyAlignment="1">
      <alignment horizontal="center"/>
    </xf>
    <xf numFmtId="0" fontId="32" fillId="4" borderId="5" xfId="0" applyFont="1" applyFill="1" applyBorder="1" applyAlignment="1">
      <alignment horizontal="center" vertical="center" wrapText="1"/>
    </xf>
    <xf numFmtId="0" fontId="32" fillId="4" borderId="5" xfId="0" applyFont="1" applyFill="1" applyBorder="1" applyAlignment="1">
      <alignment horizontal="left" vertical="center" wrapText="1"/>
    </xf>
    <xf numFmtId="0" fontId="39" fillId="4" borderId="0" xfId="0" applyFont="1" applyFill="1"/>
    <xf numFmtId="0" fontId="32" fillId="8" borderId="5" xfId="0" applyFont="1" applyFill="1" applyBorder="1" applyAlignment="1">
      <alignment horizontal="center" vertical="center" wrapText="1"/>
    </xf>
    <xf numFmtId="0" fontId="39" fillId="8" borderId="0" xfId="0" applyFont="1" applyFill="1"/>
    <xf numFmtId="0" fontId="33" fillId="0" borderId="5" xfId="0" applyFont="1" applyFill="1" applyBorder="1" applyAlignment="1">
      <alignment horizontal="left" vertical="center" wrapText="1"/>
    </xf>
    <xf numFmtId="0" fontId="32" fillId="2" borderId="5" xfId="0" applyNumberFormat="1" applyFont="1" applyFill="1" applyBorder="1" applyAlignment="1">
      <alignment horizontal="center" vertical="center" wrapText="1"/>
    </xf>
    <xf numFmtId="0" fontId="33" fillId="2" borderId="5" xfId="0" applyFont="1" applyFill="1" applyBorder="1" applyAlignment="1">
      <alignment horizontal="center" vertical="center" wrapText="1"/>
    </xf>
    <xf numFmtId="0" fontId="33" fillId="2" borderId="5" xfId="1184" applyFont="1" applyFill="1" applyBorder="1" applyAlignment="1">
      <alignment horizontal="center" vertical="center" wrapText="1"/>
    </xf>
    <xf numFmtId="0" fontId="33" fillId="0" borderId="5" xfId="1184" applyFont="1" applyFill="1" applyBorder="1" applyAlignment="1">
      <alignment horizontal="center" vertical="center" wrapText="1"/>
    </xf>
    <xf numFmtId="0" fontId="32" fillId="0" borderId="5" xfId="0" applyNumberFormat="1" applyFont="1" applyFill="1" applyBorder="1" applyAlignment="1">
      <alignment vertical="center" wrapText="1"/>
    </xf>
    <xf numFmtId="0" fontId="33" fillId="0" borderId="5" xfId="0" applyFont="1" applyFill="1" applyBorder="1" applyAlignment="1">
      <alignment vertical="center" wrapText="1"/>
    </xf>
    <xf numFmtId="0" fontId="32" fillId="0" borderId="0" xfId="0" applyFont="1" applyFill="1" applyBorder="1" applyAlignment="1">
      <alignment horizontal="center" vertical="center"/>
    </xf>
    <xf numFmtId="0" fontId="39" fillId="2" borderId="0" xfId="1184" quotePrefix="1" applyFont="1" applyFill="1" applyBorder="1" applyAlignment="1">
      <alignment vertical="center" wrapText="1"/>
    </xf>
    <xf numFmtId="0" fontId="39" fillId="2" borderId="0" xfId="1184" applyFont="1" applyFill="1" applyBorder="1" applyAlignment="1">
      <alignment horizontal="center" vertical="center" wrapText="1"/>
    </xf>
    <xf numFmtId="9" fontId="40" fillId="0" borderId="0" xfId="0" applyNumberFormat="1" applyFont="1" applyFill="1" applyBorder="1" applyAlignment="1">
      <alignment horizontal="center" vertical="center" wrapText="1"/>
    </xf>
    <xf numFmtId="0" fontId="32" fillId="0" borderId="0" xfId="0" applyNumberFormat="1" applyFont="1" applyAlignment="1">
      <alignment horizontal="center"/>
    </xf>
    <xf numFmtId="0" fontId="39" fillId="0" borderId="0" xfId="0" applyFont="1" applyAlignment="1">
      <alignment horizontal="left"/>
    </xf>
    <xf numFmtId="0" fontId="40" fillId="0" borderId="0" xfId="0" applyFont="1" applyFill="1" applyAlignment="1">
      <alignment horizontal="center"/>
    </xf>
    <xf numFmtId="0" fontId="32" fillId="0" borderId="0" xfId="0" applyFont="1" applyFill="1"/>
    <xf numFmtId="0" fontId="32" fillId="0" borderId="0" xfId="0" applyFont="1" applyAlignment="1">
      <alignment horizontal="left"/>
    </xf>
    <xf numFmtId="0" fontId="32" fillId="0" borderId="0" xfId="0" applyFont="1"/>
    <xf numFmtId="0" fontId="25" fillId="0" borderId="21" xfId="1169" applyFont="1" applyFill="1" applyBorder="1" applyAlignment="1">
      <alignment vertical="center"/>
    </xf>
    <xf numFmtId="9" fontId="41" fillId="8" borderId="0" xfId="1169" applyNumberFormat="1" applyFont="1" applyFill="1" applyAlignment="1">
      <alignment vertical="center"/>
    </xf>
    <xf numFmtId="10" fontId="25" fillId="0" borderId="0" xfId="1169" applyNumberFormat="1" applyFont="1" applyFill="1" applyAlignment="1">
      <alignment horizontal="left" vertical="center" wrapText="1"/>
    </xf>
    <xf numFmtId="0" fontId="33" fillId="0" borderId="0" xfId="0" applyFont="1" applyBorder="1" applyAlignment="1">
      <alignment horizontal="center" vertical="center" wrapText="1"/>
    </xf>
    <xf numFmtId="0" fontId="33" fillId="0" borderId="0" xfId="0" applyFont="1" applyFill="1" applyBorder="1" applyAlignment="1">
      <alignment horizontal="center" vertical="center" wrapText="1"/>
    </xf>
    <xf numFmtId="0" fontId="32" fillId="2" borderId="5" xfId="0" applyFont="1" applyFill="1" applyBorder="1" applyAlignment="1">
      <alignment horizontal="center" vertical="center" wrapText="1"/>
    </xf>
    <xf numFmtId="0" fontId="33" fillId="2" borderId="0" xfId="0" applyFont="1" applyFill="1"/>
    <xf numFmtId="0" fontId="39" fillId="2" borderId="0" xfId="0" applyFont="1" applyFill="1"/>
    <xf numFmtId="0" fontId="39" fillId="2" borderId="0" xfId="0" applyFont="1" applyFill="1" applyAlignment="1">
      <alignment horizontal="center"/>
    </xf>
    <xf numFmtId="0" fontId="32" fillId="2" borderId="0" xfId="0" applyFont="1" applyFill="1"/>
    <xf numFmtId="0" fontId="33" fillId="2" borderId="5" xfId="0" applyNumberFormat="1" applyFont="1" applyFill="1" applyBorder="1" applyAlignment="1">
      <alignment vertical="center" wrapText="1"/>
    </xf>
    <xf numFmtId="0" fontId="33" fillId="2" borderId="5" xfId="0" applyNumberFormat="1" applyFont="1" applyFill="1" applyBorder="1" applyAlignment="1">
      <alignment horizontal="left" vertical="center" wrapText="1"/>
    </xf>
    <xf numFmtId="0" fontId="32" fillId="3" borderId="5" xfId="0" applyNumberFormat="1" applyFont="1" applyFill="1" applyBorder="1" applyAlignment="1">
      <alignment horizontal="center" vertical="center" wrapText="1"/>
    </xf>
    <xf numFmtId="0" fontId="33" fillId="0" borderId="5" xfId="0" applyNumberFormat="1" applyFont="1" applyFill="1" applyBorder="1" applyAlignment="1">
      <alignment horizontal="left" vertical="center" wrapText="1"/>
    </xf>
    <xf numFmtId="9" fontId="32" fillId="2" borderId="5" xfId="0" applyNumberFormat="1" applyFont="1" applyFill="1" applyBorder="1" applyAlignment="1">
      <alignment horizontal="center" vertical="center" wrapText="1"/>
    </xf>
    <xf numFmtId="2" fontId="32" fillId="2" borderId="5" xfId="0" applyNumberFormat="1" applyFont="1" applyFill="1" applyBorder="1" applyAlignment="1">
      <alignment horizontal="center" vertical="center" wrapText="1"/>
    </xf>
    <xf numFmtId="0" fontId="32" fillId="8" borderId="5" xfId="0" applyFont="1" applyFill="1" applyBorder="1" applyAlignment="1">
      <alignment vertical="center"/>
    </xf>
    <xf numFmtId="0" fontId="32" fillId="8" borderId="5" xfId="0" applyFont="1" applyFill="1" applyBorder="1" applyAlignment="1">
      <alignment horizontal="center" vertical="center"/>
    </xf>
    <xf numFmtId="9" fontId="32" fillId="0" borderId="5" xfId="1185" applyFont="1" applyFill="1" applyBorder="1" applyAlignment="1">
      <alignment horizontal="center" vertical="center" wrapText="1"/>
    </xf>
    <xf numFmtId="9" fontId="32" fillId="8" borderId="5" xfId="0" applyNumberFormat="1" applyFont="1" applyFill="1" applyBorder="1" applyAlignment="1">
      <alignment horizontal="center" vertical="center" wrapText="1"/>
    </xf>
    <xf numFmtId="0" fontId="32" fillId="2" borderId="5" xfId="0" applyFont="1" applyFill="1" applyBorder="1" applyAlignment="1">
      <alignment horizontal="center" vertical="center"/>
    </xf>
    <xf numFmtId="0" fontId="39" fillId="0" borderId="5" xfId="0" applyFont="1" applyFill="1" applyBorder="1"/>
    <xf numFmtId="0" fontId="39" fillId="15" borderId="5" xfId="0" applyFont="1" applyFill="1" applyBorder="1" applyAlignment="1">
      <alignment horizontal="center"/>
    </xf>
    <xf numFmtId="0" fontId="25" fillId="0" borderId="5" xfId="1169" applyFont="1" applyFill="1" applyBorder="1" applyAlignment="1">
      <alignment horizontal="center" vertical="center" wrapText="1"/>
    </xf>
    <xf numFmtId="9" fontId="33" fillId="8" borderId="5" xfId="0" applyNumberFormat="1" applyFont="1" applyFill="1" applyBorder="1" applyAlignment="1">
      <alignment horizontal="center" vertical="center" textRotation="90"/>
    </xf>
    <xf numFmtId="9" fontId="33" fillId="4" borderId="5" xfId="0" applyNumberFormat="1" applyFont="1" applyFill="1" applyBorder="1" applyAlignment="1">
      <alignment horizontal="center" vertical="center" textRotation="90"/>
    </xf>
    <xf numFmtId="9" fontId="32" fillId="4" borderId="5" xfId="0" applyNumberFormat="1" applyFont="1" applyFill="1" applyBorder="1" applyAlignment="1">
      <alignment horizontal="center" vertical="center" wrapText="1"/>
    </xf>
    <xf numFmtId="9" fontId="32" fillId="0" borderId="5" xfId="0" applyNumberFormat="1" applyFont="1" applyFill="1" applyBorder="1" applyAlignment="1">
      <alignment horizontal="center" vertical="center" wrapText="1"/>
    </xf>
    <xf numFmtId="9" fontId="32" fillId="0" borderId="5" xfId="1245" applyFont="1" applyFill="1" applyBorder="1" applyAlignment="1">
      <alignment horizontal="center" vertical="center" wrapText="1"/>
    </xf>
    <xf numFmtId="0" fontId="40" fillId="4" borderId="5" xfId="0" applyFont="1" applyFill="1" applyBorder="1" applyAlignment="1">
      <alignment horizontal="center" vertical="center" wrapText="1"/>
    </xf>
    <xf numFmtId="174" fontId="40" fillId="4" borderId="5" xfId="0" applyNumberFormat="1" applyFont="1" applyFill="1" applyBorder="1" applyAlignment="1">
      <alignment horizontal="center"/>
    </xf>
    <xf numFmtId="0" fontId="40" fillId="0" borderId="5" xfId="1184" applyFont="1" applyFill="1" applyBorder="1" applyAlignment="1">
      <alignment horizontal="center" vertical="center" wrapText="1"/>
    </xf>
    <xf numFmtId="0" fontId="40" fillId="2" borderId="5" xfId="1184" applyFont="1" applyFill="1" applyBorder="1" applyAlignment="1">
      <alignment horizontal="center" vertical="center" wrapText="1"/>
    </xf>
    <xf numFmtId="0" fontId="40" fillId="2" borderId="0" xfId="1184" applyFont="1" applyFill="1" applyBorder="1" applyAlignment="1">
      <alignment horizontal="center" vertical="center" wrapText="1"/>
    </xf>
    <xf numFmtId="0" fontId="40" fillId="0" borderId="0" xfId="0" applyFont="1" applyFill="1"/>
    <xf numFmtId="0" fontId="40" fillId="0" borderId="0" xfId="0" applyFont="1"/>
    <xf numFmtId="9" fontId="32" fillId="8" borderId="5" xfId="1185" applyFont="1" applyFill="1" applyBorder="1" applyAlignment="1">
      <alignment horizontal="center" vertical="center" wrapText="1"/>
    </xf>
    <xf numFmtId="9" fontId="34" fillId="8" borderId="5" xfId="1252" applyFont="1" applyFill="1" applyBorder="1" applyAlignment="1" applyProtection="1">
      <alignment horizontal="center" vertical="center" wrapText="1"/>
    </xf>
    <xf numFmtId="174" fontId="34" fillId="8" borderId="5" xfId="10" applyNumberFormat="1" applyFont="1" applyFill="1" applyBorder="1" applyAlignment="1" applyProtection="1">
      <alignment horizontal="center" vertical="center" wrapText="1"/>
    </xf>
    <xf numFmtId="0" fontId="40" fillId="8" borderId="5" xfId="0" applyFont="1" applyFill="1" applyBorder="1" applyAlignment="1">
      <alignment horizontal="center" vertical="center" wrapText="1"/>
    </xf>
    <xf numFmtId="174" fontId="40" fillId="8" borderId="5" xfId="0" applyNumberFormat="1" applyFont="1" applyFill="1" applyBorder="1" applyAlignment="1">
      <alignment horizontal="center"/>
    </xf>
    <xf numFmtId="0" fontId="38" fillId="2" borderId="5" xfId="0" applyNumberFormat="1" applyFont="1" applyFill="1" applyBorder="1" applyAlignment="1">
      <alignment vertical="center" wrapText="1"/>
    </xf>
    <xf numFmtId="0" fontId="33" fillId="0" borderId="13" xfId="0" applyNumberFormat="1" applyFont="1" applyFill="1" applyBorder="1" applyAlignment="1">
      <alignment horizontal="center" vertical="center" wrapText="1"/>
    </xf>
    <xf numFmtId="0" fontId="32" fillId="4" borderId="5" xfId="0" applyNumberFormat="1" applyFont="1" applyFill="1" applyBorder="1" applyAlignment="1">
      <alignment horizontal="center" vertical="center"/>
    </xf>
    <xf numFmtId="0" fontId="32" fillId="4" borderId="5" xfId="0" applyNumberFormat="1" applyFont="1" applyFill="1" applyBorder="1" applyAlignment="1">
      <alignment horizontal="left" vertical="center"/>
    </xf>
    <xf numFmtId="9" fontId="32" fillId="4" borderId="5" xfId="1185" applyFont="1" applyFill="1" applyBorder="1" applyAlignment="1">
      <alignment horizontal="center" vertical="center" wrapText="1"/>
    </xf>
    <xf numFmtId="0" fontId="38" fillId="0" borderId="5" xfId="0" applyNumberFormat="1" applyFont="1" applyFill="1" applyBorder="1" applyAlignment="1">
      <alignment vertical="center" wrapText="1"/>
    </xf>
    <xf numFmtId="0" fontId="33" fillId="2" borderId="5" xfId="0" applyFont="1" applyFill="1" applyBorder="1" applyAlignment="1">
      <alignment vertical="center" wrapText="1"/>
    </xf>
    <xf numFmtId="0" fontId="38" fillId="2" borderId="5" xfId="0" applyNumberFormat="1" applyFont="1" applyFill="1" applyBorder="1" applyAlignment="1">
      <alignment horizontal="left" vertical="center" wrapText="1"/>
    </xf>
    <xf numFmtId="0" fontId="33" fillId="2" borderId="7" xfId="0" applyNumberFormat="1" applyFont="1" applyFill="1" applyBorder="1" applyAlignment="1">
      <alignment vertical="center" wrapText="1"/>
    </xf>
    <xf numFmtId="0" fontId="38" fillId="0" borderId="5" xfId="0" applyNumberFormat="1" applyFont="1" applyFill="1" applyBorder="1" applyAlignment="1">
      <alignment horizontal="center" vertical="center" wrapText="1"/>
    </xf>
    <xf numFmtId="0" fontId="38" fillId="0" borderId="5" xfId="0" applyFont="1" applyFill="1" applyBorder="1" applyAlignment="1">
      <alignment horizontal="justify" vertical="center" wrapText="1"/>
    </xf>
    <xf numFmtId="0" fontId="33" fillId="0" borderId="13" xfId="0" applyNumberFormat="1" applyFont="1" applyFill="1" applyBorder="1" applyAlignment="1">
      <alignment vertical="center" wrapText="1"/>
    </xf>
    <xf numFmtId="0" fontId="33" fillId="2" borderId="13" xfId="0" applyNumberFormat="1" applyFont="1" applyFill="1" applyBorder="1" applyAlignment="1">
      <alignment vertical="center" wrapText="1"/>
    </xf>
    <xf numFmtId="0" fontId="32" fillId="14" borderId="13" xfId="0" applyNumberFormat="1" applyFont="1" applyFill="1" applyBorder="1" applyAlignment="1">
      <alignment horizontal="center" vertical="center" wrapText="1"/>
    </xf>
    <xf numFmtId="9" fontId="25" fillId="11" borderId="5" xfId="1169" applyNumberFormat="1" applyFont="1" applyFill="1" applyBorder="1" applyAlignment="1">
      <alignment horizontal="center" vertical="center" textRotation="90"/>
    </xf>
    <xf numFmtId="9" fontId="4" fillId="0" borderId="5" xfId="1169" applyNumberFormat="1" applyFont="1" applyFill="1" applyBorder="1" applyAlignment="1">
      <alignment horizontal="center" vertical="center" textRotation="90" wrapText="1"/>
    </xf>
    <xf numFmtId="0" fontId="25" fillId="0" borderId="5" xfId="1245" applyNumberFormat="1" applyFont="1" applyFill="1" applyBorder="1" applyAlignment="1">
      <alignment horizontal="center" vertical="center" wrapText="1"/>
    </xf>
    <xf numFmtId="0" fontId="4" fillId="11" borderId="5" xfId="1169" applyFont="1" applyFill="1" applyBorder="1" applyAlignment="1">
      <alignment vertical="center" textRotation="90"/>
    </xf>
    <xf numFmtId="9" fontId="25" fillId="0" borderId="5" xfId="1245" applyFont="1" applyFill="1" applyBorder="1" applyAlignment="1">
      <alignment horizontal="center" vertical="center"/>
    </xf>
    <xf numFmtId="2" fontId="25" fillId="0" borderId="5" xfId="1245" applyNumberFormat="1" applyFont="1" applyFill="1" applyBorder="1" applyAlignment="1">
      <alignment horizontal="center" vertical="center"/>
    </xf>
    <xf numFmtId="9" fontId="25" fillId="0" borderId="5" xfId="1245" applyNumberFormat="1" applyFont="1" applyFill="1" applyBorder="1" applyAlignment="1">
      <alignment horizontal="center" vertical="center" wrapText="1"/>
    </xf>
    <xf numFmtId="10" fontId="25" fillId="0" borderId="5" xfId="1185" applyNumberFormat="1" applyFont="1" applyFill="1" applyBorder="1" applyAlignment="1">
      <alignment vertical="center" wrapText="1"/>
    </xf>
    <xf numFmtId="0" fontId="38" fillId="2" borderId="5" xfId="0" applyFont="1" applyFill="1" applyBorder="1" applyAlignment="1">
      <alignment horizontal="justify" vertical="center" wrapText="1"/>
    </xf>
    <xf numFmtId="0" fontId="38" fillId="0" borderId="13" xfId="0" applyNumberFormat="1" applyFont="1" applyFill="1" applyBorder="1" applyAlignment="1">
      <alignment horizontal="center" vertical="center" wrapText="1"/>
    </xf>
    <xf numFmtId="0" fontId="25" fillId="0" borderId="5" xfId="1169" quotePrefix="1" applyFont="1" applyFill="1" applyBorder="1" applyAlignment="1">
      <alignment horizontal="center" vertical="center" wrapText="1"/>
    </xf>
    <xf numFmtId="0" fontId="39" fillId="8" borderId="0" xfId="0" applyFont="1" applyFill="1" applyAlignment="1">
      <alignment horizontal="left"/>
    </xf>
    <xf numFmtId="0" fontId="33" fillId="2" borderId="5" xfId="0" applyFont="1" applyFill="1" applyBorder="1" applyAlignment="1">
      <alignment horizontal="left" vertical="center" wrapText="1"/>
    </xf>
    <xf numFmtId="0" fontId="39" fillId="2" borderId="0" xfId="0" applyFont="1" applyFill="1" applyAlignment="1">
      <alignment wrapText="1"/>
    </xf>
    <xf numFmtId="0" fontId="39" fillId="0" borderId="0" xfId="0" applyFont="1" applyFill="1" applyAlignment="1">
      <alignment wrapText="1"/>
    </xf>
    <xf numFmtId="0" fontId="33" fillId="2" borderId="7" xfId="0" applyFont="1" applyFill="1" applyBorder="1" applyAlignment="1">
      <alignment horizontal="left" vertical="center" wrapText="1"/>
    </xf>
    <xf numFmtId="0" fontId="32" fillId="19" borderId="5" xfId="0" applyFont="1" applyFill="1" applyBorder="1" applyAlignment="1">
      <alignment horizontal="center" vertical="center" wrapText="1"/>
    </xf>
    <xf numFmtId="0" fontId="32" fillId="20" borderId="13" xfId="0" applyFont="1" applyFill="1" applyBorder="1" applyAlignment="1">
      <alignment horizontal="center" vertical="center" wrapText="1"/>
    </xf>
    <xf numFmtId="0" fontId="34" fillId="0" borderId="0" xfId="0" applyFont="1" applyBorder="1" applyAlignment="1">
      <alignment horizontal="center" vertical="center" wrapText="1"/>
    </xf>
    <xf numFmtId="0" fontId="42" fillId="0" borderId="5" xfId="0" applyNumberFormat="1" applyFont="1" applyFill="1" applyBorder="1" applyAlignment="1">
      <alignment horizontal="center" vertical="center" wrapText="1"/>
    </xf>
    <xf numFmtId="0" fontId="42" fillId="0" borderId="5" xfId="0" applyNumberFormat="1" applyFont="1" applyFill="1" applyBorder="1" applyAlignment="1">
      <alignment vertical="center" wrapText="1"/>
    </xf>
    <xf numFmtId="0" fontId="42" fillId="0" borderId="5" xfId="0" applyFont="1" applyFill="1" applyBorder="1" applyAlignment="1">
      <alignment horizontal="center" vertical="center" wrapText="1"/>
    </xf>
    <xf numFmtId="0" fontId="33" fillId="0" borderId="0" xfId="0" applyFont="1" applyAlignment="1">
      <alignment horizontal="center"/>
    </xf>
    <xf numFmtId="10" fontId="32" fillId="0" borderId="5" xfId="1245" applyNumberFormat="1" applyFont="1" applyFill="1" applyBorder="1" applyAlignment="1">
      <alignment horizontal="center" vertical="center" wrapText="1"/>
    </xf>
    <xf numFmtId="0" fontId="33" fillId="20" borderId="7" xfId="0" applyNumberFormat="1" applyFont="1" applyFill="1" applyBorder="1" applyAlignment="1">
      <alignment horizontal="center" vertical="center" wrapText="1"/>
    </xf>
    <xf numFmtId="0" fontId="32" fillId="14" borderId="5" xfId="0" applyFont="1" applyFill="1" applyBorder="1" applyAlignment="1">
      <alignment vertical="center" wrapText="1"/>
    </xf>
    <xf numFmtId="0" fontId="32" fillId="14" borderId="5" xfId="0" applyNumberFormat="1" applyFont="1" applyFill="1" applyBorder="1" applyAlignment="1">
      <alignment vertical="center" wrapText="1"/>
    </xf>
    <xf numFmtId="0" fontId="32" fillId="20" borderId="5" xfId="0" applyNumberFormat="1" applyFont="1" applyFill="1" applyBorder="1" applyAlignment="1">
      <alignment vertical="center" wrapText="1"/>
    </xf>
    <xf numFmtId="0" fontId="33" fillId="20" borderId="5" xfId="0" applyFont="1" applyFill="1" applyBorder="1" applyAlignment="1">
      <alignment vertical="center" wrapText="1"/>
    </xf>
    <xf numFmtId="9" fontId="33" fillId="20" borderId="5" xfId="0" applyNumberFormat="1" applyFont="1" applyFill="1" applyBorder="1" applyAlignment="1">
      <alignment vertical="center" textRotation="90"/>
    </xf>
    <xf numFmtId="0" fontId="32" fillId="21" borderId="5" xfId="0" applyFont="1" applyFill="1" applyBorder="1" applyAlignment="1">
      <alignment horizontal="center" vertical="center"/>
    </xf>
    <xf numFmtId="0" fontId="33" fillId="0" borderId="0" xfId="0" applyFont="1" applyFill="1"/>
    <xf numFmtId="10" fontId="32" fillId="19" borderId="5" xfId="1245" applyNumberFormat="1" applyFont="1" applyFill="1" applyBorder="1" applyAlignment="1">
      <alignment horizontal="center" vertical="center" wrapText="1"/>
    </xf>
    <xf numFmtId="0" fontId="33" fillId="2" borderId="5" xfId="0" applyFont="1" applyFill="1" applyBorder="1" applyAlignment="1">
      <alignment vertical="top" wrapText="1"/>
    </xf>
    <xf numFmtId="0" fontId="38" fillId="0" borderId="5" xfId="0" applyFont="1" applyFill="1" applyBorder="1" applyAlignment="1">
      <alignment horizontal="justify" vertical="top" wrapText="1"/>
    </xf>
    <xf numFmtId="9" fontId="43" fillId="20" borderId="5" xfId="0" applyNumberFormat="1" applyFont="1" applyFill="1" applyBorder="1" applyAlignment="1">
      <alignment horizontal="center" vertical="center" textRotation="90"/>
    </xf>
    <xf numFmtId="0" fontId="32" fillId="22" borderId="5" xfId="0" applyNumberFormat="1" applyFont="1" applyFill="1" applyBorder="1" applyAlignment="1">
      <alignment horizontal="center" vertical="center" wrapText="1"/>
    </xf>
    <xf numFmtId="0" fontId="32" fillId="22" borderId="5" xfId="0" applyFont="1" applyFill="1" applyBorder="1" applyAlignment="1">
      <alignment horizontal="center" vertical="center" wrapText="1"/>
    </xf>
    <xf numFmtId="9" fontId="40" fillId="22" borderId="5" xfId="0" applyNumberFormat="1" applyFont="1" applyFill="1" applyBorder="1" applyAlignment="1">
      <alignment horizontal="center" vertical="center" wrapText="1"/>
    </xf>
    <xf numFmtId="174" fontId="32" fillId="22" borderId="5" xfId="0" applyNumberFormat="1" applyFont="1" applyFill="1" applyBorder="1" applyAlignment="1">
      <alignment horizontal="center"/>
    </xf>
    <xf numFmtId="0" fontId="32" fillId="22" borderId="5" xfId="0" applyFont="1" applyFill="1" applyBorder="1" applyAlignment="1">
      <alignment horizontal="center" vertical="center"/>
    </xf>
    <xf numFmtId="9" fontId="32" fillId="22" borderId="5" xfId="0" applyNumberFormat="1" applyFont="1" applyFill="1" applyBorder="1" applyAlignment="1">
      <alignment horizontal="center" vertical="center" wrapText="1"/>
    </xf>
    <xf numFmtId="0" fontId="32" fillId="20" borderId="5" xfId="0" applyFont="1" applyFill="1" applyBorder="1" applyAlignment="1">
      <alignment horizontal="center" vertical="center" wrapText="1"/>
    </xf>
    <xf numFmtId="173" fontId="32" fillId="2" borderId="5" xfId="8" applyNumberFormat="1" applyFont="1" applyFill="1" applyBorder="1" applyAlignment="1">
      <alignment horizontal="center" vertical="center" wrapText="1"/>
    </xf>
    <xf numFmtId="173" fontId="32" fillId="0" borderId="5" xfId="8" applyNumberFormat="1" applyFont="1" applyFill="1" applyBorder="1" applyAlignment="1">
      <alignment horizontal="center" vertical="center" wrapText="1"/>
    </xf>
    <xf numFmtId="2" fontId="32" fillId="2" borderId="5" xfId="8" applyNumberFormat="1" applyFont="1" applyFill="1" applyBorder="1" applyAlignment="1">
      <alignment horizontal="center" vertical="center" wrapText="1"/>
    </xf>
    <xf numFmtId="1" fontId="32" fillId="20" borderId="5" xfId="0" applyNumberFormat="1" applyFont="1" applyFill="1" applyBorder="1" applyAlignment="1">
      <alignment horizontal="center" vertical="center" wrapText="1"/>
    </xf>
    <xf numFmtId="0" fontId="50" fillId="15" borderId="5" xfId="0" applyNumberFormat="1" applyFont="1" applyFill="1" applyBorder="1" applyAlignment="1">
      <alignment horizontal="center" vertical="center" wrapText="1"/>
    </xf>
    <xf numFmtId="0" fontId="50" fillId="15" borderId="5" xfId="0" applyNumberFormat="1" applyFont="1" applyFill="1" applyBorder="1" applyAlignment="1">
      <alignment vertical="center" wrapText="1"/>
    </xf>
    <xf numFmtId="0" fontId="50" fillId="2" borderId="5" xfId="0" applyNumberFormat="1" applyFont="1" applyFill="1" applyBorder="1" applyAlignment="1">
      <alignment horizontal="center" vertical="center" wrapText="1"/>
    </xf>
    <xf numFmtId="0" fontId="50" fillId="2" borderId="5" xfId="0" applyFont="1" applyFill="1" applyBorder="1" applyAlignment="1">
      <alignment horizontal="justify" vertical="center"/>
    </xf>
    <xf numFmtId="0" fontId="50" fillId="2" borderId="5" xfId="0" applyFont="1" applyFill="1" applyBorder="1" applyAlignment="1">
      <alignment horizontal="center" vertical="center"/>
    </xf>
    <xf numFmtId="0" fontId="39" fillId="0" borderId="5" xfId="0" applyFont="1" applyFill="1" applyBorder="1" applyAlignment="1">
      <alignment horizontal="center"/>
    </xf>
    <xf numFmtId="0" fontId="32" fillId="0" borderId="5" xfId="0" applyFont="1" applyFill="1" applyBorder="1" applyAlignment="1">
      <alignment horizontal="center" vertical="center" wrapText="1"/>
    </xf>
    <xf numFmtId="0" fontId="33" fillId="0" borderId="5" xfId="0" applyNumberFormat="1" applyFont="1" applyFill="1" applyBorder="1" applyAlignment="1">
      <alignment horizontal="left" vertical="center" wrapText="1"/>
    </xf>
    <xf numFmtId="0" fontId="32" fillId="0" borderId="5" xfId="0" applyNumberFormat="1" applyFont="1" applyFill="1" applyBorder="1" applyAlignment="1">
      <alignment horizontal="center" vertical="center" wrapText="1"/>
    </xf>
    <xf numFmtId="0" fontId="32" fillId="8" borderId="5" xfId="0" applyFont="1" applyFill="1" applyBorder="1" applyAlignment="1">
      <alignment horizontal="left" vertical="center" wrapText="1"/>
    </xf>
    <xf numFmtId="9" fontId="33" fillId="19" borderId="5" xfId="0" applyNumberFormat="1" applyFont="1" applyFill="1" applyBorder="1" applyAlignment="1">
      <alignment horizontal="center" vertical="center" textRotation="90"/>
    </xf>
    <xf numFmtId="0" fontId="32" fillId="22" borderId="5" xfId="0" applyFont="1" applyFill="1" applyBorder="1" applyAlignment="1">
      <alignment horizontal="left" vertical="center" wrapText="1"/>
    </xf>
    <xf numFmtId="0" fontId="32" fillId="0" borderId="5" xfId="0" applyFont="1" applyFill="1" applyBorder="1" applyAlignment="1">
      <alignment horizontal="center" vertical="center"/>
    </xf>
    <xf numFmtId="10" fontId="51" fillId="0" borderId="5" xfId="1245" applyNumberFormat="1" applyFont="1" applyFill="1" applyBorder="1" applyAlignment="1">
      <alignment horizontal="center" vertical="center" wrapText="1"/>
    </xf>
    <xf numFmtId="0" fontId="32" fillId="0" borderId="5" xfId="0" applyFont="1" applyBorder="1" applyAlignment="1">
      <alignment horizontal="center" vertical="center" wrapText="1"/>
    </xf>
    <xf numFmtId="0" fontId="39" fillId="22" borderId="5" xfId="0" applyFont="1" applyFill="1" applyBorder="1" applyAlignment="1">
      <alignment textRotation="90"/>
    </xf>
    <xf numFmtId="0" fontId="39" fillId="4" borderId="5" xfId="0" applyFont="1" applyFill="1" applyBorder="1" applyAlignment="1">
      <alignment textRotation="90"/>
    </xf>
    <xf numFmtId="0" fontId="39" fillId="2" borderId="5" xfId="0" applyFont="1" applyFill="1" applyBorder="1" applyAlignment="1">
      <alignment textRotation="90"/>
    </xf>
    <xf numFmtId="9" fontId="33" fillId="8" borderId="5" xfId="0" applyNumberFormat="1" applyFont="1" applyFill="1" applyBorder="1" applyAlignment="1">
      <alignment horizontal="center" vertical="center" textRotation="90" wrapText="1"/>
    </xf>
    <xf numFmtId="2" fontId="32" fillId="20" borderId="5" xfId="0" applyNumberFormat="1" applyFont="1" applyFill="1" applyBorder="1" applyAlignment="1">
      <alignment horizontal="center" vertical="center" wrapText="1"/>
    </xf>
    <xf numFmtId="0" fontId="39" fillId="0" borderId="5" xfId="0" applyFont="1" applyBorder="1" applyAlignment="1">
      <alignment textRotation="90"/>
    </xf>
    <xf numFmtId="9" fontId="39" fillId="8" borderId="5" xfId="0" applyNumberFormat="1" applyFont="1" applyFill="1" applyBorder="1" applyAlignment="1">
      <alignment horizontal="center" vertical="center" textRotation="90" wrapText="1"/>
    </xf>
    <xf numFmtId="0" fontId="32" fillId="20" borderId="5" xfId="0" applyNumberFormat="1" applyFont="1" applyFill="1" applyBorder="1" applyAlignment="1">
      <alignment horizontal="center" vertical="center" wrapText="1"/>
    </xf>
    <xf numFmtId="9" fontId="32" fillId="20" borderId="5" xfId="1185" applyFont="1" applyFill="1" applyBorder="1" applyAlignment="1">
      <alignment horizontal="center" vertical="center" wrapText="1"/>
    </xf>
    <xf numFmtId="0" fontId="32" fillId="20" borderId="5" xfId="0" applyFont="1" applyFill="1" applyBorder="1" applyAlignment="1">
      <alignment vertical="center"/>
    </xf>
    <xf numFmtId="0" fontId="32" fillId="20" borderId="5" xfId="1184" applyFont="1" applyFill="1" applyBorder="1" applyAlignment="1">
      <alignment horizontal="center" vertical="center" wrapText="1"/>
    </xf>
    <xf numFmtId="0" fontId="39" fillId="0" borderId="5" xfId="0" applyFont="1" applyFill="1" applyBorder="1" applyAlignment="1">
      <alignment textRotation="90"/>
    </xf>
    <xf numFmtId="0" fontId="50" fillId="2" borderId="5" xfId="0" applyFont="1" applyFill="1" applyBorder="1" applyAlignment="1">
      <alignment horizontal="center" vertical="center" wrapText="1"/>
    </xf>
    <xf numFmtId="0" fontId="51" fillId="20" borderId="5" xfId="0" applyFont="1" applyFill="1" applyBorder="1" applyAlignment="1">
      <alignment horizontal="center" vertical="center" wrapText="1"/>
    </xf>
    <xf numFmtId="0" fontId="33" fillId="20" borderId="5" xfId="0" applyNumberFormat="1" applyFont="1" applyFill="1" applyBorder="1" applyAlignment="1">
      <alignment vertical="center" wrapText="1"/>
    </xf>
    <xf numFmtId="0" fontId="50" fillId="20" borderId="5" xfId="0" applyFont="1" applyFill="1" applyBorder="1" applyAlignment="1">
      <alignment horizontal="center" vertical="center" wrapText="1"/>
    </xf>
    <xf numFmtId="0" fontId="40" fillId="0" borderId="5" xfId="0" applyFont="1" applyFill="1" applyBorder="1" applyAlignment="1">
      <alignment horizontal="center" vertical="center" wrapText="1"/>
    </xf>
    <xf numFmtId="173" fontId="40" fillId="0" borderId="5" xfId="8" applyNumberFormat="1" applyFont="1" applyFill="1" applyBorder="1" applyAlignment="1">
      <alignment horizontal="center" vertical="center" wrapText="1"/>
    </xf>
    <xf numFmtId="0" fontId="52" fillId="0" borderId="5" xfId="0" applyFont="1" applyFill="1" applyBorder="1" applyAlignment="1">
      <alignment horizontal="center" vertical="center" wrapText="1"/>
    </xf>
    <xf numFmtId="173" fontId="32" fillId="2" borderId="5" xfId="0" applyNumberFormat="1" applyFont="1" applyFill="1" applyBorder="1" applyAlignment="1">
      <alignment horizontal="center" vertical="center" wrapText="1"/>
    </xf>
    <xf numFmtId="0" fontId="39" fillId="2" borderId="5" xfId="0" applyFont="1" applyFill="1" applyBorder="1" applyAlignment="1">
      <alignment horizontal="center" vertical="center" textRotation="90" wrapText="1"/>
    </xf>
    <xf numFmtId="9" fontId="33" fillId="21" borderId="5" xfId="1185" applyFont="1" applyFill="1" applyBorder="1" applyAlignment="1">
      <alignment horizontal="center" vertical="center" wrapText="1"/>
    </xf>
    <xf numFmtId="0" fontId="33" fillId="21" borderId="5" xfId="0" applyFont="1" applyFill="1" applyBorder="1" applyAlignment="1">
      <alignment horizontal="center" vertical="center" wrapText="1"/>
    </xf>
    <xf numFmtId="0" fontId="36" fillId="21" borderId="5" xfId="1252" applyNumberFormat="1" applyFont="1" applyFill="1" applyBorder="1" applyAlignment="1" applyProtection="1">
      <alignment horizontal="center" vertical="center" wrapText="1"/>
    </xf>
    <xf numFmtId="174" fontId="36" fillId="21" borderId="5" xfId="10" applyNumberFormat="1" applyFont="1" applyFill="1" applyBorder="1" applyAlignment="1" applyProtection="1">
      <alignment horizontal="center" vertical="center" wrapText="1"/>
    </xf>
    <xf numFmtId="9" fontId="36" fillId="21" borderId="5" xfId="1252" applyFont="1" applyFill="1" applyBorder="1" applyAlignment="1" applyProtection="1">
      <alignment horizontal="center" vertical="center" wrapText="1"/>
    </xf>
    <xf numFmtId="0" fontId="33" fillId="0" borderId="5" xfId="0" applyFont="1" applyFill="1" applyBorder="1" applyAlignment="1">
      <alignment horizontal="justify" vertical="center" wrapText="1"/>
    </xf>
    <xf numFmtId="9" fontId="32" fillId="19" borderId="5" xfId="0" applyNumberFormat="1" applyFont="1" applyFill="1" applyBorder="1" applyAlignment="1">
      <alignment horizontal="center" vertical="center" textRotation="90"/>
    </xf>
    <xf numFmtId="0" fontId="33" fillId="2" borderId="5" xfId="0" applyFont="1" applyFill="1" applyBorder="1" applyAlignment="1">
      <alignment horizontal="justify" vertical="center"/>
    </xf>
    <xf numFmtId="9" fontId="33" fillId="0" borderId="5" xfId="1185" applyFont="1" applyFill="1" applyBorder="1" applyAlignment="1">
      <alignment horizontal="center" vertical="center" wrapText="1"/>
    </xf>
    <xf numFmtId="0" fontId="50" fillId="2" borderId="5" xfId="0" applyFont="1" applyFill="1" applyBorder="1" applyAlignment="1">
      <alignment horizontal="left" vertical="center" wrapText="1"/>
    </xf>
    <xf numFmtId="0" fontId="40" fillId="22" borderId="5" xfId="0" applyFont="1" applyFill="1" applyBorder="1" applyAlignment="1">
      <alignment horizontal="center" vertical="center" wrapText="1"/>
    </xf>
    <xf numFmtId="0" fontId="32" fillId="2" borderId="5" xfId="0" applyFont="1" applyFill="1" applyBorder="1" applyAlignment="1">
      <alignment vertical="center" wrapText="1"/>
    </xf>
    <xf numFmtId="9" fontId="34" fillId="22" borderId="5" xfId="1252" applyFont="1" applyFill="1" applyBorder="1" applyAlignment="1" applyProtection="1">
      <alignment horizontal="center" vertical="center" wrapText="1"/>
    </xf>
    <xf numFmtId="174" fontId="34" fillId="22" borderId="5" xfId="10" applyNumberFormat="1" applyFont="1" applyFill="1" applyBorder="1" applyAlignment="1" applyProtection="1">
      <alignment horizontal="center" vertical="center" wrapText="1"/>
    </xf>
    <xf numFmtId="0" fontId="39" fillId="0" borderId="5" xfId="0" applyFont="1" applyFill="1" applyBorder="1" applyAlignment="1">
      <alignment horizontal="left" vertical="center" wrapText="1"/>
    </xf>
    <xf numFmtId="0" fontId="39" fillId="2" borderId="5" xfId="0" applyFont="1" applyFill="1" applyBorder="1" applyAlignment="1">
      <alignment horizontal="left" vertical="center" wrapText="1"/>
    </xf>
    <xf numFmtId="0" fontId="40" fillId="2" borderId="5" xfId="0" applyFont="1" applyFill="1" applyBorder="1" applyAlignment="1">
      <alignment horizontal="center" vertical="center" wrapText="1"/>
    </xf>
    <xf numFmtId="0" fontId="32" fillId="15" borderId="5" xfId="1184" applyFont="1" applyFill="1" applyBorder="1" applyAlignment="1">
      <alignment horizontal="center" vertical="center" wrapText="1"/>
    </xf>
    <xf numFmtId="0" fontId="32" fillId="15" borderId="5" xfId="0" applyFont="1" applyFill="1" applyBorder="1" applyAlignment="1">
      <alignment horizontal="center" vertical="center" wrapText="1"/>
    </xf>
    <xf numFmtId="9" fontId="32" fillId="15" borderId="5" xfId="0" applyNumberFormat="1" applyFont="1" applyFill="1" applyBorder="1" applyAlignment="1">
      <alignment horizontal="center" vertical="center" wrapText="1"/>
    </xf>
    <xf numFmtId="0" fontId="32" fillId="15" borderId="5" xfId="0" applyFont="1" applyFill="1" applyBorder="1" applyAlignment="1">
      <alignment horizontal="center" vertical="center"/>
    </xf>
    <xf numFmtId="0" fontId="39" fillId="2" borderId="0" xfId="0" applyFont="1" applyFill="1" applyBorder="1" applyAlignment="1">
      <alignment horizontal="left" vertical="center" wrapText="1"/>
    </xf>
    <xf numFmtId="0" fontId="39" fillId="2" borderId="0" xfId="0" applyFont="1" applyFill="1" applyBorder="1" applyAlignment="1">
      <alignment horizontal="center" vertical="center" wrapText="1"/>
    </xf>
    <xf numFmtId="0" fontId="40" fillId="2" borderId="0" xfId="0" applyFont="1" applyFill="1" applyBorder="1" applyAlignment="1">
      <alignment horizontal="center" vertical="center" wrapText="1"/>
    </xf>
    <xf numFmtId="0" fontId="40" fillId="0" borderId="0" xfId="0" applyFont="1" applyFill="1" applyBorder="1" applyAlignment="1">
      <alignment horizontal="center" vertical="center"/>
    </xf>
    <xf numFmtId="0" fontId="32" fillId="16" borderId="0" xfId="0" applyFont="1" applyFill="1" applyBorder="1" applyAlignment="1">
      <alignment horizontal="center" vertical="center"/>
    </xf>
    <xf numFmtId="0" fontId="33" fillId="0" borderId="5" xfId="1258" applyFont="1" applyFill="1" applyBorder="1" applyAlignment="1">
      <alignment horizontal="left" vertical="center" wrapText="1"/>
    </xf>
    <xf numFmtId="0" fontId="32" fillId="0" borderId="5" xfId="1258" applyFont="1" applyFill="1" applyBorder="1" applyAlignment="1">
      <alignment horizontal="center" vertical="center" wrapText="1"/>
    </xf>
    <xf numFmtId="9" fontId="25" fillId="0" borderId="5" xfId="1259" applyNumberFormat="1" applyFont="1" applyFill="1" applyBorder="1" applyAlignment="1">
      <alignment horizontal="center" vertical="center" wrapText="1"/>
    </xf>
    <xf numFmtId="0" fontId="32" fillId="20" borderId="5" xfId="1258" applyFont="1" applyFill="1" applyBorder="1" applyAlignment="1">
      <alignment horizontal="center" vertical="center" wrapText="1"/>
    </xf>
    <xf numFmtId="0" fontId="33" fillId="2" borderId="5" xfId="1258" applyFont="1" applyFill="1" applyBorder="1" applyAlignment="1">
      <alignment vertical="center" wrapText="1"/>
    </xf>
    <xf numFmtId="0" fontId="32" fillId="2" borderId="5" xfId="1258" applyFont="1" applyFill="1" applyBorder="1" applyAlignment="1">
      <alignment horizontal="center" vertical="center" wrapText="1"/>
    </xf>
    <xf numFmtId="0" fontId="32" fillId="0" borderId="5" xfId="0" applyFont="1" applyFill="1" applyBorder="1" applyAlignment="1">
      <alignment horizontal="center" vertical="center" wrapText="1"/>
    </xf>
    <xf numFmtId="0" fontId="50" fillId="20" borderId="5" xfId="0" applyNumberFormat="1" applyFont="1" applyFill="1" applyBorder="1" applyAlignment="1">
      <alignment vertical="center" wrapText="1"/>
    </xf>
    <xf numFmtId="0" fontId="51" fillId="0" borderId="5" xfId="1258" applyFont="1" applyFill="1" applyBorder="1" applyAlignment="1">
      <alignment horizontal="center" vertical="center" wrapText="1"/>
    </xf>
    <xf numFmtId="0" fontId="51" fillId="2" borderId="5" xfId="0" applyNumberFormat="1" applyFont="1" applyFill="1" applyBorder="1" applyAlignment="1">
      <alignment horizontal="center" vertical="center" wrapText="1"/>
    </xf>
    <xf numFmtId="0" fontId="51" fillId="2" borderId="5" xfId="0" applyFont="1" applyFill="1" applyBorder="1" applyAlignment="1">
      <alignment horizontal="center" vertical="center" wrapText="1"/>
    </xf>
    <xf numFmtId="2" fontId="51" fillId="2" borderId="5" xfId="0" applyNumberFormat="1" applyFont="1" applyFill="1" applyBorder="1" applyAlignment="1">
      <alignment horizontal="center" vertical="center" wrapText="1"/>
    </xf>
    <xf numFmtId="0" fontId="33" fillId="0" borderId="5" xfId="0" applyNumberFormat="1" applyFont="1" applyFill="1" applyBorder="1" applyAlignment="1">
      <alignment horizontal="center" vertical="center" wrapText="1"/>
    </xf>
    <xf numFmtId="9" fontId="51" fillId="0" borderId="5" xfId="1185" applyFont="1" applyFill="1" applyBorder="1" applyAlignment="1">
      <alignment horizontal="center" vertical="center" wrapText="1"/>
    </xf>
    <xf numFmtId="9" fontId="33" fillId="23" borderId="5" xfId="0" applyNumberFormat="1" applyFont="1" applyFill="1" applyBorder="1" applyAlignment="1">
      <alignment horizontal="center" vertical="center" textRotation="90" wrapText="1"/>
    </xf>
    <xf numFmtId="9" fontId="33" fillId="23" borderId="5" xfId="0" applyNumberFormat="1" applyFont="1" applyFill="1" applyBorder="1" applyAlignment="1">
      <alignment horizontal="center" vertical="center" textRotation="90"/>
    </xf>
    <xf numFmtId="9" fontId="39" fillId="23" borderId="5" xfId="0" applyNumberFormat="1" applyFont="1" applyFill="1" applyBorder="1" applyAlignment="1">
      <alignment horizontal="center" vertical="center" textRotation="90" wrapText="1"/>
    </xf>
    <xf numFmtId="9" fontId="32" fillId="23" borderId="5" xfId="0" applyNumberFormat="1" applyFont="1" applyFill="1" applyBorder="1" applyAlignment="1">
      <alignment horizontal="center" vertical="center" textRotation="90"/>
    </xf>
    <xf numFmtId="175" fontId="32" fillId="15" borderId="5" xfId="0" applyNumberFormat="1" applyFont="1" applyFill="1" applyBorder="1" applyAlignment="1">
      <alignment horizontal="center"/>
    </xf>
    <xf numFmtId="0" fontId="39" fillId="0" borderId="5" xfId="0" applyFont="1" applyFill="1" applyBorder="1" applyAlignment="1"/>
    <xf numFmtId="0" fontId="32" fillId="2" borderId="5" xfId="0" applyFont="1" applyFill="1" applyBorder="1" applyAlignment="1">
      <alignment horizontal="center" vertical="center" wrapText="1"/>
    </xf>
    <xf numFmtId="0" fontId="50" fillId="0" borderId="5" xfId="0" applyNumberFormat="1" applyFont="1" applyFill="1" applyBorder="1" applyAlignment="1">
      <alignment vertical="center" wrapText="1"/>
    </xf>
    <xf numFmtId="0" fontId="51" fillId="0" borderId="5" xfId="0" applyNumberFormat="1" applyFont="1" applyFill="1" applyBorder="1" applyAlignment="1">
      <alignment horizontal="center" vertical="center" wrapText="1"/>
    </xf>
    <xf numFmtId="0" fontId="51" fillId="0" borderId="5" xfId="1184" applyFont="1" applyFill="1" applyBorder="1" applyAlignment="1">
      <alignment horizontal="center" vertical="center" wrapText="1"/>
    </xf>
    <xf numFmtId="9" fontId="50" fillId="23" borderId="5" xfId="0" applyNumberFormat="1" applyFont="1" applyFill="1" applyBorder="1" applyAlignment="1">
      <alignment horizontal="center" vertical="center" textRotation="90" wrapText="1"/>
    </xf>
    <xf numFmtId="0" fontId="50" fillId="0" borderId="5" xfId="1258" applyFont="1" applyFill="1" applyBorder="1" applyAlignment="1">
      <alignment horizontal="left" vertical="center" wrapText="1"/>
    </xf>
    <xf numFmtId="0" fontId="53" fillId="0" borderId="5" xfId="1259" applyFont="1" applyFill="1" applyBorder="1" applyAlignment="1">
      <alignment horizontal="center" vertical="center" wrapText="1"/>
    </xf>
    <xf numFmtId="173" fontId="51" fillId="0" borderId="5" xfId="8" applyNumberFormat="1" applyFont="1" applyFill="1" applyBorder="1" applyAlignment="1">
      <alignment horizontal="center" vertical="center" wrapText="1"/>
    </xf>
    <xf numFmtId="9" fontId="51" fillId="0" borderId="5" xfId="1245" applyFont="1" applyFill="1" applyBorder="1" applyAlignment="1">
      <alignment horizontal="center" vertical="center" wrapText="1"/>
    </xf>
    <xf numFmtId="2" fontId="51" fillId="2" borderId="5" xfId="8" applyNumberFormat="1" applyFont="1" applyFill="1" applyBorder="1" applyAlignment="1">
      <alignment horizontal="center" vertical="center" wrapText="1"/>
    </xf>
    <xf numFmtId="1" fontId="51" fillId="20" borderId="5" xfId="0" applyNumberFormat="1" applyFont="1" applyFill="1" applyBorder="1" applyAlignment="1">
      <alignment horizontal="center" vertical="center" wrapText="1"/>
    </xf>
    <xf numFmtId="2" fontId="51" fillId="20" borderId="5" xfId="0" applyNumberFormat="1" applyFont="1" applyFill="1" applyBorder="1" applyAlignment="1">
      <alignment horizontal="center" vertical="center" wrapText="1"/>
    </xf>
    <xf numFmtId="173" fontId="51" fillId="0" borderId="5" xfId="8" applyNumberFormat="1" applyFont="1" applyFill="1" applyBorder="1" applyAlignment="1">
      <alignment vertical="center" wrapText="1"/>
    </xf>
    <xf numFmtId="0" fontId="50" fillId="2" borderId="5" xfId="1258" applyFont="1" applyFill="1" applyBorder="1" applyAlignment="1">
      <alignment horizontal="left" vertical="center" wrapText="1"/>
    </xf>
    <xf numFmtId="0" fontId="51" fillId="20" borderId="5" xfId="0" applyNumberFormat="1" applyFont="1" applyFill="1" applyBorder="1" applyAlignment="1">
      <alignment horizontal="center" vertical="center" wrapText="1"/>
    </xf>
    <xf numFmtId="0" fontId="51" fillId="20" borderId="5" xfId="1184" applyFont="1" applyFill="1" applyBorder="1" applyAlignment="1">
      <alignment horizontal="center" vertical="center" wrapText="1"/>
    </xf>
    <xf numFmtId="9" fontId="51" fillId="20" borderId="5" xfId="1185" applyFont="1" applyFill="1" applyBorder="1" applyAlignment="1">
      <alignment horizontal="center" vertical="center" wrapText="1"/>
    </xf>
    <xf numFmtId="0" fontId="51" fillId="20" borderId="5" xfId="1258" applyFont="1" applyFill="1" applyBorder="1" applyAlignment="1">
      <alignment horizontal="center" vertical="center" wrapText="1"/>
    </xf>
    <xf numFmtId="0" fontId="50" fillId="20" borderId="5" xfId="0" applyFont="1" applyFill="1" applyBorder="1" applyAlignment="1">
      <alignment vertical="center" wrapText="1"/>
    </xf>
    <xf numFmtId="10" fontId="51" fillId="20" borderId="5" xfId="1245" applyNumberFormat="1" applyFont="1" applyFill="1" applyBorder="1" applyAlignment="1">
      <alignment horizontal="center" vertical="center" wrapText="1"/>
    </xf>
    <xf numFmtId="0" fontId="32" fillId="0" borderId="5" xfId="0" applyNumberFormat="1" applyFont="1" applyFill="1" applyBorder="1" applyAlignment="1">
      <alignment horizontal="center" vertical="center" wrapText="1"/>
    </xf>
    <xf numFmtId="0" fontId="32" fillId="0" borderId="5" xfId="0" applyFont="1" applyFill="1" applyBorder="1" applyAlignment="1">
      <alignment horizontal="center" vertical="center" wrapText="1"/>
    </xf>
    <xf numFmtId="0" fontId="32" fillId="2" borderId="5" xfId="0" applyFont="1" applyFill="1" applyBorder="1" applyAlignment="1">
      <alignment horizontal="center" vertical="center" wrapText="1"/>
    </xf>
    <xf numFmtId="0" fontId="40" fillId="24" borderId="5" xfId="1184" applyFont="1" applyFill="1" applyBorder="1" applyAlignment="1">
      <alignment horizontal="center" vertical="center" wrapText="1"/>
    </xf>
    <xf numFmtId="0" fontId="32" fillId="2" borderId="5" xfId="0" applyFont="1" applyFill="1" applyBorder="1" applyAlignment="1">
      <alignment horizontal="center" vertical="center" wrapText="1"/>
    </xf>
    <xf numFmtId="9" fontId="54" fillId="8" borderId="5" xfId="0" applyNumberFormat="1" applyFont="1" applyFill="1" applyBorder="1" applyAlignment="1">
      <alignment horizontal="center" vertical="center" textRotation="90" wrapText="1"/>
    </xf>
    <xf numFmtId="9" fontId="54" fillId="23" borderId="5" xfId="0" applyNumberFormat="1" applyFont="1" applyFill="1" applyBorder="1" applyAlignment="1">
      <alignment horizontal="center" vertical="center" textRotation="90" wrapText="1"/>
    </xf>
    <xf numFmtId="0" fontId="52" fillId="20" borderId="5" xfId="0" applyNumberFormat="1" applyFont="1" applyFill="1" applyBorder="1" applyAlignment="1">
      <alignment horizontal="center" vertical="center" wrapText="1"/>
    </xf>
    <xf numFmtId="0" fontId="54" fillId="20" borderId="5" xfId="1258" applyFont="1" applyFill="1" applyBorder="1" applyAlignment="1">
      <alignment vertical="center" wrapText="1"/>
    </xf>
    <xf numFmtId="0" fontId="52" fillId="20" borderId="5" xfId="1258" applyFont="1" applyFill="1" applyBorder="1" applyAlignment="1">
      <alignment horizontal="center" vertical="center" wrapText="1"/>
    </xf>
    <xf numFmtId="0" fontId="54" fillId="20" borderId="5" xfId="0" applyFont="1" applyFill="1" applyBorder="1" applyAlignment="1">
      <alignment horizontal="center" vertical="center" wrapText="1"/>
    </xf>
    <xf numFmtId="0" fontId="54" fillId="20" borderId="5" xfId="1184" applyFont="1" applyFill="1" applyBorder="1" applyAlignment="1">
      <alignment horizontal="center" vertical="center" wrapText="1"/>
    </xf>
    <xf numFmtId="0" fontId="52" fillId="20" borderId="5" xfId="0" applyFont="1" applyFill="1" applyBorder="1" applyAlignment="1">
      <alignment horizontal="center" vertical="center" wrapText="1"/>
    </xf>
    <xf numFmtId="9" fontId="52" fillId="20" borderId="5" xfId="1185" applyFont="1" applyFill="1" applyBorder="1" applyAlignment="1">
      <alignment horizontal="center" vertical="center" wrapText="1"/>
    </xf>
    <xf numFmtId="10" fontId="52" fillId="20" borderId="5" xfId="1245" applyNumberFormat="1" applyFont="1" applyFill="1" applyBorder="1" applyAlignment="1">
      <alignment horizontal="center" vertical="center" wrapText="1"/>
    </xf>
    <xf numFmtId="9" fontId="39" fillId="0" borderId="5" xfId="0" applyNumberFormat="1" applyFont="1" applyFill="1" applyBorder="1" applyAlignment="1">
      <alignment textRotation="90"/>
    </xf>
    <xf numFmtId="0" fontId="51" fillId="20" borderId="5" xfId="0" applyFont="1" applyFill="1" applyBorder="1" applyAlignment="1">
      <alignment vertical="center"/>
    </xf>
    <xf numFmtId="0" fontId="51" fillId="0" borderId="5" xfId="0" applyFont="1" applyFill="1" applyBorder="1" applyAlignment="1">
      <alignment horizontal="center" vertical="center" wrapText="1"/>
    </xf>
    <xf numFmtId="0" fontId="32" fillId="2" borderId="5" xfId="0" applyFont="1" applyFill="1" applyBorder="1" applyAlignment="1">
      <alignment horizontal="center" vertical="center" wrapText="1"/>
    </xf>
    <xf numFmtId="0" fontId="32" fillId="0" borderId="5" xfId="1184" applyFont="1" applyFill="1" applyBorder="1" applyAlignment="1">
      <alignment horizontal="center" vertical="center" wrapText="1"/>
    </xf>
    <xf numFmtId="0" fontId="55" fillId="2" borderId="5" xfId="0" applyFont="1" applyFill="1" applyBorder="1" applyAlignment="1">
      <alignment horizontal="center" vertical="center" wrapText="1"/>
    </xf>
    <xf numFmtId="0" fontId="28" fillId="0" borderId="0" xfId="999" applyFont="1" applyFill="1" applyAlignment="1">
      <alignment horizontal="center" vertical="center" wrapText="1"/>
    </xf>
    <xf numFmtId="0" fontId="19" fillId="7" borderId="13" xfId="999" applyFont="1" applyFill="1" applyBorder="1" applyAlignment="1">
      <alignment horizontal="center" vertical="center" wrapText="1"/>
    </xf>
    <xf numFmtId="0" fontId="19" fillId="7" borderId="22" xfId="999" applyFont="1" applyFill="1" applyBorder="1" applyAlignment="1">
      <alignment horizontal="center" vertical="center" wrapText="1"/>
    </xf>
    <xf numFmtId="0" fontId="19" fillId="7" borderId="7" xfId="999" applyFont="1" applyFill="1" applyBorder="1" applyAlignment="1">
      <alignment horizontal="center" vertical="center" wrapText="1"/>
    </xf>
    <xf numFmtId="0" fontId="22" fillId="3" borderId="11" xfId="999" applyFont="1" applyFill="1" applyBorder="1" applyAlignment="1">
      <alignment horizontal="center" vertical="center" wrapText="1"/>
    </xf>
    <xf numFmtId="9" fontId="22" fillId="2" borderId="26" xfId="999" applyNumberFormat="1" applyFont="1" applyFill="1" applyBorder="1" applyAlignment="1">
      <alignment horizontal="center" vertical="center" wrapText="1"/>
    </xf>
    <xf numFmtId="0" fontId="20" fillId="5" borderId="13" xfId="999" applyFont="1" applyFill="1" applyBorder="1" applyAlignment="1">
      <alignment horizontal="center" vertical="center" wrapText="1"/>
    </xf>
    <xf numFmtId="0" fontId="20" fillId="5" borderId="7" xfId="999" applyFont="1" applyFill="1" applyBorder="1" applyAlignment="1">
      <alignment horizontal="center" vertical="center" wrapText="1"/>
    </xf>
    <xf numFmtId="0" fontId="22" fillId="3" borderId="11" xfId="999" applyFont="1" applyFill="1" applyBorder="1" applyAlignment="1">
      <alignment horizontal="center" vertical="center"/>
    </xf>
    <xf numFmtId="9" fontId="22" fillId="2" borderId="27" xfId="999" applyNumberFormat="1" applyFont="1" applyFill="1" applyBorder="1" applyAlignment="1">
      <alignment horizontal="center" vertical="center" wrapText="1"/>
    </xf>
    <xf numFmtId="9" fontId="20" fillId="2" borderId="24" xfId="999" applyNumberFormat="1" applyFont="1" applyFill="1" applyBorder="1" applyAlignment="1">
      <alignment horizontal="center" vertical="center" wrapText="1"/>
    </xf>
    <xf numFmtId="0" fontId="20" fillId="7" borderId="10" xfId="1134" quotePrefix="1" applyFont="1" applyFill="1" applyBorder="1" applyAlignment="1">
      <alignment horizontal="left" vertical="center" wrapText="1"/>
    </xf>
    <xf numFmtId="0" fontId="20" fillId="7" borderId="20" xfId="1134" quotePrefix="1" applyFont="1" applyFill="1" applyBorder="1" applyAlignment="1">
      <alignment horizontal="left" vertical="center" wrapText="1"/>
    </xf>
    <xf numFmtId="0" fontId="23" fillId="4" borderId="0" xfId="999" applyFont="1" applyFill="1" applyBorder="1" applyAlignment="1">
      <alignment horizontal="center" vertical="center" wrapText="1"/>
    </xf>
    <xf numFmtId="0" fontId="31" fillId="11" borderId="5" xfId="1167" applyFont="1" applyFill="1" applyBorder="1" applyAlignment="1">
      <alignment horizontal="center" vertical="center" wrapText="1"/>
    </xf>
    <xf numFmtId="0" fontId="31" fillId="11" borderId="5" xfId="1167" quotePrefix="1" applyFont="1" applyFill="1" applyBorder="1" applyAlignment="1">
      <alignment horizontal="center" vertical="center" wrapText="1"/>
    </xf>
    <xf numFmtId="0" fontId="31" fillId="17" borderId="5" xfId="1167" applyFont="1" applyFill="1" applyBorder="1" applyAlignment="1">
      <alignment horizontal="center" vertical="center" wrapText="1"/>
    </xf>
    <xf numFmtId="0" fontId="31" fillId="17" borderId="5" xfId="1167" quotePrefix="1" applyFont="1" applyFill="1" applyBorder="1" applyAlignment="1">
      <alignment horizontal="center" vertical="center" wrapText="1"/>
    </xf>
    <xf numFmtId="0" fontId="4" fillId="11" borderId="5" xfId="1169" applyFont="1" applyFill="1" applyBorder="1" applyAlignment="1">
      <alignment horizontal="center" vertical="center" textRotation="90"/>
    </xf>
    <xf numFmtId="9" fontId="25" fillId="11" borderId="5" xfId="1169" applyNumberFormat="1" applyFont="1" applyFill="1" applyBorder="1" applyAlignment="1">
      <alignment horizontal="center" vertical="center" textRotation="90"/>
    </xf>
    <xf numFmtId="0" fontId="4" fillId="12" borderId="5" xfId="1169" applyFont="1" applyFill="1" applyBorder="1" applyAlignment="1">
      <alignment horizontal="center" vertical="center" wrapText="1"/>
    </xf>
    <xf numFmtId="9" fontId="4" fillId="18" borderId="5" xfId="1251" applyFont="1" applyFill="1" applyBorder="1" applyAlignment="1">
      <alignment horizontal="center" vertical="center" wrapText="1"/>
    </xf>
    <xf numFmtId="0" fontId="4" fillId="12" borderId="5" xfId="1169" applyNumberFormat="1" applyFont="1" applyFill="1" applyBorder="1" applyAlignment="1">
      <alignment horizontal="center" vertical="center" wrapText="1"/>
    </xf>
    <xf numFmtId="0" fontId="4" fillId="12" borderId="5" xfId="1169" applyFont="1" applyFill="1" applyBorder="1" applyAlignment="1">
      <alignment horizontal="center" vertical="center"/>
    </xf>
    <xf numFmtId="0" fontId="4" fillId="7" borderId="23" xfId="988" applyFont="1" applyFill="1" applyBorder="1" applyAlignment="1">
      <alignment horizontal="center" vertical="center"/>
    </xf>
    <xf numFmtId="0" fontId="4" fillId="7" borderId="2" xfId="988" applyFont="1" applyFill="1" applyBorder="1" applyAlignment="1">
      <alignment horizontal="center" vertical="center"/>
    </xf>
    <xf numFmtId="0" fontId="4" fillId="7" borderId="25" xfId="988" applyFont="1" applyFill="1" applyBorder="1" applyAlignment="1">
      <alignment horizontal="center" vertical="center"/>
    </xf>
    <xf numFmtId="168" fontId="4" fillId="12" borderId="5" xfId="1245" applyNumberFormat="1" applyFont="1" applyFill="1" applyBorder="1" applyAlignment="1">
      <alignment horizontal="center" vertical="center" wrapText="1"/>
    </xf>
    <xf numFmtId="0" fontId="32" fillId="14" borderId="5" xfId="0" applyNumberFormat="1" applyFont="1" applyFill="1" applyBorder="1" applyAlignment="1">
      <alignment horizontal="center" vertical="center" wrapText="1"/>
    </xf>
    <xf numFmtId="0" fontId="38" fillId="0" borderId="13" xfId="0" applyNumberFormat="1" applyFont="1" applyFill="1" applyBorder="1" applyAlignment="1">
      <alignment horizontal="center" vertical="center" wrapText="1"/>
    </xf>
    <xf numFmtId="0" fontId="38" fillId="0" borderId="7" xfId="0" applyNumberFormat="1" applyFont="1" applyFill="1" applyBorder="1" applyAlignment="1">
      <alignment horizontal="center" vertical="center" wrapText="1"/>
    </xf>
    <xf numFmtId="0" fontId="32" fillId="14" borderId="5" xfId="0" applyFont="1" applyFill="1" applyBorder="1" applyAlignment="1">
      <alignment horizontal="center" vertical="center" wrapText="1"/>
    </xf>
    <xf numFmtId="0" fontId="33" fillId="0" borderId="13" xfId="0" applyNumberFormat="1" applyFont="1" applyFill="1" applyBorder="1" applyAlignment="1">
      <alignment horizontal="center" vertical="center" wrapText="1"/>
    </xf>
    <xf numFmtId="0" fontId="33" fillId="0" borderId="22" xfId="0" applyNumberFormat="1" applyFont="1" applyFill="1" applyBorder="1" applyAlignment="1">
      <alignment horizontal="center" vertical="center" wrapText="1"/>
    </xf>
    <xf numFmtId="0" fontId="33" fillId="0" borderId="7" xfId="0" applyNumberFormat="1" applyFont="1" applyFill="1" applyBorder="1" applyAlignment="1">
      <alignment horizontal="center" vertical="center" wrapText="1"/>
    </xf>
    <xf numFmtId="0" fontId="32" fillId="14" borderId="13" xfId="0" applyNumberFormat="1" applyFont="1" applyFill="1" applyBorder="1" applyAlignment="1">
      <alignment horizontal="center" vertical="center" wrapText="1"/>
    </xf>
    <xf numFmtId="0" fontId="32" fillId="14" borderId="22" xfId="0" applyNumberFormat="1" applyFont="1" applyFill="1" applyBorder="1" applyAlignment="1">
      <alignment horizontal="center" vertical="center" wrapText="1"/>
    </xf>
    <xf numFmtId="0" fontId="32" fillId="14" borderId="7" xfId="0" applyNumberFormat="1" applyFont="1" applyFill="1" applyBorder="1" applyAlignment="1">
      <alignment horizontal="center" vertical="center" wrapText="1"/>
    </xf>
    <xf numFmtId="0" fontId="33" fillId="20" borderId="13" xfId="0" applyNumberFormat="1" applyFont="1" applyFill="1" applyBorder="1" applyAlignment="1">
      <alignment horizontal="left" vertical="center" wrapText="1"/>
    </xf>
    <xf numFmtId="0" fontId="33" fillId="20" borderId="22" xfId="0" applyNumberFormat="1" applyFont="1" applyFill="1" applyBorder="1" applyAlignment="1">
      <alignment horizontal="left" vertical="center" wrapText="1"/>
    </xf>
    <xf numFmtId="0" fontId="33" fillId="20" borderId="7" xfId="0" applyNumberFormat="1" applyFont="1" applyFill="1" applyBorder="1" applyAlignment="1">
      <alignment horizontal="left" vertical="center" wrapText="1"/>
    </xf>
    <xf numFmtId="0" fontId="33" fillId="20" borderId="13" xfId="0" applyNumberFormat="1" applyFont="1" applyFill="1" applyBorder="1" applyAlignment="1">
      <alignment horizontal="center" vertical="center" wrapText="1"/>
    </xf>
    <xf numFmtId="0" fontId="33" fillId="20" borderId="22" xfId="0" applyNumberFormat="1" applyFont="1" applyFill="1" applyBorder="1" applyAlignment="1">
      <alignment horizontal="center" vertical="center" wrapText="1"/>
    </xf>
    <xf numFmtId="0" fontId="33" fillId="20" borderId="7" xfId="0" applyNumberFormat="1" applyFont="1" applyFill="1" applyBorder="1" applyAlignment="1">
      <alignment horizontal="center" vertical="center" wrapText="1"/>
    </xf>
    <xf numFmtId="0" fontId="33" fillId="20" borderId="5" xfId="0" applyNumberFormat="1" applyFont="1" applyFill="1" applyBorder="1" applyAlignment="1">
      <alignment horizontal="center" vertical="center" wrapText="1"/>
    </xf>
    <xf numFmtId="0" fontId="33" fillId="0" borderId="13" xfId="0" applyFont="1" applyFill="1" applyBorder="1" applyAlignment="1">
      <alignment horizontal="center" vertical="center" wrapText="1"/>
    </xf>
    <xf numFmtId="0" fontId="33" fillId="0" borderId="22" xfId="0" applyFont="1" applyFill="1" applyBorder="1" applyAlignment="1">
      <alignment horizontal="center" vertical="center" wrapText="1"/>
    </xf>
    <xf numFmtId="0" fontId="33" fillId="0" borderId="7" xfId="0" applyFont="1" applyFill="1" applyBorder="1" applyAlignment="1">
      <alignment horizontal="center" vertical="center" wrapText="1"/>
    </xf>
    <xf numFmtId="0" fontId="32" fillId="0" borderId="0" xfId="0" applyFont="1" applyBorder="1" applyAlignment="1">
      <alignment horizontal="center" vertical="center" wrapText="1"/>
    </xf>
    <xf numFmtId="0" fontId="34" fillId="0" borderId="0" xfId="0" applyFont="1" applyBorder="1" applyAlignment="1">
      <alignment horizontal="left" vertical="center" wrapText="1"/>
    </xf>
    <xf numFmtId="0" fontId="32" fillId="14" borderId="13" xfId="0" applyFont="1" applyFill="1" applyBorder="1" applyAlignment="1">
      <alignment horizontal="center" vertical="center" wrapText="1"/>
    </xf>
    <xf numFmtId="0" fontId="32" fillId="14" borderId="22" xfId="0" applyFont="1" applyFill="1" applyBorder="1" applyAlignment="1">
      <alignment horizontal="center" vertical="center" wrapText="1"/>
    </xf>
    <xf numFmtId="0" fontId="32" fillId="14" borderId="7" xfId="0" applyFont="1" applyFill="1" applyBorder="1" applyAlignment="1">
      <alignment horizontal="center" vertical="center" wrapText="1"/>
    </xf>
    <xf numFmtId="0" fontId="31" fillId="17" borderId="13" xfId="1167" applyFont="1" applyFill="1" applyBorder="1" applyAlignment="1">
      <alignment horizontal="center" vertical="center" wrapText="1"/>
    </xf>
    <xf numFmtId="0" fontId="31" fillId="17" borderId="7" xfId="1167" quotePrefix="1" applyFont="1" applyFill="1" applyBorder="1" applyAlignment="1">
      <alignment horizontal="center" vertical="center" wrapText="1"/>
    </xf>
    <xf numFmtId="0" fontId="32" fillId="3" borderId="23" xfId="0" applyNumberFormat="1" applyFont="1" applyFill="1" applyBorder="1" applyAlignment="1">
      <alignment horizontal="center" vertical="center"/>
    </xf>
    <xf numFmtId="0" fontId="32" fillId="3" borderId="2" xfId="0" applyNumberFormat="1" applyFont="1" applyFill="1" applyBorder="1" applyAlignment="1">
      <alignment horizontal="center" vertical="center"/>
    </xf>
    <xf numFmtId="0" fontId="32" fillId="3" borderId="25" xfId="0" applyNumberFormat="1" applyFont="1" applyFill="1" applyBorder="1" applyAlignment="1">
      <alignment horizontal="center" vertical="center"/>
    </xf>
    <xf numFmtId="0" fontId="33" fillId="0" borderId="13" xfId="0" applyNumberFormat="1" applyFont="1" applyFill="1" applyBorder="1" applyAlignment="1">
      <alignment horizontal="left" vertical="center" wrapText="1"/>
    </xf>
    <xf numFmtId="0" fontId="33" fillId="0" borderId="7" xfId="0" applyNumberFormat="1" applyFont="1" applyFill="1" applyBorder="1" applyAlignment="1">
      <alignment horizontal="left" vertical="center" wrapText="1"/>
    </xf>
    <xf numFmtId="0" fontId="38" fillId="0" borderId="13" xfId="0" applyNumberFormat="1" applyFont="1" applyFill="1" applyBorder="1" applyAlignment="1">
      <alignment horizontal="left" vertical="center" wrapText="1"/>
    </xf>
    <xf numFmtId="0" fontId="38" fillId="0" borderId="7" xfId="0" applyNumberFormat="1" applyFont="1" applyFill="1" applyBorder="1" applyAlignment="1">
      <alignment horizontal="left" vertical="center" wrapText="1"/>
    </xf>
    <xf numFmtId="0" fontId="38" fillId="0" borderId="22" xfId="0" applyNumberFormat="1" applyFont="1" applyFill="1" applyBorder="1" applyAlignment="1">
      <alignment horizontal="left" vertical="center" wrapText="1"/>
    </xf>
    <xf numFmtId="0" fontId="32" fillId="20" borderId="13" xfId="0" applyNumberFormat="1" applyFont="1" applyFill="1" applyBorder="1" applyAlignment="1">
      <alignment horizontal="center" vertical="center" wrapText="1"/>
    </xf>
    <xf numFmtId="0" fontId="32" fillId="20" borderId="22" xfId="0" applyNumberFormat="1" applyFont="1" applyFill="1" applyBorder="1" applyAlignment="1">
      <alignment horizontal="center" vertical="center" wrapText="1"/>
    </xf>
    <xf numFmtId="0" fontId="32" fillId="20" borderId="7" xfId="0" applyNumberFormat="1" applyFont="1" applyFill="1" applyBorder="1" applyAlignment="1">
      <alignment horizontal="center" vertical="center" wrapText="1"/>
    </xf>
    <xf numFmtId="0" fontId="32" fillId="0" borderId="13" xfId="0" applyFont="1" applyFill="1" applyBorder="1" applyAlignment="1">
      <alignment horizontal="center" vertical="center"/>
    </xf>
    <xf numFmtId="0" fontId="32" fillId="0" borderId="22" xfId="0" applyFont="1" applyFill="1" applyBorder="1" applyAlignment="1">
      <alignment horizontal="center" vertical="center"/>
    </xf>
    <xf numFmtId="0" fontId="32" fillId="0" borderId="7" xfId="0" applyFont="1" applyFill="1" applyBorder="1" applyAlignment="1">
      <alignment horizontal="center" vertical="center"/>
    </xf>
    <xf numFmtId="9" fontId="39" fillId="23" borderId="13" xfId="0" applyNumberFormat="1" applyFont="1" applyFill="1" applyBorder="1" applyAlignment="1">
      <alignment horizontal="center" vertical="center" textRotation="90" wrapText="1"/>
    </xf>
    <xf numFmtId="9" fontId="39" fillId="23" borderId="22" xfId="0" applyNumberFormat="1" applyFont="1" applyFill="1" applyBorder="1" applyAlignment="1">
      <alignment horizontal="center" vertical="center" textRotation="90" wrapText="1"/>
    </xf>
    <xf numFmtId="9" fontId="39" fillId="23" borderId="7" xfId="0" applyNumberFormat="1" applyFont="1" applyFill="1" applyBorder="1" applyAlignment="1">
      <alignment horizontal="center" vertical="center" textRotation="90" wrapText="1"/>
    </xf>
    <xf numFmtId="0" fontId="33" fillId="0" borderId="22" xfId="0" applyNumberFormat="1" applyFont="1" applyFill="1" applyBorder="1" applyAlignment="1">
      <alignment horizontal="left" vertical="center" wrapText="1"/>
    </xf>
    <xf numFmtId="0" fontId="32" fillId="0" borderId="13" xfId="0" applyNumberFormat="1" applyFont="1" applyFill="1" applyBorder="1" applyAlignment="1">
      <alignment horizontal="center" vertical="center" wrapText="1"/>
    </xf>
    <xf numFmtId="0" fontId="32" fillId="0" borderId="22" xfId="0" applyNumberFormat="1" applyFont="1" applyFill="1" applyBorder="1" applyAlignment="1">
      <alignment horizontal="center" vertical="center" wrapText="1"/>
    </xf>
    <xf numFmtId="0" fontId="32" fillId="0" borderId="7" xfId="0" applyNumberFormat="1" applyFont="1" applyFill="1" applyBorder="1" applyAlignment="1">
      <alignment horizontal="center" vertical="center" wrapText="1"/>
    </xf>
    <xf numFmtId="0" fontId="32" fillId="0" borderId="0" xfId="0" applyFont="1" applyAlignment="1">
      <alignment horizontal="center"/>
    </xf>
    <xf numFmtId="0" fontId="32" fillId="0" borderId="0" xfId="0" applyFont="1" applyFill="1" applyAlignment="1">
      <alignment horizontal="center"/>
    </xf>
    <xf numFmtId="9" fontId="33" fillId="22" borderId="5" xfId="0" applyNumberFormat="1" applyFont="1" applyFill="1" applyBorder="1" applyAlignment="1">
      <alignment horizontal="center" vertical="center" textRotation="90"/>
    </xf>
    <xf numFmtId="0" fontId="40" fillId="22" borderId="5" xfId="0" applyFont="1" applyFill="1" applyBorder="1" applyAlignment="1">
      <alignment horizontal="left" vertical="center" wrapText="1"/>
    </xf>
    <xf numFmtId="0" fontId="32" fillId="22" borderId="5" xfId="0" applyFont="1" applyFill="1" applyBorder="1" applyAlignment="1">
      <alignment horizontal="left" vertical="center" wrapText="1"/>
    </xf>
    <xf numFmtId="0" fontId="32" fillId="0" borderId="5" xfId="0" applyFont="1" applyFill="1" applyBorder="1" applyAlignment="1">
      <alignment horizontal="center" vertical="center"/>
    </xf>
    <xf numFmtId="0" fontId="39" fillId="0" borderId="5" xfId="0" applyFont="1" applyFill="1" applyBorder="1" applyAlignment="1">
      <alignment horizontal="center" vertical="center" wrapText="1"/>
    </xf>
    <xf numFmtId="0" fontId="32" fillId="15" borderId="5" xfId="0" applyFont="1" applyFill="1" applyBorder="1" applyAlignment="1">
      <alignment horizontal="center" vertical="center" wrapText="1"/>
    </xf>
    <xf numFmtId="9" fontId="33" fillId="19" borderId="13" xfId="0" applyNumberFormat="1" applyFont="1" applyFill="1" applyBorder="1" applyAlignment="1">
      <alignment horizontal="center" vertical="center" textRotation="90"/>
    </xf>
    <xf numFmtId="9" fontId="33" fillId="19" borderId="7" xfId="0" applyNumberFormat="1" applyFont="1" applyFill="1" applyBorder="1" applyAlignment="1">
      <alignment horizontal="center" vertical="center" textRotation="90"/>
    </xf>
    <xf numFmtId="0" fontId="33" fillId="0" borderId="5" xfId="0" applyNumberFormat="1" applyFont="1" applyFill="1" applyBorder="1" applyAlignment="1">
      <alignment horizontal="center" vertical="center" wrapText="1"/>
    </xf>
    <xf numFmtId="9" fontId="33" fillId="19" borderId="5" xfId="0" applyNumberFormat="1" applyFont="1" applyFill="1" applyBorder="1" applyAlignment="1">
      <alignment horizontal="center" vertical="center" textRotation="90"/>
    </xf>
    <xf numFmtId="9" fontId="33" fillId="23" borderId="13" xfId="0" applyNumberFormat="1" applyFont="1" applyFill="1" applyBorder="1" applyAlignment="1">
      <alignment horizontal="center" vertical="center" textRotation="90"/>
    </xf>
    <xf numFmtId="9" fontId="33" fillId="23" borderId="7" xfId="0" applyNumberFormat="1" applyFont="1" applyFill="1" applyBorder="1" applyAlignment="1">
      <alignment horizontal="center" vertical="center" textRotation="90"/>
    </xf>
    <xf numFmtId="0" fontId="32" fillId="2" borderId="5" xfId="0" applyFont="1" applyFill="1" applyBorder="1" applyAlignment="1">
      <alignment horizontal="center" vertical="center"/>
    </xf>
    <xf numFmtId="0" fontId="32" fillId="8" borderId="5" xfId="0" applyNumberFormat="1" applyFont="1" applyFill="1" applyBorder="1" applyAlignment="1">
      <alignment horizontal="left" vertical="center" wrapText="1"/>
    </xf>
    <xf numFmtId="0" fontId="32" fillId="21" borderId="5" xfId="0" applyFont="1" applyFill="1" applyBorder="1" applyAlignment="1">
      <alignment horizontal="left" vertical="center" wrapText="1"/>
    </xf>
    <xf numFmtId="0" fontId="33" fillId="20" borderId="5" xfId="0" applyNumberFormat="1" applyFont="1" applyFill="1" applyBorder="1" applyAlignment="1">
      <alignment horizontal="left" vertical="center" wrapText="1"/>
    </xf>
    <xf numFmtId="0" fontId="32" fillId="0" borderId="5" xfId="0" applyNumberFormat="1" applyFont="1" applyFill="1" applyBorder="1" applyAlignment="1">
      <alignment horizontal="center" vertical="center" wrapText="1"/>
    </xf>
    <xf numFmtId="9" fontId="39" fillId="4" borderId="5" xfId="0" applyNumberFormat="1" applyFont="1" applyFill="1" applyBorder="1" applyAlignment="1">
      <alignment horizontal="center" vertical="center" textRotation="90" wrapText="1"/>
    </xf>
    <xf numFmtId="9" fontId="39" fillId="8" borderId="5" xfId="0" applyNumberFormat="1" applyFont="1" applyFill="1" applyBorder="1" applyAlignment="1">
      <alignment horizontal="center" vertical="center" textRotation="90" wrapText="1"/>
    </xf>
    <xf numFmtId="0" fontId="33" fillId="0" borderId="5" xfId="0" applyNumberFormat="1" applyFont="1" applyFill="1" applyBorder="1" applyAlignment="1">
      <alignment horizontal="left" vertical="center" wrapText="1"/>
    </xf>
    <xf numFmtId="0" fontId="50" fillId="20" borderId="13" xfId="0" applyNumberFormat="1" applyFont="1" applyFill="1" applyBorder="1" applyAlignment="1">
      <alignment horizontal="left" vertical="center" wrapText="1"/>
    </xf>
    <xf numFmtId="0" fontId="50" fillId="20" borderId="22" xfId="0" applyNumberFormat="1" applyFont="1" applyFill="1" applyBorder="1" applyAlignment="1">
      <alignment horizontal="left" vertical="center" wrapText="1"/>
    </xf>
    <xf numFmtId="0" fontId="50" fillId="20" borderId="7" xfId="0" applyNumberFormat="1" applyFont="1" applyFill="1" applyBorder="1" applyAlignment="1">
      <alignment horizontal="left" vertical="center" wrapText="1"/>
    </xf>
    <xf numFmtId="9" fontId="32" fillId="22" borderId="5" xfId="0" applyNumberFormat="1" applyFont="1" applyFill="1" applyBorder="1" applyAlignment="1">
      <alignment horizontal="center" vertical="center" textRotation="90" wrapText="1"/>
    </xf>
    <xf numFmtId="9" fontId="33" fillId="4" borderId="5" xfId="0" applyNumberFormat="1" applyFont="1" applyFill="1" applyBorder="1" applyAlignment="1">
      <alignment horizontal="center" vertical="center" textRotation="90" wrapText="1"/>
    </xf>
    <xf numFmtId="9" fontId="33" fillId="8" borderId="5" xfId="0" applyNumberFormat="1" applyFont="1" applyFill="1" applyBorder="1" applyAlignment="1">
      <alignment horizontal="center" vertical="center" textRotation="90" wrapText="1"/>
    </xf>
    <xf numFmtId="0" fontId="32" fillId="8" borderId="5" xfId="0" applyFont="1" applyFill="1" applyBorder="1" applyAlignment="1">
      <alignment horizontal="left" vertical="center"/>
    </xf>
    <xf numFmtId="0" fontId="40" fillId="4" borderId="5" xfId="0" applyFont="1" applyFill="1" applyBorder="1" applyAlignment="1">
      <alignment horizontal="left" vertical="center" wrapText="1"/>
    </xf>
    <xf numFmtId="9" fontId="43" fillId="21" borderId="5" xfId="0" applyNumberFormat="1" applyFont="1" applyFill="1" applyBorder="1" applyAlignment="1">
      <alignment horizontal="center" vertical="center" textRotation="90"/>
    </xf>
    <xf numFmtId="9" fontId="39" fillId="8" borderId="13" xfId="0" applyNumberFormat="1" applyFont="1" applyFill="1" applyBorder="1" applyAlignment="1">
      <alignment horizontal="center" vertical="center" textRotation="90" wrapText="1"/>
    </xf>
    <xf numFmtId="9" fontId="39" fillId="8" borderId="22" xfId="0" applyNumberFormat="1" applyFont="1" applyFill="1" applyBorder="1" applyAlignment="1">
      <alignment horizontal="center" vertical="center" textRotation="90" wrapText="1"/>
    </xf>
    <xf numFmtId="9" fontId="39" fillId="8" borderId="7" xfId="0" applyNumberFormat="1" applyFont="1" applyFill="1" applyBorder="1" applyAlignment="1">
      <alignment horizontal="center" vertical="center" textRotation="90" wrapText="1"/>
    </xf>
    <xf numFmtId="0" fontId="32" fillId="0" borderId="5" xfId="0" applyFont="1" applyFill="1" applyBorder="1" applyAlignment="1">
      <alignment horizontal="center" vertical="center" wrapText="1"/>
    </xf>
    <xf numFmtId="0" fontId="32" fillId="0" borderId="5" xfId="0" applyFont="1" applyBorder="1" applyAlignment="1">
      <alignment horizontal="center" vertical="center" wrapText="1"/>
    </xf>
    <xf numFmtId="0" fontId="32" fillId="2" borderId="5" xfId="0" applyFont="1" applyFill="1" applyBorder="1" applyAlignment="1">
      <alignment horizontal="center" vertical="center" wrapText="1"/>
    </xf>
    <xf numFmtId="0" fontId="32" fillId="0" borderId="23" xfId="0" applyFont="1" applyBorder="1" applyAlignment="1">
      <alignment horizontal="center" vertical="center"/>
    </xf>
    <xf numFmtId="0" fontId="32" fillId="0" borderId="2" xfId="0" applyFont="1" applyBorder="1" applyAlignment="1">
      <alignment horizontal="center" vertical="center"/>
    </xf>
    <xf numFmtId="0" fontId="32" fillId="0" borderId="25" xfId="0" applyFont="1" applyBorder="1" applyAlignment="1">
      <alignment horizontal="center" vertical="center"/>
    </xf>
    <xf numFmtId="0" fontId="32" fillId="0" borderId="5" xfId="0" applyFont="1" applyBorder="1" applyAlignment="1">
      <alignment horizontal="center" vertical="center"/>
    </xf>
    <xf numFmtId="0" fontId="32" fillId="0" borderId="5" xfId="0" applyFont="1" applyBorder="1" applyAlignment="1">
      <alignment horizontal="center"/>
    </xf>
  </cellXfs>
  <cellStyles count="1260">
    <cellStyle name="??" xfId="1"/>
    <cellStyle name="?? [0.00]_PRODUCT DETAIL Q1" xfId="2"/>
    <cellStyle name="?? [0]" xfId="3"/>
    <cellStyle name="???? [0.00]_PRODUCT DETAIL Q1" xfId="4"/>
    <cellStyle name="????_PRODUCT DETAIL Q1" xfId="5"/>
    <cellStyle name="???_HOBONG" xfId="6"/>
    <cellStyle name="??_(????)??????" xfId="7"/>
    <cellStyle name="Comma" xfId="8" builtinId="3"/>
    <cellStyle name="Comma [0] 2" xfId="9"/>
    <cellStyle name="Comma 10" xfId="10"/>
    <cellStyle name="Comma 10 2" xfId="11"/>
    <cellStyle name="Comma 10 2 2" xfId="12"/>
    <cellStyle name="Comma 10 2 3" xfId="13"/>
    <cellStyle name="Comma 10 3" xfId="14"/>
    <cellStyle name="Comma 10 4" xfId="15"/>
    <cellStyle name="Comma 2" xfId="16"/>
    <cellStyle name="Comma 2 2" xfId="17"/>
    <cellStyle name="Comma 3" xfId="18"/>
    <cellStyle name="Comma 3 10" xfId="19"/>
    <cellStyle name="Comma 3 10 2" xfId="20"/>
    <cellStyle name="Comma 3 10 3" xfId="21"/>
    <cellStyle name="Comma 3 11" xfId="22"/>
    <cellStyle name="Comma 3 11 2" xfId="23"/>
    <cellStyle name="Comma 3 11 3" xfId="24"/>
    <cellStyle name="Comma 3 12" xfId="25"/>
    <cellStyle name="Comma 3 12 2" xfId="26"/>
    <cellStyle name="Comma 3 12 3" xfId="27"/>
    <cellStyle name="Comma 3 13" xfId="28"/>
    <cellStyle name="Comma 3 13 2" xfId="29"/>
    <cellStyle name="Comma 3 13 3" xfId="30"/>
    <cellStyle name="Comma 3 14" xfId="31"/>
    <cellStyle name="Comma 3 15" xfId="32"/>
    <cellStyle name="Comma 3 16" xfId="33"/>
    <cellStyle name="Comma 3 17" xfId="34"/>
    <cellStyle name="Comma 3 18" xfId="35"/>
    <cellStyle name="Comma 3 19" xfId="36"/>
    <cellStyle name="Comma 3 2" xfId="37"/>
    <cellStyle name="Comma 3 2 10" xfId="38"/>
    <cellStyle name="Comma 3 2 10 2" xfId="39"/>
    <cellStyle name="Comma 3 2 10 3" xfId="40"/>
    <cellStyle name="Comma 3 2 11" xfId="41"/>
    <cellStyle name="Comma 3 2 11 2" xfId="42"/>
    <cellStyle name="Comma 3 2 11 3" xfId="43"/>
    <cellStyle name="Comma 3 2 12" xfId="44"/>
    <cellStyle name="Comma 3 2 12 2" xfId="45"/>
    <cellStyle name="Comma 3 2 12 3" xfId="46"/>
    <cellStyle name="Comma 3 2 13" xfId="47"/>
    <cellStyle name="Comma 3 2 14" xfId="48"/>
    <cellStyle name="Comma 3 2 15" xfId="49"/>
    <cellStyle name="Comma 3 2 16" xfId="50"/>
    <cellStyle name="Comma 3 2 17" xfId="51"/>
    <cellStyle name="Comma 3 2 18" xfId="52"/>
    <cellStyle name="Comma 3 2 19" xfId="53"/>
    <cellStyle name="Comma 3 2 2" xfId="54"/>
    <cellStyle name="Comma 3 2 2 2" xfId="55"/>
    <cellStyle name="Comma 3 2 2 3" xfId="56"/>
    <cellStyle name="Comma 3 2 20" xfId="57"/>
    <cellStyle name="Comma 3 2 21" xfId="58"/>
    <cellStyle name="Comma 3 2 22" xfId="59"/>
    <cellStyle name="Comma 3 2 23" xfId="60"/>
    <cellStyle name="Comma 3 2 24" xfId="61"/>
    <cellStyle name="Comma 3 2 25" xfId="62"/>
    <cellStyle name="Comma 3 2 26" xfId="63"/>
    <cellStyle name="Comma 3 2 27" xfId="64"/>
    <cellStyle name="Comma 3 2 28" xfId="65"/>
    <cellStyle name="Comma 3 2 29" xfId="66"/>
    <cellStyle name="Comma 3 2 3" xfId="67"/>
    <cellStyle name="Comma 3 2 3 2" xfId="68"/>
    <cellStyle name="Comma 3 2 3 3" xfId="69"/>
    <cellStyle name="Comma 3 2 30" xfId="70"/>
    <cellStyle name="Comma 3 2 31" xfId="71"/>
    <cellStyle name="Comma 3 2 32" xfId="72"/>
    <cellStyle name="Comma 3 2 33" xfId="73"/>
    <cellStyle name="Comma 3 2 34" xfId="74"/>
    <cellStyle name="Comma 3 2 35" xfId="75"/>
    <cellStyle name="Comma 3 2 36" xfId="76"/>
    <cellStyle name="Comma 3 2 37" xfId="77"/>
    <cellStyle name="Comma 3 2 38" xfId="78"/>
    <cellStyle name="Comma 3 2 4" xfId="79"/>
    <cellStyle name="Comma 3 2 4 2" xfId="80"/>
    <cellStyle name="Comma 3 2 4 3" xfId="81"/>
    <cellStyle name="Comma 3 2 5" xfId="82"/>
    <cellStyle name="Comma 3 2 5 2" xfId="83"/>
    <cellStyle name="Comma 3 2 5 3" xfId="84"/>
    <cellStyle name="Comma 3 2 6" xfId="85"/>
    <cellStyle name="Comma 3 2 6 2" xfId="86"/>
    <cellStyle name="Comma 3 2 6 3" xfId="87"/>
    <cellStyle name="Comma 3 2 7" xfId="88"/>
    <cellStyle name="Comma 3 2 7 2" xfId="89"/>
    <cellStyle name="Comma 3 2 7 3" xfId="90"/>
    <cellStyle name="Comma 3 2 8" xfId="91"/>
    <cellStyle name="Comma 3 2 8 2" xfId="92"/>
    <cellStyle name="Comma 3 2 8 3" xfId="93"/>
    <cellStyle name="Comma 3 2 9" xfId="94"/>
    <cellStyle name="Comma 3 2 9 2" xfId="95"/>
    <cellStyle name="Comma 3 2 9 3" xfId="96"/>
    <cellStyle name="Comma 3 20" xfId="97"/>
    <cellStyle name="Comma 3 21" xfId="98"/>
    <cellStyle name="Comma 3 22" xfId="99"/>
    <cellStyle name="Comma 3 23" xfId="100"/>
    <cellStyle name="Comma 3 24" xfId="101"/>
    <cellStyle name="Comma 3 25" xfId="102"/>
    <cellStyle name="Comma 3 26" xfId="103"/>
    <cellStyle name="Comma 3 27" xfId="104"/>
    <cellStyle name="Comma 3 28" xfId="105"/>
    <cellStyle name="Comma 3 29" xfId="106"/>
    <cellStyle name="Comma 3 3" xfId="107"/>
    <cellStyle name="Comma 3 3 2" xfId="108"/>
    <cellStyle name="Comma 3 3 3" xfId="109"/>
    <cellStyle name="Comma 3 30" xfId="110"/>
    <cellStyle name="Comma 3 31" xfId="111"/>
    <cellStyle name="Comma 3 32" xfId="112"/>
    <cellStyle name="Comma 3 33" xfId="113"/>
    <cellStyle name="Comma 3 34" xfId="114"/>
    <cellStyle name="Comma 3 35" xfId="115"/>
    <cellStyle name="Comma 3 36" xfId="116"/>
    <cellStyle name="Comma 3 37" xfId="117"/>
    <cellStyle name="Comma 3 38" xfId="118"/>
    <cellStyle name="Comma 3 39" xfId="119"/>
    <cellStyle name="Comma 3 4" xfId="120"/>
    <cellStyle name="Comma 3 4 2" xfId="121"/>
    <cellStyle name="Comma 3 4 3" xfId="122"/>
    <cellStyle name="Comma 3 5" xfId="123"/>
    <cellStyle name="Comma 3 5 2" xfId="124"/>
    <cellStyle name="Comma 3 5 3" xfId="125"/>
    <cellStyle name="Comma 3 6" xfId="126"/>
    <cellStyle name="Comma 3 6 2" xfId="127"/>
    <cellStyle name="Comma 3 6 3" xfId="128"/>
    <cellStyle name="Comma 3 7" xfId="129"/>
    <cellStyle name="Comma 3 7 2" xfId="130"/>
    <cellStyle name="Comma 3 7 3" xfId="131"/>
    <cellStyle name="Comma 3 8" xfId="132"/>
    <cellStyle name="Comma 3 8 2" xfId="133"/>
    <cellStyle name="Comma 3 8 3" xfId="134"/>
    <cellStyle name="Comma 3 9" xfId="135"/>
    <cellStyle name="Comma 3 9 2" xfId="136"/>
    <cellStyle name="Comma 3 9 3" xfId="137"/>
    <cellStyle name="Comma 4" xfId="138"/>
    <cellStyle name="Comma 5" xfId="139"/>
    <cellStyle name="Comma 6" xfId="140"/>
    <cellStyle name="Comma 6 2" xfId="141"/>
    <cellStyle name="Comma 6 2 2" xfId="142"/>
    <cellStyle name="Comma 6 3" xfId="143"/>
    <cellStyle name="Comma 7" xfId="144"/>
    <cellStyle name="Comma 7 2" xfId="145"/>
    <cellStyle name="Comma 8" xfId="146"/>
    <cellStyle name="Comma 8 2" xfId="147"/>
    <cellStyle name="Comma 9" xfId="148"/>
    <cellStyle name="Comma 9 2" xfId="149"/>
    <cellStyle name="Comma 9 3" xfId="150"/>
    <cellStyle name="Comma0" xfId="151"/>
    <cellStyle name="Currency 2" xfId="152"/>
    <cellStyle name="Currency 2 10" xfId="153"/>
    <cellStyle name="Currency 2 10 2" xfId="154"/>
    <cellStyle name="Currency 2 10 3" xfId="155"/>
    <cellStyle name="Currency 2 11" xfId="156"/>
    <cellStyle name="Currency 2 11 2" xfId="157"/>
    <cellStyle name="Currency 2 11 3" xfId="158"/>
    <cellStyle name="Currency 2 12" xfId="159"/>
    <cellStyle name="Currency 2 12 2" xfId="160"/>
    <cellStyle name="Currency 2 12 3" xfId="161"/>
    <cellStyle name="Currency 2 13" xfId="162"/>
    <cellStyle name="Currency 2 13 2" xfId="163"/>
    <cellStyle name="Currency 2 13 3" xfId="164"/>
    <cellStyle name="Currency 2 14" xfId="165"/>
    <cellStyle name="Currency 2 15" xfId="166"/>
    <cellStyle name="Currency 2 16" xfId="167"/>
    <cellStyle name="Currency 2 17" xfId="168"/>
    <cellStyle name="Currency 2 18" xfId="169"/>
    <cellStyle name="Currency 2 19" xfId="170"/>
    <cellStyle name="Currency 2 2" xfId="171"/>
    <cellStyle name="Currency 2 2 10" xfId="172"/>
    <cellStyle name="Currency 2 2 10 2" xfId="173"/>
    <cellStyle name="Currency 2 2 10 3" xfId="174"/>
    <cellStyle name="Currency 2 2 11" xfId="175"/>
    <cellStyle name="Currency 2 2 11 2" xfId="176"/>
    <cellStyle name="Currency 2 2 11 3" xfId="177"/>
    <cellStyle name="Currency 2 2 12" xfId="178"/>
    <cellStyle name="Currency 2 2 12 2" xfId="179"/>
    <cellStyle name="Currency 2 2 12 3" xfId="180"/>
    <cellStyle name="Currency 2 2 13" xfId="181"/>
    <cellStyle name="Currency 2 2 14" xfId="182"/>
    <cellStyle name="Currency 2 2 15" xfId="183"/>
    <cellStyle name="Currency 2 2 16" xfId="184"/>
    <cellStyle name="Currency 2 2 17" xfId="185"/>
    <cellStyle name="Currency 2 2 18" xfId="186"/>
    <cellStyle name="Currency 2 2 19" xfId="187"/>
    <cellStyle name="Currency 2 2 2" xfId="188"/>
    <cellStyle name="Currency 2 2 2 2" xfId="189"/>
    <cellStyle name="Currency 2 2 2 3" xfId="190"/>
    <cellStyle name="Currency 2 2 20" xfId="191"/>
    <cellStyle name="Currency 2 2 21" xfId="192"/>
    <cellStyle name="Currency 2 2 22" xfId="193"/>
    <cellStyle name="Currency 2 2 23" xfId="194"/>
    <cellStyle name="Currency 2 2 24" xfId="195"/>
    <cellStyle name="Currency 2 2 25" xfId="196"/>
    <cellStyle name="Currency 2 2 26" xfId="197"/>
    <cellStyle name="Currency 2 2 27" xfId="198"/>
    <cellStyle name="Currency 2 2 28" xfId="199"/>
    <cellStyle name="Currency 2 2 29" xfId="200"/>
    <cellStyle name="Currency 2 2 3" xfId="201"/>
    <cellStyle name="Currency 2 2 3 2" xfId="202"/>
    <cellStyle name="Currency 2 2 3 3" xfId="203"/>
    <cellStyle name="Currency 2 2 30" xfId="204"/>
    <cellStyle name="Currency 2 2 31" xfId="205"/>
    <cellStyle name="Currency 2 2 32" xfId="206"/>
    <cellStyle name="Currency 2 2 33" xfId="207"/>
    <cellStyle name="Currency 2 2 34" xfId="208"/>
    <cellStyle name="Currency 2 2 35" xfId="209"/>
    <cellStyle name="Currency 2 2 36" xfId="210"/>
    <cellStyle name="Currency 2 2 37" xfId="211"/>
    <cellStyle name="Currency 2 2 38" xfId="212"/>
    <cellStyle name="Currency 2 2 4" xfId="213"/>
    <cellStyle name="Currency 2 2 4 2" xfId="214"/>
    <cellStyle name="Currency 2 2 4 3" xfId="215"/>
    <cellStyle name="Currency 2 2 5" xfId="216"/>
    <cellStyle name="Currency 2 2 5 2" xfId="217"/>
    <cellStyle name="Currency 2 2 5 3" xfId="218"/>
    <cellStyle name="Currency 2 2 6" xfId="219"/>
    <cellStyle name="Currency 2 2 6 2" xfId="220"/>
    <cellStyle name="Currency 2 2 6 3" xfId="221"/>
    <cellStyle name="Currency 2 2 7" xfId="222"/>
    <cellStyle name="Currency 2 2 7 2" xfId="223"/>
    <cellStyle name="Currency 2 2 7 3" xfId="224"/>
    <cellStyle name="Currency 2 2 8" xfId="225"/>
    <cellStyle name="Currency 2 2 8 2" xfId="226"/>
    <cellStyle name="Currency 2 2 8 3" xfId="227"/>
    <cellStyle name="Currency 2 2 9" xfId="228"/>
    <cellStyle name="Currency 2 2 9 2" xfId="229"/>
    <cellStyle name="Currency 2 2 9 3" xfId="230"/>
    <cellStyle name="Currency 2 20" xfId="231"/>
    <cellStyle name="Currency 2 21" xfId="232"/>
    <cellStyle name="Currency 2 22" xfId="233"/>
    <cellStyle name="Currency 2 23" xfId="234"/>
    <cellStyle name="Currency 2 24" xfId="235"/>
    <cellStyle name="Currency 2 25" xfId="236"/>
    <cellStyle name="Currency 2 26" xfId="237"/>
    <cellStyle name="Currency 2 27" xfId="238"/>
    <cellStyle name="Currency 2 28" xfId="239"/>
    <cellStyle name="Currency 2 29" xfId="240"/>
    <cellStyle name="Currency 2 3" xfId="241"/>
    <cellStyle name="Currency 2 3 2" xfId="242"/>
    <cellStyle name="Currency 2 3 3" xfId="243"/>
    <cellStyle name="Currency 2 30" xfId="244"/>
    <cellStyle name="Currency 2 31" xfId="245"/>
    <cellStyle name="Currency 2 32" xfId="246"/>
    <cellStyle name="Currency 2 33" xfId="247"/>
    <cellStyle name="Currency 2 34" xfId="248"/>
    <cellStyle name="Currency 2 35" xfId="249"/>
    <cellStyle name="Currency 2 36" xfId="250"/>
    <cellStyle name="Currency 2 37" xfId="251"/>
    <cellStyle name="Currency 2 38" xfId="252"/>
    <cellStyle name="Currency 2 39" xfId="253"/>
    <cellStyle name="Currency 2 4" xfId="254"/>
    <cellStyle name="Currency 2 4 2" xfId="255"/>
    <cellStyle name="Currency 2 4 3" xfId="256"/>
    <cellStyle name="Currency 2 5" xfId="257"/>
    <cellStyle name="Currency 2 5 2" xfId="258"/>
    <cellStyle name="Currency 2 5 3" xfId="259"/>
    <cellStyle name="Currency 2 6" xfId="260"/>
    <cellStyle name="Currency 2 6 2" xfId="261"/>
    <cellStyle name="Currency 2 6 3" xfId="262"/>
    <cellStyle name="Currency 2 7" xfId="263"/>
    <cellStyle name="Currency 2 7 2" xfId="264"/>
    <cellStyle name="Currency 2 7 3" xfId="265"/>
    <cellStyle name="Currency 2 8" xfId="266"/>
    <cellStyle name="Currency 2 8 2" xfId="267"/>
    <cellStyle name="Currency 2 8 3" xfId="268"/>
    <cellStyle name="Currency 2 9" xfId="269"/>
    <cellStyle name="Currency 2 9 2" xfId="270"/>
    <cellStyle name="Currency 2 9 3" xfId="271"/>
    <cellStyle name="Currency0" xfId="272"/>
    <cellStyle name="Date" xfId="273"/>
    <cellStyle name="Excel Built-in Excel Built-in Excel Built-in Comma 7 2" xfId="274"/>
    <cellStyle name="Excel Built-in Excel Built-in Excel Built-in Comma 7 2 10" xfId="275"/>
    <cellStyle name="Excel Built-in Excel Built-in Excel Built-in Comma 7 2 10 2" xfId="276"/>
    <cellStyle name="Excel Built-in Excel Built-in Excel Built-in Comma 7 2 10 3" xfId="277"/>
    <cellStyle name="Excel Built-in Excel Built-in Excel Built-in Comma 7 2 11" xfId="278"/>
    <cellStyle name="Excel Built-in Excel Built-in Excel Built-in Comma 7 2 11 2" xfId="279"/>
    <cellStyle name="Excel Built-in Excel Built-in Excel Built-in Comma 7 2 11 3" xfId="280"/>
    <cellStyle name="Excel Built-in Excel Built-in Excel Built-in Comma 7 2 12" xfId="281"/>
    <cellStyle name="Excel Built-in Excel Built-in Excel Built-in Comma 7 2 12 2" xfId="282"/>
    <cellStyle name="Excel Built-in Excel Built-in Excel Built-in Comma 7 2 12 3" xfId="283"/>
    <cellStyle name="Excel Built-in Excel Built-in Excel Built-in Comma 7 2 13" xfId="284"/>
    <cellStyle name="Excel Built-in Excel Built-in Excel Built-in Comma 7 2 13 2" xfId="285"/>
    <cellStyle name="Excel Built-in Excel Built-in Excel Built-in Comma 7 2 13 3" xfId="286"/>
    <cellStyle name="Excel Built-in Excel Built-in Excel Built-in Comma 7 2 14" xfId="287"/>
    <cellStyle name="Excel Built-in Excel Built-in Excel Built-in Comma 7 2 15" xfId="288"/>
    <cellStyle name="Excel Built-in Excel Built-in Excel Built-in Comma 7 2 16" xfId="289"/>
    <cellStyle name="Excel Built-in Excel Built-in Excel Built-in Comma 7 2 17" xfId="290"/>
    <cellStyle name="Excel Built-in Excel Built-in Excel Built-in Comma 7 2 18" xfId="291"/>
    <cellStyle name="Excel Built-in Excel Built-in Excel Built-in Comma 7 2 19" xfId="292"/>
    <cellStyle name="Excel Built-in Excel Built-in Excel Built-in Comma 7 2 2" xfId="293"/>
    <cellStyle name="Excel Built-in Excel Built-in Excel Built-in Comma 7 2 2 10" xfId="294"/>
    <cellStyle name="Excel Built-in Excel Built-in Excel Built-in Comma 7 2 2 10 2" xfId="295"/>
    <cellStyle name="Excel Built-in Excel Built-in Excel Built-in Comma 7 2 2 10 3" xfId="296"/>
    <cellStyle name="Excel Built-in Excel Built-in Excel Built-in Comma 7 2 2 11" xfId="297"/>
    <cellStyle name="Excel Built-in Excel Built-in Excel Built-in Comma 7 2 2 11 2" xfId="298"/>
    <cellStyle name="Excel Built-in Excel Built-in Excel Built-in Comma 7 2 2 11 3" xfId="299"/>
    <cellStyle name="Excel Built-in Excel Built-in Excel Built-in Comma 7 2 2 12" xfId="300"/>
    <cellStyle name="Excel Built-in Excel Built-in Excel Built-in Comma 7 2 2 12 2" xfId="301"/>
    <cellStyle name="Excel Built-in Excel Built-in Excel Built-in Comma 7 2 2 12 3" xfId="302"/>
    <cellStyle name="Excel Built-in Excel Built-in Excel Built-in Comma 7 2 2 2" xfId="303"/>
    <cellStyle name="Excel Built-in Excel Built-in Excel Built-in Comma 7 2 2 2 10" xfId="304"/>
    <cellStyle name="Excel Built-in Excel Built-in Excel Built-in Comma 7 2 2 2 11" xfId="305"/>
    <cellStyle name="Excel Built-in Excel Built-in Excel Built-in Comma 7 2 2 2 12" xfId="306"/>
    <cellStyle name="Excel Built-in Excel Built-in Excel Built-in Comma 7 2 2 2 13" xfId="307"/>
    <cellStyle name="Excel Built-in Excel Built-in Excel Built-in Comma 7 2 2 2 14" xfId="308"/>
    <cellStyle name="Excel Built-in Excel Built-in Excel Built-in Comma 7 2 2 2 2" xfId="309"/>
    <cellStyle name="Excel Built-in Excel Built-in Excel Built-in Comma 7 2 2 2 3" xfId="310"/>
    <cellStyle name="Excel Built-in Excel Built-in Excel Built-in Comma 7 2 2 2 4" xfId="311"/>
    <cellStyle name="Excel Built-in Excel Built-in Excel Built-in Comma 7 2 2 2 5" xfId="312"/>
    <cellStyle name="Excel Built-in Excel Built-in Excel Built-in Comma 7 2 2 2 6" xfId="313"/>
    <cellStyle name="Excel Built-in Excel Built-in Excel Built-in Comma 7 2 2 2 7" xfId="314"/>
    <cellStyle name="Excel Built-in Excel Built-in Excel Built-in Comma 7 2 2 2 8" xfId="315"/>
    <cellStyle name="Excel Built-in Excel Built-in Excel Built-in Comma 7 2 2 2 9" xfId="316"/>
    <cellStyle name="Excel Built-in Excel Built-in Excel Built-in Comma 7 2 2 3" xfId="317"/>
    <cellStyle name="Excel Built-in Excel Built-in Excel Built-in Comma 7 2 2 3 2" xfId="318"/>
    <cellStyle name="Excel Built-in Excel Built-in Excel Built-in Comma 7 2 2 3 3" xfId="319"/>
    <cellStyle name="Excel Built-in Excel Built-in Excel Built-in Comma 7 2 2 4" xfId="320"/>
    <cellStyle name="Excel Built-in Excel Built-in Excel Built-in Comma 7 2 2 4 2" xfId="321"/>
    <cellStyle name="Excel Built-in Excel Built-in Excel Built-in Comma 7 2 2 4 3" xfId="322"/>
    <cellStyle name="Excel Built-in Excel Built-in Excel Built-in Comma 7 2 2 5" xfId="323"/>
    <cellStyle name="Excel Built-in Excel Built-in Excel Built-in Comma 7 2 2 5 2" xfId="324"/>
    <cellStyle name="Excel Built-in Excel Built-in Excel Built-in Comma 7 2 2 5 3" xfId="325"/>
    <cellStyle name="Excel Built-in Excel Built-in Excel Built-in Comma 7 2 2 6" xfId="326"/>
    <cellStyle name="Excel Built-in Excel Built-in Excel Built-in Comma 7 2 2 6 2" xfId="327"/>
    <cellStyle name="Excel Built-in Excel Built-in Excel Built-in Comma 7 2 2 6 3" xfId="328"/>
    <cellStyle name="Excel Built-in Excel Built-in Excel Built-in Comma 7 2 2 7" xfId="329"/>
    <cellStyle name="Excel Built-in Excel Built-in Excel Built-in Comma 7 2 2 7 2" xfId="330"/>
    <cellStyle name="Excel Built-in Excel Built-in Excel Built-in Comma 7 2 2 7 3" xfId="331"/>
    <cellStyle name="Excel Built-in Excel Built-in Excel Built-in Comma 7 2 2 8" xfId="332"/>
    <cellStyle name="Excel Built-in Excel Built-in Excel Built-in Comma 7 2 2 8 2" xfId="333"/>
    <cellStyle name="Excel Built-in Excel Built-in Excel Built-in Comma 7 2 2 8 3" xfId="334"/>
    <cellStyle name="Excel Built-in Excel Built-in Excel Built-in Comma 7 2 2 9" xfId="335"/>
    <cellStyle name="Excel Built-in Excel Built-in Excel Built-in Comma 7 2 2 9 2" xfId="336"/>
    <cellStyle name="Excel Built-in Excel Built-in Excel Built-in Comma 7 2 2 9 3" xfId="337"/>
    <cellStyle name="Excel Built-in Excel Built-in Excel Built-in Comma 7 2 20" xfId="338"/>
    <cellStyle name="Excel Built-in Excel Built-in Excel Built-in Comma 7 2 21" xfId="339"/>
    <cellStyle name="Excel Built-in Excel Built-in Excel Built-in Comma 7 2 22" xfId="340"/>
    <cellStyle name="Excel Built-in Excel Built-in Excel Built-in Comma 7 2 23" xfId="341"/>
    <cellStyle name="Excel Built-in Excel Built-in Excel Built-in Comma 7 2 24" xfId="342"/>
    <cellStyle name="Excel Built-in Excel Built-in Excel Built-in Comma 7 2 25" xfId="343"/>
    <cellStyle name="Excel Built-in Excel Built-in Excel Built-in Comma 7 2 26" xfId="344"/>
    <cellStyle name="Excel Built-in Excel Built-in Excel Built-in Comma 7 2 27" xfId="345"/>
    <cellStyle name="Excel Built-in Excel Built-in Excel Built-in Comma 7 2 28" xfId="346"/>
    <cellStyle name="Excel Built-in Excel Built-in Excel Built-in Comma 7 2 29" xfId="347"/>
    <cellStyle name="Excel Built-in Excel Built-in Excel Built-in Comma 7 2 3" xfId="348"/>
    <cellStyle name="Excel Built-in Excel Built-in Excel Built-in Comma 7 2 3 2" xfId="349"/>
    <cellStyle name="Excel Built-in Excel Built-in Excel Built-in Comma 7 2 3 3" xfId="350"/>
    <cellStyle name="Excel Built-in Excel Built-in Excel Built-in Comma 7 2 30" xfId="351"/>
    <cellStyle name="Excel Built-in Excel Built-in Excel Built-in Comma 7 2 31" xfId="352"/>
    <cellStyle name="Excel Built-in Excel Built-in Excel Built-in Comma 7 2 32" xfId="353"/>
    <cellStyle name="Excel Built-in Excel Built-in Excel Built-in Comma 7 2 33" xfId="354"/>
    <cellStyle name="Excel Built-in Excel Built-in Excel Built-in Comma 7 2 34" xfId="355"/>
    <cellStyle name="Excel Built-in Excel Built-in Excel Built-in Comma 7 2 35" xfId="356"/>
    <cellStyle name="Excel Built-in Excel Built-in Excel Built-in Comma 7 2 36" xfId="357"/>
    <cellStyle name="Excel Built-in Excel Built-in Excel Built-in Comma 7 2 37" xfId="358"/>
    <cellStyle name="Excel Built-in Excel Built-in Excel Built-in Comma 7 2 38" xfId="359"/>
    <cellStyle name="Excel Built-in Excel Built-in Excel Built-in Comma 7 2 39" xfId="360"/>
    <cellStyle name="Excel Built-in Excel Built-in Excel Built-in Comma 7 2 4" xfId="361"/>
    <cellStyle name="Excel Built-in Excel Built-in Excel Built-in Comma 7 2 4 2" xfId="362"/>
    <cellStyle name="Excel Built-in Excel Built-in Excel Built-in Comma 7 2 4 3" xfId="363"/>
    <cellStyle name="Excel Built-in Excel Built-in Excel Built-in Comma 7 2 5" xfId="364"/>
    <cellStyle name="Excel Built-in Excel Built-in Excel Built-in Comma 7 2 5 2" xfId="365"/>
    <cellStyle name="Excel Built-in Excel Built-in Excel Built-in Comma 7 2 5 3" xfId="366"/>
    <cellStyle name="Excel Built-in Excel Built-in Excel Built-in Comma 7 2 6" xfId="367"/>
    <cellStyle name="Excel Built-in Excel Built-in Excel Built-in Comma 7 2 6 2" xfId="368"/>
    <cellStyle name="Excel Built-in Excel Built-in Excel Built-in Comma 7 2 6 3" xfId="369"/>
    <cellStyle name="Excel Built-in Excel Built-in Excel Built-in Comma 7 2 7" xfId="370"/>
    <cellStyle name="Excel Built-in Excel Built-in Excel Built-in Comma 7 2 7 2" xfId="371"/>
    <cellStyle name="Excel Built-in Excel Built-in Excel Built-in Comma 7 2 7 3" xfId="372"/>
    <cellStyle name="Excel Built-in Excel Built-in Excel Built-in Comma 7 2 8" xfId="373"/>
    <cellStyle name="Excel Built-in Excel Built-in Excel Built-in Comma 7 2 8 2" xfId="374"/>
    <cellStyle name="Excel Built-in Excel Built-in Excel Built-in Comma 7 2 8 3" xfId="375"/>
    <cellStyle name="Excel Built-in Excel Built-in Excel Built-in Comma 7 2 9" xfId="376"/>
    <cellStyle name="Excel Built-in Excel Built-in Excel Built-in Comma 7 2 9 2" xfId="377"/>
    <cellStyle name="Excel Built-in Excel Built-in Excel Built-in Comma 7 2 9 3" xfId="378"/>
    <cellStyle name="Excel Built-in Excel Built-in Excel Built-in Comma 8" xfId="379"/>
    <cellStyle name="Excel Built-in Excel Built-in Excel Built-in Comma 8 10" xfId="380"/>
    <cellStyle name="Excel Built-in Excel Built-in Excel Built-in Comma 8 10 2" xfId="381"/>
    <cellStyle name="Excel Built-in Excel Built-in Excel Built-in Comma 8 10 3" xfId="382"/>
    <cellStyle name="Excel Built-in Excel Built-in Excel Built-in Comma 8 11" xfId="383"/>
    <cellStyle name="Excel Built-in Excel Built-in Excel Built-in Comma 8 11 2" xfId="384"/>
    <cellStyle name="Excel Built-in Excel Built-in Excel Built-in Comma 8 11 3" xfId="385"/>
    <cellStyle name="Excel Built-in Excel Built-in Excel Built-in Comma 8 12" xfId="386"/>
    <cellStyle name="Excel Built-in Excel Built-in Excel Built-in Comma 8 12 2" xfId="387"/>
    <cellStyle name="Excel Built-in Excel Built-in Excel Built-in Comma 8 12 3" xfId="388"/>
    <cellStyle name="Excel Built-in Excel Built-in Excel Built-in Comma 8 13" xfId="389"/>
    <cellStyle name="Excel Built-in Excel Built-in Excel Built-in Comma 8 13 2" xfId="390"/>
    <cellStyle name="Excel Built-in Excel Built-in Excel Built-in Comma 8 13 3" xfId="391"/>
    <cellStyle name="Excel Built-in Excel Built-in Excel Built-in Comma 8 14" xfId="392"/>
    <cellStyle name="Excel Built-in Excel Built-in Excel Built-in Comma 8 14 2" xfId="393"/>
    <cellStyle name="Excel Built-in Excel Built-in Excel Built-in Comma 8 14 3" xfId="394"/>
    <cellStyle name="Excel Built-in Excel Built-in Excel Built-in Comma 8 15" xfId="395"/>
    <cellStyle name="Excel Built-in Excel Built-in Excel Built-in Comma 8 16" xfId="396"/>
    <cellStyle name="Excel Built-in Excel Built-in Excel Built-in Comma 8 17" xfId="397"/>
    <cellStyle name="Excel Built-in Excel Built-in Excel Built-in Comma 8 18" xfId="398"/>
    <cellStyle name="Excel Built-in Excel Built-in Excel Built-in Comma 8 19" xfId="399"/>
    <cellStyle name="Excel Built-in Excel Built-in Excel Built-in Comma 8 2" xfId="400"/>
    <cellStyle name="Excel Built-in Excel Built-in Excel Built-in Comma 8 2 10" xfId="401"/>
    <cellStyle name="Excel Built-in Excel Built-in Excel Built-in Comma 8 2 10 2" xfId="402"/>
    <cellStyle name="Excel Built-in Excel Built-in Excel Built-in Comma 8 2 10 3" xfId="403"/>
    <cellStyle name="Excel Built-in Excel Built-in Excel Built-in Comma 8 2 11" xfId="404"/>
    <cellStyle name="Excel Built-in Excel Built-in Excel Built-in Comma 8 2 11 2" xfId="405"/>
    <cellStyle name="Excel Built-in Excel Built-in Excel Built-in Comma 8 2 11 3" xfId="406"/>
    <cellStyle name="Excel Built-in Excel Built-in Excel Built-in Comma 8 2 12" xfId="407"/>
    <cellStyle name="Excel Built-in Excel Built-in Excel Built-in Comma 8 2 12 2" xfId="408"/>
    <cellStyle name="Excel Built-in Excel Built-in Excel Built-in Comma 8 2 12 3" xfId="409"/>
    <cellStyle name="Excel Built-in Excel Built-in Excel Built-in Comma 8 2 13" xfId="410"/>
    <cellStyle name="Excel Built-in Excel Built-in Excel Built-in Comma 8 2 14" xfId="411"/>
    <cellStyle name="Excel Built-in Excel Built-in Excel Built-in Comma 8 2 15" xfId="412"/>
    <cellStyle name="Excel Built-in Excel Built-in Excel Built-in Comma 8 2 16" xfId="413"/>
    <cellStyle name="Excel Built-in Excel Built-in Excel Built-in Comma 8 2 17" xfId="414"/>
    <cellStyle name="Excel Built-in Excel Built-in Excel Built-in Comma 8 2 18" xfId="415"/>
    <cellStyle name="Excel Built-in Excel Built-in Excel Built-in Comma 8 2 19" xfId="416"/>
    <cellStyle name="Excel Built-in Excel Built-in Excel Built-in Comma 8 2 2" xfId="417"/>
    <cellStyle name="Excel Built-in Excel Built-in Excel Built-in Comma 8 2 2 2" xfId="418"/>
    <cellStyle name="Excel Built-in Excel Built-in Excel Built-in Comma 8 2 2 3" xfId="419"/>
    <cellStyle name="Excel Built-in Excel Built-in Excel Built-in Comma 8 2 20" xfId="420"/>
    <cellStyle name="Excel Built-in Excel Built-in Excel Built-in Comma 8 2 21" xfId="421"/>
    <cellStyle name="Excel Built-in Excel Built-in Excel Built-in Comma 8 2 22" xfId="422"/>
    <cellStyle name="Excel Built-in Excel Built-in Excel Built-in Comma 8 2 23" xfId="423"/>
    <cellStyle name="Excel Built-in Excel Built-in Excel Built-in Comma 8 2 24" xfId="424"/>
    <cellStyle name="Excel Built-in Excel Built-in Excel Built-in Comma 8 2 25" xfId="425"/>
    <cellStyle name="Excel Built-in Excel Built-in Excel Built-in Comma 8 2 26" xfId="426"/>
    <cellStyle name="Excel Built-in Excel Built-in Excel Built-in Comma 8 2 27" xfId="427"/>
    <cellStyle name="Excel Built-in Excel Built-in Excel Built-in Comma 8 2 28" xfId="428"/>
    <cellStyle name="Excel Built-in Excel Built-in Excel Built-in Comma 8 2 29" xfId="429"/>
    <cellStyle name="Excel Built-in Excel Built-in Excel Built-in Comma 8 2 3" xfId="430"/>
    <cellStyle name="Excel Built-in Excel Built-in Excel Built-in Comma 8 2 3 2" xfId="431"/>
    <cellStyle name="Excel Built-in Excel Built-in Excel Built-in Comma 8 2 3 3" xfId="432"/>
    <cellStyle name="Excel Built-in Excel Built-in Excel Built-in Comma 8 2 30" xfId="433"/>
    <cellStyle name="Excel Built-in Excel Built-in Excel Built-in Comma 8 2 31" xfId="434"/>
    <cellStyle name="Excel Built-in Excel Built-in Excel Built-in Comma 8 2 32" xfId="435"/>
    <cellStyle name="Excel Built-in Excel Built-in Excel Built-in Comma 8 2 33" xfId="436"/>
    <cellStyle name="Excel Built-in Excel Built-in Excel Built-in Comma 8 2 34" xfId="437"/>
    <cellStyle name="Excel Built-in Excel Built-in Excel Built-in Comma 8 2 35" xfId="438"/>
    <cellStyle name="Excel Built-in Excel Built-in Excel Built-in Comma 8 2 36" xfId="439"/>
    <cellStyle name="Excel Built-in Excel Built-in Excel Built-in Comma 8 2 37" xfId="440"/>
    <cellStyle name="Excel Built-in Excel Built-in Excel Built-in Comma 8 2 38" xfId="441"/>
    <cellStyle name="Excel Built-in Excel Built-in Excel Built-in Comma 8 2 4" xfId="442"/>
    <cellStyle name="Excel Built-in Excel Built-in Excel Built-in Comma 8 2 4 2" xfId="443"/>
    <cellStyle name="Excel Built-in Excel Built-in Excel Built-in Comma 8 2 4 3" xfId="444"/>
    <cellStyle name="Excel Built-in Excel Built-in Excel Built-in Comma 8 2 5" xfId="445"/>
    <cellStyle name="Excel Built-in Excel Built-in Excel Built-in Comma 8 2 5 2" xfId="446"/>
    <cellStyle name="Excel Built-in Excel Built-in Excel Built-in Comma 8 2 5 3" xfId="447"/>
    <cellStyle name="Excel Built-in Excel Built-in Excel Built-in Comma 8 2 6" xfId="448"/>
    <cellStyle name="Excel Built-in Excel Built-in Excel Built-in Comma 8 2 6 2" xfId="449"/>
    <cellStyle name="Excel Built-in Excel Built-in Excel Built-in Comma 8 2 6 3" xfId="450"/>
    <cellStyle name="Excel Built-in Excel Built-in Excel Built-in Comma 8 2 7" xfId="451"/>
    <cellStyle name="Excel Built-in Excel Built-in Excel Built-in Comma 8 2 7 2" xfId="452"/>
    <cellStyle name="Excel Built-in Excel Built-in Excel Built-in Comma 8 2 7 3" xfId="453"/>
    <cellStyle name="Excel Built-in Excel Built-in Excel Built-in Comma 8 2 8" xfId="454"/>
    <cellStyle name="Excel Built-in Excel Built-in Excel Built-in Comma 8 2 8 2" xfId="455"/>
    <cellStyle name="Excel Built-in Excel Built-in Excel Built-in Comma 8 2 8 3" xfId="456"/>
    <cellStyle name="Excel Built-in Excel Built-in Excel Built-in Comma 8 2 9" xfId="457"/>
    <cellStyle name="Excel Built-in Excel Built-in Excel Built-in Comma 8 2 9 2" xfId="458"/>
    <cellStyle name="Excel Built-in Excel Built-in Excel Built-in Comma 8 2 9 3" xfId="459"/>
    <cellStyle name="Excel Built-in Excel Built-in Excel Built-in Comma 8 20" xfId="460"/>
    <cellStyle name="Excel Built-in Excel Built-in Excel Built-in Comma 8 21" xfId="461"/>
    <cellStyle name="Excel Built-in Excel Built-in Excel Built-in Comma 8 22" xfId="462"/>
    <cellStyle name="Excel Built-in Excel Built-in Excel Built-in Comma 8 23" xfId="463"/>
    <cellStyle name="Excel Built-in Excel Built-in Excel Built-in Comma 8 24" xfId="464"/>
    <cellStyle name="Excel Built-in Excel Built-in Excel Built-in Comma 8 25" xfId="465"/>
    <cellStyle name="Excel Built-in Excel Built-in Excel Built-in Comma 8 26" xfId="466"/>
    <cellStyle name="Excel Built-in Excel Built-in Excel Built-in Comma 8 27" xfId="467"/>
    <cellStyle name="Excel Built-in Excel Built-in Excel Built-in Comma 8 28" xfId="468"/>
    <cellStyle name="Excel Built-in Excel Built-in Excel Built-in Comma 8 29" xfId="469"/>
    <cellStyle name="Excel Built-in Excel Built-in Excel Built-in Comma 8 3" xfId="470"/>
    <cellStyle name="Excel Built-in Excel Built-in Excel Built-in Comma 8 3 10" xfId="471"/>
    <cellStyle name="Excel Built-in Excel Built-in Excel Built-in Comma 8 3 10 2" xfId="472"/>
    <cellStyle name="Excel Built-in Excel Built-in Excel Built-in Comma 8 3 10 3" xfId="473"/>
    <cellStyle name="Excel Built-in Excel Built-in Excel Built-in Comma 8 3 11" xfId="474"/>
    <cellStyle name="Excel Built-in Excel Built-in Excel Built-in Comma 8 3 11 2" xfId="475"/>
    <cellStyle name="Excel Built-in Excel Built-in Excel Built-in Comma 8 3 11 3" xfId="476"/>
    <cellStyle name="Excel Built-in Excel Built-in Excel Built-in Comma 8 3 12" xfId="477"/>
    <cellStyle name="Excel Built-in Excel Built-in Excel Built-in Comma 8 3 12 2" xfId="478"/>
    <cellStyle name="Excel Built-in Excel Built-in Excel Built-in Comma 8 3 12 3" xfId="479"/>
    <cellStyle name="Excel Built-in Excel Built-in Excel Built-in Comma 8 3 2" xfId="480"/>
    <cellStyle name="Excel Built-in Excel Built-in Excel Built-in Comma 8 3 2 10" xfId="481"/>
    <cellStyle name="Excel Built-in Excel Built-in Excel Built-in Comma 8 3 2 11" xfId="482"/>
    <cellStyle name="Excel Built-in Excel Built-in Excel Built-in Comma 8 3 2 12" xfId="483"/>
    <cellStyle name="Excel Built-in Excel Built-in Excel Built-in Comma 8 3 2 13" xfId="484"/>
    <cellStyle name="Excel Built-in Excel Built-in Excel Built-in Comma 8 3 2 14" xfId="485"/>
    <cellStyle name="Excel Built-in Excel Built-in Excel Built-in Comma 8 3 2 2" xfId="486"/>
    <cellStyle name="Excel Built-in Excel Built-in Excel Built-in Comma 8 3 2 3" xfId="487"/>
    <cellStyle name="Excel Built-in Excel Built-in Excel Built-in Comma 8 3 2 4" xfId="488"/>
    <cellStyle name="Excel Built-in Excel Built-in Excel Built-in Comma 8 3 2 5" xfId="489"/>
    <cellStyle name="Excel Built-in Excel Built-in Excel Built-in Comma 8 3 2 6" xfId="490"/>
    <cellStyle name="Excel Built-in Excel Built-in Excel Built-in Comma 8 3 2 7" xfId="491"/>
    <cellStyle name="Excel Built-in Excel Built-in Excel Built-in Comma 8 3 2 8" xfId="492"/>
    <cellStyle name="Excel Built-in Excel Built-in Excel Built-in Comma 8 3 2 9" xfId="493"/>
    <cellStyle name="Excel Built-in Excel Built-in Excel Built-in Comma 8 3 3" xfId="494"/>
    <cellStyle name="Excel Built-in Excel Built-in Excel Built-in Comma 8 3 3 2" xfId="495"/>
    <cellStyle name="Excel Built-in Excel Built-in Excel Built-in Comma 8 3 3 3" xfId="496"/>
    <cellStyle name="Excel Built-in Excel Built-in Excel Built-in Comma 8 3 4" xfId="497"/>
    <cellStyle name="Excel Built-in Excel Built-in Excel Built-in Comma 8 3 4 2" xfId="498"/>
    <cellStyle name="Excel Built-in Excel Built-in Excel Built-in Comma 8 3 4 3" xfId="499"/>
    <cellStyle name="Excel Built-in Excel Built-in Excel Built-in Comma 8 3 5" xfId="500"/>
    <cellStyle name="Excel Built-in Excel Built-in Excel Built-in Comma 8 3 5 2" xfId="501"/>
    <cellStyle name="Excel Built-in Excel Built-in Excel Built-in Comma 8 3 5 3" xfId="502"/>
    <cellStyle name="Excel Built-in Excel Built-in Excel Built-in Comma 8 3 6" xfId="503"/>
    <cellStyle name="Excel Built-in Excel Built-in Excel Built-in Comma 8 3 6 2" xfId="504"/>
    <cellStyle name="Excel Built-in Excel Built-in Excel Built-in Comma 8 3 6 3" xfId="505"/>
    <cellStyle name="Excel Built-in Excel Built-in Excel Built-in Comma 8 3 7" xfId="506"/>
    <cellStyle name="Excel Built-in Excel Built-in Excel Built-in Comma 8 3 7 2" xfId="507"/>
    <cellStyle name="Excel Built-in Excel Built-in Excel Built-in Comma 8 3 7 3" xfId="508"/>
    <cellStyle name="Excel Built-in Excel Built-in Excel Built-in Comma 8 3 8" xfId="509"/>
    <cellStyle name="Excel Built-in Excel Built-in Excel Built-in Comma 8 3 8 2" xfId="510"/>
    <cellStyle name="Excel Built-in Excel Built-in Excel Built-in Comma 8 3 8 3" xfId="511"/>
    <cellStyle name="Excel Built-in Excel Built-in Excel Built-in Comma 8 3 9" xfId="512"/>
    <cellStyle name="Excel Built-in Excel Built-in Excel Built-in Comma 8 3 9 2" xfId="513"/>
    <cellStyle name="Excel Built-in Excel Built-in Excel Built-in Comma 8 3 9 3" xfId="514"/>
    <cellStyle name="Excel Built-in Excel Built-in Excel Built-in Comma 8 30" xfId="515"/>
    <cellStyle name="Excel Built-in Excel Built-in Excel Built-in Comma 8 31" xfId="516"/>
    <cellStyle name="Excel Built-in Excel Built-in Excel Built-in Comma 8 32" xfId="517"/>
    <cellStyle name="Excel Built-in Excel Built-in Excel Built-in Comma 8 33" xfId="518"/>
    <cellStyle name="Excel Built-in Excel Built-in Excel Built-in Comma 8 34" xfId="519"/>
    <cellStyle name="Excel Built-in Excel Built-in Excel Built-in Comma 8 35" xfId="520"/>
    <cellStyle name="Excel Built-in Excel Built-in Excel Built-in Comma 8 36" xfId="521"/>
    <cellStyle name="Excel Built-in Excel Built-in Excel Built-in Comma 8 37" xfId="522"/>
    <cellStyle name="Excel Built-in Excel Built-in Excel Built-in Comma 8 38" xfId="523"/>
    <cellStyle name="Excel Built-in Excel Built-in Excel Built-in Comma 8 39" xfId="524"/>
    <cellStyle name="Excel Built-in Excel Built-in Excel Built-in Comma 8 4" xfId="525"/>
    <cellStyle name="Excel Built-in Excel Built-in Excel Built-in Comma 8 4 2" xfId="526"/>
    <cellStyle name="Excel Built-in Excel Built-in Excel Built-in Comma 8 4 3" xfId="527"/>
    <cellStyle name="Excel Built-in Excel Built-in Excel Built-in Comma 8 40" xfId="528"/>
    <cellStyle name="Excel Built-in Excel Built-in Excel Built-in Comma 8 5" xfId="529"/>
    <cellStyle name="Excel Built-in Excel Built-in Excel Built-in Comma 8 5 2" xfId="530"/>
    <cellStyle name="Excel Built-in Excel Built-in Excel Built-in Comma 8 5 3" xfId="531"/>
    <cellStyle name="Excel Built-in Excel Built-in Excel Built-in Comma 8 6" xfId="532"/>
    <cellStyle name="Excel Built-in Excel Built-in Excel Built-in Comma 8 6 2" xfId="533"/>
    <cellStyle name="Excel Built-in Excel Built-in Excel Built-in Comma 8 6 3" xfId="534"/>
    <cellStyle name="Excel Built-in Excel Built-in Excel Built-in Comma 8 7" xfId="535"/>
    <cellStyle name="Excel Built-in Excel Built-in Excel Built-in Comma 8 7 2" xfId="536"/>
    <cellStyle name="Excel Built-in Excel Built-in Excel Built-in Comma 8 7 3" xfId="537"/>
    <cellStyle name="Excel Built-in Excel Built-in Excel Built-in Comma 8 8" xfId="538"/>
    <cellStyle name="Excel Built-in Excel Built-in Excel Built-in Comma 8 8 2" xfId="539"/>
    <cellStyle name="Excel Built-in Excel Built-in Excel Built-in Comma 8 8 3" xfId="540"/>
    <cellStyle name="Excel Built-in Excel Built-in Excel Built-in Comma 8 9" xfId="541"/>
    <cellStyle name="Excel Built-in Excel Built-in Excel Built-in Comma 8 9 2" xfId="542"/>
    <cellStyle name="Excel Built-in Excel Built-in Excel Built-in Comma 8 9 3" xfId="543"/>
    <cellStyle name="Excel Built-in Excel Built-in Excel Built-in Normal 8" xfId="544"/>
    <cellStyle name="Excel Built-in Excel Built-in Excel Built-in Normal 8 2" xfId="545"/>
    <cellStyle name="Excel Built-in Excel Built-in Excel Built-in Normal 8 2 10" xfId="546"/>
    <cellStyle name="Excel Built-in Excel Built-in Excel Built-in Normal 8 2 11" xfId="547"/>
    <cellStyle name="Excel Built-in Excel Built-in Excel Built-in Normal 8 2 12" xfId="548"/>
    <cellStyle name="Excel Built-in Excel Built-in Excel Built-in Normal 8 2 13" xfId="549"/>
    <cellStyle name="Excel Built-in Excel Built-in Excel Built-in Normal 8 2 2" xfId="550"/>
    <cellStyle name="Excel Built-in Excel Built-in Excel Built-in Normal 8 2 3" xfId="551"/>
    <cellStyle name="Excel Built-in Excel Built-in Excel Built-in Normal 8 2 3 10" xfId="552"/>
    <cellStyle name="Excel Built-in Excel Built-in Excel Built-in Normal 8 2 3 11" xfId="553"/>
    <cellStyle name="Excel Built-in Excel Built-in Excel Built-in Normal 8 2 3 12" xfId="554"/>
    <cellStyle name="Excel Built-in Excel Built-in Excel Built-in Normal 8 2 3 2" xfId="555"/>
    <cellStyle name="Excel Built-in Excel Built-in Excel Built-in Normal 8 2 3 3" xfId="556"/>
    <cellStyle name="Excel Built-in Excel Built-in Excel Built-in Normal 8 2 3 4" xfId="557"/>
    <cellStyle name="Excel Built-in Excel Built-in Excel Built-in Normal 8 2 3 5" xfId="558"/>
    <cellStyle name="Excel Built-in Excel Built-in Excel Built-in Normal 8 2 3 6" xfId="559"/>
    <cellStyle name="Excel Built-in Excel Built-in Excel Built-in Normal 8 2 3 7" xfId="560"/>
    <cellStyle name="Excel Built-in Excel Built-in Excel Built-in Normal 8 2 3 8" xfId="561"/>
    <cellStyle name="Excel Built-in Excel Built-in Excel Built-in Normal 8 2 3 9" xfId="562"/>
    <cellStyle name="Excel Built-in Excel Built-in Excel Built-in Normal 8 2 4" xfId="563"/>
    <cellStyle name="Excel Built-in Excel Built-in Excel Built-in Normal 8 2 5" xfId="564"/>
    <cellStyle name="Excel Built-in Excel Built-in Excel Built-in Normal 8 2 6" xfId="565"/>
    <cellStyle name="Excel Built-in Excel Built-in Excel Built-in Normal 8 2 7" xfId="566"/>
    <cellStyle name="Excel Built-in Excel Built-in Excel Built-in Normal 8 2 8" xfId="567"/>
    <cellStyle name="Excel Built-in Excel Built-in Excel Built-in Normal 8 2 9" xfId="568"/>
    <cellStyle name="Excel Built-in Excel Built-in Excel Built-in Normal_Sheet1" xfId="569"/>
    <cellStyle name="Excel Built-in Excel Built-in Excel Built-in Percent 3 2" xfId="570"/>
    <cellStyle name="Excel Built-in Excel Built-in Excel Built-in Percent 3 2 10" xfId="571"/>
    <cellStyle name="Excel Built-in Excel Built-in Excel Built-in Percent 3 2 10 2" xfId="572"/>
    <cellStyle name="Excel Built-in Excel Built-in Excel Built-in Percent 3 2 10 3" xfId="573"/>
    <cellStyle name="Excel Built-in Excel Built-in Excel Built-in Percent 3 2 11" xfId="574"/>
    <cellStyle name="Excel Built-in Excel Built-in Excel Built-in Percent 3 2 11 2" xfId="575"/>
    <cellStyle name="Excel Built-in Excel Built-in Excel Built-in Percent 3 2 11 3" xfId="576"/>
    <cellStyle name="Excel Built-in Excel Built-in Excel Built-in Percent 3 2 12" xfId="577"/>
    <cellStyle name="Excel Built-in Excel Built-in Excel Built-in Percent 3 2 12 2" xfId="578"/>
    <cellStyle name="Excel Built-in Excel Built-in Excel Built-in Percent 3 2 12 3" xfId="579"/>
    <cellStyle name="Excel Built-in Excel Built-in Excel Built-in Percent 3 2 13" xfId="580"/>
    <cellStyle name="Excel Built-in Excel Built-in Excel Built-in Percent 3 2 13 2" xfId="581"/>
    <cellStyle name="Excel Built-in Excel Built-in Excel Built-in Percent 3 2 13 3" xfId="582"/>
    <cellStyle name="Excel Built-in Excel Built-in Excel Built-in Percent 3 2 14" xfId="583"/>
    <cellStyle name="Excel Built-in Excel Built-in Excel Built-in Percent 3 2 15" xfId="584"/>
    <cellStyle name="Excel Built-in Excel Built-in Excel Built-in Percent 3 2 16" xfId="585"/>
    <cellStyle name="Excel Built-in Excel Built-in Excel Built-in Percent 3 2 17" xfId="586"/>
    <cellStyle name="Excel Built-in Excel Built-in Excel Built-in Percent 3 2 18" xfId="587"/>
    <cellStyle name="Excel Built-in Excel Built-in Excel Built-in Percent 3 2 19" xfId="588"/>
    <cellStyle name="Excel Built-in Excel Built-in Excel Built-in Percent 3 2 2" xfId="589"/>
    <cellStyle name="Excel Built-in Excel Built-in Excel Built-in Percent 3 2 2 10" xfId="590"/>
    <cellStyle name="Excel Built-in Excel Built-in Excel Built-in Percent 3 2 2 10 2" xfId="591"/>
    <cellStyle name="Excel Built-in Excel Built-in Excel Built-in Percent 3 2 2 10 3" xfId="592"/>
    <cellStyle name="Excel Built-in Excel Built-in Excel Built-in Percent 3 2 2 11" xfId="593"/>
    <cellStyle name="Excel Built-in Excel Built-in Excel Built-in Percent 3 2 2 11 2" xfId="594"/>
    <cellStyle name="Excel Built-in Excel Built-in Excel Built-in Percent 3 2 2 11 3" xfId="595"/>
    <cellStyle name="Excel Built-in Excel Built-in Excel Built-in Percent 3 2 2 12" xfId="596"/>
    <cellStyle name="Excel Built-in Excel Built-in Excel Built-in Percent 3 2 2 12 2" xfId="597"/>
    <cellStyle name="Excel Built-in Excel Built-in Excel Built-in Percent 3 2 2 12 3" xfId="598"/>
    <cellStyle name="Excel Built-in Excel Built-in Excel Built-in Percent 3 2 2 13" xfId="599"/>
    <cellStyle name="Excel Built-in Excel Built-in Excel Built-in Percent 3 2 2 13 2" xfId="600"/>
    <cellStyle name="Excel Built-in Excel Built-in Excel Built-in Percent 3 2 2 13 3" xfId="601"/>
    <cellStyle name="Excel Built-in Excel Built-in Excel Built-in Percent 3 2 2 2" xfId="602"/>
    <cellStyle name="Excel Built-in Excel Built-in Excel Built-in Percent 3 2 2 2 10" xfId="603"/>
    <cellStyle name="Excel Built-in Excel Built-in Excel Built-in Percent 3 2 2 2 10 2" xfId="604"/>
    <cellStyle name="Excel Built-in Excel Built-in Excel Built-in Percent 3 2 2 2 10 3" xfId="605"/>
    <cellStyle name="Excel Built-in Excel Built-in Excel Built-in Percent 3 2 2 2 11" xfId="606"/>
    <cellStyle name="Excel Built-in Excel Built-in Excel Built-in Percent 3 2 2 2 11 2" xfId="607"/>
    <cellStyle name="Excel Built-in Excel Built-in Excel Built-in Percent 3 2 2 2 11 3" xfId="608"/>
    <cellStyle name="Excel Built-in Excel Built-in Excel Built-in Percent 3 2 2 2 12" xfId="609"/>
    <cellStyle name="Excel Built-in Excel Built-in Excel Built-in Percent 3 2 2 2 12 2" xfId="610"/>
    <cellStyle name="Excel Built-in Excel Built-in Excel Built-in Percent 3 2 2 2 12 3" xfId="611"/>
    <cellStyle name="Excel Built-in Excel Built-in Excel Built-in Percent 3 2 2 2 13" xfId="612"/>
    <cellStyle name="Excel Built-in Excel Built-in Excel Built-in Percent 3 2 2 2 14" xfId="613"/>
    <cellStyle name="Excel Built-in Excel Built-in Excel Built-in Percent 3 2 2 2 15" xfId="614"/>
    <cellStyle name="Excel Built-in Excel Built-in Excel Built-in Percent 3 2 2 2 16" xfId="615"/>
    <cellStyle name="Excel Built-in Excel Built-in Excel Built-in Percent 3 2 2 2 17" xfId="616"/>
    <cellStyle name="Excel Built-in Excel Built-in Excel Built-in Percent 3 2 2 2 18" xfId="617"/>
    <cellStyle name="Excel Built-in Excel Built-in Excel Built-in Percent 3 2 2 2 19" xfId="618"/>
    <cellStyle name="Excel Built-in Excel Built-in Excel Built-in Percent 3 2 2 2 2" xfId="619"/>
    <cellStyle name="Excel Built-in Excel Built-in Excel Built-in Percent 3 2 2 2 2 2" xfId="620"/>
    <cellStyle name="Excel Built-in Excel Built-in Excel Built-in Percent 3 2 2 2 2 3" xfId="621"/>
    <cellStyle name="Excel Built-in Excel Built-in Excel Built-in Percent 3 2 2 2 20" xfId="622"/>
    <cellStyle name="Excel Built-in Excel Built-in Excel Built-in Percent 3 2 2 2 21" xfId="623"/>
    <cellStyle name="Excel Built-in Excel Built-in Excel Built-in Percent 3 2 2 2 22" xfId="624"/>
    <cellStyle name="Excel Built-in Excel Built-in Excel Built-in Percent 3 2 2 2 23" xfId="625"/>
    <cellStyle name="Excel Built-in Excel Built-in Excel Built-in Percent 3 2 2 2 24" xfId="626"/>
    <cellStyle name="Excel Built-in Excel Built-in Excel Built-in Percent 3 2 2 2 25" xfId="627"/>
    <cellStyle name="Excel Built-in Excel Built-in Excel Built-in Percent 3 2 2 2 26" xfId="628"/>
    <cellStyle name="Excel Built-in Excel Built-in Excel Built-in Percent 3 2 2 2 27" xfId="629"/>
    <cellStyle name="Excel Built-in Excel Built-in Excel Built-in Percent 3 2 2 2 28" xfId="630"/>
    <cellStyle name="Excel Built-in Excel Built-in Excel Built-in Percent 3 2 2 2 29" xfId="631"/>
    <cellStyle name="Excel Built-in Excel Built-in Excel Built-in Percent 3 2 2 2 3" xfId="632"/>
    <cellStyle name="Excel Built-in Excel Built-in Excel Built-in Percent 3 2 2 2 3 2" xfId="633"/>
    <cellStyle name="Excel Built-in Excel Built-in Excel Built-in Percent 3 2 2 2 3 3" xfId="634"/>
    <cellStyle name="Excel Built-in Excel Built-in Excel Built-in Percent 3 2 2 2 30" xfId="635"/>
    <cellStyle name="Excel Built-in Excel Built-in Excel Built-in Percent 3 2 2 2 31" xfId="636"/>
    <cellStyle name="Excel Built-in Excel Built-in Excel Built-in Percent 3 2 2 2 32" xfId="637"/>
    <cellStyle name="Excel Built-in Excel Built-in Excel Built-in Percent 3 2 2 2 33" xfId="638"/>
    <cellStyle name="Excel Built-in Excel Built-in Excel Built-in Percent 3 2 2 2 34" xfId="639"/>
    <cellStyle name="Excel Built-in Excel Built-in Excel Built-in Percent 3 2 2 2 35" xfId="640"/>
    <cellStyle name="Excel Built-in Excel Built-in Excel Built-in Percent 3 2 2 2 36" xfId="641"/>
    <cellStyle name="Excel Built-in Excel Built-in Excel Built-in Percent 3 2 2 2 37" xfId="642"/>
    <cellStyle name="Excel Built-in Excel Built-in Excel Built-in Percent 3 2 2 2 38" xfId="643"/>
    <cellStyle name="Excel Built-in Excel Built-in Excel Built-in Percent 3 2 2 2 4" xfId="644"/>
    <cellStyle name="Excel Built-in Excel Built-in Excel Built-in Percent 3 2 2 2 4 2" xfId="645"/>
    <cellStyle name="Excel Built-in Excel Built-in Excel Built-in Percent 3 2 2 2 4 3" xfId="646"/>
    <cellStyle name="Excel Built-in Excel Built-in Excel Built-in Percent 3 2 2 2 5" xfId="647"/>
    <cellStyle name="Excel Built-in Excel Built-in Excel Built-in Percent 3 2 2 2 5 2" xfId="648"/>
    <cellStyle name="Excel Built-in Excel Built-in Excel Built-in Percent 3 2 2 2 5 3" xfId="649"/>
    <cellStyle name="Excel Built-in Excel Built-in Excel Built-in Percent 3 2 2 2 6" xfId="650"/>
    <cellStyle name="Excel Built-in Excel Built-in Excel Built-in Percent 3 2 2 2 6 2" xfId="651"/>
    <cellStyle name="Excel Built-in Excel Built-in Excel Built-in Percent 3 2 2 2 6 3" xfId="652"/>
    <cellStyle name="Excel Built-in Excel Built-in Excel Built-in Percent 3 2 2 2 7" xfId="653"/>
    <cellStyle name="Excel Built-in Excel Built-in Excel Built-in Percent 3 2 2 2 7 2" xfId="654"/>
    <cellStyle name="Excel Built-in Excel Built-in Excel Built-in Percent 3 2 2 2 7 3" xfId="655"/>
    <cellStyle name="Excel Built-in Excel Built-in Excel Built-in Percent 3 2 2 2 8" xfId="656"/>
    <cellStyle name="Excel Built-in Excel Built-in Excel Built-in Percent 3 2 2 2 8 2" xfId="657"/>
    <cellStyle name="Excel Built-in Excel Built-in Excel Built-in Percent 3 2 2 2 8 3" xfId="658"/>
    <cellStyle name="Excel Built-in Excel Built-in Excel Built-in Percent 3 2 2 2 9" xfId="659"/>
    <cellStyle name="Excel Built-in Excel Built-in Excel Built-in Percent 3 2 2 2 9 2" xfId="660"/>
    <cellStyle name="Excel Built-in Excel Built-in Excel Built-in Percent 3 2 2 2 9 3" xfId="661"/>
    <cellStyle name="Excel Built-in Excel Built-in Excel Built-in Percent 3 2 2 3" xfId="662"/>
    <cellStyle name="Excel Built-in Excel Built-in Excel Built-in Percent 3 2 2 3 10" xfId="663"/>
    <cellStyle name="Excel Built-in Excel Built-in Excel Built-in Percent 3 2 2 3 11" xfId="664"/>
    <cellStyle name="Excel Built-in Excel Built-in Excel Built-in Percent 3 2 2 3 12" xfId="665"/>
    <cellStyle name="Excel Built-in Excel Built-in Excel Built-in Percent 3 2 2 3 13" xfId="666"/>
    <cellStyle name="Excel Built-in Excel Built-in Excel Built-in Percent 3 2 2 3 14" xfId="667"/>
    <cellStyle name="Excel Built-in Excel Built-in Excel Built-in Percent 3 2 2 3 2" xfId="668"/>
    <cellStyle name="Excel Built-in Excel Built-in Excel Built-in Percent 3 2 2 3 3" xfId="669"/>
    <cellStyle name="Excel Built-in Excel Built-in Excel Built-in Percent 3 2 2 3 4" xfId="670"/>
    <cellStyle name="Excel Built-in Excel Built-in Excel Built-in Percent 3 2 2 3 5" xfId="671"/>
    <cellStyle name="Excel Built-in Excel Built-in Excel Built-in Percent 3 2 2 3 6" xfId="672"/>
    <cellStyle name="Excel Built-in Excel Built-in Excel Built-in Percent 3 2 2 3 7" xfId="673"/>
    <cellStyle name="Excel Built-in Excel Built-in Excel Built-in Percent 3 2 2 3 8" xfId="674"/>
    <cellStyle name="Excel Built-in Excel Built-in Excel Built-in Percent 3 2 2 3 9" xfId="675"/>
    <cellStyle name="Excel Built-in Excel Built-in Excel Built-in Percent 3 2 2 4" xfId="676"/>
    <cellStyle name="Excel Built-in Excel Built-in Excel Built-in Percent 3 2 2 4 2" xfId="677"/>
    <cellStyle name="Excel Built-in Excel Built-in Excel Built-in Percent 3 2 2 4 3" xfId="678"/>
    <cellStyle name="Excel Built-in Excel Built-in Excel Built-in Percent 3 2 2 5" xfId="679"/>
    <cellStyle name="Excel Built-in Excel Built-in Excel Built-in Percent 3 2 2 5 2" xfId="680"/>
    <cellStyle name="Excel Built-in Excel Built-in Excel Built-in Percent 3 2 2 5 3" xfId="681"/>
    <cellStyle name="Excel Built-in Excel Built-in Excel Built-in Percent 3 2 2 6" xfId="682"/>
    <cellStyle name="Excel Built-in Excel Built-in Excel Built-in Percent 3 2 2 6 2" xfId="683"/>
    <cellStyle name="Excel Built-in Excel Built-in Excel Built-in Percent 3 2 2 6 3" xfId="684"/>
    <cellStyle name="Excel Built-in Excel Built-in Excel Built-in Percent 3 2 2 7" xfId="685"/>
    <cellStyle name="Excel Built-in Excel Built-in Excel Built-in Percent 3 2 2 7 2" xfId="686"/>
    <cellStyle name="Excel Built-in Excel Built-in Excel Built-in Percent 3 2 2 7 3" xfId="687"/>
    <cellStyle name="Excel Built-in Excel Built-in Excel Built-in Percent 3 2 2 8" xfId="688"/>
    <cellStyle name="Excel Built-in Excel Built-in Excel Built-in Percent 3 2 2 8 2" xfId="689"/>
    <cellStyle name="Excel Built-in Excel Built-in Excel Built-in Percent 3 2 2 8 3" xfId="690"/>
    <cellStyle name="Excel Built-in Excel Built-in Excel Built-in Percent 3 2 2 9" xfId="691"/>
    <cellStyle name="Excel Built-in Excel Built-in Excel Built-in Percent 3 2 2 9 2" xfId="692"/>
    <cellStyle name="Excel Built-in Excel Built-in Excel Built-in Percent 3 2 2 9 3" xfId="693"/>
    <cellStyle name="Excel Built-in Excel Built-in Excel Built-in Percent 3 2 20" xfId="694"/>
    <cellStyle name="Excel Built-in Excel Built-in Excel Built-in Percent 3 2 21" xfId="695"/>
    <cellStyle name="Excel Built-in Excel Built-in Excel Built-in Percent 3 2 22" xfId="696"/>
    <cellStyle name="Excel Built-in Excel Built-in Excel Built-in Percent 3 2 23" xfId="697"/>
    <cellStyle name="Excel Built-in Excel Built-in Excel Built-in Percent 3 2 24" xfId="698"/>
    <cellStyle name="Excel Built-in Excel Built-in Excel Built-in Percent 3 2 25" xfId="699"/>
    <cellStyle name="Excel Built-in Excel Built-in Excel Built-in Percent 3 2 26" xfId="700"/>
    <cellStyle name="Excel Built-in Excel Built-in Excel Built-in Percent 3 2 27" xfId="701"/>
    <cellStyle name="Excel Built-in Excel Built-in Excel Built-in Percent 3 2 28" xfId="702"/>
    <cellStyle name="Excel Built-in Excel Built-in Excel Built-in Percent 3 2 29" xfId="703"/>
    <cellStyle name="Excel Built-in Excel Built-in Excel Built-in Percent 3 2 3" xfId="704"/>
    <cellStyle name="Excel Built-in Excel Built-in Excel Built-in Percent 3 2 3 2" xfId="705"/>
    <cellStyle name="Excel Built-in Excel Built-in Excel Built-in Percent 3 2 3 3" xfId="706"/>
    <cellStyle name="Excel Built-in Excel Built-in Excel Built-in Percent 3 2 30" xfId="707"/>
    <cellStyle name="Excel Built-in Excel Built-in Excel Built-in Percent 3 2 31" xfId="708"/>
    <cellStyle name="Excel Built-in Excel Built-in Excel Built-in Percent 3 2 32" xfId="709"/>
    <cellStyle name="Excel Built-in Excel Built-in Excel Built-in Percent 3 2 33" xfId="710"/>
    <cellStyle name="Excel Built-in Excel Built-in Excel Built-in Percent 3 2 34" xfId="711"/>
    <cellStyle name="Excel Built-in Excel Built-in Excel Built-in Percent 3 2 35" xfId="712"/>
    <cellStyle name="Excel Built-in Excel Built-in Excel Built-in Percent 3 2 36" xfId="713"/>
    <cellStyle name="Excel Built-in Excel Built-in Excel Built-in Percent 3 2 37" xfId="714"/>
    <cellStyle name="Excel Built-in Excel Built-in Excel Built-in Percent 3 2 38" xfId="715"/>
    <cellStyle name="Excel Built-in Excel Built-in Excel Built-in Percent 3 2 39" xfId="716"/>
    <cellStyle name="Excel Built-in Excel Built-in Excel Built-in Percent 3 2 4" xfId="717"/>
    <cellStyle name="Excel Built-in Excel Built-in Excel Built-in Percent 3 2 4 2" xfId="718"/>
    <cellStyle name="Excel Built-in Excel Built-in Excel Built-in Percent 3 2 4 3" xfId="719"/>
    <cellStyle name="Excel Built-in Excel Built-in Excel Built-in Percent 3 2 5" xfId="720"/>
    <cellStyle name="Excel Built-in Excel Built-in Excel Built-in Percent 3 2 5 2" xfId="721"/>
    <cellStyle name="Excel Built-in Excel Built-in Excel Built-in Percent 3 2 5 3" xfId="722"/>
    <cellStyle name="Excel Built-in Excel Built-in Excel Built-in Percent 3 2 6" xfId="723"/>
    <cellStyle name="Excel Built-in Excel Built-in Excel Built-in Percent 3 2 6 2" xfId="724"/>
    <cellStyle name="Excel Built-in Excel Built-in Excel Built-in Percent 3 2 6 3" xfId="725"/>
    <cellStyle name="Excel Built-in Excel Built-in Excel Built-in Percent 3 2 7" xfId="726"/>
    <cellStyle name="Excel Built-in Excel Built-in Excel Built-in Percent 3 2 7 2" xfId="727"/>
    <cellStyle name="Excel Built-in Excel Built-in Excel Built-in Percent 3 2 7 3" xfId="728"/>
    <cellStyle name="Excel Built-in Excel Built-in Excel Built-in Percent 3 2 8" xfId="729"/>
    <cellStyle name="Excel Built-in Excel Built-in Excel Built-in Percent 3 2 8 2" xfId="730"/>
    <cellStyle name="Excel Built-in Excel Built-in Excel Built-in Percent 3 2 8 3" xfId="731"/>
    <cellStyle name="Excel Built-in Excel Built-in Excel Built-in Percent 3 2 9" xfId="732"/>
    <cellStyle name="Excel Built-in Excel Built-in Excel Built-in Percent 3 2 9 2" xfId="733"/>
    <cellStyle name="Excel Built-in Excel Built-in Excel Built-in Percent 3 2 9 3" xfId="734"/>
    <cellStyle name="Excel Built-in Excel Built-in Excel Built-in Percent 5 2" xfId="735"/>
    <cellStyle name="Excel Built-in Excel Built-in Excel Built-in Percent 5 2 10" xfId="736"/>
    <cellStyle name="Excel Built-in Excel Built-in Excel Built-in Percent 5 2 10 2" xfId="737"/>
    <cellStyle name="Excel Built-in Excel Built-in Excel Built-in Percent 5 2 10 3" xfId="738"/>
    <cellStyle name="Excel Built-in Excel Built-in Excel Built-in Percent 5 2 11" xfId="739"/>
    <cellStyle name="Excel Built-in Excel Built-in Excel Built-in Percent 5 2 11 2" xfId="740"/>
    <cellStyle name="Excel Built-in Excel Built-in Excel Built-in Percent 5 2 11 3" xfId="741"/>
    <cellStyle name="Excel Built-in Excel Built-in Excel Built-in Percent 5 2 12" xfId="742"/>
    <cellStyle name="Excel Built-in Excel Built-in Excel Built-in Percent 5 2 12 2" xfId="743"/>
    <cellStyle name="Excel Built-in Excel Built-in Excel Built-in Percent 5 2 12 3" xfId="744"/>
    <cellStyle name="Excel Built-in Excel Built-in Excel Built-in Percent 5 2 13" xfId="745"/>
    <cellStyle name="Excel Built-in Excel Built-in Excel Built-in Percent 5 2 14" xfId="746"/>
    <cellStyle name="Excel Built-in Excel Built-in Excel Built-in Percent 5 2 15" xfId="747"/>
    <cellStyle name="Excel Built-in Excel Built-in Excel Built-in Percent 5 2 16" xfId="748"/>
    <cellStyle name="Excel Built-in Excel Built-in Excel Built-in Percent 5 2 17" xfId="749"/>
    <cellStyle name="Excel Built-in Excel Built-in Excel Built-in Percent 5 2 18" xfId="750"/>
    <cellStyle name="Excel Built-in Excel Built-in Excel Built-in Percent 5 2 19" xfId="751"/>
    <cellStyle name="Excel Built-in Excel Built-in Excel Built-in Percent 5 2 2" xfId="752"/>
    <cellStyle name="Excel Built-in Excel Built-in Excel Built-in Percent 5 2 2 2" xfId="753"/>
    <cellStyle name="Excel Built-in Excel Built-in Excel Built-in Percent 5 2 2 3" xfId="754"/>
    <cellStyle name="Excel Built-in Excel Built-in Excel Built-in Percent 5 2 20" xfId="755"/>
    <cellStyle name="Excel Built-in Excel Built-in Excel Built-in Percent 5 2 21" xfId="756"/>
    <cellStyle name="Excel Built-in Excel Built-in Excel Built-in Percent 5 2 22" xfId="757"/>
    <cellStyle name="Excel Built-in Excel Built-in Excel Built-in Percent 5 2 23" xfId="758"/>
    <cellStyle name="Excel Built-in Excel Built-in Excel Built-in Percent 5 2 24" xfId="759"/>
    <cellStyle name="Excel Built-in Excel Built-in Excel Built-in Percent 5 2 25" xfId="760"/>
    <cellStyle name="Excel Built-in Excel Built-in Excel Built-in Percent 5 2 26" xfId="761"/>
    <cellStyle name="Excel Built-in Excel Built-in Excel Built-in Percent 5 2 27" xfId="762"/>
    <cellStyle name="Excel Built-in Excel Built-in Excel Built-in Percent 5 2 28" xfId="763"/>
    <cellStyle name="Excel Built-in Excel Built-in Excel Built-in Percent 5 2 29" xfId="764"/>
    <cellStyle name="Excel Built-in Excel Built-in Excel Built-in Percent 5 2 3" xfId="765"/>
    <cellStyle name="Excel Built-in Excel Built-in Excel Built-in Percent 5 2 3 2" xfId="766"/>
    <cellStyle name="Excel Built-in Excel Built-in Excel Built-in Percent 5 2 3 3" xfId="767"/>
    <cellStyle name="Excel Built-in Excel Built-in Excel Built-in Percent 5 2 30" xfId="768"/>
    <cellStyle name="Excel Built-in Excel Built-in Excel Built-in Percent 5 2 31" xfId="769"/>
    <cellStyle name="Excel Built-in Excel Built-in Excel Built-in Percent 5 2 32" xfId="770"/>
    <cellStyle name="Excel Built-in Excel Built-in Excel Built-in Percent 5 2 33" xfId="771"/>
    <cellStyle name="Excel Built-in Excel Built-in Excel Built-in Percent 5 2 34" xfId="772"/>
    <cellStyle name="Excel Built-in Excel Built-in Excel Built-in Percent 5 2 35" xfId="773"/>
    <cellStyle name="Excel Built-in Excel Built-in Excel Built-in Percent 5 2 36" xfId="774"/>
    <cellStyle name="Excel Built-in Excel Built-in Excel Built-in Percent 5 2 37" xfId="775"/>
    <cellStyle name="Excel Built-in Excel Built-in Excel Built-in Percent 5 2 38" xfId="776"/>
    <cellStyle name="Excel Built-in Excel Built-in Excel Built-in Percent 5 2 4" xfId="777"/>
    <cellStyle name="Excel Built-in Excel Built-in Excel Built-in Percent 5 2 4 2" xfId="778"/>
    <cellStyle name="Excel Built-in Excel Built-in Excel Built-in Percent 5 2 4 3" xfId="779"/>
    <cellStyle name="Excel Built-in Excel Built-in Excel Built-in Percent 5 2 5" xfId="780"/>
    <cellStyle name="Excel Built-in Excel Built-in Excel Built-in Percent 5 2 5 2" xfId="781"/>
    <cellStyle name="Excel Built-in Excel Built-in Excel Built-in Percent 5 2 5 3" xfId="782"/>
    <cellStyle name="Excel Built-in Excel Built-in Excel Built-in Percent 5 2 6" xfId="783"/>
    <cellStyle name="Excel Built-in Excel Built-in Excel Built-in Percent 5 2 6 2" xfId="784"/>
    <cellStyle name="Excel Built-in Excel Built-in Excel Built-in Percent 5 2 6 3" xfId="785"/>
    <cellStyle name="Excel Built-in Excel Built-in Excel Built-in Percent 5 2 7" xfId="786"/>
    <cellStyle name="Excel Built-in Excel Built-in Excel Built-in Percent 5 2 7 2" xfId="787"/>
    <cellStyle name="Excel Built-in Excel Built-in Excel Built-in Percent 5 2 7 3" xfId="788"/>
    <cellStyle name="Excel Built-in Excel Built-in Excel Built-in Percent 5 2 8" xfId="789"/>
    <cellStyle name="Excel Built-in Excel Built-in Excel Built-in Percent 5 2 8 2" xfId="790"/>
    <cellStyle name="Excel Built-in Excel Built-in Excel Built-in Percent 5 2 8 3" xfId="791"/>
    <cellStyle name="Excel Built-in Excel Built-in Excel Built-in Percent 5 2 9" xfId="792"/>
    <cellStyle name="Excel Built-in Excel Built-in Excel Built-in Percent 5 2 9 2" xfId="793"/>
    <cellStyle name="Excel Built-in Excel Built-in Excel Built-in Percent 5 2 9 3" xfId="794"/>
    <cellStyle name="Excel Built-in Excel Built-in Excel Built-in Percent 5 3" xfId="795"/>
    <cellStyle name="Excel Built-in Excel Built-in Excel Built-in Percent 5 3 10" xfId="796"/>
    <cellStyle name="Excel Built-in Excel Built-in Excel Built-in Percent 5 3 10 2" xfId="797"/>
    <cellStyle name="Excel Built-in Excel Built-in Excel Built-in Percent 5 3 10 3" xfId="798"/>
    <cellStyle name="Excel Built-in Excel Built-in Excel Built-in Percent 5 3 11" xfId="799"/>
    <cellStyle name="Excel Built-in Excel Built-in Excel Built-in Percent 5 3 11 2" xfId="800"/>
    <cellStyle name="Excel Built-in Excel Built-in Excel Built-in Percent 5 3 11 3" xfId="801"/>
    <cellStyle name="Excel Built-in Excel Built-in Excel Built-in Percent 5 3 12" xfId="802"/>
    <cellStyle name="Excel Built-in Excel Built-in Excel Built-in Percent 5 3 12 2" xfId="803"/>
    <cellStyle name="Excel Built-in Excel Built-in Excel Built-in Percent 5 3 12 3" xfId="804"/>
    <cellStyle name="Excel Built-in Excel Built-in Excel Built-in Percent 5 3 13" xfId="805"/>
    <cellStyle name="Excel Built-in Excel Built-in Excel Built-in Percent 5 3 14" xfId="806"/>
    <cellStyle name="Excel Built-in Excel Built-in Excel Built-in Percent 5 3 15" xfId="807"/>
    <cellStyle name="Excel Built-in Excel Built-in Excel Built-in Percent 5 3 16" xfId="808"/>
    <cellStyle name="Excel Built-in Excel Built-in Excel Built-in Percent 5 3 17" xfId="809"/>
    <cellStyle name="Excel Built-in Excel Built-in Excel Built-in Percent 5 3 18" xfId="810"/>
    <cellStyle name="Excel Built-in Excel Built-in Excel Built-in Percent 5 3 19" xfId="811"/>
    <cellStyle name="Excel Built-in Excel Built-in Excel Built-in Percent 5 3 2" xfId="812"/>
    <cellStyle name="Excel Built-in Excel Built-in Excel Built-in Percent 5 3 2 2" xfId="813"/>
    <cellStyle name="Excel Built-in Excel Built-in Excel Built-in Percent 5 3 2 3" xfId="814"/>
    <cellStyle name="Excel Built-in Excel Built-in Excel Built-in Percent 5 3 20" xfId="815"/>
    <cellStyle name="Excel Built-in Excel Built-in Excel Built-in Percent 5 3 21" xfId="816"/>
    <cellStyle name="Excel Built-in Excel Built-in Excel Built-in Percent 5 3 22" xfId="817"/>
    <cellStyle name="Excel Built-in Excel Built-in Excel Built-in Percent 5 3 23" xfId="818"/>
    <cellStyle name="Excel Built-in Excel Built-in Excel Built-in Percent 5 3 24" xfId="819"/>
    <cellStyle name="Excel Built-in Excel Built-in Excel Built-in Percent 5 3 25" xfId="820"/>
    <cellStyle name="Excel Built-in Excel Built-in Excel Built-in Percent 5 3 26" xfId="821"/>
    <cellStyle name="Excel Built-in Excel Built-in Excel Built-in Percent 5 3 27" xfId="822"/>
    <cellStyle name="Excel Built-in Excel Built-in Excel Built-in Percent 5 3 28" xfId="823"/>
    <cellStyle name="Excel Built-in Excel Built-in Excel Built-in Percent 5 3 29" xfId="824"/>
    <cellStyle name="Excel Built-in Excel Built-in Excel Built-in Percent 5 3 3" xfId="825"/>
    <cellStyle name="Excel Built-in Excel Built-in Excel Built-in Percent 5 3 3 2" xfId="826"/>
    <cellStyle name="Excel Built-in Excel Built-in Excel Built-in Percent 5 3 3 3" xfId="827"/>
    <cellStyle name="Excel Built-in Excel Built-in Excel Built-in Percent 5 3 30" xfId="828"/>
    <cellStyle name="Excel Built-in Excel Built-in Excel Built-in Percent 5 3 31" xfId="829"/>
    <cellStyle name="Excel Built-in Excel Built-in Excel Built-in Percent 5 3 32" xfId="830"/>
    <cellStyle name="Excel Built-in Excel Built-in Excel Built-in Percent 5 3 33" xfId="831"/>
    <cellStyle name="Excel Built-in Excel Built-in Excel Built-in Percent 5 3 34" xfId="832"/>
    <cellStyle name="Excel Built-in Excel Built-in Excel Built-in Percent 5 3 35" xfId="833"/>
    <cellStyle name="Excel Built-in Excel Built-in Excel Built-in Percent 5 3 36" xfId="834"/>
    <cellStyle name="Excel Built-in Excel Built-in Excel Built-in Percent 5 3 37" xfId="835"/>
    <cellStyle name="Excel Built-in Excel Built-in Excel Built-in Percent 5 3 38" xfId="836"/>
    <cellStyle name="Excel Built-in Excel Built-in Excel Built-in Percent 5 3 4" xfId="837"/>
    <cellStyle name="Excel Built-in Excel Built-in Excel Built-in Percent 5 3 4 2" xfId="838"/>
    <cellStyle name="Excel Built-in Excel Built-in Excel Built-in Percent 5 3 4 3" xfId="839"/>
    <cellStyle name="Excel Built-in Excel Built-in Excel Built-in Percent 5 3 5" xfId="840"/>
    <cellStyle name="Excel Built-in Excel Built-in Excel Built-in Percent 5 3 5 2" xfId="841"/>
    <cellStyle name="Excel Built-in Excel Built-in Excel Built-in Percent 5 3 5 3" xfId="842"/>
    <cellStyle name="Excel Built-in Excel Built-in Excel Built-in Percent 5 3 6" xfId="843"/>
    <cellStyle name="Excel Built-in Excel Built-in Excel Built-in Percent 5 3 6 2" xfId="844"/>
    <cellStyle name="Excel Built-in Excel Built-in Excel Built-in Percent 5 3 6 3" xfId="845"/>
    <cellStyle name="Excel Built-in Excel Built-in Excel Built-in Percent 5 3 7" xfId="846"/>
    <cellStyle name="Excel Built-in Excel Built-in Excel Built-in Percent 5 3 7 2" xfId="847"/>
    <cellStyle name="Excel Built-in Excel Built-in Excel Built-in Percent 5 3 7 3" xfId="848"/>
    <cellStyle name="Excel Built-in Excel Built-in Excel Built-in Percent 5 3 8" xfId="849"/>
    <cellStyle name="Excel Built-in Excel Built-in Excel Built-in Percent 5 3 8 2" xfId="850"/>
    <cellStyle name="Excel Built-in Excel Built-in Excel Built-in Percent 5 3 8 3" xfId="851"/>
    <cellStyle name="Excel Built-in Excel Built-in Excel Built-in Percent 5 3 9" xfId="852"/>
    <cellStyle name="Excel Built-in Excel Built-in Excel Built-in Percent 5 3 9 2" xfId="853"/>
    <cellStyle name="Excel Built-in Excel Built-in Excel Built-in Percent 5 3 9 3" xfId="854"/>
    <cellStyle name="Excel Built-in Excel Built-in Excel Built-in Percent 6" xfId="855"/>
    <cellStyle name="Excel Built-in Excel Built-in Excel Built-in Percent 6 10" xfId="856"/>
    <cellStyle name="Excel Built-in Excel Built-in Excel Built-in Percent 6 10 2" xfId="857"/>
    <cellStyle name="Excel Built-in Excel Built-in Excel Built-in Percent 6 10 3" xfId="858"/>
    <cellStyle name="Excel Built-in Excel Built-in Excel Built-in Percent 6 11" xfId="859"/>
    <cellStyle name="Excel Built-in Excel Built-in Excel Built-in Percent 6 11 2" xfId="860"/>
    <cellStyle name="Excel Built-in Excel Built-in Excel Built-in Percent 6 11 3" xfId="861"/>
    <cellStyle name="Excel Built-in Excel Built-in Excel Built-in Percent 6 12" xfId="862"/>
    <cellStyle name="Excel Built-in Excel Built-in Excel Built-in Percent 6 12 2" xfId="863"/>
    <cellStyle name="Excel Built-in Excel Built-in Excel Built-in Percent 6 12 3" xfId="864"/>
    <cellStyle name="Excel Built-in Excel Built-in Excel Built-in Percent 6 13" xfId="865"/>
    <cellStyle name="Excel Built-in Excel Built-in Excel Built-in Percent 6 13 2" xfId="866"/>
    <cellStyle name="Excel Built-in Excel Built-in Excel Built-in Percent 6 13 3" xfId="867"/>
    <cellStyle name="Excel Built-in Excel Built-in Excel Built-in Percent 6 14" xfId="868"/>
    <cellStyle name="Excel Built-in Excel Built-in Excel Built-in Percent 6 15" xfId="869"/>
    <cellStyle name="Excel Built-in Excel Built-in Excel Built-in Percent 6 16" xfId="870"/>
    <cellStyle name="Excel Built-in Excel Built-in Excel Built-in Percent 6 17" xfId="871"/>
    <cellStyle name="Excel Built-in Excel Built-in Excel Built-in Percent 6 18" xfId="872"/>
    <cellStyle name="Excel Built-in Excel Built-in Excel Built-in Percent 6 19" xfId="873"/>
    <cellStyle name="Excel Built-in Excel Built-in Excel Built-in Percent 6 2" xfId="874"/>
    <cellStyle name="Excel Built-in Excel Built-in Excel Built-in Percent 6 2 10" xfId="875"/>
    <cellStyle name="Excel Built-in Excel Built-in Excel Built-in Percent 6 2 10 2" xfId="876"/>
    <cellStyle name="Excel Built-in Excel Built-in Excel Built-in Percent 6 2 10 3" xfId="877"/>
    <cellStyle name="Excel Built-in Excel Built-in Excel Built-in Percent 6 2 11" xfId="878"/>
    <cellStyle name="Excel Built-in Excel Built-in Excel Built-in Percent 6 2 11 2" xfId="879"/>
    <cellStyle name="Excel Built-in Excel Built-in Excel Built-in Percent 6 2 11 3" xfId="880"/>
    <cellStyle name="Excel Built-in Excel Built-in Excel Built-in Percent 6 2 12" xfId="881"/>
    <cellStyle name="Excel Built-in Excel Built-in Excel Built-in Percent 6 2 12 2" xfId="882"/>
    <cellStyle name="Excel Built-in Excel Built-in Excel Built-in Percent 6 2 12 3" xfId="883"/>
    <cellStyle name="Excel Built-in Excel Built-in Excel Built-in Percent 6 2 2" xfId="884"/>
    <cellStyle name="Excel Built-in Excel Built-in Excel Built-in Percent 6 2 2 10" xfId="885"/>
    <cellStyle name="Excel Built-in Excel Built-in Excel Built-in Percent 6 2 2 11" xfId="886"/>
    <cellStyle name="Excel Built-in Excel Built-in Excel Built-in Percent 6 2 2 12" xfId="887"/>
    <cellStyle name="Excel Built-in Excel Built-in Excel Built-in Percent 6 2 2 13" xfId="888"/>
    <cellStyle name="Excel Built-in Excel Built-in Excel Built-in Percent 6 2 2 14" xfId="889"/>
    <cellStyle name="Excel Built-in Excel Built-in Excel Built-in Percent 6 2 2 2" xfId="890"/>
    <cellStyle name="Excel Built-in Excel Built-in Excel Built-in Percent 6 2 2 3" xfId="891"/>
    <cellStyle name="Excel Built-in Excel Built-in Excel Built-in Percent 6 2 2 4" xfId="892"/>
    <cellStyle name="Excel Built-in Excel Built-in Excel Built-in Percent 6 2 2 5" xfId="893"/>
    <cellStyle name="Excel Built-in Excel Built-in Excel Built-in Percent 6 2 2 6" xfId="894"/>
    <cellStyle name="Excel Built-in Excel Built-in Excel Built-in Percent 6 2 2 7" xfId="895"/>
    <cellStyle name="Excel Built-in Excel Built-in Excel Built-in Percent 6 2 2 8" xfId="896"/>
    <cellStyle name="Excel Built-in Excel Built-in Excel Built-in Percent 6 2 2 9" xfId="897"/>
    <cellStyle name="Excel Built-in Excel Built-in Excel Built-in Percent 6 2 3" xfId="898"/>
    <cellStyle name="Excel Built-in Excel Built-in Excel Built-in Percent 6 2 3 2" xfId="899"/>
    <cellStyle name="Excel Built-in Excel Built-in Excel Built-in Percent 6 2 3 3" xfId="900"/>
    <cellStyle name="Excel Built-in Excel Built-in Excel Built-in Percent 6 2 4" xfId="901"/>
    <cellStyle name="Excel Built-in Excel Built-in Excel Built-in Percent 6 2 4 2" xfId="902"/>
    <cellStyle name="Excel Built-in Excel Built-in Excel Built-in Percent 6 2 4 3" xfId="903"/>
    <cellStyle name="Excel Built-in Excel Built-in Excel Built-in Percent 6 2 5" xfId="904"/>
    <cellStyle name="Excel Built-in Excel Built-in Excel Built-in Percent 6 2 5 2" xfId="905"/>
    <cellStyle name="Excel Built-in Excel Built-in Excel Built-in Percent 6 2 5 3" xfId="906"/>
    <cellStyle name="Excel Built-in Excel Built-in Excel Built-in Percent 6 2 6" xfId="907"/>
    <cellStyle name="Excel Built-in Excel Built-in Excel Built-in Percent 6 2 6 2" xfId="908"/>
    <cellStyle name="Excel Built-in Excel Built-in Excel Built-in Percent 6 2 6 3" xfId="909"/>
    <cellStyle name="Excel Built-in Excel Built-in Excel Built-in Percent 6 2 7" xfId="910"/>
    <cellStyle name="Excel Built-in Excel Built-in Excel Built-in Percent 6 2 7 2" xfId="911"/>
    <cellStyle name="Excel Built-in Excel Built-in Excel Built-in Percent 6 2 7 3" xfId="912"/>
    <cellStyle name="Excel Built-in Excel Built-in Excel Built-in Percent 6 2 8" xfId="913"/>
    <cellStyle name="Excel Built-in Excel Built-in Excel Built-in Percent 6 2 8 2" xfId="914"/>
    <cellStyle name="Excel Built-in Excel Built-in Excel Built-in Percent 6 2 8 3" xfId="915"/>
    <cellStyle name="Excel Built-in Excel Built-in Excel Built-in Percent 6 2 9" xfId="916"/>
    <cellStyle name="Excel Built-in Excel Built-in Excel Built-in Percent 6 2 9 2" xfId="917"/>
    <cellStyle name="Excel Built-in Excel Built-in Excel Built-in Percent 6 2 9 3" xfId="918"/>
    <cellStyle name="Excel Built-in Excel Built-in Excel Built-in Percent 6 20" xfId="919"/>
    <cellStyle name="Excel Built-in Excel Built-in Excel Built-in Percent 6 21" xfId="920"/>
    <cellStyle name="Excel Built-in Excel Built-in Excel Built-in Percent 6 22" xfId="921"/>
    <cellStyle name="Excel Built-in Excel Built-in Excel Built-in Percent 6 23" xfId="922"/>
    <cellStyle name="Excel Built-in Excel Built-in Excel Built-in Percent 6 24" xfId="923"/>
    <cellStyle name="Excel Built-in Excel Built-in Excel Built-in Percent 6 25" xfId="924"/>
    <cellStyle name="Excel Built-in Excel Built-in Excel Built-in Percent 6 26" xfId="925"/>
    <cellStyle name="Excel Built-in Excel Built-in Excel Built-in Percent 6 27" xfId="926"/>
    <cellStyle name="Excel Built-in Excel Built-in Excel Built-in Percent 6 28" xfId="927"/>
    <cellStyle name="Excel Built-in Excel Built-in Excel Built-in Percent 6 29" xfId="928"/>
    <cellStyle name="Excel Built-in Excel Built-in Excel Built-in Percent 6 3" xfId="929"/>
    <cellStyle name="Excel Built-in Excel Built-in Excel Built-in Percent 6 3 2" xfId="930"/>
    <cellStyle name="Excel Built-in Excel Built-in Excel Built-in Percent 6 3 3" xfId="931"/>
    <cellStyle name="Excel Built-in Excel Built-in Excel Built-in Percent 6 30" xfId="932"/>
    <cellStyle name="Excel Built-in Excel Built-in Excel Built-in Percent 6 31" xfId="933"/>
    <cellStyle name="Excel Built-in Excel Built-in Excel Built-in Percent 6 32" xfId="934"/>
    <cellStyle name="Excel Built-in Excel Built-in Excel Built-in Percent 6 33" xfId="935"/>
    <cellStyle name="Excel Built-in Excel Built-in Excel Built-in Percent 6 34" xfId="936"/>
    <cellStyle name="Excel Built-in Excel Built-in Excel Built-in Percent 6 35" xfId="937"/>
    <cellStyle name="Excel Built-in Excel Built-in Excel Built-in Percent 6 36" xfId="938"/>
    <cellStyle name="Excel Built-in Excel Built-in Excel Built-in Percent 6 37" xfId="939"/>
    <cellStyle name="Excel Built-in Excel Built-in Excel Built-in Percent 6 38" xfId="940"/>
    <cellStyle name="Excel Built-in Excel Built-in Excel Built-in Percent 6 39" xfId="941"/>
    <cellStyle name="Excel Built-in Excel Built-in Excel Built-in Percent 6 4" xfId="942"/>
    <cellStyle name="Excel Built-in Excel Built-in Excel Built-in Percent 6 4 2" xfId="943"/>
    <cellStyle name="Excel Built-in Excel Built-in Excel Built-in Percent 6 4 3" xfId="944"/>
    <cellStyle name="Excel Built-in Excel Built-in Excel Built-in Percent 6 5" xfId="945"/>
    <cellStyle name="Excel Built-in Excel Built-in Excel Built-in Percent 6 5 2" xfId="946"/>
    <cellStyle name="Excel Built-in Excel Built-in Excel Built-in Percent 6 5 3" xfId="947"/>
    <cellStyle name="Excel Built-in Excel Built-in Excel Built-in Percent 6 6" xfId="948"/>
    <cellStyle name="Excel Built-in Excel Built-in Excel Built-in Percent 6 6 2" xfId="949"/>
    <cellStyle name="Excel Built-in Excel Built-in Excel Built-in Percent 6 6 3" xfId="950"/>
    <cellStyle name="Excel Built-in Excel Built-in Excel Built-in Percent 6 7" xfId="951"/>
    <cellStyle name="Excel Built-in Excel Built-in Excel Built-in Percent 6 7 2" xfId="952"/>
    <cellStyle name="Excel Built-in Excel Built-in Excel Built-in Percent 6 7 3" xfId="953"/>
    <cellStyle name="Excel Built-in Excel Built-in Excel Built-in Percent 6 8" xfId="954"/>
    <cellStyle name="Excel Built-in Excel Built-in Excel Built-in Percent 6 8 2" xfId="955"/>
    <cellStyle name="Excel Built-in Excel Built-in Excel Built-in Percent 6 8 3" xfId="956"/>
    <cellStyle name="Excel Built-in Excel Built-in Excel Built-in Percent 6 9" xfId="957"/>
    <cellStyle name="Excel Built-in Excel Built-in Excel Built-in Percent 6 9 2" xfId="958"/>
    <cellStyle name="Excel Built-in Excel Built-in Excel Built-in Percent 6 9 3" xfId="959"/>
    <cellStyle name="Excel Built-in Normal" xfId="960"/>
    <cellStyle name="Excel Built-in Normal 10" xfId="961"/>
    <cellStyle name="Excel Built-in Normal 11" xfId="962"/>
    <cellStyle name="Excel Built-in Normal 12" xfId="963"/>
    <cellStyle name="Excel Built-in Normal 13" xfId="964"/>
    <cellStyle name="Excel Built-in Normal 2" xfId="965"/>
    <cellStyle name="Excel Built-in Normal 3" xfId="966"/>
    <cellStyle name="Excel Built-in Normal 3 10" xfId="967"/>
    <cellStyle name="Excel Built-in Normal 3 11" xfId="968"/>
    <cellStyle name="Excel Built-in Normal 3 12" xfId="969"/>
    <cellStyle name="Excel Built-in Normal 3 2" xfId="970"/>
    <cellStyle name="Excel Built-in Normal 3 3" xfId="971"/>
    <cellStyle name="Excel Built-in Normal 3 4" xfId="972"/>
    <cellStyle name="Excel Built-in Normal 3 5" xfId="973"/>
    <cellStyle name="Excel Built-in Normal 3 6" xfId="974"/>
    <cellStyle name="Excel Built-in Normal 3 7" xfId="975"/>
    <cellStyle name="Excel Built-in Normal 3 8" xfId="976"/>
    <cellStyle name="Excel Built-in Normal 3 9" xfId="977"/>
    <cellStyle name="Excel Built-in Normal 4" xfId="978"/>
    <cellStyle name="Excel Built-in Normal 5" xfId="979"/>
    <cellStyle name="Excel Built-in Normal 6" xfId="980"/>
    <cellStyle name="Excel Built-in Normal 7" xfId="981"/>
    <cellStyle name="Excel Built-in Normal 8" xfId="982"/>
    <cellStyle name="Excel Built-in Normal 9" xfId="983"/>
    <cellStyle name="Fixed" xfId="984"/>
    <cellStyle name="Header1" xfId="985"/>
    <cellStyle name="Header2" xfId="986"/>
    <cellStyle name="Hyperlink" xfId="987" builtinId="8"/>
    <cellStyle name="Normal" xfId="0" builtinId="0"/>
    <cellStyle name="Normal - Style1" xfId="988"/>
    <cellStyle name="Normal 10" xfId="989"/>
    <cellStyle name="Normal 10 2" xfId="990"/>
    <cellStyle name="Normal 11" xfId="991"/>
    <cellStyle name="Normal 12" xfId="992"/>
    <cellStyle name="Normal 13" xfId="993"/>
    <cellStyle name="Normal 15" xfId="994"/>
    <cellStyle name="Normal 16" xfId="995"/>
    <cellStyle name="Normal 17" xfId="996"/>
    <cellStyle name="Normal 18" xfId="997"/>
    <cellStyle name="Normal 19" xfId="998"/>
    <cellStyle name="Normal 2" xfId="999"/>
    <cellStyle name="Normal 2 10" xfId="1000"/>
    <cellStyle name="Normal 2 11" xfId="1001"/>
    <cellStyle name="Normal 2 11 2 2" xfId="1002"/>
    <cellStyle name="Normal 2 12" xfId="1003"/>
    <cellStyle name="Normal 2 13" xfId="1004"/>
    <cellStyle name="Normal 2 14" xfId="1005"/>
    <cellStyle name="Normal 2 15" xfId="1006"/>
    <cellStyle name="Normal 2 16" xfId="1007"/>
    <cellStyle name="Normal 2 17" xfId="1008"/>
    <cellStyle name="Normal 2 18" xfId="1009"/>
    <cellStyle name="Normal 2 19" xfId="1010"/>
    <cellStyle name="Normal 2 2" xfId="1011"/>
    <cellStyle name="Normal 2 2 10" xfId="1012"/>
    <cellStyle name="Normal 2 2 11" xfId="1013"/>
    <cellStyle name="Normal 2 2 12" xfId="1014"/>
    <cellStyle name="Normal 2 2 13" xfId="1015"/>
    <cellStyle name="Normal 2 2 14" xfId="1016"/>
    <cellStyle name="Normal 2 2 15" xfId="1017"/>
    <cellStyle name="Normal 2 2 16" xfId="1018"/>
    <cellStyle name="Normal 2 2 17" xfId="1019"/>
    <cellStyle name="Normal 2 2 18" xfId="1020"/>
    <cellStyle name="Normal 2 2 19" xfId="1021"/>
    <cellStyle name="Normal 2 2 2" xfId="1022"/>
    <cellStyle name="Normal 2 2 2 10" xfId="1023"/>
    <cellStyle name="Normal 2 2 2 11" xfId="1024"/>
    <cellStyle name="Normal 2 2 2 12" xfId="1025"/>
    <cellStyle name="Normal 2 2 2 13" xfId="1026"/>
    <cellStyle name="Normal 2 2 2 14" xfId="1027"/>
    <cellStyle name="Normal 2 2 2 15" xfId="1028"/>
    <cellStyle name="Normal 2 2 2 16" xfId="1029"/>
    <cellStyle name="Normal 2 2 2 17" xfId="1030"/>
    <cellStyle name="Normal 2 2 2 18" xfId="1031"/>
    <cellStyle name="Normal 2 2 2 19" xfId="1032"/>
    <cellStyle name="Normal 2 2 2 2" xfId="1033"/>
    <cellStyle name="Normal 2 2 2 2 10" xfId="1034"/>
    <cellStyle name="Normal 2 2 2 2 11" xfId="1035"/>
    <cellStyle name="Normal 2 2 2 2 12" xfId="1036"/>
    <cellStyle name="Normal 2 2 2 2 13" xfId="1037"/>
    <cellStyle name="Normal 2 2 2 2 14" xfId="1038"/>
    <cellStyle name="Normal 2 2 2 2 15" xfId="1039"/>
    <cellStyle name="Normal 2 2 2 2 16" xfId="1040"/>
    <cellStyle name="Normal 2 2 2 2 17" xfId="1041"/>
    <cellStyle name="Normal 2 2 2 2 18" xfId="1042"/>
    <cellStyle name="Normal 2 2 2 2 19" xfId="1043"/>
    <cellStyle name="Normal 2 2 2 2 2" xfId="1044"/>
    <cellStyle name="Normal 2 2 2 2 20" xfId="1045"/>
    <cellStyle name="Normal 2 2 2 2 21" xfId="1046"/>
    <cellStyle name="Normal 2 2 2 2 22" xfId="1047"/>
    <cellStyle name="Normal 2 2 2 2 23" xfId="1048"/>
    <cellStyle name="Normal 2 2 2 2 3" xfId="1049"/>
    <cellStyle name="Normal 2 2 2 2 4" xfId="1050"/>
    <cellStyle name="Normal 2 2 2 2 5" xfId="1051"/>
    <cellStyle name="Normal 2 2 2 2 6" xfId="1052"/>
    <cellStyle name="Normal 2 2 2 2 7" xfId="1053"/>
    <cellStyle name="Normal 2 2 2 2 8" xfId="1054"/>
    <cellStyle name="Normal 2 2 2 2 9" xfId="1055"/>
    <cellStyle name="Normal 2 2 2 20" xfId="1056"/>
    <cellStyle name="Normal 2 2 2 21" xfId="1057"/>
    <cellStyle name="Normal 2 2 2 22" xfId="1058"/>
    <cellStyle name="Normal 2 2 2 23" xfId="1059"/>
    <cellStyle name="Normal 2 2 2 24" xfId="1060"/>
    <cellStyle name="Normal 2 2 2 25" xfId="1061"/>
    <cellStyle name="Normal 2 2 2 26" xfId="1062"/>
    <cellStyle name="Normal 2 2 2 27" xfId="1063"/>
    <cellStyle name="Normal 2 2 2 28" xfId="1064"/>
    <cellStyle name="Normal 2 2 2 29" xfId="1065"/>
    <cellStyle name="Normal 2 2 2 3" xfId="1066"/>
    <cellStyle name="Normal 2 2 2 4" xfId="1067"/>
    <cellStyle name="Normal 2 2 2 5" xfId="1068"/>
    <cellStyle name="Normal 2 2 2 6" xfId="1069"/>
    <cellStyle name="Normal 2 2 2 7" xfId="1070"/>
    <cellStyle name="Normal 2 2 2 8" xfId="1071"/>
    <cellStyle name="Normal 2 2 2 9" xfId="1072"/>
    <cellStyle name="Normal 2 2 20" xfId="1073"/>
    <cellStyle name="Normal 2 2 21" xfId="1074"/>
    <cellStyle name="Normal 2 2 22" xfId="1075"/>
    <cellStyle name="Normal 2 2 23" xfId="1076"/>
    <cellStyle name="Normal 2 2 24" xfId="1077"/>
    <cellStyle name="Normal 2 2 25" xfId="1078"/>
    <cellStyle name="Normal 2 2 26" xfId="1079"/>
    <cellStyle name="Normal 2 2 27" xfId="1080"/>
    <cellStyle name="Normal 2 2 28" xfId="1081"/>
    <cellStyle name="Normal 2 2 29" xfId="1082"/>
    <cellStyle name="Normal 2 2 3" xfId="1083"/>
    <cellStyle name="Normal 2 2 30" xfId="1084"/>
    <cellStyle name="Normal 2 2 4" xfId="1085"/>
    <cellStyle name="Normal 2 2 4 10" xfId="1086"/>
    <cellStyle name="Normal 2 2 4 11" xfId="1087"/>
    <cellStyle name="Normal 2 2 4 12" xfId="1088"/>
    <cellStyle name="Normal 2 2 4 13" xfId="1089"/>
    <cellStyle name="Normal 2 2 4 14" xfId="1090"/>
    <cellStyle name="Normal 2 2 4 15" xfId="1091"/>
    <cellStyle name="Normal 2 2 4 16" xfId="1092"/>
    <cellStyle name="Normal 2 2 4 17" xfId="1093"/>
    <cellStyle name="Normal 2 2 4 18" xfId="1094"/>
    <cellStyle name="Normal 2 2 4 19" xfId="1095"/>
    <cellStyle name="Normal 2 2 4 2" xfId="1096"/>
    <cellStyle name="Normal 2 2 4 20" xfId="1097"/>
    <cellStyle name="Normal 2 2 4 21" xfId="1098"/>
    <cellStyle name="Normal 2 2 4 22" xfId="1099"/>
    <cellStyle name="Normal 2 2 4 23" xfId="1100"/>
    <cellStyle name="Normal 2 2 4 3" xfId="1101"/>
    <cellStyle name="Normal 2 2 4 4" xfId="1102"/>
    <cellStyle name="Normal 2 2 4 5" xfId="1103"/>
    <cellStyle name="Normal 2 2 4 6" xfId="1104"/>
    <cellStyle name="Normal 2 2 4 7" xfId="1105"/>
    <cellStyle name="Normal 2 2 4 8" xfId="1106"/>
    <cellStyle name="Normal 2 2 4 9" xfId="1107"/>
    <cellStyle name="Normal 2 2 5" xfId="1108"/>
    <cellStyle name="Normal 2 2 6" xfId="1109"/>
    <cellStyle name="Normal 2 2 7" xfId="1110"/>
    <cellStyle name="Normal 2 2 8" xfId="1111"/>
    <cellStyle name="Normal 2 2 9" xfId="1112"/>
    <cellStyle name="Normal 2 20" xfId="1113"/>
    <cellStyle name="Normal 2 21" xfId="1114"/>
    <cellStyle name="Normal 2 22" xfId="1115"/>
    <cellStyle name="Normal 2 23" xfId="1116"/>
    <cellStyle name="Normal 2 24" xfId="1117"/>
    <cellStyle name="Normal 2 25" xfId="1118"/>
    <cellStyle name="Normal 2 26" xfId="1119"/>
    <cellStyle name="Normal 2 27" xfId="1120"/>
    <cellStyle name="Normal 2 28" xfId="1121"/>
    <cellStyle name="Normal 2 29" xfId="1122"/>
    <cellStyle name="Normal 2 3" xfId="1123"/>
    <cellStyle name="Normal 2 30" xfId="1124"/>
    <cellStyle name="Normal 2 31" xfId="1125"/>
    <cellStyle name="Normal 2 32" xfId="1126"/>
    <cellStyle name="Normal 2 33" xfId="1127"/>
    <cellStyle name="Normal 2 34" xfId="1128"/>
    <cellStyle name="Normal 2 35" xfId="1258"/>
    <cellStyle name="Normal 2 4" xfId="1129"/>
    <cellStyle name="Normal 2 5" xfId="1130"/>
    <cellStyle name="Normal 2 5 2" xfId="1131"/>
    <cellStyle name="Normal 2 5 3" xfId="1132"/>
    <cellStyle name="Normal 2 5 5 2" xfId="1133"/>
    <cellStyle name="Normal 2 6" xfId="1134"/>
    <cellStyle name="Normal 2 6 2" xfId="1135"/>
    <cellStyle name="Normal 2 7" xfId="1136"/>
    <cellStyle name="Normal 2 7 2" xfId="1137"/>
    <cellStyle name="Normal 2 8" xfId="1138"/>
    <cellStyle name="Normal 2 8 10" xfId="1139"/>
    <cellStyle name="Normal 2 8 11" xfId="1140"/>
    <cellStyle name="Normal 2 8 12" xfId="1141"/>
    <cellStyle name="Normal 2 8 13" xfId="1142"/>
    <cellStyle name="Normal 2 8 14" xfId="1143"/>
    <cellStyle name="Normal 2 8 15" xfId="1144"/>
    <cellStyle name="Normal 2 8 16" xfId="1145"/>
    <cellStyle name="Normal 2 8 17" xfId="1146"/>
    <cellStyle name="Normal 2 8 18" xfId="1147"/>
    <cellStyle name="Normal 2 8 19" xfId="1148"/>
    <cellStyle name="Normal 2 8 2" xfId="1149"/>
    <cellStyle name="Normal 2 8 20" xfId="1150"/>
    <cellStyle name="Normal 2 8 21" xfId="1151"/>
    <cellStyle name="Normal 2 8 22" xfId="1152"/>
    <cellStyle name="Normal 2 8 23" xfId="1153"/>
    <cellStyle name="Normal 2 8 3" xfId="1154"/>
    <cellStyle name="Normal 2 8 4" xfId="1155"/>
    <cellStyle name="Normal 2 8 5" xfId="1156"/>
    <cellStyle name="Normal 2 8 6" xfId="1157"/>
    <cellStyle name="Normal 2 8 7" xfId="1158"/>
    <cellStyle name="Normal 2 8 8" xfId="1159"/>
    <cellStyle name="Normal 2 8 9" xfId="1160"/>
    <cellStyle name="Normal 2 9" xfId="1161"/>
    <cellStyle name="Normal 2_2_Template for BSC-KPI planning_PayNet 11.12.09 KTTC" xfId="1162"/>
    <cellStyle name="Normal 3" xfId="1163"/>
    <cellStyle name="Normal 3 2" xfId="1164"/>
    <cellStyle name="Normal 4" xfId="1165"/>
    <cellStyle name="Normal 5" xfId="1166"/>
    <cellStyle name="Normal 5 4" xfId="1167"/>
    <cellStyle name="Normal 6" xfId="1168"/>
    <cellStyle name="Normal 7" xfId="1169"/>
    <cellStyle name="Normal 7 2" xfId="1170"/>
    <cellStyle name="Normal 7 2 2" xfId="1171"/>
    <cellStyle name="Normal 7 3" xfId="1172"/>
    <cellStyle name="Normal 7 3 2" xfId="1173"/>
    <cellStyle name="Normal 7 3 3" xfId="1174"/>
    <cellStyle name="Normal 7 3 4" xfId="1175"/>
    <cellStyle name="Normal 7 4" xfId="1176"/>
    <cellStyle name="Normal 7 5" xfId="1177"/>
    <cellStyle name="Normal 7 5 2" xfId="1178"/>
    <cellStyle name="Normal 7 6" xfId="1179"/>
    <cellStyle name="Normal 7 7" xfId="1180"/>
    <cellStyle name="Normal 7 8" xfId="1259"/>
    <cellStyle name="Normal 8" xfId="1181"/>
    <cellStyle name="Normal 9" xfId="1182"/>
    <cellStyle name="Normal 9 2" xfId="1183"/>
    <cellStyle name="Normal_VTU" xfId="1184"/>
    <cellStyle name="Percent" xfId="1185" builtinId="5"/>
    <cellStyle name="Percent 2" xfId="1186"/>
    <cellStyle name="Percent 2 2" xfId="1187"/>
    <cellStyle name="Percent 2 2 10" xfId="1188"/>
    <cellStyle name="Percent 2 2 11" xfId="1189"/>
    <cellStyle name="Percent 2 2 12" xfId="1190"/>
    <cellStyle name="Percent 2 2 13" xfId="1191"/>
    <cellStyle name="Percent 2 2 14" xfId="1192"/>
    <cellStyle name="Percent 2 2 15" xfId="1193"/>
    <cellStyle name="Percent 2 2 16" xfId="1194"/>
    <cellStyle name="Percent 2 2 17" xfId="1195"/>
    <cellStyle name="Percent 2 2 18" xfId="1196"/>
    <cellStyle name="Percent 2 2 19" xfId="1197"/>
    <cellStyle name="Percent 2 2 2" xfId="1198"/>
    <cellStyle name="Percent 2 2 2 10" xfId="1199"/>
    <cellStyle name="Percent 2 2 2 11" xfId="1200"/>
    <cellStyle name="Percent 2 2 2 12" xfId="1201"/>
    <cellStyle name="Percent 2 2 2 13" xfId="1202"/>
    <cellStyle name="Percent 2 2 2 14" xfId="1203"/>
    <cellStyle name="Percent 2 2 2 15" xfId="1204"/>
    <cellStyle name="Percent 2 2 2 16" xfId="1205"/>
    <cellStyle name="Percent 2 2 2 17" xfId="1206"/>
    <cellStyle name="Percent 2 2 2 18" xfId="1207"/>
    <cellStyle name="Percent 2 2 2 19" xfId="1208"/>
    <cellStyle name="Percent 2 2 2 2" xfId="1209"/>
    <cellStyle name="Percent 2 2 2 20" xfId="1210"/>
    <cellStyle name="Percent 2 2 2 21" xfId="1211"/>
    <cellStyle name="Percent 2 2 2 22" xfId="1212"/>
    <cellStyle name="Percent 2 2 2 23" xfId="1213"/>
    <cellStyle name="Percent 2 2 2 3" xfId="1214"/>
    <cellStyle name="Percent 2 2 2 4" xfId="1215"/>
    <cellStyle name="Percent 2 2 2 5" xfId="1216"/>
    <cellStyle name="Percent 2 2 2 6" xfId="1217"/>
    <cellStyle name="Percent 2 2 2 7" xfId="1218"/>
    <cellStyle name="Percent 2 2 2 8" xfId="1219"/>
    <cellStyle name="Percent 2 2 2 9" xfId="1220"/>
    <cellStyle name="Percent 2 2 20" xfId="1221"/>
    <cellStyle name="Percent 2 2 21" xfId="1222"/>
    <cellStyle name="Percent 2 2 22" xfId="1223"/>
    <cellStyle name="Percent 2 2 23" xfId="1224"/>
    <cellStyle name="Percent 2 2 24" xfId="1225"/>
    <cellStyle name="Percent 2 2 25" xfId="1226"/>
    <cellStyle name="Percent 2 2 26" xfId="1227"/>
    <cellStyle name="Percent 2 2 27" xfId="1228"/>
    <cellStyle name="Percent 2 2 28" xfId="1229"/>
    <cellStyle name="Percent 2 2 29" xfId="1230"/>
    <cellStyle name="Percent 2 2 3" xfId="1231"/>
    <cellStyle name="Percent 2 2 4" xfId="1232"/>
    <cellStyle name="Percent 2 2 5" xfId="1233"/>
    <cellStyle name="Percent 2 2 6" xfId="1234"/>
    <cellStyle name="Percent 2 2 7" xfId="1235"/>
    <cellStyle name="Percent 2 2 8" xfId="1236"/>
    <cellStyle name="Percent 2 2 9" xfId="1237"/>
    <cellStyle name="Percent 2 3" xfId="1238"/>
    <cellStyle name="Percent 2 4" xfId="1239"/>
    <cellStyle name="Percent 2 5" xfId="1240"/>
    <cellStyle name="Percent 2 6" xfId="1241"/>
    <cellStyle name="Percent 2 7" xfId="1242"/>
    <cellStyle name="Percent 2 8" xfId="1243"/>
    <cellStyle name="Percent 2 9" xfId="1244"/>
    <cellStyle name="Percent 3" xfId="1245"/>
    <cellStyle name="Percent 3 2" xfId="1246"/>
    <cellStyle name="Percent 4" xfId="1247"/>
    <cellStyle name="Percent 5" xfId="1248"/>
    <cellStyle name="Percent 5 2" xfId="1249"/>
    <cellStyle name="Percent 5 3" xfId="1250"/>
    <cellStyle name="Percent 6" xfId="1251"/>
    <cellStyle name="Percent 7" xfId="1252"/>
    <cellStyle name="Percent 7 2" xfId="1253"/>
    <cellStyle name="Percent 7 2 2" xfId="1254"/>
    <cellStyle name="Percent 7 2 3" xfId="1255"/>
    <cellStyle name="Percent 7 3" xfId="1256"/>
    <cellStyle name="Percent 7 4" xfId="1257"/>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5</xdr:col>
      <xdr:colOff>948543</xdr:colOff>
      <xdr:row>16</xdr:row>
      <xdr:rowOff>182559</xdr:rowOff>
    </xdr:from>
    <xdr:to>
      <xdr:col>5</xdr:col>
      <xdr:colOff>1371876</xdr:colOff>
      <xdr:row>17</xdr:row>
      <xdr:rowOff>239103</xdr:rowOff>
    </xdr:to>
    <xdr:sp macro="" textlink="">
      <xdr:nvSpPr>
        <xdr:cNvPr id="2" name="Up Arrow 1">
          <a:extLst>
            <a:ext uri="{FF2B5EF4-FFF2-40B4-BE49-F238E27FC236}">
              <a16:creationId xmlns="" xmlns:a16="http://schemas.microsoft.com/office/drawing/2014/main" id="{00000000-0008-0000-0000-000002000000}"/>
            </a:ext>
          </a:extLst>
        </xdr:cNvPr>
        <xdr:cNvSpPr/>
      </xdr:nvSpPr>
      <xdr:spPr>
        <a:xfrm>
          <a:off x="5284323" y="6530019"/>
          <a:ext cx="423333" cy="247044"/>
        </a:xfrm>
        <a:prstGeom prst="upArrow">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n-US"/>
        </a:p>
      </xdr:txBody>
    </xdr:sp>
    <xdr:clientData/>
  </xdr:twoCellAnchor>
  <xdr:twoCellAnchor>
    <xdr:from>
      <xdr:col>5</xdr:col>
      <xdr:colOff>1108599</xdr:colOff>
      <xdr:row>34</xdr:row>
      <xdr:rowOff>26743</xdr:rowOff>
    </xdr:from>
    <xdr:to>
      <xdr:col>5</xdr:col>
      <xdr:colOff>1531932</xdr:colOff>
      <xdr:row>35</xdr:row>
      <xdr:rowOff>35220</xdr:rowOff>
    </xdr:to>
    <xdr:sp macro="" textlink="">
      <xdr:nvSpPr>
        <xdr:cNvPr id="3" name="Up Arrow 2">
          <a:extLst>
            <a:ext uri="{FF2B5EF4-FFF2-40B4-BE49-F238E27FC236}">
              <a16:creationId xmlns="" xmlns:a16="http://schemas.microsoft.com/office/drawing/2014/main" id="{00000000-0008-0000-0000-000003000000}"/>
            </a:ext>
          </a:extLst>
        </xdr:cNvPr>
        <xdr:cNvSpPr/>
      </xdr:nvSpPr>
      <xdr:spPr>
        <a:xfrm>
          <a:off x="5444379" y="14779063"/>
          <a:ext cx="423333" cy="343757"/>
        </a:xfrm>
        <a:prstGeom prst="upArrow">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n-US"/>
        </a:p>
      </xdr:txBody>
    </xdr:sp>
    <xdr:clientData/>
  </xdr:twoCellAnchor>
  <xdr:twoCellAnchor>
    <xdr:from>
      <xdr:col>5</xdr:col>
      <xdr:colOff>884633</xdr:colOff>
      <xdr:row>10</xdr:row>
      <xdr:rowOff>295576</xdr:rowOff>
    </xdr:from>
    <xdr:to>
      <xdr:col>5</xdr:col>
      <xdr:colOff>1293894</xdr:colOff>
      <xdr:row>11</xdr:row>
      <xdr:rowOff>272421</xdr:rowOff>
    </xdr:to>
    <xdr:sp macro="" textlink="">
      <xdr:nvSpPr>
        <xdr:cNvPr id="4" name="Up Arrow 3">
          <a:extLst>
            <a:ext uri="{FF2B5EF4-FFF2-40B4-BE49-F238E27FC236}">
              <a16:creationId xmlns="" xmlns:a16="http://schemas.microsoft.com/office/drawing/2014/main" id="{00000000-0008-0000-0000-000004000000}"/>
            </a:ext>
          </a:extLst>
        </xdr:cNvPr>
        <xdr:cNvSpPr/>
      </xdr:nvSpPr>
      <xdr:spPr>
        <a:xfrm>
          <a:off x="5220413" y="3716956"/>
          <a:ext cx="409261" cy="281645"/>
        </a:xfrm>
        <a:prstGeom prst="upArrow">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n-US"/>
        </a:p>
      </xdr:txBody>
    </xdr:sp>
    <xdr:clientData/>
  </xdr:twoCellAnchor>
  <xdr:twoCellAnchor>
    <xdr:from>
      <xdr:col>5</xdr:col>
      <xdr:colOff>948543</xdr:colOff>
      <xdr:row>16</xdr:row>
      <xdr:rowOff>182559</xdr:rowOff>
    </xdr:from>
    <xdr:to>
      <xdr:col>5</xdr:col>
      <xdr:colOff>1371876</xdr:colOff>
      <xdr:row>17</xdr:row>
      <xdr:rowOff>239103</xdr:rowOff>
    </xdr:to>
    <xdr:sp macro="" textlink="">
      <xdr:nvSpPr>
        <xdr:cNvPr id="5" name="Up Arrow 4">
          <a:extLst>
            <a:ext uri="{FF2B5EF4-FFF2-40B4-BE49-F238E27FC236}">
              <a16:creationId xmlns="" xmlns:a16="http://schemas.microsoft.com/office/drawing/2014/main" id="{00000000-0008-0000-0000-000005000000}"/>
            </a:ext>
          </a:extLst>
        </xdr:cNvPr>
        <xdr:cNvSpPr/>
      </xdr:nvSpPr>
      <xdr:spPr>
        <a:xfrm>
          <a:off x="5282418" y="6535734"/>
          <a:ext cx="423333" cy="247044"/>
        </a:xfrm>
        <a:prstGeom prst="upArrow">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n-US"/>
        </a:p>
      </xdr:txBody>
    </xdr:sp>
    <xdr:clientData/>
  </xdr:twoCellAnchor>
  <xdr:twoCellAnchor>
    <xdr:from>
      <xdr:col>5</xdr:col>
      <xdr:colOff>1108599</xdr:colOff>
      <xdr:row>31</xdr:row>
      <xdr:rowOff>26743</xdr:rowOff>
    </xdr:from>
    <xdr:to>
      <xdr:col>5</xdr:col>
      <xdr:colOff>1531932</xdr:colOff>
      <xdr:row>32</xdr:row>
      <xdr:rowOff>35220</xdr:rowOff>
    </xdr:to>
    <xdr:sp macro="" textlink="">
      <xdr:nvSpPr>
        <xdr:cNvPr id="6" name="Up Arrow 5">
          <a:extLst>
            <a:ext uri="{FF2B5EF4-FFF2-40B4-BE49-F238E27FC236}">
              <a16:creationId xmlns="" xmlns:a16="http://schemas.microsoft.com/office/drawing/2014/main" id="{00000000-0008-0000-0000-000006000000}"/>
            </a:ext>
          </a:extLst>
        </xdr:cNvPr>
        <xdr:cNvSpPr/>
      </xdr:nvSpPr>
      <xdr:spPr>
        <a:xfrm>
          <a:off x="5442474" y="12580693"/>
          <a:ext cx="423333" cy="341852"/>
        </a:xfrm>
        <a:prstGeom prst="upArrow">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n-US"/>
        </a:p>
      </xdr:txBody>
    </xdr:sp>
    <xdr:clientData/>
  </xdr:twoCellAnchor>
  <xdr:twoCellAnchor>
    <xdr:from>
      <xdr:col>5</xdr:col>
      <xdr:colOff>884633</xdr:colOff>
      <xdr:row>10</xdr:row>
      <xdr:rowOff>295576</xdr:rowOff>
    </xdr:from>
    <xdr:to>
      <xdr:col>5</xdr:col>
      <xdr:colOff>1293894</xdr:colOff>
      <xdr:row>11</xdr:row>
      <xdr:rowOff>272421</xdr:rowOff>
    </xdr:to>
    <xdr:sp macro="" textlink="">
      <xdr:nvSpPr>
        <xdr:cNvPr id="7" name="Up Arrow 6">
          <a:extLst>
            <a:ext uri="{FF2B5EF4-FFF2-40B4-BE49-F238E27FC236}">
              <a16:creationId xmlns="" xmlns:a16="http://schemas.microsoft.com/office/drawing/2014/main" id="{00000000-0008-0000-0000-000007000000}"/>
            </a:ext>
          </a:extLst>
        </xdr:cNvPr>
        <xdr:cNvSpPr/>
      </xdr:nvSpPr>
      <xdr:spPr>
        <a:xfrm>
          <a:off x="5218508" y="3724576"/>
          <a:ext cx="409261" cy="281645"/>
        </a:xfrm>
        <a:prstGeom prst="upArrow">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n-US"/>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5.%20GIAO%20CHI%20TIEU%20KPI%20-%20THANG%206%20-%20TP%20P5.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Ma tran chuc năng PCYB"/>
      <sheetName val="BSC PCYB"/>
      <sheetName val="BSC P5"/>
      <sheetName val="Ma tran chuc năng P5"/>
      <sheetName val="BANG KPI TP P5"/>
    </sheetNames>
    <sheetDataSet>
      <sheetData sheetId="0"/>
      <sheetData sheetId="1"/>
      <sheetData sheetId="2"/>
      <sheetData sheetId="3">
        <row r="79">
          <cell r="E79" t="str">
            <v>HC1.2</v>
          </cell>
          <cell r="F79" t="str">
            <v>Công tác văn thư phòng</v>
          </cell>
          <cell r="G79" t="str">
            <v>HC1.2.1</v>
          </cell>
        </row>
        <row r="84">
          <cell r="E84" t="str">
            <v>QT1.2</v>
          </cell>
          <cell r="F84" t="str">
            <v>Tổ chức kiểm tra, giám sát và theo dõi đánh giá việc thực hiện công tác Iso của CBCNV trong phòng.</v>
          </cell>
          <cell r="G84" t="str">
            <v>QT1.2.1</v>
          </cell>
          <cell r="H84" t="str">
            <v>Tổ chức kiểm tra, giám sát và theo dõi đánh giá việc thực hiện công tác Iso của CBCNV trong phòng.</v>
          </cell>
        </row>
        <row r="86">
          <cell r="E86" t="str">
            <v>QT2.2</v>
          </cell>
          <cell r="F86" t="str">
            <v>Tổ chức kiểm tra, giám sát và theo dõi đánh giá việc thực hiện công tác 5S của CBCNV trong phòng.</v>
          </cell>
          <cell r="G86" t="str">
            <v>QT2.2.1</v>
          </cell>
          <cell r="H86" t="str">
            <v>Tổ chức kiểm tra, giám sát và theo dõi đánh giá việc thực hiện công tác 5S của CBCNV trong phòng.</v>
          </cell>
        </row>
      </sheetData>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AM98"/>
  <sheetViews>
    <sheetView workbookViewId="0">
      <selection activeCell="F34" sqref="F34"/>
    </sheetView>
  </sheetViews>
  <sheetFormatPr defaultColWidth="8.5" defaultRowHeight="20.25" outlineLevelRow="1"/>
  <cols>
    <col min="1" max="1" width="9" style="2" customWidth="1"/>
    <col min="2" max="2" width="5.375" style="1" customWidth="1"/>
    <col min="3" max="3" width="5.125" style="125" customWidth="1"/>
    <col min="4" max="4" width="32" style="2" customWidth="1"/>
    <col min="5" max="5" width="5.375" style="125" customWidth="1"/>
    <col min="6" max="6" width="32" style="2" customWidth="1"/>
    <col min="7" max="7" width="5.5" style="125" customWidth="1"/>
    <col min="8" max="8" width="36.625" style="2" customWidth="1"/>
    <col min="9" max="9" width="4.5" style="2" customWidth="1"/>
    <col min="10" max="10" width="3.875" style="65" customWidth="1"/>
    <col min="11" max="11" width="0" style="2" hidden="1" customWidth="1"/>
    <col min="12" max="12" width="8.5" style="2" customWidth="1"/>
    <col min="13" max="16384" width="8.5" style="2"/>
  </cols>
  <sheetData>
    <row r="1" spans="1:39" ht="59.25" customHeight="1">
      <c r="A1" s="409" t="s">
        <v>134</v>
      </c>
      <c r="B1" s="409"/>
      <c r="C1" s="409"/>
      <c r="D1" s="409"/>
      <c r="E1" s="409"/>
      <c r="F1" s="409"/>
      <c r="G1" s="409"/>
      <c r="H1" s="409"/>
      <c r="I1" s="409"/>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row>
    <row r="2" spans="1:39" ht="10.5" customHeight="1" thickBot="1">
      <c r="A2" s="1"/>
      <c r="C2" s="28"/>
      <c r="D2" s="1"/>
      <c r="E2" s="124"/>
      <c r="F2" s="1"/>
      <c r="G2" s="124"/>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row>
    <row r="3" spans="1:39" ht="20.25" customHeight="1">
      <c r="A3" s="410" t="s">
        <v>0</v>
      </c>
      <c r="B3" s="3"/>
      <c r="C3" s="116"/>
      <c r="D3" s="4"/>
      <c r="E3" s="5"/>
      <c r="F3" s="6">
        <v>0.1</v>
      </c>
      <c r="G3" s="5"/>
      <c r="H3" s="4"/>
      <c r="I3" s="7"/>
      <c r="J3" s="8"/>
      <c r="K3" s="1" t="s">
        <v>124</v>
      </c>
      <c r="L3" s="1"/>
      <c r="M3" s="1"/>
      <c r="N3" s="1"/>
      <c r="O3" s="1"/>
      <c r="P3" s="1"/>
      <c r="Q3" s="1"/>
      <c r="R3" s="1"/>
      <c r="S3" s="1"/>
      <c r="T3" s="1"/>
      <c r="U3" s="1"/>
      <c r="V3" s="1"/>
      <c r="W3" s="1"/>
      <c r="X3" s="1"/>
      <c r="Y3" s="1"/>
      <c r="Z3" s="1"/>
      <c r="AA3" s="1"/>
      <c r="AB3" s="1"/>
      <c r="AC3" s="1"/>
      <c r="AD3" s="1"/>
      <c r="AE3" s="1"/>
      <c r="AF3" s="1"/>
      <c r="AG3" s="1"/>
      <c r="AH3" s="1"/>
      <c r="AI3" s="1"/>
      <c r="AJ3" s="1"/>
      <c r="AK3" s="1"/>
      <c r="AL3" s="1"/>
      <c r="AM3" s="1"/>
    </row>
    <row r="4" spans="1:39" ht="20.25" customHeight="1">
      <c r="A4" s="411"/>
      <c r="B4" s="3"/>
      <c r="C4" s="117"/>
      <c r="D4" s="9"/>
      <c r="E4" s="12" t="s">
        <v>23</v>
      </c>
      <c r="F4" s="11" t="s">
        <v>1</v>
      </c>
      <c r="G4" s="12"/>
      <c r="H4" s="9"/>
      <c r="I4" s="13"/>
      <c r="J4" s="8"/>
      <c r="K4" s="1"/>
      <c r="L4" s="1"/>
      <c r="M4" s="1"/>
      <c r="N4" s="1"/>
      <c r="O4" s="1"/>
      <c r="P4" s="1"/>
      <c r="Q4" s="1"/>
      <c r="R4" s="1"/>
      <c r="S4" s="1"/>
      <c r="T4" s="1"/>
      <c r="U4" s="1"/>
      <c r="V4" s="1"/>
      <c r="W4" s="1"/>
      <c r="X4" s="1"/>
      <c r="Y4" s="1"/>
      <c r="Z4" s="1"/>
      <c r="AA4" s="1"/>
      <c r="AB4" s="1"/>
      <c r="AC4" s="1"/>
      <c r="AD4" s="1"/>
      <c r="AE4" s="1"/>
      <c r="AF4" s="1"/>
      <c r="AG4" s="1"/>
      <c r="AH4" s="1"/>
      <c r="AI4" s="1"/>
      <c r="AJ4" s="1"/>
      <c r="AK4" s="1"/>
      <c r="AL4" s="1"/>
      <c r="AM4" s="1"/>
    </row>
    <row r="5" spans="1:39" ht="30" customHeight="1" outlineLevel="1">
      <c r="A5" s="411"/>
      <c r="B5" s="3"/>
      <c r="C5" s="117"/>
      <c r="D5" s="9"/>
      <c r="E5" s="12"/>
      <c r="F5" s="14" t="s">
        <v>110</v>
      </c>
      <c r="G5" s="12"/>
      <c r="H5" s="9"/>
      <c r="I5" s="13"/>
      <c r="J5" s="8"/>
      <c r="K5" s="1"/>
      <c r="L5" s="1"/>
      <c r="M5" s="1"/>
      <c r="N5" s="1"/>
      <c r="O5" s="1"/>
      <c r="P5" s="1"/>
      <c r="Q5" s="1"/>
      <c r="R5" s="1"/>
      <c r="S5" s="1"/>
      <c r="T5" s="1"/>
      <c r="U5" s="1"/>
      <c r="V5" s="1"/>
      <c r="W5" s="1"/>
      <c r="X5" s="1"/>
      <c r="Y5" s="1"/>
      <c r="Z5" s="1"/>
      <c r="AA5" s="1"/>
      <c r="AB5" s="1"/>
      <c r="AC5" s="1"/>
      <c r="AD5" s="1"/>
      <c r="AE5" s="1"/>
      <c r="AF5" s="1"/>
      <c r="AG5" s="1"/>
      <c r="AH5" s="1"/>
      <c r="AI5" s="1"/>
      <c r="AJ5" s="1"/>
      <c r="AK5" s="1"/>
      <c r="AL5" s="1"/>
      <c r="AM5" s="1"/>
    </row>
    <row r="6" spans="1:39">
      <c r="A6" s="411"/>
      <c r="B6" s="3"/>
      <c r="C6" s="117"/>
      <c r="D6" s="15">
        <v>0.15</v>
      </c>
      <c r="E6" s="12"/>
      <c r="F6" s="15">
        <v>0.45</v>
      </c>
      <c r="G6" s="12"/>
      <c r="H6" s="15">
        <v>0.3</v>
      </c>
      <c r="I6" s="13"/>
      <c r="J6" s="8"/>
      <c r="K6" s="111">
        <f>SUM(D6:H6)+F3</f>
        <v>0.99999999999999989</v>
      </c>
      <c r="L6" s="1"/>
      <c r="M6" s="1"/>
      <c r="N6" s="1"/>
      <c r="O6" s="1"/>
      <c r="P6" s="1"/>
      <c r="Q6" s="1"/>
      <c r="R6" s="1"/>
      <c r="S6" s="1"/>
      <c r="T6" s="1"/>
      <c r="U6" s="1"/>
      <c r="V6" s="1"/>
      <c r="W6" s="1"/>
      <c r="X6" s="1"/>
      <c r="Y6" s="1"/>
      <c r="Z6" s="1"/>
      <c r="AA6" s="1"/>
      <c r="AB6" s="1"/>
      <c r="AC6" s="1"/>
      <c r="AD6" s="1"/>
      <c r="AE6" s="1"/>
      <c r="AF6" s="1"/>
      <c r="AG6" s="1"/>
      <c r="AH6" s="1"/>
      <c r="AI6" s="1"/>
      <c r="AJ6" s="1"/>
      <c r="AK6" s="1"/>
      <c r="AL6" s="1"/>
      <c r="AM6" s="1"/>
    </row>
    <row r="7" spans="1:39">
      <c r="A7" s="411"/>
      <c r="B7" s="16">
        <v>0.25</v>
      </c>
      <c r="C7" s="118" t="s">
        <v>25</v>
      </c>
      <c r="D7" s="17" t="s">
        <v>3</v>
      </c>
      <c r="E7" s="12" t="s">
        <v>27</v>
      </c>
      <c r="F7" s="17" t="s">
        <v>2</v>
      </c>
      <c r="G7" s="12" t="s">
        <v>29</v>
      </c>
      <c r="H7" s="17" t="s">
        <v>119</v>
      </c>
      <c r="I7" s="13"/>
      <c r="J7" s="8"/>
      <c r="K7" s="1"/>
      <c r="L7" s="1"/>
      <c r="M7" s="1"/>
      <c r="N7" s="1"/>
      <c r="O7" s="1"/>
      <c r="P7" s="1"/>
      <c r="Q7" s="1"/>
      <c r="R7" s="1"/>
      <c r="S7" s="1"/>
      <c r="T7" s="1"/>
      <c r="U7" s="1"/>
      <c r="V7" s="1"/>
      <c r="W7" s="1"/>
      <c r="X7" s="1"/>
      <c r="Y7" s="1"/>
      <c r="Z7" s="1"/>
      <c r="AA7" s="1"/>
      <c r="AB7" s="1"/>
      <c r="AC7" s="1"/>
      <c r="AD7" s="1"/>
      <c r="AE7" s="1"/>
      <c r="AF7" s="1"/>
      <c r="AG7" s="1"/>
      <c r="AH7" s="1"/>
      <c r="AI7" s="1"/>
      <c r="AJ7" s="1"/>
      <c r="AK7" s="1"/>
      <c r="AL7" s="1"/>
      <c r="AM7" s="1"/>
    </row>
    <row r="8" spans="1:39" ht="33.950000000000003" customHeight="1" outlineLevel="1">
      <c r="A8" s="411"/>
      <c r="B8" s="16"/>
      <c r="C8" s="119"/>
      <c r="D8" s="19" t="s">
        <v>120</v>
      </c>
      <c r="E8" s="12"/>
      <c r="F8" s="18" t="s">
        <v>118</v>
      </c>
      <c r="G8" s="12"/>
      <c r="H8" s="67" t="s">
        <v>117</v>
      </c>
      <c r="I8" s="13"/>
      <c r="J8" s="8"/>
      <c r="K8" s="1"/>
      <c r="L8" s="1"/>
      <c r="M8" s="1"/>
      <c r="N8" s="1"/>
      <c r="O8" s="1"/>
      <c r="P8" s="1"/>
      <c r="Q8" s="1"/>
      <c r="R8" s="1"/>
      <c r="S8" s="1"/>
      <c r="T8" s="1"/>
      <c r="U8" s="1"/>
      <c r="V8" s="1"/>
      <c r="W8" s="1"/>
      <c r="X8" s="1"/>
      <c r="Y8" s="1"/>
      <c r="Z8" s="1"/>
      <c r="AA8" s="1"/>
      <c r="AB8" s="1"/>
      <c r="AC8" s="1"/>
      <c r="AD8" s="1"/>
      <c r="AE8" s="1"/>
      <c r="AF8" s="1"/>
      <c r="AG8" s="1"/>
      <c r="AH8" s="1"/>
      <c r="AI8" s="1"/>
      <c r="AJ8" s="1"/>
      <c r="AK8" s="1"/>
      <c r="AL8" s="1"/>
      <c r="AM8" s="1"/>
    </row>
    <row r="9" spans="1:39" ht="35.25" customHeight="1" outlineLevel="1">
      <c r="A9" s="411"/>
      <c r="B9" s="16"/>
      <c r="C9" s="119"/>
      <c r="D9" s="20" t="s">
        <v>251</v>
      </c>
      <c r="E9" s="12"/>
      <c r="F9" s="20" t="s">
        <v>133</v>
      </c>
      <c r="G9" s="12"/>
      <c r="H9" s="20" t="s">
        <v>135</v>
      </c>
      <c r="I9" s="13"/>
      <c r="J9" s="8"/>
      <c r="K9" s="1"/>
      <c r="L9" s="1"/>
      <c r="M9" s="1"/>
      <c r="N9" s="1"/>
      <c r="O9" s="1"/>
      <c r="P9" s="1"/>
      <c r="Q9" s="1"/>
      <c r="R9" s="1"/>
      <c r="S9" s="1"/>
      <c r="T9" s="1"/>
      <c r="U9" s="1"/>
      <c r="V9" s="1"/>
      <c r="W9" s="1"/>
      <c r="X9" s="1"/>
      <c r="Y9" s="1"/>
      <c r="Z9" s="1"/>
      <c r="AA9" s="1"/>
      <c r="AB9" s="1"/>
      <c r="AC9" s="1"/>
      <c r="AD9" s="1"/>
      <c r="AE9" s="1"/>
      <c r="AF9" s="1"/>
      <c r="AG9" s="1"/>
      <c r="AH9" s="1"/>
      <c r="AI9" s="1"/>
      <c r="AJ9" s="1"/>
      <c r="AK9" s="1"/>
      <c r="AL9" s="1"/>
      <c r="AM9" s="1"/>
    </row>
    <row r="10" spans="1:39" ht="20.25" customHeight="1" outlineLevel="1">
      <c r="A10" s="411"/>
      <c r="B10" s="16"/>
      <c r="C10" s="119"/>
      <c r="D10" s="130"/>
      <c r="E10" s="12"/>
      <c r="F10" s="130"/>
      <c r="G10" s="12"/>
      <c r="H10" s="130"/>
      <c r="I10" s="13"/>
      <c r="J10" s="8"/>
      <c r="K10" s="1"/>
      <c r="L10" s="1"/>
      <c r="M10" s="1"/>
      <c r="N10" s="1"/>
      <c r="O10" s="1"/>
      <c r="P10" s="1"/>
      <c r="Q10" s="1"/>
      <c r="R10" s="1"/>
      <c r="S10" s="1"/>
      <c r="T10" s="1"/>
      <c r="U10" s="1"/>
      <c r="V10" s="1"/>
      <c r="W10" s="1"/>
      <c r="X10" s="1"/>
      <c r="Y10" s="1"/>
      <c r="Z10" s="1"/>
      <c r="AA10" s="1"/>
      <c r="AB10" s="1"/>
      <c r="AC10" s="1"/>
      <c r="AD10" s="1"/>
      <c r="AE10" s="1"/>
      <c r="AF10" s="1"/>
      <c r="AG10" s="1"/>
      <c r="AH10" s="1"/>
      <c r="AI10" s="1"/>
      <c r="AJ10" s="1"/>
      <c r="AK10" s="1"/>
      <c r="AL10" s="1"/>
      <c r="AM10" s="1"/>
    </row>
    <row r="11" spans="1:39" ht="24" customHeight="1" thickBot="1">
      <c r="A11" s="412"/>
      <c r="B11" s="21"/>
      <c r="C11" s="120"/>
      <c r="D11" s="413" t="s">
        <v>131</v>
      </c>
      <c r="E11" s="413"/>
      <c r="F11" s="413"/>
      <c r="G11" s="413"/>
      <c r="H11" s="413"/>
      <c r="I11" s="26"/>
      <c r="J11" s="8"/>
      <c r="K11" s="1"/>
      <c r="L11" s="1"/>
      <c r="M11" s="1"/>
      <c r="N11" s="1"/>
      <c r="O11" s="1"/>
      <c r="P11" s="1"/>
      <c r="Q11" s="1"/>
      <c r="R11" s="1"/>
      <c r="S11" s="1"/>
      <c r="T11" s="1"/>
      <c r="U11" s="1"/>
      <c r="V11" s="1"/>
      <c r="W11" s="1"/>
      <c r="X11" s="1"/>
      <c r="Y11" s="1"/>
      <c r="Z11" s="1"/>
      <c r="AA11" s="1"/>
      <c r="AB11" s="1"/>
      <c r="AC11" s="1"/>
      <c r="AD11" s="1"/>
      <c r="AE11" s="1"/>
      <c r="AF11" s="1"/>
      <c r="AG11" s="1"/>
      <c r="AH11" s="1"/>
      <c r="AI11" s="1"/>
      <c r="AJ11" s="1"/>
      <c r="AK11" s="1"/>
      <c r="AL11" s="1"/>
      <c r="AM11" s="1"/>
    </row>
    <row r="12" spans="1:39" ht="22.7" customHeight="1" thickBot="1">
      <c r="A12" s="27"/>
      <c r="B12" s="21"/>
      <c r="C12" s="121"/>
      <c r="D12" s="21"/>
      <c r="E12" s="28"/>
      <c r="F12" s="21"/>
      <c r="G12" s="28"/>
      <c r="H12" s="21"/>
      <c r="I12" s="29"/>
      <c r="J12" s="1"/>
      <c r="K12" s="1"/>
      <c r="L12" s="1"/>
      <c r="M12" s="1"/>
      <c r="N12" s="1"/>
      <c r="O12" s="1"/>
      <c r="P12" s="1"/>
      <c r="Q12" s="1"/>
      <c r="R12" s="1"/>
      <c r="S12" s="1"/>
      <c r="T12" s="1"/>
      <c r="U12" s="1"/>
      <c r="V12" s="1"/>
      <c r="W12" s="1"/>
      <c r="X12" s="1"/>
      <c r="Y12" s="1"/>
      <c r="Z12" s="1"/>
      <c r="AA12" s="1"/>
      <c r="AB12" s="1"/>
      <c r="AC12" s="1"/>
      <c r="AD12" s="1"/>
      <c r="AE12" s="1"/>
      <c r="AF12" s="1"/>
      <c r="AG12" s="1"/>
      <c r="AH12" s="1"/>
      <c r="AI12" s="1"/>
      <c r="AJ12" s="1"/>
      <c r="AK12" s="1"/>
      <c r="AL12" s="1"/>
      <c r="AM12" s="1"/>
    </row>
    <row r="13" spans="1:39" ht="19.5" customHeight="1">
      <c r="A13" s="410" t="s">
        <v>4</v>
      </c>
      <c r="B13" s="414">
        <v>0.15</v>
      </c>
      <c r="C13" s="116"/>
      <c r="D13" s="6">
        <v>1</v>
      </c>
      <c r="E13" s="5"/>
      <c r="F13" s="6"/>
      <c r="G13" s="5"/>
      <c r="H13" s="6"/>
      <c r="I13" s="31"/>
      <c r="J13" s="8"/>
      <c r="K13" s="113">
        <f>SUM(D13:H13)</f>
        <v>1</v>
      </c>
      <c r="L13" s="1"/>
      <c r="M13" s="1"/>
      <c r="N13" s="1"/>
      <c r="O13" s="1"/>
      <c r="P13" s="1"/>
      <c r="Q13" s="1"/>
      <c r="R13" s="1"/>
      <c r="S13" s="1"/>
      <c r="T13" s="1"/>
      <c r="U13" s="1"/>
      <c r="V13" s="1"/>
      <c r="W13" s="1"/>
      <c r="X13" s="1"/>
      <c r="Y13" s="1"/>
      <c r="Z13" s="1"/>
      <c r="AA13" s="1"/>
      <c r="AB13" s="1"/>
      <c r="AC13" s="1"/>
      <c r="AD13" s="1"/>
      <c r="AE13" s="1"/>
      <c r="AF13" s="1"/>
      <c r="AG13" s="1"/>
      <c r="AH13" s="1"/>
      <c r="AI13" s="1"/>
      <c r="AJ13" s="1"/>
      <c r="AK13" s="1"/>
      <c r="AL13" s="1"/>
      <c r="AM13" s="1"/>
    </row>
    <row r="14" spans="1:39" ht="81" customHeight="1">
      <c r="A14" s="411"/>
      <c r="B14" s="414"/>
      <c r="C14" s="118" t="s">
        <v>30</v>
      </c>
      <c r="D14" s="32" t="s">
        <v>126</v>
      </c>
      <c r="E14" s="34"/>
      <c r="F14" s="34"/>
      <c r="G14" s="34"/>
      <c r="H14" s="34"/>
      <c r="I14" s="13"/>
      <c r="J14" s="8"/>
      <c r="K14" s="1"/>
      <c r="L14" s="1"/>
      <c r="M14" s="1"/>
      <c r="N14" s="1"/>
      <c r="O14" s="1"/>
      <c r="P14" s="1"/>
      <c r="Q14" s="1"/>
      <c r="R14" s="1"/>
      <c r="S14" s="1"/>
      <c r="T14" s="1"/>
      <c r="U14" s="1"/>
      <c r="V14" s="1"/>
      <c r="W14" s="1"/>
      <c r="X14" s="1"/>
      <c r="Y14" s="1"/>
      <c r="Z14" s="1"/>
      <c r="AA14" s="1"/>
      <c r="AB14" s="1"/>
      <c r="AC14" s="1"/>
      <c r="AD14" s="1"/>
      <c r="AE14" s="1"/>
      <c r="AF14" s="1"/>
      <c r="AG14" s="1"/>
      <c r="AH14" s="1"/>
      <c r="AI14" s="1"/>
      <c r="AJ14" s="1"/>
      <c r="AK14" s="1"/>
      <c r="AL14" s="1"/>
      <c r="AM14" s="1"/>
    </row>
    <row r="15" spans="1:39" ht="51" customHeight="1" outlineLevel="1">
      <c r="A15" s="411"/>
      <c r="B15" s="414"/>
      <c r="C15" s="119"/>
      <c r="D15" s="415" t="s">
        <v>127</v>
      </c>
      <c r="E15" s="34"/>
      <c r="F15" s="34"/>
      <c r="G15" s="34"/>
      <c r="H15" s="34"/>
      <c r="I15" s="35"/>
      <c r="J15" s="8"/>
      <c r="K15" s="1"/>
      <c r="L15" s="1"/>
      <c r="M15" s="1"/>
      <c r="N15" s="1"/>
      <c r="O15" s="1"/>
      <c r="P15" s="1"/>
      <c r="Q15" s="1"/>
      <c r="R15" s="1"/>
      <c r="S15" s="1"/>
      <c r="T15" s="1"/>
      <c r="U15" s="1"/>
      <c r="V15" s="1"/>
      <c r="W15" s="1"/>
      <c r="X15" s="1"/>
      <c r="Y15" s="1"/>
      <c r="Z15" s="1"/>
      <c r="AA15" s="1"/>
      <c r="AB15" s="1"/>
      <c r="AC15" s="1"/>
      <c r="AD15" s="1"/>
      <c r="AE15" s="1"/>
      <c r="AF15" s="1"/>
      <c r="AG15" s="1"/>
      <c r="AH15" s="1"/>
      <c r="AI15" s="1"/>
      <c r="AJ15" s="1"/>
      <c r="AK15" s="1"/>
      <c r="AL15" s="1"/>
      <c r="AM15" s="1"/>
    </row>
    <row r="16" spans="1:39" ht="32.25" customHeight="1" outlineLevel="1">
      <c r="A16" s="411"/>
      <c r="B16" s="414"/>
      <c r="C16" s="119"/>
      <c r="D16" s="416"/>
      <c r="E16" s="34"/>
      <c r="F16" s="34"/>
      <c r="G16" s="34"/>
      <c r="H16" s="34"/>
      <c r="I16" s="35"/>
      <c r="J16" s="8"/>
      <c r="K16" s="1"/>
      <c r="L16" s="1"/>
      <c r="M16" s="1"/>
      <c r="N16" s="1"/>
      <c r="O16" s="1"/>
      <c r="P16" s="1"/>
      <c r="Q16" s="1"/>
      <c r="R16" s="1"/>
      <c r="S16" s="1"/>
      <c r="T16" s="1"/>
      <c r="U16" s="1"/>
      <c r="V16" s="1"/>
      <c r="W16" s="1"/>
      <c r="X16" s="1"/>
      <c r="Y16" s="1"/>
      <c r="Z16" s="1"/>
      <c r="AA16" s="1"/>
      <c r="AB16" s="1"/>
      <c r="AC16" s="1"/>
      <c r="AD16" s="1"/>
      <c r="AE16" s="1"/>
      <c r="AF16" s="1"/>
      <c r="AG16" s="1"/>
      <c r="AH16" s="1"/>
      <c r="AI16" s="1"/>
      <c r="AJ16" s="1"/>
      <c r="AK16" s="1"/>
      <c r="AL16" s="1"/>
      <c r="AM16" s="1"/>
    </row>
    <row r="17" spans="1:39" ht="15" customHeight="1" thickBot="1">
      <c r="A17" s="412"/>
      <c r="B17" s="414"/>
      <c r="C17" s="120"/>
      <c r="D17" s="22"/>
      <c r="E17" s="25"/>
      <c r="F17" s="417"/>
      <c r="G17" s="417"/>
      <c r="H17" s="417"/>
      <c r="I17" s="37"/>
      <c r="J17" s="8"/>
      <c r="K17" s="1"/>
      <c r="L17" s="1"/>
      <c r="M17" s="1"/>
      <c r="N17" s="1"/>
      <c r="O17" s="1"/>
      <c r="P17" s="1"/>
      <c r="Q17" s="1"/>
      <c r="R17" s="1"/>
      <c r="S17" s="1"/>
      <c r="T17" s="1"/>
      <c r="U17" s="1"/>
      <c r="V17" s="1"/>
      <c r="W17" s="1"/>
      <c r="X17" s="1"/>
      <c r="Y17" s="1"/>
      <c r="Z17" s="1"/>
      <c r="AA17" s="1"/>
      <c r="AB17" s="1"/>
      <c r="AC17" s="1"/>
      <c r="AD17" s="1"/>
      <c r="AE17" s="1"/>
      <c r="AF17" s="1"/>
      <c r="AG17" s="1"/>
      <c r="AH17" s="1"/>
      <c r="AI17" s="1"/>
      <c r="AJ17" s="1"/>
      <c r="AK17" s="1"/>
      <c r="AL17" s="1"/>
      <c r="AM17" s="1"/>
    </row>
    <row r="18" spans="1:39" ht="20.25" customHeight="1" thickBot="1">
      <c r="A18" s="27"/>
      <c r="B18" s="21"/>
      <c r="C18" s="121"/>
      <c r="D18" s="21"/>
      <c r="E18" s="28"/>
      <c r="F18" s="21"/>
      <c r="G18" s="28"/>
      <c r="H18" s="21"/>
      <c r="I18" s="29"/>
      <c r="J18" s="1"/>
      <c r="K18" s="1"/>
      <c r="L18" s="1"/>
      <c r="M18" s="1"/>
      <c r="N18" s="1"/>
      <c r="O18" s="1"/>
      <c r="P18" s="1"/>
      <c r="Q18" s="1"/>
      <c r="R18" s="1"/>
      <c r="S18" s="1"/>
      <c r="T18" s="1"/>
      <c r="U18" s="1"/>
      <c r="V18" s="1"/>
      <c r="W18" s="1"/>
      <c r="X18" s="1"/>
      <c r="Y18" s="1"/>
      <c r="Z18" s="1"/>
      <c r="AA18" s="1"/>
      <c r="AB18" s="1"/>
      <c r="AC18" s="1"/>
      <c r="AD18" s="1"/>
      <c r="AE18" s="1"/>
      <c r="AF18" s="1"/>
      <c r="AG18" s="1"/>
      <c r="AH18" s="1"/>
      <c r="AI18" s="1"/>
      <c r="AJ18" s="1"/>
      <c r="AK18" s="1"/>
      <c r="AL18" s="1"/>
      <c r="AM18" s="1"/>
    </row>
    <row r="19" spans="1:39" ht="19.5" customHeight="1">
      <c r="A19" s="30"/>
      <c r="B19" s="419">
        <v>0.45</v>
      </c>
      <c r="C19" s="116"/>
      <c r="D19" s="38">
        <v>0.25</v>
      </c>
      <c r="E19" s="5"/>
      <c r="F19" s="6">
        <v>0.25</v>
      </c>
      <c r="G19" s="5"/>
      <c r="H19" s="6">
        <v>0.2</v>
      </c>
      <c r="I19" s="31"/>
      <c r="J19" s="1"/>
      <c r="K19" s="113">
        <f>SUM(D19:H19)+SUM(D24:H24)</f>
        <v>1</v>
      </c>
      <c r="L19" s="1"/>
      <c r="M19" s="1"/>
      <c r="N19" s="1"/>
      <c r="O19" s="1"/>
      <c r="P19" s="1"/>
      <c r="Q19" s="1"/>
      <c r="R19" s="1"/>
      <c r="S19" s="1"/>
      <c r="T19" s="1"/>
      <c r="U19" s="1"/>
      <c r="V19" s="1"/>
      <c r="W19" s="1"/>
      <c r="X19" s="1"/>
      <c r="Y19" s="1"/>
      <c r="Z19" s="1"/>
      <c r="AA19" s="1"/>
      <c r="AB19" s="1"/>
      <c r="AC19" s="1"/>
      <c r="AD19" s="1"/>
      <c r="AE19" s="1"/>
      <c r="AF19" s="1"/>
      <c r="AG19" s="1"/>
      <c r="AH19" s="1"/>
      <c r="AI19" s="1"/>
      <c r="AJ19" s="1"/>
      <c r="AK19" s="1"/>
      <c r="AL19" s="1"/>
      <c r="AM19" s="1"/>
    </row>
    <row r="20" spans="1:39" ht="31.5" customHeight="1">
      <c r="A20" s="411" t="s">
        <v>116</v>
      </c>
      <c r="B20" s="419"/>
      <c r="C20" s="118" t="s">
        <v>5</v>
      </c>
      <c r="D20" s="11" t="s">
        <v>6</v>
      </c>
      <c r="E20" s="12" t="s">
        <v>7</v>
      </c>
      <c r="F20" s="11" t="s">
        <v>8</v>
      </c>
      <c r="G20" s="12" t="s">
        <v>16</v>
      </c>
      <c r="H20" s="39" t="s">
        <v>10</v>
      </c>
      <c r="I20" s="40"/>
      <c r="J20" s="1"/>
      <c r="K20" s="1"/>
      <c r="L20" s="1"/>
      <c r="M20" s="1"/>
      <c r="N20" s="1"/>
      <c r="O20" s="1"/>
      <c r="P20" s="1"/>
      <c r="Q20" s="1"/>
      <c r="R20" s="1"/>
      <c r="S20" s="1"/>
      <c r="T20" s="1"/>
      <c r="U20" s="1"/>
      <c r="V20" s="1"/>
      <c r="W20" s="1"/>
      <c r="X20" s="1"/>
      <c r="Y20" s="1"/>
      <c r="Z20" s="1"/>
      <c r="AA20" s="1"/>
      <c r="AB20" s="1"/>
      <c r="AC20" s="1"/>
      <c r="AD20" s="1"/>
      <c r="AE20" s="1"/>
      <c r="AF20" s="1"/>
      <c r="AG20" s="1"/>
      <c r="AH20" s="1"/>
      <c r="AI20" s="1"/>
      <c r="AJ20" s="1"/>
      <c r="AK20" s="1"/>
      <c r="AL20" s="1"/>
      <c r="AM20" s="1"/>
    </row>
    <row r="21" spans="1:39" ht="51" customHeight="1" outlineLevel="1">
      <c r="A21" s="411"/>
      <c r="B21" s="419"/>
      <c r="C21" s="119"/>
      <c r="D21" s="41" t="s">
        <v>13</v>
      </c>
      <c r="E21" s="12"/>
      <c r="F21" s="41" t="s">
        <v>137</v>
      </c>
      <c r="G21" s="12"/>
      <c r="H21" s="43" t="s">
        <v>96</v>
      </c>
      <c r="I21" s="35"/>
      <c r="J21" s="1"/>
      <c r="K21" s="1"/>
      <c r="L21" s="1"/>
      <c r="M21" s="1"/>
      <c r="N21" s="1"/>
      <c r="O21" s="1"/>
      <c r="P21" s="1"/>
      <c r="Q21" s="1"/>
      <c r="R21" s="1"/>
      <c r="S21" s="1"/>
      <c r="T21" s="1"/>
      <c r="U21" s="1"/>
      <c r="V21" s="1"/>
      <c r="W21" s="1"/>
      <c r="X21" s="1"/>
      <c r="Y21" s="1"/>
      <c r="Z21" s="1"/>
      <c r="AA21" s="1"/>
      <c r="AB21" s="1"/>
      <c r="AC21" s="1"/>
      <c r="AD21" s="1"/>
      <c r="AE21" s="1"/>
      <c r="AF21" s="1"/>
      <c r="AG21" s="1"/>
      <c r="AH21" s="1"/>
      <c r="AI21" s="1"/>
      <c r="AJ21" s="1"/>
      <c r="AK21" s="1"/>
      <c r="AL21" s="1"/>
      <c r="AM21" s="1"/>
    </row>
    <row r="22" spans="1:39" ht="36.75" customHeight="1" outlineLevel="1">
      <c r="A22" s="411"/>
      <c r="B22" s="419"/>
      <c r="C22" s="119"/>
      <c r="D22" s="42" t="s">
        <v>14</v>
      </c>
      <c r="E22" s="12"/>
      <c r="F22" s="420" t="s">
        <v>136</v>
      </c>
      <c r="G22" s="12"/>
      <c r="H22" s="43" t="s">
        <v>138</v>
      </c>
      <c r="I22" s="35"/>
      <c r="J22" s="1"/>
      <c r="K22" s="1"/>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row>
    <row r="23" spans="1:39" ht="46.7" customHeight="1" outlineLevel="1">
      <c r="A23" s="411"/>
      <c r="B23" s="419"/>
      <c r="C23" s="119"/>
      <c r="D23" s="42" t="s">
        <v>15</v>
      </c>
      <c r="E23" s="12"/>
      <c r="F23" s="421"/>
      <c r="G23" s="12"/>
      <c r="H23" s="45" t="s">
        <v>128</v>
      </c>
      <c r="I23" s="35"/>
      <c r="J23" s="1"/>
      <c r="K23" s="1"/>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row>
    <row r="24" spans="1:39">
      <c r="A24" s="411"/>
      <c r="B24" s="419"/>
      <c r="C24" s="119"/>
      <c r="D24" s="15">
        <v>0.1</v>
      </c>
      <c r="E24" s="48"/>
      <c r="F24" s="15"/>
      <c r="G24" s="48"/>
      <c r="H24" s="15">
        <v>0.2</v>
      </c>
      <c r="I24" s="35"/>
      <c r="J24" s="1"/>
      <c r="K24" s="1"/>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c r="AM24" s="1"/>
    </row>
    <row r="25" spans="1:39" ht="39.75" customHeight="1">
      <c r="A25" s="411"/>
      <c r="B25" s="419"/>
      <c r="C25" s="118" t="s">
        <v>9</v>
      </c>
      <c r="D25" s="32" t="s">
        <v>12</v>
      </c>
      <c r="E25" s="48"/>
      <c r="F25" s="48"/>
      <c r="G25" s="48" t="s">
        <v>11</v>
      </c>
      <c r="H25" s="32" t="s">
        <v>108</v>
      </c>
      <c r="I25" s="35"/>
      <c r="J25" s="1"/>
      <c r="K25" s="1"/>
      <c r="L25" s="1"/>
      <c r="M25" s="1"/>
      <c r="N25" s="1"/>
      <c r="O25" s="1"/>
      <c r="P25" s="1"/>
      <c r="Q25" s="1"/>
      <c r="R25" s="1"/>
      <c r="S25" s="1"/>
      <c r="T25" s="1"/>
      <c r="U25" s="1"/>
      <c r="V25" s="1"/>
      <c r="W25" s="1"/>
      <c r="X25" s="1"/>
      <c r="Y25" s="1"/>
      <c r="Z25" s="1"/>
      <c r="AA25" s="1"/>
      <c r="AB25" s="1"/>
      <c r="AC25" s="1"/>
      <c r="AD25" s="1"/>
      <c r="AE25" s="1"/>
      <c r="AF25" s="1"/>
      <c r="AG25" s="1"/>
      <c r="AH25" s="1"/>
      <c r="AI25" s="1"/>
      <c r="AJ25" s="1"/>
      <c r="AK25" s="1"/>
      <c r="AL25" s="1"/>
      <c r="AM25" s="1"/>
    </row>
    <row r="26" spans="1:39" ht="53.1" customHeight="1" outlineLevel="1">
      <c r="A26" s="411"/>
      <c r="B26" s="419"/>
      <c r="C26" s="119"/>
      <c r="D26" s="131" t="s">
        <v>238</v>
      </c>
      <c r="E26" s="48"/>
      <c r="F26" s="48"/>
      <c r="G26" s="48"/>
      <c r="H26" s="45" t="s">
        <v>111</v>
      </c>
      <c r="I26" s="35"/>
      <c r="J26" s="1"/>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row>
    <row r="27" spans="1:39" ht="66" customHeight="1" outlineLevel="1">
      <c r="A27" s="411"/>
      <c r="B27" s="419"/>
      <c r="C27" s="119"/>
      <c r="D27" s="132"/>
      <c r="E27" s="48"/>
      <c r="F27" s="48"/>
      <c r="G27" s="48"/>
      <c r="H27" s="43" t="s">
        <v>112</v>
      </c>
      <c r="I27" s="35"/>
      <c r="J27" s="1"/>
      <c r="K27" s="1"/>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row>
    <row r="28" spans="1:39" ht="32.25" customHeight="1" outlineLevel="1">
      <c r="A28" s="411"/>
      <c r="B28" s="419"/>
      <c r="C28" s="119"/>
      <c r="D28" s="15"/>
      <c r="E28" s="48"/>
      <c r="F28" s="48"/>
      <c r="G28" s="48"/>
      <c r="H28" s="48"/>
      <c r="I28" s="48"/>
      <c r="J28" s="1"/>
      <c r="K28" s="1"/>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row>
    <row r="29" spans="1:39" ht="12" customHeight="1" outlineLevel="1">
      <c r="A29" s="411"/>
      <c r="B29" s="419"/>
      <c r="C29" s="119"/>
      <c r="D29" s="34"/>
      <c r="E29" s="49"/>
      <c r="F29" s="34"/>
      <c r="G29" s="49"/>
      <c r="H29" s="34"/>
      <c r="I29" s="35"/>
      <c r="J29" s="1"/>
      <c r="K29" s="1"/>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row>
    <row r="30" spans="1:39" ht="33" customHeight="1" outlineLevel="1">
      <c r="A30" s="411"/>
      <c r="B30" s="419"/>
      <c r="C30" s="119"/>
      <c r="D30" s="422" t="s">
        <v>18</v>
      </c>
      <c r="E30" s="422"/>
      <c r="F30" s="422"/>
      <c r="G30" s="50"/>
      <c r="H30" s="51" t="s">
        <v>19</v>
      </c>
      <c r="I30" s="40"/>
      <c r="J30" s="1"/>
      <c r="K30" s="1"/>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row>
    <row r="31" spans="1:39" ht="12" customHeight="1" thickBot="1">
      <c r="A31" s="36"/>
      <c r="B31" s="419"/>
      <c r="C31" s="120"/>
      <c r="D31" s="22"/>
      <c r="E31" s="23"/>
      <c r="F31" s="22"/>
      <c r="G31" s="23"/>
      <c r="H31" s="22"/>
      <c r="I31" s="26"/>
      <c r="J31" s="1"/>
      <c r="K31" s="1"/>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row>
    <row r="32" spans="1:39" ht="26.25" customHeight="1">
      <c r="A32" s="27"/>
      <c r="B32" s="21"/>
      <c r="C32" s="121"/>
      <c r="D32" s="52"/>
      <c r="E32" s="53"/>
      <c r="F32" s="52"/>
      <c r="G32" s="53"/>
      <c r="H32" s="52"/>
      <c r="I32" s="54"/>
      <c r="J32" s="8"/>
      <c r="K32" s="1"/>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row>
    <row r="33" spans="1:39" ht="27.6" customHeight="1">
      <c r="A33" s="411" t="s">
        <v>132</v>
      </c>
      <c r="B33" s="414">
        <v>0.15</v>
      </c>
      <c r="C33" s="117"/>
      <c r="D33" s="15">
        <v>0.6</v>
      </c>
      <c r="E33" s="9"/>
      <c r="F33" s="15">
        <v>0.4</v>
      </c>
      <c r="G33" s="12"/>
      <c r="H33" s="15"/>
      <c r="I33" s="55"/>
      <c r="J33" s="1"/>
      <c r="K33" s="113">
        <f>SUM(D33:H33)</f>
        <v>1</v>
      </c>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row>
    <row r="34" spans="1:39" ht="48.75" customHeight="1">
      <c r="A34" s="411"/>
      <c r="B34" s="414"/>
      <c r="C34" s="118" t="s">
        <v>43</v>
      </c>
      <c r="D34" s="11" t="s">
        <v>129</v>
      </c>
      <c r="E34" s="10" t="s">
        <v>45</v>
      </c>
      <c r="F34" s="11" t="s">
        <v>130</v>
      </c>
      <c r="G34" s="12"/>
      <c r="H34" s="10"/>
      <c r="I34" s="40"/>
      <c r="J34" s="1"/>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row>
    <row r="35" spans="1:39" ht="57.95" customHeight="1" outlineLevel="1">
      <c r="A35" s="411"/>
      <c r="B35" s="414"/>
      <c r="C35" s="117"/>
      <c r="D35" s="46" t="s">
        <v>139</v>
      </c>
      <c r="E35" s="33"/>
      <c r="F35" s="44" t="s">
        <v>20</v>
      </c>
      <c r="G35" s="12"/>
      <c r="H35" s="10"/>
      <c r="I35" s="56"/>
      <c r="J35" s="1"/>
      <c r="K35" s="1"/>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row>
    <row r="36" spans="1:39" ht="39.6" customHeight="1" outlineLevel="1">
      <c r="A36" s="411"/>
      <c r="B36" s="414"/>
      <c r="C36" s="117"/>
      <c r="D36" s="44" t="s">
        <v>84</v>
      </c>
      <c r="E36" s="33"/>
      <c r="F36" s="44" t="s">
        <v>97</v>
      </c>
      <c r="G36" s="12"/>
      <c r="H36" s="10"/>
      <c r="I36" s="56"/>
      <c r="J36" s="1"/>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row>
    <row r="37" spans="1:39" ht="40.5" customHeight="1" outlineLevel="1">
      <c r="A37" s="411"/>
      <c r="B37" s="414"/>
      <c r="C37" s="117"/>
      <c r="D37" s="47" t="s">
        <v>113</v>
      </c>
      <c r="E37" s="33"/>
      <c r="F37" s="47"/>
      <c r="G37" s="12"/>
      <c r="H37" s="10"/>
      <c r="I37" s="56"/>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row>
    <row r="38" spans="1:39" ht="12" customHeight="1">
      <c r="A38" s="411"/>
      <c r="B38" s="414"/>
      <c r="C38" s="117"/>
      <c r="D38" s="57"/>
      <c r="E38" s="58"/>
      <c r="F38" s="57"/>
      <c r="G38" s="58"/>
      <c r="H38" s="59"/>
      <c r="I38" s="40"/>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row>
    <row r="39" spans="1:39" s="63" customFormat="1" ht="27.6" customHeight="1" thickBot="1">
      <c r="A39" s="412"/>
      <c r="B39" s="418"/>
      <c r="C39" s="120"/>
      <c r="D39" s="24" t="s">
        <v>21</v>
      </c>
      <c r="E39" s="25"/>
      <c r="F39" s="24" t="s">
        <v>22</v>
      </c>
      <c r="G39" s="60"/>
      <c r="H39" s="60"/>
      <c r="I39" s="61"/>
      <c r="J39" s="62"/>
      <c r="K39" s="62"/>
      <c r="L39" s="62"/>
      <c r="M39" s="62"/>
      <c r="N39" s="62"/>
      <c r="O39" s="62"/>
      <c r="P39" s="62"/>
      <c r="Q39" s="62"/>
      <c r="R39" s="62"/>
      <c r="S39" s="62"/>
      <c r="T39" s="62"/>
      <c r="U39" s="62"/>
      <c r="V39" s="62"/>
      <c r="W39" s="62"/>
      <c r="X39" s="62"/>
      <c r="Y39" s="62"/>
      <c r="Z39" s="62"/>
      <c r="AA39" s="62"/>
      <c r="AB39" s="62"/>
      <c r="AC39" s="62"/>
      <c r="AD39" s="62"/>
      <c r="AE39" s="62"/>
      <c r="AF39" s="62"/>
      <c r="AG39" s="62"/>
      <c r="AH39" s="62"/>
      <c r="AI39" s="62"/>
      <c r="AJ39" s="62"/>
      <c r="AK39" s="62"/>
      <c r="AL39" s="62"/>
      <c r="AM39" s="62"/>
    </row>
    <row r="40" spans="1:39" ht="51.95" customHeight="1">
      <c r="A40" s="64"/>
      <c r="B40" s="112">
        <f>B7+B13+B19+B33</f>
        <v>1</v>
      </c>
      <c r="C40" s="122"/>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row>
    <row r="41" spans="1:39" s="70" customFormat="1" ht="18.75" hidden="1">
      <c r="B41" s="68"/>
      <c r="C41" s="123" t="s">
        <v>23</v>
      </c>
      <c r="D41" s="69" t="str">
        <f>F4</f>
        <v>Lợi nhuận</v>
      </c>
      <c r="E41" s="125"/>
      <c r="G41" s="126" t="s">
        <v>24</v>
      </c>
      <c r="H41" s="71" t="str">
        <f>F5</f>
        <v>Lợi nhuận/ kế hoạch</v>
      </c>
      <c r="J41" s="68"/>
      <c r="K41" s="68"/>
      <c r="L41" s="68"/>
      <c r="M41" s="68"/>
      <c r="N41" s="68"/>
      <c r="O41" s="68"/>
      <c r="P41" s="68"/>
      <c r="Q41" s="68"/>
      <c r="R41" s="68"/>
      <c r="S41" s="68"/>
      <c r="T41" s="68"/>
      <c r="U41" s="68"/>
      <c r="V41" s="68"/>
      <c r="W41" s="68"/>
      <c r="X41" s="68"/>
      <c r="Y41" s="68"/>
      <c r="Z41" s="68"/>
      <c r="AA41" s="68"/>
      <c r="AB41" s="68"/>
      <c r="AC41" s="68"/>
      <c r="AD41" s="68"/>
      <c r="AE41" s="68"/>
      <c r="AF41" s="68"/>
      <c r="AG41" s="68"/>
      <c r="AH41" s="68"/>
      <c r="AI41" s="68"/>
      <c r="AJ41" s="68"/>
      <c r="AK41" s="68"/>
      <c r="AL41" s="68"/>
      <c r="AM41" s="68"/>
    </row>
    <row r="42" spans="1:39" s="70" customFormat="1" ht="37.5" hidden="1">
      <c r="B42" s="68"/>
      <c r="C42" s="123" t="s">
        <v>25</v>
      </c>
      <c r="D42" s="69" t="str">
        <f>$H$7</f>
        <v>Tăng hiệu quả sử dụng vốn</v>
      </c>
      <c r="E42" s="125"/>
      <c r="G42" s="127" t="s">
        <v>26</v>
      </c>
      <c r="H42" s="71" t="str">
        <f>H8</f>
        <v>Tỷ lệ thu hồi công nợ khách hàng</v>
      </c>
      <c r="J42" s="68"/>
      <c r="K42" s="68"/>
      <c r="L42" s="68"/>
      <c r="M42" s="68"/>
      <c r="N42" s="68"/>
      <c r="O42" s="68"/>
      <c r="P42" s="68"/>
      <c r="Q42" s="68"/>
      <c r="R42" s="68"/>
      <c r="S42" s="68"/>
      <c r="T42" s="68"/>
      <c r="U42" s="68"/>
      <c r="V42" s="68"/>
      <c r="W42" s="68"/>
      <c r="X42" s="68"/>
      <c r="Y42" s="68"/>
      <c r="Z42" s="68"/>
      <c r="AA42" s="68"/>
      <c r="AB42" s="68"/>
      <c r="AC42" s="68"/>
      <c r="AD42" s="68"/>
      <c r="AE42" s="68"/>
      <c r="AF42" s="68"/>
      <c r="AG42" s="68"/>
      <c r="AH42" s="68"/>
      <c r="AI42" s="68"/>
      <c r="AJ42" s="68"/>
      <c r="AK42" s="68"/>
      <c r="AL42" s="68"/>
      <c r="AM42" s="68"/>
    </row>
    <row r="43" spans="1:39" s="70" customFormat="1" ht="37.5" hidden="1">
      <c r="B43" s="68"/>
      <c r="C43" s="123" t="s">
        <v>27</v>
      </c>
      <c r="D43" s="69" t="str">
        <f>$D$7</f>
        <v>Tăng trưởng doanh thu</v>
      </c>
      <c r="E43" s="125"/>
      <c r="G43" s="126" t="s">
        <v>28</v>
      </c>
      <c r="H43" s="71" t="str">
        <f>H9</f>
        <v>Giá trị hàng tồn kho hằng quý so kế hoạch</v>
      </c>
      <c r="J43" s="68"/>
      <c r="K43" s="68"/>
      <c r="L43" s="68"/>
      <c r="M43" s="68"/>
      <c r="N43" s="68"/>
      <c r="O43" s="68"/>
      <c r="P43" s="68"/>
      <c r="Q43" s="68"/>
      <c r="R43" s="68"/>
      <c r="S43" s="68"/>
      <c r="T43" s="68"/>
      <c r="U43" s="68"/>
      <c r="V43" s="68"/>
      <c r="W43" s="68"/>
      <c r="X43" s="68"/>
      <c r="Y43" s="68"/>
      <c r="Z43" s="68"/>
      <c r="AA43" s="68"/>
      <c r="AB43" s="68"/>
      <c r="AC43" s="68"/>
      <c r="AD43" s="68"/>
      <c r="AE43" s="68"/>
      <c r="AF43" s="68"/>
      <c r="AG43" s="68"/>
      <c r="AH43" s="68"/>
      <c r="AI43" s="68"/>
      <c r="AJ43" s="68"/>
      <c r="AK43" s="68"/>
      <c r="AL43" s="68"/>
      <c r="AM43" s="68"/>
    </row>
    <row r="44" spans="1:39" s="70" customFormat="1" ht="18.75" hidden="1">
      <c r="B44" s="68"/>
      <c r="C44" s="123" t="s">
        <v>29</v>
      </c>
      <c r="D44" s="69" t="str">
        <f>$F$7</f>
        <v>Kiểm soát chi phí hiệu quả</v>
      </c>
      <c r="E44" s="125"/>
      <c r="G44" s="126" t="s">
        <v>85</v>
      </c>
      <c r="H44" s="71">
        <f>H10</f>
        <v>0</v>
      </c>
      <c r="J44" s="68"/>
      <c r="K44" s="68"/>
      <c r="L44" s="68"/>
      <c r="M44" s="68"/>
      <c r="N44" s="68"/>
      <c r="O44" s="68"/>
      <c r="P44" s="68"/>
      <c r="Q44" s="68"/>
      <c r="R44" s="68"/>
      <c r="S44" s="68"/>
      <c r="T44" s="68"/>
      <c r="U44" s="68"/>
      <c r="V44" s="68"/>
      <c r="W44" s="68"/>
      <c r="X44" s="68"/>
      <c r="Y44" s="68"/>
      <c r="Z44" s="68"/>
      <c r="AA44" s="68"/>
      <c r="AB44" s="68"/>
      <c r="AC44" s="68"/>
      <c r="AD44" s="68"/>
      <c r="AE44" s="68"/>
      <c r="AF44" s="68"/>
      <c r="AG44" s="68"/>
      <c r="AH44" s="68"/>
      <c r="AI44" s="68"/>
      <c r="AJ44" s="68"/>
      <c r="AK44" s="68"/>
      <c r="AL44" s="68"/>
      <c r="AM44" s="68"/>
    </row>
    <row r="45" spans="1:39" s="70" customFormat="1" ht="93.75" hidden="1">
      <c r="B45" s="68"/>
      <c r="C45" s="123" t="s">
        <v>30</v>
      </c>
      <c r="D45" s="69" t="str">
        <f>D14</f>
        <v>Cải thiện sự hài lòng của khách hàng về chất lượng điện, chất lượng dịch vụ và hình ảnh thương hiệu EVN  trách nhiệm &amp; minh bạch</v>
      </c>
      <c r="E45" s="125"/>
      <c r="G45" s="126" t="s">
        <v>99</v>
      </c>
      <c r="H45" s="71" t="e">
        <f>#REF!</f>
        <v>#REF!</v>
      </c>
      <c r="J45" s="68"/>
      <c r="K45" s="68"/>
      <c r="L45" s="68"/>
      <c r="M45" s="68"/>
      <c r="N45" s="68"/>
      <c r="O45" s="68"/>
      <c r="P45" s="68"/>
      <c r="Q45" s="68"/>
      <c r="R45" s="68"/>
      <c r="S45" s="68"/>
      <c r="T45" s="68"/>
      <c r="U45" s="68"/>
      <c r="V45" s="68"/>
      <c r="W45" s="68"/>
      <c r="X45" s="68"/>
      <c r="Y45" s="68"/>
      <c r="Z45" s="68"/>
      <c r="AA45" s="68"/>
      <c r="AB45" s="68"/>
      <c r="AC45" s="68"/>
      <c r="AD45" s="68"/>
      <c r="AE45" s="68"/>
      <c r="AF45" s="68"/>
      <c r="AG45" s="68"/>
      <c r="AH45" s="68"/>
      <c r="AI45" s="68"/>
      <c r="AJ45" s="68"/>
      <c r="AK45" s="68"/>
      <c r="AL45" s="68"/>
      <c r="AM45" s="68"/>
    </row>
    <row r="46" spans="1:39" s="70" customFormat="1" ht="37.5" hidden="1">
      <c r="B46" s="68"/>
      <c r="C46" s="123" t="s">
        <v>32</v>
      </c>
      <c r="D46" s="69">
        <f>$F$14</f>
        <v>0</v>
      </c>
      <c r="E46" s="125"/>
      <c r="G46" s="127" t="s">
        <v>31</v>
      </c>
      <c r="H46" s="71" t="str">
        <f>D8</f>
        <v>Giá bán điện b/q so với kế hoạch</v>
      </c>
      <c r="J46" s="68"/>
      <c r="K46" s="68"/>
      <c r="L46" s="68"/>
      <c r="M46" s="68"/>
      <c r="N46" s="68"/>
      <c r="O46" s="68"/>
      <c r="P46" s="68"/>
      <c r="Q46" s="68"/>
      <c r="R46" s="68"/>
      <c r="S46" s="68"/>
      <c r="T46" s="68"/>
      <c r="U46" s="68"/>
      <c r="V46" s="68"/>
      <c r="W46" s="68"/>
      <c r="X46" s="68"/>
      <c r="Y46" s="68"/>
      <c r="Z46" s="68"/>
      <c r="AA46" s="68"/>
      <c r="AB46" s="68"/>
      <c r="AC46" s="68"/>
      <c r="AD46" s="68"/>
      <c r="AE46" s="68"/>
      <c r="AF46" s="68"/>
      <c r="AG46" s="68"/>
      <c r="AH46" s="68"/>
      <c r="AI46" s="68"/>
      <c r="AJ46" s="68"/>
      <c r="AK46" s="68"/>
      <c r="AL46" s="68"/>
      <c r="AM46" s="68"/>
    </row>
    <row r="47" spans="1:39" s="70" customFormat="1" ht="37.5" hidden="1">
      <c r="B47" s="68"/>
      <c r="C47" s="123" t="s">
        <v>34</v>
      </c>
      <c r="D47" s="69">
        <f>$H$14</f>
        <v>0</v>
      </c>
      <c r="E47" s="125"/>
      <c r="G47" s="126" t="s">
        <v>83</v>
      </c>
      <c r="H47" s="71" t="str">
        <f>D9</f>
        <v>Tăng trưởng sản lượng điện thương phẩm</v>
      </c>
      <c r="J47" s="68"/>
      <c r="K47" s="68"/>
      <c r="L47" s="68"/>
      <c r="M47" s="68"/>
      <c r="N47" s="68"/>
      <c r="O47" s="68"/>
      <c r="P47" s="68"/>
      <c r="Q47" s="68"/>
      <c r="R47" s="68"/>
      <c r="S47" s="68"/>
      <c r="T47" s="68"/>
      <c r="U47" s="68"/>
      <c r="V47" s="68"/>
      <c r="W47" s="68"/>
      <c r="X47" s="68"/>
      <c r="Y47" s="68"/>
      <c r="Z47" s="68"/>
      <c r="AA47" s="68"/>
      <c r="AB47" s="68"/>
      <c r="AC47" s="68"/>
      <c r="AD47" s="68"/>
      <c r="AE47" s="68"/>
      <c r="AF47" s="68"/>
      <c r="AG47" s="68"/>
      <c r="AH47" s="68"/>
      <c r="AI47" s="68"/>
      <c r="AJ47" s="68"/>
      <c r="AK47" s="68"/>
      <c r="AL47" s="68"/>
      <c r="AM47" s="68"/>
    </row>
    <row r="48" spans="1:39" s="70" customFormat="1" ht="37.5" hidden="1">
      <c r="B48" s="68"/>
      <c r="C48" s="123" t="s">
        <v>5</v>
      </c>
      <c r="D48" s="69" t="str">
        <f>$D$20</f>
        <v>Gia tăng chất lượng cấp điện</v>
      </c>
      <c r="E48" s="125"/>
      <c r="G48" s="127" t="s">
        <v>33</v>
      </c>
      <c r="H48" s="71" t="str">
        <f>F8</f>
        <v>Chi phí/ kWh điện thương phẩm</v>
      </c>
      <c r="J48" s="68"/>
      <c r="K48" s="68"/>
      <c r="L48" s="68"/>
      <c r="M48" s="68"/>
      <c r="N48" s="68"/>
      <c r="O48" s="68"/>
      <c r="P48" s="68"/>
      <c r="Q48" s="68"/>
      <c r="R48" s="68"/>
      <c r="S48" s="68"/>
      <c r="T48" s="68"/>
      <c r="U48" s="68"/>
      <c r="V48" s="68"/>
      <c r="W48" s="68"/>
      <c r="X48" s="68"/>
      <c r="Y48" s="68"/>
      <c r="Z48" s="68"/>
      <c r="AA48" s="68"/>
      <c r="AB48" s="68"/>
      <c r="AC48" s="68"/>
      <c r="AD48" s="68"/>
      <c r="AE48" s="68"/>
      <c r="AF48" s="68"/>
      <c r="AG48" s="68"/>
      <c r="AH48" s="68"/>
      <c r="AI48" s="68"/>
      <c r="AJ48" s="68"/>
      <c r="AK48" s="68"/>
      <c r="AL48" s="68"/>
      <c r="AM48" s="68"/>
    </row>
    <row r="49" spans="1:39" s="70" customFormat="1" ht="37.5" hidden="1">
      <c r="B49" s="68"/>
      <c r="C49" s="123" t="s">
        <v>7</v>
      </c>
      <c r="D49" s="69" t="str">
        <f>$F$20</f>
        <v>Nâng cao hiệu suất vận hành hệ thống</v>
      </c>
      <c r="E49" s="125"/>
      <c r="G49" s="126" t="s">
        <v>35</v>
      </c>
      <c r="H49" s="71" t="str">
        <f>F9</f>
        <v xml:space="preserve">Tiết kiêm chí phí /kế hoạch </v>
      </c>
      <c r="J49" s="68"/>
      <c r="K49" s="68"/>
      <c r="L49" s="68"/>
      <c r="M49" s="68"/>
      <c r="N49" s="68"/>
      <c r="O49" s="68"/>
      <c r="P49" s="68"/>
      <c r="Q49" s="68"/>
      <c r="R49" s="68"/>
      <c r="S49" s="68"/>
      <c r="T49" s="68"/>
      <c r="U49" s="68"/>
      <c r="V49" s="68"/>
      <c r="W49" s="68"/>
      <c r="X49" s="68"/>
      <c r="Y49" s="68"/>
      <c r="Z49" s="68"/>
      <c r="AA49" s="68"/>
      <c r="AB49" s="68"/>
      <c r="AC49" s="68"/>
      <c r="AD49" s="68"/>
      <c r="AE49" s="68"/>
      <c r="AF49" s="68"/>
      <c r="AG49" s="68"/>
      <c r="AH49" s="68"/>
      <c r="AI49" s="68"/>
      <c r="AJ49" s="68"/>
      <c r="AK49" s="68"/>
      <c r="AL49" s="68"/>
      <c r="AM49" s="68"/>
    </row>
    <row r="50" spans="1:39" s="70" customFormat="1" ht="93.75" hidden="1">
      <c r="B50" s="68"/>
      <c r="C50" s="123" t="s">
        <v>16</v>
      </c>
      <c r="D50" s="69" t="str">
        <f>$H$20</f>
        <v>Cải thiện dịch vụ khách hàng</v>
      </c>
      <c r="E50" s="125"/>
      <c r="G50" s="127" t="s">
        <v>36</v>
      </c>
      <c r="H50" s="71" t="str">
        <f>D15</f>
        <v>Cải thiện sự hài lòng của khách hàng về chất lượng điện, dịch vụ và hình ảnh thương hiệu EVN  trách nhiệm &amp; minh bạch</v>
      </c>
      <c r="J50" s="68"/>
      <c r="K50" s="68"/>
      <c r="L50" s="68"/>
      <c r="M50" s="68"/>
      <c r="N50" s="68"/>
      <c r="O50" s="68"/>
      <c r="P50" s="68"/>
      <c r="Q50" s="68"/>
      <c r="R50" s="68"/>
      <c r="S50" s="68"/>
      <c r="T50" s="68"/>
      <c r="U50" s="68"/>
      <c r="V50" s="68"/>
      <c r="W50" s="68"/>
      <c r="X50" s="68"/>
      <c r="Y50" s="68"/>
      <c r="Z50" s="68"/>
      <c r="AA50" s="68"/>
      <c r="AB50" s="68"/>
      <c r="AC50" s="68"/>
      <c r="AD50" s="68"/>
      <c r="AE50" s="68"/>
      <c r="AF50" s="68"/>
      <c r="AG50" s="68"/>
      <c r="AH50" s="68"/>
      <c r="AI50" s="68"/>
      <c r="AJ50" s="68"/>
      <c r="AK50" s="68"/>
      <c r="AL50" s="68"/>
      <c r="AM50" s="68"/>
    </row>
    <row r="51" spans="1:39" s="70" customFormat="1" ht="18.75" hidden="1">
      <c r="B51" s="68"/>
      <c r="C51" s="123" t="s">
        <v>9</v>
      </c>
      <c r="D51" s="69" t="e">
        <f>#REF!</f>
        <v>#REF!</v>
      </c>
      <c r="E51" s="125"/>
      <c r="G51" s="126" t="s">
        <v>37</v>
      </c>
      <c r="H51" s="71">
        <f>F15</f>
        <v>0</v>
      </c>
      <c r="J51" s="68"/>
      <c r="K51" s="68"/>
      <c r="L51" s="68"/>
      <c r="M51" s="68"/>
      <c r="N51" s="68"/>
      <c r="O51" s="68"/>
      <c r="P51" s="68"/>
      <c r="Q51" s="68"/>
      <c r="R51" s="68"/>
      <c r="S51" s="68"/>
      <c r="T51" s="68"/>
      <c r="U51" s="68"/>
      <c r="V51" s="68"/>
      <c r="W51" s="68"/>
      <c r="X51" s="68"/>
      <c r="Y51" s="68"/>
      <c r="Z51" s="68"/>
      <c r="AA51" s="68"/>
      <c r="AB51" s="68"/>
      <c r="AC51" s="68"/>
      <c r="AD51" s="68"/>
      <c r="AE51" s="68"/>
      <c r="AF51" s="68"/>
      <c r="AG51" s="68"/>
      <c r="AH51" s="68"/>
      <c r="AI51" s="68"/>
      <c r="AJ51" s="68"/>
      <c r="AK51" s="68"/>
      <c r="AL51" s="68"/>
      <c r="AM51" s="68"/>
    </row>
    <row r="52" spans="1:39" s="70" customFormat="1" ht="18.75" hidden="1">
      <c r="B52" s="68"/>
      <c r="C52" s="123" t="s">
        <v>11</v>
      </c>
      <c r="D52" s="69" t="str">
        <f>$D$25</f>
        <v>Cải tiến công nghệ</v>
      </c>
      <c r="E52" s="125"/>
      <c r="G52" s="126" t="s">
        <v>114</v>
      </c>
      <c r="H52" s="71">
        <f>F16</f>
        <v>0</v>
      </c>
      <c r="J52" s="68"/>
      <c r="K52" s="68"/>
      <c r="L52" s="68"/>
      <c r="M52" s="68"/>
      <c r="N52" s="68"/>
      <c r="O52" s="68"/>
      <c r="P52" s="68"/>
      <c r="Q52" s="68"/>
      <c r="R52" s="68"/>
      <c r="S52" s="68"/>
      <c r="T52" s="68"/>
      <c r="U52" s="68"/>
      <c r="V52" s="68"/>
      <c r="W52" s="68"/>
      <c r="X52" s="68"/>
      <c r="Y52" s="68"/>
      <c r="Z52" s="68"/>
      <c r="AA52" s="68"/>
      <c r="AB52" s="68"/>
      <c r="AC52" s="68"/>
      <c r="AD52" s="68"/>
      <c r="AE52" s="68"/>
      <c r="AF52" s="68"/>
      <c r="AG52" s="68"/>
      <c r="AH52" s="68"/>
      <c r="AI52" s="68"/>
      <c r="AJ52" s="68"/>
      <c r="AK52" s="68"/>
      <c r="AL52" s="68"/>
      <c r="AM52" s="68"/>
    </row>
    <row r="53" spans="1:39" s="70" customFormat="1" ht="18.75" hidden="1">
      <c r="B53" s="68"/>
      <c r="C53" s="123" t="s">
        <v>17</v>
      </c>
      <c r="D53" s="69">
        <f>$F$25</f>
        <v>0</v>
      </c>
      <c r="E53" s="125"/>
      <c r="G53" s="126" t="s">
        <v>98</v>
      </c>
      <c r="H53" s="71">
        <f>H15</f>
        <v>0</v>
      </c>
      <c r="J53" s="68"/>
      <c r="K53" s="68"/>
      <c r="L53" s="68"/>
      <c r="M53" s="68"/>
      <c r="N53" s="68"/>
      <c r="O53" s="68"/>
      <c r="P53" s="68"/>
      <c r="Q53" s="68"/>
      <c r="R53" s="68"/>
      <c r="S53" s="68"/>
      <c r="T53" s="68"/>
      <c r="U53" s="68"/>
      <c r="V53" s="68"/>
      <c r="W53" s="68"/>
      <c r="X53" s="68"/>
      <c r="Y53" s="68"/>
      <c r="Z53" s="68"/>
      <c r="AA53" s="68"/>
      <c r="AB53" s="68"/>
      <c r="AC53" s="68"/>
      <c r="AD53" s="68"/>
      <c r="AE53" s="68"/>
      <c r="AF53" s="68"/>
      <c r="AG53" s="68"/>
      <c r="AH53" s="68"/>
      <c r="AI53" s="68"/>
      <c r="AJ53" s="68"/>
      <c r="AK53" s="68"/>
      <c r="AL53" s="68"/>
      <c r="AM53" s="68"/>
    </row>
    <row r="54" spans="1:39" s="70" customFormat="1" ht="37.5" hidden="1">
      <c r="B54" s="68"/>
      <c r="C54" s="123" t="s">
        <v>41</v>
      </c>
      <c r="D54" s="69" t="str">
        <f>$H$25</f>
        <v>An toàn, bảo vệ môi trường</v>
      </c>
      <c r="E54" s="125"/>
      <c r="G54" s="127" t="s">
        <v>38</v>
      </c>
      <c r="H54" s="72" t="str">
        <f>D21</f>
        <v>Thời gian mất điện trung bình của hệ thống (SAIDI)</v>
      </c>
      <c r="J54" s="68"/>
      <c r="K54" s="68"/>
      <c r="L54" s="68"/>
      <c r="M54" s="68"/>
      <c r="N54" s="68"/>
      <c r="O54" s="68"/>
      <c r="P54" s="68"/>
      <c r="Q54" s="68"/>
      <c r="R54" s="68"/>
      <c r="S54" s="68"/>
      <c r="T54" s="68"/>
      <c r="U54" s="68"/>
      <c r="V54" s="68"/>
      <c r="W54" s="68"/>
      <c r="X54" s="68"/>
      <c r="Y54" s="68"/>
      <c r="Z54" s="68"/>
      <c r="AA54" s="68"/>
      <c r="AB54" s="68"/>
      <c r="AC54" s="68"/>
      <c r="AD54" s="68"/>
      <c r="AE54" s="68"/>
      <c r="AF54" s="68"/>
      <c r="AG54" s="68"/>
      <c r="AH54" s="68"/>
      <c r="AI54" s="68"/>
      <c r="AJ54" s="68"/>
      <c r="AK54" s="68"/>
      <c r="AL54" s="68"/>
      <c r="AM54" s="68"/>
    </row>
    <row r="55" spans="1:39" s="70" customFormat="1" ht="56.25" hidden="1">
      <c r="B55" s="68"/>
      <c r="C55" s="123" t="s">
        <v>43</v>
      </c>
      <c r="D55" s="69" t="str">
        <f>$D$34</f>
        <v>Phát triển đội ngũ nhân sự và nâng cao năng suất lao động</v>
      </c>
      <c r="E55" s="125"/>
      <c r="G55" s="126" t="s">
        <v>39</v>
      </c>
      <c r="H55" s="71" t="str">
        <f>D22</f>
        <v>Tần suất mất điện trung bình của hệ thống (SAIFI)</v>
      </c>
      <c r="J55" s="68"/>
      <c r="K55" s="68"/>
      <c r="L55" s="68"/>
      <c r="M55" s="68"/>
      <c r="N55" s="68"/>
      <c r="O55" s="68"/>
      <c r="P55" s="68"/>
      <c r="Q55" s="68"/>
      <c r="R55" s="68"/>
      <c r="S55" s="68"/>
      <c r="T55" s="68"/>
      <c r="U55" s="68"/>
      <c r="V55" s="68"/>
      <c r="W55" s="68"/>
      <c r="X55" s="68"/>
      <c r="Y55" s="68"/>
      <c r="Z55" s="68"/>
      <c r="AA55" s="68"/>
      <c r="AB55" s="68"/>
      <c r="AC55" s="68"/>
      <c r="AD55" s="68"/>
      <c r="AE55" s="68"/>
      <c r="AF55" s="68"/>
      <c r="AG55" s="68"/>
      <c r="AH55" s="68"/>
      <c r="AI55" s="68"/>
      <c r="AJ55" s="68"/>
      <c r="AK55" s="68"/>
      <c r="AL55" s="68"/>
      <c r="AM55" s="68"/>
    </row>
    <row r="56" spans="1:39" s="70" customFormat="1" ht="56.25" hidden="1">
      <c r="B56" s="68"/>
      <c r="C56" s="123" t="s">
        <v>45</v>
      </c>
      <c r="D56" s="69" t="e">
        <f>#REF!</f>
        <v>#REF!</v>
      </c>
      <c r="E56" s="125"/>
      <c r="G56" s="126" t="s">
        <v>40</v>
      </c>
      <c r="H56" s="71" t="str">
        <f>D23</f>
        <v>Số lần mất điện thoáng qua của hệ thống/ khách hàng (MAIFI)</v>
      </c>
      <c r="J56" s="68"/>
      <c r="K56" s="68"/>
      <c r="L56" s="68"/>
      <c r="M56" s="68"/>
      <c r="N56" s="68"/>
      <c r="O56" s="68"/>
      <c r="P56" s="68"/>
      <c r="Q56" s="68"/>
      <c r="R56" s="68"/>
      <c r="S56" s="68"/>
      <c r="T56" s="68"/>
      <c r="U56" s="68"/>
      <c r="V56" s="68"/>
      <c r="W56" s="68"/>
      <c r="X56" s="68"/>
      <c r="Y56" s="68"/>
      <c r="Z56" s="68"/>
      <c r="AA56" s="68"/>
      <c r="AB56" s="68"/>
      <c r="AC56" s="68"/>
      <c r="AD56" s="68"/>
      <c r="AE56" s="68"/>
      <c r="AF56" s="68"/>
      <c r="AG56" s="68"/>
      <c r="AH56" s="68"/>
      <c r="AI56" s="68"/>
      <c r="AJ56" s="68"/>
      <c r="AK56" s="68"/>
      <c r="AL56" s="68"/>
      <c r="AM56" s="68"/>
    </row>
    <row r="57" spans="1:39" s="70" customFormat="1" ht="18.75" hidden="1">
      <c r="B57" s="68"/>
      <c r="C57" s="123" t="s">
        <v>46</v>
      </c>
      <c r="D57" s="69">
        <f>$H$34</f>
        <v>0</v>
      </c>
      <c r="E57" s="125"/>
      <c r="G57" s="126" t="s">
        <v>42</v>
      </c>
      <c r="H57" s="71" t="e">
        <f>#REF!</f>
        <v>#REF!</v>
      </c>
      <c r="J57" s="68"/>
      <c r="K57" s="68"/>
      <c r="L57" s="68"/>
      <c r="M57" s="68"/>
      <c r="N57" s="68"/>
      <c r="O57" s="68"/>
      <c r="P57" s="68"/>
      <c r="Q57" s="68"/>
      <c r="R57" s="68"/>
      <c r="S57" s="68"/>
      <c r="T57" s="68"/>
      <c r="U57" s="68"/>
      <c r="V57" s="68"/>
      <c r="W57" s="68"/>
      <c r="X57" s="68"/>
      <c r="Y57" s="68"/>
      <c r="Z57" s="68"/>
      <c r="AA57" s="68"/>
      <c r="AB57" s="68"/>
      <c r="AC57" s="68"/>
      <c r="AD57" s="68"/>
      <c r="AE57" s="68"/>
      <c r="AF57" s="68"/>
      <c r="AG57" s="68"/>
      <c r="AH57" s="68"/>
      <c r="AI57" s="68"/>
      <c r="AJ57" s="68"/>
      <c r="AK57" s="68"/>
      <c r="AL57" s="68"/>
      <c r="AM57" s="68"/>
    </row>
    <row r="58" spans="1:39" s="70" customFormat="1" ht="54.6" hidden="1" customHeight="1">
      <c r="B58" s="68"/>
      <c r="C58" s="123" t="s">
        <v>47</v>
      </c>
      <c r="D58" s="69" t="str">
        <f>$F$34</f>
        <v>Quản lý vận hành hệ thống CNTT</v>
      </c>
      <c r="E58" s="125"/>
      <c r="G58" s="126" t="s">
        <v>44</v>
      </c>
      <c r="H58" s="71" t="e">
        <f>#REF!</f>
        <v>#REF!</v>
      </c>
      <c r="J58" s="68"/>
      <c r="K58" s="68"/>
      <c r="L58" s="68"/>
      <c r="M58" s="68"/>
      <c r="N58" s="68"/>
      <c r="O58" s="68"/>
      <c r="P58" s="68"/>
      <c r="Q58" s="68"/>
      <c r="R58" s="68"/>
      <c r="S58" s="68"/>
      <c r="T58" s="68"/>
      <c r="U58" s="68"/>
      <c r="V58" s="68"/>
      <c r="W58" s="68"/>
      <c r="X58" s="68"/>
      <c r="Y58" s="68"/>
      <c r="Z58" s="68"/>
      <c r="AA58" s="68"/>
      <c r="AB58" s="68"/>
      <c r="AC58" s="68"/>
      <c r="AD58" s="68"/>
      <c r="AE58" s="68"/>
      <c r="AF58" s="68"/>
      <c r="AG58" s="68"/>
      <c r="AH58" s="68"/>
      <c r="AI58" s="68"/>
      <c r="AJ58" s="68"/>
      <c r="AK58" s="68"/>
      <c r="AL58" s="68"/>
      <c r="AM58" s="68"/>
    </row>
    <row r="59" spans="1:39" s="70" customFormat="1" ht="39" hidden="1" customHeight="1">
      <c r="B59" s="68"/>
      <c r="C59" s="124"/>
      <c r="D59" s="68">
        <f>COUNTA(D41:D58)</f>
        <v>18</v>
      </c>
      <c r="E59" s="125"/>
      <c r="G59" s="127" t="s">
        <v>48</v>
      </c>
      <c r="H59" s="72" t="str">
        <f>F21</f>
        <v>Tổn thất điện năng /kế hoạch</v>
      </c>
      <c r="J59" s="68"/>
      <c r="K59" s="68"/>
      <c r="L59" s="68"/>
      <c r="M59" s="68"/>
      <c r="N59" s="68"/>
      <c r="O59" s="68"/>
      <c r="P59" s="68"/>
      <c r="Q59" s="68"/>
      <c r="R59" s="68"/>
      <c r="S59" s="68"/>
      <c r="T59" s="68"/>
      <c r="U59" s="68"/>
      <c r="V59" s="68"/>
      <c r="W59" s="68"/>
      <c r="X59" s="68"/>
      <c r="Y59" s="68"/>
      <c r="Z59" s="68"/>
      <c r="AA59" s="68"/>
      <c r="AB59" s="68"/>
      <c r="AC59" s="68"/>
      <c r="AD59" s="68"/>
      <c r="AE59" s="68"/>
      <c r="AF59" s="68"/>
      <c r="AG59" s="68"/>
      <c r="AH59" s="68"/>
      <c r="AI59" s="68"/>
      <c r="AJ59" s="68"/>
      <c r="AK59" s="68"/>
      <c r="AL59" s="68"/>
      <c r="AM59" s="68"/>
    </row>
    <row r="60" spans="1:39" s="70" customFormat="1" ht="32.1" hidden="1" customHeight="1">
      <c r="A60" s="68"/>
      <c r="B60" s="68"/>
      <c r="C60" s="124"/>
      <c r="D60" s="68"/>
      <c r="E60" s="124"/>
      <c r="F60" s="68"/>
      <c r="G60" s="127" t="s">
        <v>49</v>
      </c>
      <c r="H60" s="72" t="str">
        <f>H21</f>
        <v>Chỉ số tiếp cận điện năng (của khách hàng có trạm biến áp chuyên dùng)</v>
      </c>
      <c r="I60" s="68"/>
      <c r="J60" s="68"/>
      <c r="K60" s="68"/>
      <c r="L60" s="68"/>
      <c r="M60" s="68"/>
      <c r="N60" s="68"/>
      <c r="O60" s="68"/>
      <c r="P60" s="68"/>
      <c r="Q60" s="68"/>
      <c r="R60" s="68"/>
      <c r="S60" s="68"/>
      <c r="T60" s="68"/>
      <c r="U60" s="68"/>
      <c r="V60" s="68"/>
      <c r="W60" s="68"/>
      <c r="X60" s="68"/>
      <c r="Y60" s="68"/>
      <c r="Z60" s="68"/>
      <c r="AA60" s="68"/>
      <c r="AB60" s="68"/>
      <c r="AC60" s="68"/>
      <c r="AD60" s="68"/>
      <c r="AE60" s="68"/>
      <c r="AF60" s="68"/>
      <c r="AG60" s="68"/>
      <c r="AH60" s="68"/>
      <c r="AI60" s="68"/>
      <c r="AJ60" s="68"/>
      <c r="AK60" s="68"/>
      <c r="AL60" s="68"/>
      <c r="AM60" s="68"/>
    </row>
    <row r="61" spans="1:39" s="70" customFormat="1" ht="61.7" hidden="1" customHeight="1">
      <c r="A61" s="68"/>
      <c r="B61" s="68"/>
      <c r="C61" s="124"/>
      <c r="D61" s="68"/>
      <c r="E61" s="124"/>
      <c r="F61" s="68"/>
      <c r="G61" s="127" t="s">
        <v>50</v>
      </c>
      <c r="H61" s="72" t="str">
        <f>H22</f>
        <v>Chỉ số tiếp cận điện năng ( lưới điện hạ áp)</v>
      </c>
      <c r="I61" s="68"/>
      <c r="J61" s="68"/>
      <c r="K61" s="68"/>
      <c r="L61" s="68"/>
      <c r="M61" s="68"/>
      <c r="N61" s="68"/>
      <c r="O61" s="68"/>
      <c r="P61" s="68"/>
      <c r="Q61" s="68"/>
      <c r="R61" s="68"/>
      <c r="S61" s="68"/>
      <c r="T61" s="68"/>
      <c r="U61" s="68"/>
      <c r="V61" s="68"/>
      <c r="W61" s="68"/>
      <c r="X61" s="68"/>
      <c r="Y61" s="68"/>
      <c r="Z61" s="68"/>
      <c r="AA61" s="68"/>
      <c r="AB61" s="68"/>
      <c r="AC61" s="68"/>
      <c r="AD61" s="68"/>
      <c r="AE61" s="68"/>
      <c r="AF61" s="68"/>
      <c r="AG61" s="68"/>
      <c r="AH61" s="68"/>
      <c r="AI61" s="68"/>
      <c r="AJ61" s="68"/>
      <c r="AK61" s="68"/>
      <c r="AL61" s="68"/>
      <c r="AM61" s="68"/>
    </row>
    <row r="62" spans="1:39" s="70" customFormat="1" ht="56.25" hidden="1">
      <c r="A62" s="68"/>
      <c r="B62" s="68"/>
      <c r="C62" s="124"/>
      <c r="D62" s="68"/>
      <c r="E62" s="124"/>
      <c r="F62" s="68"/>
      <c r="G62" s="128" t="s">
        <v>100</v>
      </c>
      <c r="H62" s="73" t="str">
        <f>H23</f>
        <v>Tỷ lệ hóa đơn được thanh toán qua ngân hàng hoặc tổ chức trung gian</v>
      </c>
      <c r="I62" s="68"/>
      <c r="J62" s="68"/>
      <c r="K62" s="68"/>
      <c r="L62" s="68"/>
      <c r="M62" s="68"/>
      <c r="N62" s="68"/>
      <c r="O62" s="68"/>
      <c r="P62" s="68"/>
      <c r="Q62" s="68"/>
      <c r="R62" s="68"/>
      <c r="S62" s="68"/>
      <c r="T62" s="68"/>
      <c r="U62" s="68"/>
      <c r="V62" s="68"/>
      <c r="W62" s="68"/>
      <c r="X62" s="68"/>
      <c r="Y62" s="68"/>
      <c r="Z62" s="68"/>
      <c r="AA62" s="68"/>
      <c r="AB62" s="68"/>
      <c r="AC62" s="68"/>
      <c r="AD62" s="68"/>
      <c r="AE62" s="68"/>
      <c r="AF62" s="68"/>
      <c r="AG62" s="68"/>
      <c r="AH62" s="68"/>
      <c r="AI62" s="68"/>
      <c r="AJ62" s="68"/>
      <c r="AK62" s="68"/>
      <c r="AL62" s="68"/>
      <c r="AM62" s="68"/>
    </row>
    <row r="63" spans="1:39" s="70" customFormat="1" ht="18.75" hidden="1">
      <c r="A63" s="68"/>
      <c r="B63" s="68"/>
      <c r="C63" s="124"/>
      <c r="D63" s="68"/>
      <c r="E63" s="124"/>
      <c r="F63" s="68"/>
      <c r="G63" s="128" t="s">
        <v>101</v>
      </c>
      <c r="H63" s="73" t="e">
        <f>#REF!</f>
        <v>#REF!</v>
      </c>
      <c r="I63" s="68"/>
      <c r="J63" s="68"/>
      <c r="K63" s="68"/>
      <c r="L63" s="68"/>
      <c r="M63" s="68"/>
      <c r="N63" s="68"/>
      <c r="O63" s="68"/>
      <c r="P63" s="68"/>
      <c r="Q63" s="68"/>
      <c r="R63" s="68"/>
      <c r="S63" s="68"/>
      <c r="T63" s="68"/>
      <c r="U63" s="68"/>
      <c r="V63" s="68"/>
      <c r="W63" s="68"/>
      <c r="X63" s="68"/>
      <c r="Y63" s="68"/>
      <c r="Z63" s="68"/>
      <c r="AA63" s="68"/>
      <c r="AB63" s="68"/>
      <c r="AC63" s="68"/>
      <c r="AD63" s="68"/>
      <c r="AE63" s="68"/>
      <c r="AF63" s="68"/>
      <c r="AG63" s="68"/>
      <c r="AH63" s="68"/>
      <c r="AI63" s="68"/>
      <c r="AJ63" s="68"/>
      <c r="AK63" s="68"/>
      <c r="AL63" s="68"/>
      <c r="AM63" s="68"/>
    </row>
    <row r="64" spans="1:39" s="70" customFormat="1" ht="18.75" hidden="1">
      <c r="A64" s="68"/>
      <c r="B64" s="68"/>
      <c r="C64" s="124"/>
      <c r="D64" s="68"/>
      <c r="E64" s="124"/>
      <c r="F64" s="68"/>
      <c r="G64" s="128" t="s">
        <v>102</v>
      </c>
      <c r="H64" s="73" t="e">
        <f>#REF!</f>
        <v>#REF!</v>
      </c>
      <c r="I64" s="68"/>
      <c r="J64" s="68"/>
      <c r="K64" s="68"/>
      <c r="L64" s="68"/>
      <c r="M64" s="68"/>
      <c r="N64" s="68"/>
      <c r="O64" s="68"/>
      <c r="P64" s="68"/>
      <c r="Q64" s="68"/>
      <c r="R64" s="68"/>
      <c r="S64" s="68"/>
      <c r="T64" s="68"/>
      <c r="U64" s="68"/>
      <c r="V64" s="68"/>
      <c r="W64" s="68"/>
      <c r="X64" s="68"/>
      <c r="Y64" s="68"/>
      <c r="Z64" s="68"/>
      <c r="AA64" s="68"/>
      <c r="AB64" s="68"/>
      <c r="AC64" s="68"/>
      <c r="AD64" s="68"/>
      <c r="AE64" s="68"/>
      <c r="AF64" s="68"/>
      <c r="AG64" s="68"/>
      <c r="AH64" s="68"/>
      <c r="AI64" s="68"/>
      <c r="AJ64" s="68"/>
      <c r="AK64" s="68"/>
      <c r="AL64" s="68"/>
      <c r="AM64" s="68"/>
    </row>
    <row r="65" spans="1:39" s="70" customFormat="1" ht="18.75" hidden="1">
      <c r="A65" s="68"/>
      <c r="B65" s="68"/>
      <c r="C65" s="124"/>
      <c r="D65" s="68"/>
      <c r="E65" s="124"/>
      <c r="F65" s="68"/>
      <c r="G65" s="127" t="s">
        <v>51</v>
      </c>
      <c r="H65" s="72" t="e">
        <f>#REF!</f>
        <v>#REF!</v>
      </c>
      <c r="I65" s="68"/>
      <c r="J65" s="68"/>
      <c r="K65" s="68"/>
      <c r="L65" s="68"/>
      <c r="M65" s="68"/>
      <c r="N65" s="68"/>
      <c r="O65" s="68"/>
      <c r="P65" s="68"/>
      <c r="Q65" s="68"/>
      <c r="R65" s="68"/>
      <c r="S65" s="68"/>
      <c r="T65" s="68"/>
      <c r="U65" s="68"/>
      <c r="V65" s="68"/>
      <c r="W65" s="68"/>
      <c r="X65" s="68"/>
      <c r="Y65" s="68"/>
      <c r="Z65" s="68"/>
      <c r="AA65" s="68"/>
      <c r="AB65" s="68"/>
      <c r="AC65" s="68"/>
      <c r="AD65" s="68"/>
      <c r="AE65" s="68"/>
      <c r="AF65" s="68"/>
      <c r="AG65" s="68"/>
      <c r="AH65" s="68"/>
      <c r="AI65" s="68"/>
      <c r="AJ65" s="68"/>
      <c r="AK65" s="68"/>
      <c r="AL65" s="68"/>
      <c r="AM65" s="68"/>
    </row>
    <row r="66" spans="1:39" s="70" customFormat="1" ht="18.75" hidden="1">
      <c r="A66" s="68"/>
      <c r="B66" s="68"/>
      <c r="C66" s="124"/>
      <c r="D66" s="68"/>
      <c r="E66" s="124"/>
      <c r="F66" s="68"/>
      <c r="G66" s="128" t="s">
        <v>52</v>
      </c>
      <c r="H66" s="73" t="e">
        <f>#REF!</f>
        <v>#REF!</v>
      </c>
      <c r="I66" s="68"/>
      <c r="J66" s="68"/>
      <c r="K66" s="68"/>
      <c r="L66" s="68"/>
      <c r="M66" s="68"/>
      <c r="N66" s="68"/>
      <c r="O66" s="68"/>
      <c r="P66" s="68"/>
      <c r="Q66" s="68"/>
      <c r="R66" s="68"/>
      <c r="S66" s="68"/>
      <c r="T66" s="68"/>
      <c r="U66" s="68"/>
      <c r="V66" s="68"/>
      <c r="W66" s="68"/>
      <c r="X66" s="68"/>
      <c r="Y66" s="68"/>
      <c r="Z66" s="68"/>
      <c r="AA66" s="68"/>
      <c r="AB66" s="68"/>
      <c r="AC66" s="68"/>
      <c r="AD66" s="68"/>
      <c r="AE66" s="68"/>
      <c r="AF66" s="68"/>
      <c r="AG66" s="68"/>
      <c r="AH66" s="68"/>
      <c r="AI66" s="68"/>
      <c r="AJ66" s="68"/>
      <c r="AK66" s="68"/>
      <c r="AL66" s="68"/>
      <c r="AM66" s="68"/>
    </row>
    <row r="67" spans="1:39" s="70" customFormat="1" ht="18.75" hidden="1">
      <c r="A67" s="68"/>
      <c r="B67" s="68"/>
      <c r="C67" s="124"/>
      <c r="D67" s="68"/>
      <c r="E67" s="124"/>
      <c r="F67" s="68"/>
      <c r="G67" s="128" t="s">
        <v>53</v>
      </c>
      <c r="H67" s="73" t="e">
        <f>#REF!</f>
        <v>#REF!</v>
      </c>
      <c r="I67" s="68"/>
      <c r="J67" s="68"/>
      <c r="K67" s="68"/>
      <c r="L67" s="68"/>
      <c r="M67" s="68"/>
      <c r="N67" s="68"/>
      <c r="O67" s="68"/>
      <c r="P67" s="68"/>
      <c r="Q67" s="68"/>
      <c r="R67" s="68"/>
      <c r="S67" s="68"/>
      <c r="T67" s="68"/>
      <c r="U67" s="68"/>
      <c r="V67" s="68"/>
      <c r="W67" s="68"/>
      <c r="X67" s="68"/>
      <c r="Y67" s="68"/>
      <c r="Z67" s="68"/>
      <c r="AA67" s="68"/>
      <c r="AB67" s="68"/>
      <c r="AC67" s="68"/>
      <c r="AD67" s="68"/>
      <c r="AE67" s="68"/>
      <c r="AF67" s="68"/>
      <c r="AG67" s="68"/>
      <c r="AH67" s="68"/>
      <c r="AI67" s="68"/>
      <c r="AJ67" s="68"/>
      <c r="AK67" s="68"/>
      <c r="AL67" s="68"/>
      <c r="AM67" s="68"/>
    </row>
    <row r="68" spans="1:39" s="70" customFormat="1" ht="18.75" hidden="1">
      <c r="A68" s="68"/>
      <c r="B68" s="68"/>
      <c r="C68" s="124"/>
      <c r="D68" s="68"/>
      <c r="E68" s="124"/>
      <c r="F68" s="68"/>
      <c r="G68" s="128" t="s">
        <v>87</v>
      </c>
      <c r="H68" s="73" t="e">
        <f>#REF!</f>
        <v>#REF!</v>
      </c>
      <c r="I68" s="68"/>
      <c r="J68" s="68"/>
      <c r="K68" s="68"/>
      <c r="L68" s="68"/>
      <c r="M68" s="68"/>
      <c r="N68" s="68"/>
      <c r="O68" s="68"/>
      <c r="P68" s="68"/>
      <c r="Q68" s="68"/>
      <c r="R68" s="68"/>
      <c r="S68" s="68"/>
      <c r="T68" s="68"/>
      <c r="U68" s="68"/>
      <c r="V68" s="68"/>
      <c r="W68" s="68"/>
      <c r="X68" s="68"/>
      <c r="Y68" s="68"/>
      <c r="Z68" s="68"/>
      <c r="AA68" s="68"/>
      <c r="AB68" s="68"/>
      <c r="AC68" s="68"/>
      <c r="AD68" s="68"/>
      <c r="AE68" s="68"/>
      <c r="AF68" s="68"/>
      <c r="AG68" s="68"/>
      <c r="AH68" s="68"/>
      <c r="AI68" s="68"/>
      <c r="AJ68" s="68"/>
      <c r="AK68" s="68"/>
      <c r="AL68" s="68"/>
      <c r="AM68" s="68"/>
    </row>
    <row r="69" spans="1:39" s="70" customFormat="1" ht="36.75" hidden="1" customHeight="1">
      <c r="A69" s="68"/>
      <c r="B69" s="68"/>
      <c r="C69" s="124"/>
      <c r="D69" s="68"/>
      <c r="E69" s="124"/>
      <c r="F69" s="68"/>
      <c r="G69" s="128" t="s">
        <v>115</v>
      </c>
      <c r="H69" s="73" t="e">
        <f>#REF!</f>
        <v>#REF!</v>
      </c>
      <c r="I69" s="68"/>
      <c r="J69" s="68"/>
      <c r="K69" s="68"/>
      <c r="L69" s="68"/>
      <c r="M69" s="68"/>
      <c r="N69" s="68"/>
      <c r="O69" s="68"/>
      <c r="P69" s="68"/>
      <c r="Q69" s="68"/>
      <c r="R69" s="68"/>
      <c r="S69" s="68"/>
      <c r="T69" s="68"/>
      <c r="U69" s="68"/>
      <c r="V69" s="68"/>
      <c r="W69" s="68"/>
      <c r="X69" s="68"/>
      <c r="Y69" s="68"/>
      <c r="Z69" s="68"/>
      <c r="AA69" s="68"/>
      <c r="AB69" s="68"/>
      <c r="AC69" s="68"/>
      <c r="AD69" s="68"/>
      <c r="AE69" s="68"/>
      <c r="AF69" s="68"/>
      <c r="AG69" s="68"/>
      <c r="AH69" s="68"/>
      <c r="AI69" s="68"/>
      <c r="AJ69" s="68"/>
      <c r="AK69" s="68"/>
      <c r="AL69" s="68"/>
      <c r="AM69" s="68"/>
    </row>
    <row r="70" spans="1:39" s="70" customFormat="1" ht="36.75" hidden="1" customHeight="1">
      <c r="A70" s="68"/>
      <c r="B70" s="68"/>
      <c r="C70" s="124"/>
      <c r="D70" s="68"/>
      <c r="E70" s="124"/>
      <c r="F70" s="68"/>
      <c r="G70" s="127" t="s">
        <v>54</v>
      </c>
      <c r="H70" s="73" t="str">
        <f>D26</f>
        <v>Nghiên cứu áp dụng công nghệ mới vào SXKD</v>
      </c>
      <c r="I70" s="68"/>
      <c r="J70" s="68"/>
      <c r="K70" s="68"/>
      <c r="L70" s="68"/>
      <c r="M70" s="68"/>
      <c r="N70" s="68"/>
      <c r="O70" s="68"/>
      <c r="P70" s="68"/>
      <c r="Q70" s="68"/>
      <c r="R70" s="68"/>
      <c r="S70" s="68"/>
      <c r="T70" s="68"/>
      <c r="U70" s="68"/>
      <c r="V70" s="68"/>
      <c r="W70" s="68"/>
      <c r="X70" s="68"/>
      <c r="Y70" s="68"/>
      <c r="Z70" s="68"/>
      <c r="AA70" s="68"/>
      <c r="AB70" s="68"/>
      <c r="AC70" s="68"/>
      <c r="AD70" s="68"/>
      <c r="AE70" s="68"/>
      <c r="AF70" s="68"/>
      <c r="AG70" s="68"/>
      <c r="AH70" s="68"/>
      <c r="AI70" s="68"/>
      <c r="AJ70" s="68"/>
      <c r="AK70" s="68"/>
      <c r="AL70" s="68"/>
      <c r="AM70" s="68"/>
    </row>
    <row r="71" spans="1:39" s="70" customFormat="1" ht="18.75" hidden="1">
      <c r="A71" s="68"/>
      <c r="B71" s="68"/>
      <c r="C71" s="124"/>
      <c r="D71" s="68"/>
      <c r="E71" s="124"/>
      <c r="F71" s="68"/>
      <c r="G71" s="128" t="s">
        <v>55</v>
      </c>
      <c r="H71" s="73">
        <f>D27</f>
        <v>0</v>
      </c>
      <c r="I71" s="68"/>
      <c r="J71" s="68"/>
      <c r="K71" s="68"/>
      <c r="L71" s="68"/>
      <c r="M71" s="68"/>
      <c r="N71" s="68"/>
      <c r="O71" s="68"/>
      <c r="P71" s="68"/>
      <c r="Q71" s="68"/>
      <c r="R71" s="68"/>
      <c r="S71" s="68"/>
      <c r="T71" s="68"/>
      <c r="U71" s="68"/>
      <c r="V71" s="68"/>
      <c r="W71" s="68"/>
      <c r="X71" s="68"/>
      <c r="Y71" s="68"/>
      <c r="Z71" s="68"/>
      <c r="AA71" s="68"/>
      <c r="AB71" s="68"/>
      <c r="AC71" s="68"/>
      <c r="AD71" s="68"/>
      <c r="AE71" s="68"/>
      <c r="AF71" s="68"/>
      <c r="AG71" s="68"/>
      <c r="AH71" s="68"/>
      <c r="AI71" s="68"/>
      <c r="AJ71" s="68"/>
      <c r="AK71" s="68"/>
      <c r="AL71" s="68"/>
      <c r="AM71" s="68"/>
    </row>
    <row r="72" spans="1:39" s="70" customFormat="1" ht="81" hidden="1" customHeight="1">
      <c r="A72" s="68"/>
      <c r="B72" s="68"/>
      <c r="C72" s="124"/>
      <c r="D72" s="68"/>
      <c r="E72" s="124"/>
      <c r="F72" s="68"/>
      <c r="G72" s="128" t="s">
        <v>56</v>
      </c>
      <c r="H72" s="73" t="e">
        <f>#REF!</f>
        <v>#REF!</v>
      </c>
      <c r="I72" s="68"/>
      <c r="J72" s="68"/>
      <c r="K72" s="68"/>
      <c r="L72" s="68"/>
      <c r="M72" s="68"/>
      <c r="N72" s="68"/>
      <c r="O72" s="68"/>
      <c r="P72" s="68"/>
      <c r="Q72" s="68"/>
      <c r="R72" s="68"/>
      <c r="S72" s="68"/>
      <c r="T72" s="68"/>
      <c r="U72" s="68"/>
      <c r="V72" s="68"/>
      <c r="W72" s="68"/>
      <c r="X72" s="68"/>
      <c r="Y72" s="68"/>
      <c r="Z72" s="68"/>
      <c r="AA72" s="68"/>
      <c r="AB72" s="68"/>
      <c r="AC72" s="68"/>
      <c r="AD72" s="68"/>
      <c r="AE72" s="68"/>
      <c r="AF72" s="68"/>
      <c r="AG72" s="68"/>
      <c r="AH72" s="68"/>
      <c r="AI72" s="68"/>
      <c r="AJ72" s="68"/>
      <c r="AK72" s="68"/>
      <c r="AL72" s="68"/>
      <c r="AM72" s="68"/>
    </row>
    <row r="73" spans="1:39" s="70" customFormat="1" ht="42" hidden="1" customHeight="1">
      <c r="A73" s="68"/>
      <c r="B73" s="68"/>
      <c r="C73" s="124"/>
      <c r="D73" s="68"/>
      <c r="E73" s="124"/>
      <c r="F73" s="68"/>
      <c r="G73" s="127" t="s">
        <v>57</v>
      </c>
      <c r="H73" s="73">
        <f>F26</f>
        <v>0</v>
      </c>
      <c r="I73" s="68"/>
      <c r="J73" s="68"/>
      <c r="K73" s="68"/>
      <c r="L73" s="68"/>
      <c r="M73" s="68"/>
      <c r="N73" s="68"/>
      <c r="O73" s="68"/>
      <c r="P73" s="68"/>
      <c r="Q73" s="68"/>
      <c r="R73" s="68"/>
      <c r="S73" s="68"/>
      <c r="T73" s="68"/>
      <c r="U73" s="68"/>
      <c r="V73" s="68"/>
      <c r="W73" s="68"/>
      <c r="X73" s="68"/>
      <c r="Y73" s="68"/>
      <c r="Z73" s="68"/>
      <c r="AA73" s="68"/>
      <c r="AB73" s="68"/>
      <c r="AC73" s="68"/>
      <c r="AD73" s="68"/>
      <c r="AE73" s="68"/>
      <c r="AF73" s="68"/>
      <c r="AG73" s="68"/>
      <c r="AH73" s="68"/>
      <c r="AI73" s="68"/>
      <c r="AJ73" s="68"/>
      <c r="AK73" s="68"/>
      <c r="AL73" s="68"/>
      <c r="AM73" s="68"/>
    </row>
    <row r="74" spans="1:39" s="70" customFormat="1" ht="18.75" hidden="1">
      <c r="A74" s="68"/>
      <c r="B74" s="68"/>
      <c r="C74" s="124"/>
      <c r="D74" s="68"/>
      <c r="E74" s="124"/>
      <c r="F74" s="68"/>
      <c r="G74" s="128" t="s">
        <v>86</v>
      </c>
      <c r="H74" s="73">
        <f>F27</f>
        <v>0</v>
      </c>
      <c r="I74" s="68"/>
      <c r="J74" s="68"/>
      <c r="K74" s="68"/>
      <c r="L74" s="68"/>
      <c r="M74" s="68"/>
      <c r="N74" s="68"/>
      <c r="O74" s="68"/>
      <c r="P74" s="68"/>
      <c r="Q74" s="68"/>
      <c r="R74" s="68"/>
      <c r="S74" s="68"/>
      <c r="T74" s="68"/>
      <c r="U74" s="68"/>
      <c r="V74" s="68"/>
      <c r="W74" s="68"/>
      <c r="X74" s="68"/>
      <c r="Y74" s="68"/>
      <c r="Z74" s="68"/>
      <c r="AA74" s="68"/>
      <c r="AB74" s="68"/>
      <c r="AC74" s="68"/>
      <c r="AD74" s="68"/>
      <c r="AE74" s="68"/>
      <c r="AF74" s="68"/>
      <c r="AG74" s="68"/>
      <c r="AH74" s="68"/>
      <c r="AI74" s="68"/>
      <c r="AJ74" s="68"/>
      <c r="AK74" s="68"/>
      <c r="AL74" s="68"/>
      <c r="AM74" s="68"/>
    </row>
    <row r="75" spans="1:39" s="70" customFormat="1" ht="18.75" hidden="1">
      <c r="A75" s="68"/>
      <c r="B75" s="68"/>
      <c r="C75" s="124"/>
      <c r="D75" s="68"/>
      <c r="E75" s="124"/>
      <c r="F75" s="68"/>
      <c r="G75" s="128" t="s">
        <v>107</v>
      </c>
      <c r="H75" s="73" t="e">
        <f>#REF!</f>
        <v>#REF!</v>
      </c>
      <c r="I75" s="68"/>
      <c r="J75" s="68"/>
      <c r="K75" s="68"/>
      <c r="L75" s="68"/>
      <c r="M75" s="68"/>
      <c r="N75" s="68"/>
      <c r="O75" s="68"/>
      <c r="P75" s="68"/>
      <c r="Q75" s="68"/>
      <c r="R75" s="68"/>
      <c r="S75" s="68"/>
      <c r="T75" s="68"/>
      <c r="U75" s="68"/>
      <c r="V75" s="68"/>
      <c r="W75" s="68"/>
      <c r="X75" s="68"/>
      <c r="Y75" s="68"/>
      <c r="Z75" s="68"/>
      <c r="AA75" s="68"/>
      <c r="AB75" s="68"/>
      <c r="AC75" s="68"/>
      <c r="AD75" s="68"/>
      <c r="AE75" s="68"/>
      <c r="AF75" s="68"/>
      <c r="AG75" s="68"/>
      <c r="AH75" s="68"/>
      <c r="AI75" s="68"/>
      <c r="AJ75" s="68"/>
      <c r="AK75" s="68"/>
      <c r="AL75" s="68"/>
      <c r="AM75" s="68"/>
    </row>
    <row r="76" spans="1:39" s="70" customFormat="1" ht="37.5" hidden="1">
      <c r="A76" s="68"/>
      <c r="B76" s="68"/>
      <c r="C76" s="124"/>
      <c r="D76" s="68"/>
      <c r="E76" s="124"/>
      <c r="F76" s="68"/>
      <c r="G76" s="127" t="s">
        <v>103</v>
      </c>
      <c r="H76" s="72" t="str">
        <f>H26</f>
        <v>Tỷ lệ giảm các vụ tai nạn lao động</v>
      </c>
      <c r="I76" s="68"/>
      <c r="J76" s="68"/>
      <c r="K76" s="68"/>
      <c r="L76" s="68"/>
      <c r="M76" s="68"/>
      <c r="N76" s="68"/>
      <c r="O76" s="68"/>
      <c r="P76" s="68"/>
      <c r="Q76" s="68"/>
      <c r="R76" s="68"/>
      <c r="S76" s="68"/>
      <c r="T76" s="68"/>
      <c r="U76" s="68"/>
      <c r="V76" s="68"/>
      <c r="W76" s="68"/>
      <c r="X76" s="68"/>
      <c r="Y76" s="68"/>
      <c r="Z76" s="68"/>
      <c r="AA76" s="68"/>
      <c r="AB76" s="68"/>
      <c r="AC76" s="68"/>
      <c r="AD76" s="68"/>
      <c r="AE76" s="68"/>
      <c r="AF76" s="68"/>
      <c r="AG76" s="68"/>
      <c r="AH76" s="68"/>
      <c r="AI76" s="68"/>
      <c r="AJ76" s="68"/>
      <c r="AK76" s="68"/>
      <c r="AL76" s="68"/>
      <c r="AM76" s="68"/>
    </row>
    <row r="77" spans="1:39" s="70" customFormat="1" ht="56.25" hidden="1">
      <c r="A77" s="68"/>
      <c r="B77" s="68"/>
      <c r="C77" s="124"/>
      <c r="D77" s="68"/>
      <c r="E77" s="124"/>
      <c r="F77" s="68"/>
      <c r="G77" s="123" t="s">
        <v>104</v>
      </c>
      <c r="H77" s="73" t="str">
        <f>H27</f>
        <v>Số  lần bị cơ quan chức năng nhắc nhở bằng văn bản về kiểm soát chất thải nguy hại</v>
      </c>
      <c r="I77" s="68"/>
      <c r="J77" s="68"/>
      <c r="K77" s="68"/>
      <c r="L77" s="68"/>
      <c r="M77" s="68"/>
      <c r="N77" s="68"/>
      <c r="O77" s="68"/>
      <c r="P77" s="68"/>
      <c r="Q77" s="68"/>
      <c r="R77" s="68"/>
      <c r="S77" s="68"/>
      <c r="T77" s="68"/>
      <c r="U77" s="68"/>
      <c r="V77" s="68"/>
      <c r="W77" s="68"/>
      <c r="X77" s="68"/>
      <c r="Y77" s="68"/>
      <c r="Z77" s="68"/>
      <c r="AA77" s="68"/>
      <c r="AB77" s="68"/>
      <c r="AC77" s="68"/>
      <c r="AD77" s="68"/>
      <c r="AE77" s="68"/>
      <c r="AF77" s="68"/>
      <c r="AG77" s="68"/>
      <c r="AH77" s="68"/>
      <c r="AI77" s="68"/>
      <c r="AJ77" s="68"/>
      <c r="AK77" s="68"/>
      <c r="AL77" s="68"/>
      <c r="AM77" s="68"/>
    </row>
    <row r="78" spans="1:39" s="70" customFormat="1" ht="18.75" hidden="1">
      <c r="A78" s="68"/>
      <c r="B78" s="68"/>
      <c r="C78" s="124"/>
      <c r="D78" s="68"/>
      <c r="E78" s="124"/>
      <c r="F78" s="68"/>
      <c r="G78" s="123" t="s">
        <v>105</v>
      </c>
      <c r="H78" s="73" t="e">
        <f>#REF!</f>
        <v>#REF!</v>
      </c>
      <c r="I78" s="68"/>
      <c r="J78" s="68"/>
      <c r="K78" s="68"/>
      <c r="L78" s="68"/>
      <c r="M78" s="68"/>
      <c r="N78" s="68"/>
      <c r="O78" s="68"/>
      <c r="P78" s="68"/>
      <c r="Q78" s="68"/>
      <c r="R78" s="68"/>
      <c r="S78" s="68"/>
      <c r="T78" s="68"/>
      <c r="U78" s="68"/>
      <c r="V78" s="68"/>
      <c r="W78" s="68"/>
      <c r="X78" s="68"/>
      <c r="Y78" s="68"/>
      <c r="Z78" s="68"/>
      <c r="AA78" s="68"/>
      <c r="AB78" s="68"/>
      <c r="AC78" s="68"/>
      <c r="AD78" s="68"/>
      <c r="AE78" s="68"/>
      <c r="AF78" s="68"/>
      <c r="AG78" s="68"/>
      <c r="AH78" s="68"/>
      <c r="AI78" s="68"/>
      <c r="AJ78" s="68"/>
      <c r="AK78" s="68"/>
      <c r="AL78" s="68"/>
      <c r="AM78" s="68"/>
    </row>
    <row r="79" spans="1:39" s="70" customFormat="1" ht="18.75" hidden="1">
      <c r="A79" s="68"/>
      <c r="B79" s="68"/>
      <c r="C79" s="124"/>
      <c r="D79" s="68"/>
      <c r="E79" s="124"/>
      <c r="F79" s="68"/>
      <c r="G79" s="123" t="s">
        <v>106</v>
      </c>
      <c r="H79" s="73" t="e">
        <f>#REF!</f>
        <v>#REF!</v>
      </c>
      <c r="I79" s="68"/>
      <c r="J79" s="68"/>
      <c r="K79" s="68"/>
      <c r="L79" s="68"/>
      <c r="M79" s="68"/>
      <c r="N79" s="68"/>
      <c r="O79" s="68"/>
      <c r="P79" s="68"/>
      <c r="Q79" s="68"/>
      <c r="R79" s="68"/>
      <c r="S79" s="68"/>
      <c r="T79" s="68"/>
      <c r="U79" s="68"/>
      <c r="V79" s="68"/>
      <c r="W79" s="68"/>
      <c r="X79" s="68"/>
      <c r="Y79" s="68"/>
      <c r="Z79" s="68"/>
      <c r="AA79" s="68"/>
      <c r="AB79" s="68"/>
      <c r="AC79" s="68"/>
      <c r="AD79" s="68"/>
      <c r="AE79" s="68"/>
      <c r="AF79" s="68"/>
      <c r="AG79" s="68"/>
      <c r="AH79" s="68"/>
      <c r="AI79" s="68"/>
      <c r="AJ79" s="68"/>
      <c r="AK79" s="68"/>
      <c r="AL79" s="68"/>
      <c r="AM79" s="68"/>
    </row>
    <row r="80" spans="1:39" s="70" customFormat="1" ht="56.25" hidden="1">
      <c r="A80" s="68"/>
      <c r="B80" s="68"/>
      <c r="C80" s="124"/>
      <c r="D80" s="68"/>
      <c r="E80" s="124"/>
      <c r="F80" s="68"/>
      <c r="G80" s="127" t="s">
        <v>58</v>
      </c>
      <c r="H80" s="73" t="str">
        <f>D35</f>
        <v>Số lượt người đươc đào tạo chuyên môn nghiệp vụ/Kế hoạch giao</v>
      </c>
      <c r="I80" s="68"/>
      <c r="J80" s="68"/>
      <c r="K80" s="68"/>
      <c r="L80" s="68"/>
      <c r="M80" s="68"/>
      <c r="N80" s="68"/>
      <c r="O80" s="68"/>
      <c r="P80" s="68"/>
      <c r="Q80" s="68"/>
      <c r="R80" s="68"/>
      <c r="S80" s="68"/>
      <c r="T80" s="68"/>
      <c r="U80" s="68"/>
      <c r="V80" s="68"/>
      <c r="W80" s="68"/>
      <c r="X80" s="68"/>
      <c r="Y80" s="68"/>
      <c r="Z80" s="68"/>
      <c r="AA80" s="68"/>
      <c r="AB80" s="68"/>
      <c r="AC80" s="68"/>
      <c r="AD80" s="68"/>
      <c r="AE80" s="68"/>
      <c r="AF80" s="68"/>
      <c r="AG80" s="68"/>
      <c r="AH80" s="68"/>
      <c r="AI80" s="68"/>
      <c r="AJ80" s="68"/>
      <c r="AK80" s="68"/>
      <c r="AL80" s="68"/>
      <c r="AM80" s="68"/>
    </row>
    <row r="81" spans="1:39" s="70" customFormat="1" ht="18.75" hidden="1">
      <c r="A81" s="68"/>
      <c r="B81" s="68"/>
      <c r="C81" s="124"/>
      <c r="D81" s="68"/>
      <c r="E81" s="124"/>
      <c r="F81" s="68"/>
      <c r="G81" s="128" t="s">
        <v>59</v>
      </c>
      <c r="H81" s="73" t="str">
        <f>D36</f>
        <v>Điện thương phẩm/ lao động</v>
      </c>
      <c r="I81" s="68"/>
      <c r="J81" s="68"/>
      <c r="K81" s="68"/>
      <c r="L81" s="68"/>
      <c r="M81" s="68"/>
      <c r="N81" s="68"/>
      <c r="O81" s="68"/>
      <c r="P81" s="68"/>
      <c r="Q81" s="68"/>
      <c r="R81" s="68"/>
      <c r="S81" s="68"/>
      <c r="T81" s="68"/>
      <c r="U81" s="68"/>
      <c r="V81" s="68"/>
      <c r="W81" s="68"/>
      <c r="X81" s="68"/>
      <c r="Y81" s="68"/>
      <c r="Z81" s="68"/>
      <c r="AA81" s="68"/>
      <c r="AB81" s="68"/>
      <c r="AC81" s="68"/>
      <c r="AD81" s="68"/>
      <c r="AE81" s="68"/>
      <c r="AF81" s="68"/>
      <c r="AG81" s="68"/>
      <c r="AH81" s="68"/>
      <c r="AI81" s="68"/>
      <c r="AJ81" s="68"/>
      <c r="AK81" s="68"/>
      <c r="AL81" s="68"/>
      <c r="AM81" s="68"/>
    </row>
    <row r="82" spans="1:39" s="70" customFormat="1" ht="37.5" hidden="1">
      <c r="A82" s="68"/>
      <c r="B82" s="68"/>
      <c r="C82" s="124"/>
      <c r="D82" s="68"/>
      <c r="E82" s="124"/>
      <c r="F82" s="68"/>
      <c r="G82" s="128" t="s">
        <v>60</v>
      </c>
      <c r="H82" s="73" t="str">
        <f>D37</f>
        <v>Số lượng khách hàng/ Lao động</v>
      </c>
      <c r="I82" s="68"/>
      <c r="J82" s="68"/>
      <c r="K82" s="68"/>
      <c r="L82" s="68"/>
      <c r="M82" s="68"/>
      <c r="N82" s="68"/>
      <c r="O82" s="68"/>
      <c r="P82" s="68"/>
      <c r="Q82" s="68"/>
      <c r="R82" s="68"/>
      <c r="S82" s="68"/>
      <c r="T82" s="68"/>
      <c r="U82" s="68"/>
      <c r="V82" s="68"/>
      <c r="W82" s="68"/>
      <c r="X82" s="68"/>
      <c r="Y82" s="68"/>
      <c r="Z82" s="68"/>
      <c r="AA82" s="68"/>
      <c r="AB82" s="68"/>
      <c r="AC82" s="68"/>
      <c r="AD82" s="68"/>
      <c r="AE82" s="68"/>
      <c r="AF82" s="68"/>
      <c r="AG82" s="68"/>
      <c r="AH82" s="68"/>
      <c r="AI82" s="68"/>
      <c r="AJ82" s="68"/>
      <c r="AK82" s="68"/>
      <c r="AL82" s="68"/>
      <c r="AM82" s="68"/>
    </row>
    <row r="83" spans="1:39" s="70" customFormat="1" ht="18.75" hidden="1">
      <c r="A83" s="68"/>
      <c r="B83" s="68"/>
      <c r="C83" s="124"/>
      <c r="D83" s="68"/>
      <c r="E83" s="124"/>
      <c r="F83" s="68"/>
      <c r="G83" s="127" t="s">
        <v>61</v>
      </c>
      <c r="H83" s="73" t="e">
        <f>#REF!</f>
        <v>#REF!</v>
      </c>
      <c r="I83" s="68"/>
      <c r="J83" s="68"/>
      <c r="K83" s="68"/>
      <c r="L83" s="68"/>
      <c r="M83" s="68"/>
      <c r="N83" s="68"/>
      <c r="O83" s="68"/>
      <c r="P83" s="68"/>
      <c r="Q83" s="68"/>
      <c r="R83" s="68"/>
      <c r="S83" s="68"/>
      <c r="T83" s="68"/>
      <c r="U83" s="68"/>
      <c r="V83" s="68"/>
      <c r="W83" s="68"/>
      <c r="X83" s="68"/>
      <c r="Y83" s="68"/>
      <c r="Z83" s="68"/>
      <c r="AA83" s="68"/>
      <c r="AB83" s="68"/>
      <c r="AC83" s="68"/>
      <c r="AD83" s="68"/>
      <c r="AE83" s="68"/>
      <c r="AF83" s="68"/>
      <c r="AG83" s="68"/>
      <c r="AH83" s="68"/>
      <c r="AI83" s="68"/>
      <c r="AJ83" s="68"/>
      <c r="AK83" s="68"/>
      <c r="AL83" s="68"/>
      <c r="AM83" s="68"/>
    </row>
    <row r="84" spans="1:39" s="70" customFormat="1" ht="18.75" hidden="1">
      <c r="A84" s="68"/>
      <c r="B84" s="68"/>
      <c r="C84" s="124"/>
      <c r="D84" s="68"/>
      <c r="E84" s="124"/>
      <c r="F84" s="68"/>
      <c r="G84" s="128" t="s">
        <v>62</v>
      </c>
      <c r="H84" s="73" t="e">
        <f>#REF!</f>
        <v>#REF!</v>
      </c>
      <c r="I84" s="68"/>
      <c r="J84" s="68"/>
      <c r="K84" s="68"/>
      <c r="L84" s="68"/>
      <c r="M84" s="68"/>
      <c r="N84" s="68"/>
      <c r="O84" s="68"/>
      <c r="P84" s="68"/>
      <c r="Q84" s="68"/>
      <c r="R84" s="68"/>
      <c r="S84" s="68"/>
      <c r="T84" s="68"/>
      <c r="U84" s="68"/>
      <c r="V84" s="68"/>
      <c r="W84" s="68"/>
      <c r="X84" s="68"/>
      <c r="Y84" s="68"/>
      <c r="Z84" s="68"/>
      <c r="AA84" s="68"/>
      <c r="AB84" s="68"/>
      <c r="AC84" s="68"/>
      <c r="AD84" s="68"/>
      <c r="AE84" s="68"/>
      <c r="AF84" s="68"/>
      <c r="AG84" s="68"/>
      <c r="AH84" s="68"/>
      <c r="AI84" s="68"/>
      <c r="AJ84" s="68"/>
      <c r="AK84" s="68"/>
      <c r="AL84" s="68"/>
      <c r="AM84" s="68"/>
    </row>
    <row r="85" spans="1:39" s="70" customFormat="1" ht="18.75" hidden="1">
      <c r="A85" s="68"/>
      <c r="B85" s="68"/>
      <c r="C85" s="124"/>
      <c r="D85" s="68"/>
      <c r="E85" s="124"/>
      <c r="F85" s="68"/>
      <c r="G85" s="127" t="s">
        <v>63</v>
      </c>
      <c r="H85" s="73">
        <f>H35</f>
        <v>0</v>
      </c>
      <c r="I85" s="68"/>
      <c r="J85" s="68"/>
      <c r="K85" s="68"/>
      <c r="L85" s="68"/>
      <c r="M85" s="68"/>
      <c r="N85" s="68"/>
      <c r="O85" s="68"/>
      <c r="P85" s="68"/>
      <c r="Q85" s="68"/>
      <c r="R85" s="68"/>
      <c r="S85" s="68"/>
      <c r="T85" s="68"/>
      <c r="U85" s="68"/>
      <c r="V85" s="68"/>
      <c r="W85" s="68"/>
      <c r="X85" s="68"/>
      <c r="Y85" s="68"/>
      <c r="Z85" s="68"/>
      <c r="AA85" s="68"/>
      <c r="AB85" s="68"/>
      <c r="AC85" s="68"/>
      <c r="AD85" s="68"/>
      <c r="AE85" s="68"/>
      <c r="AF85" s="68"/>
      <c r="AG85" s="68"/>
      <c r="AH85" s="68"/>
      <c r="AI85" s="68"/>
      <c r="AJ85" s="68"/>
      <c r="AK85" s="68"/>
      <c r="AL85" s="68"/>
      <c r="AM85" s="68"/>
    </row>
    <row r="86" spans="1:39" s="70" customFormat="1" ht="18.75" hidden="1">
      <c r="A86" s="68"/>
      <c r="B86" s="68"/>
      <c r="C86" s="124"/>
      <c r="D86" s="68"/>
      <c r="E86" s="124"/>
      <c r="F86" s="68"/>
      <c r="G86" s="128" t="s">
        <v>64</v>
      </c>
      <c r="H86" s="73">
        <f>H36</f>
        <v>0</v>
      </c>
      <c r="I86" s="68"/>
      <c r="J86" s="68"/>
      <c r="K86" s="68"/>
      <c r="L86" s="68"/>
      <c r="M86" s="68"/>
      <c r="N86" s="68"/>
      <c r="O86" s="68"/>
      <c r="P86" s="68"/>
      <c r="Q86" s="68"/>
      <c r="R86" s="68"/>
      <c r="S86" s="68"/>
      <c r="T86" s="68"/>
      <c r="U86" s="68"/>
      <c r="V86" s="68"/>
      <c r="W86" s="68"/>
      <c r="X86" s="68"/>
      <c r="Y86" s="68"/>
      <c r="Z86" s="68"/>
      <c r="AA86" s="68"/>
      <c r="AB86" s="68"/>
      <c r="AC86" s="68"/>
      <c r="AD86" s="68"/>
      <c r="AE86" s="68"/>
      <c r="AF86" s="68"/>
      <c r="AG86" s="68"/>
      <c r="AH86" s="68"/>
      <c r="AI86" s="68"/>
      <c r="AJ86" s="68"/>
      <c r="AK86" s="68"/>
      <c r="AL86" s="68"/>
      <c r="AM86" s="68"/>
    </row>
    <row r="87" spans="1:39" s="70" customFormat="1" ht="18.75" hidden="1">
      <c r="B87" s="68"/>
      <c r="C87" s="125"/>
      <c r="E87" s="125"/>
      <c r="G87" s="127" t="s">
        <v>65</v>
      </c>
      <c r="H87" s="73" t="str">
        <f>F35</f>
        <v>Số sự cố hệ thống CNTT</v>
      </c>
      <c r="J87" s="74"/>
    </row>
    <row r="88" spans="1:39" s="70" customFormat="1" ht="37.5" hidden="1">
      <c r="B88" s="68"/>
      <c r="C88" s="125"/>
      <c r="E88" s="125"/>
      <c r="G88" s="128" t="s">
        <v>66</v>
      </c>
      <c r="H88" s="73" t="str">
        <f>F36</f>
        <v>Tổng thời gian dừng hệ thống CNTT do sự cố</v>
      </c>
      <c r="J88" s="74"/>
    </row>
    <row r="89" spans="1:39" s="70" customFormat="1" ht="18.75" hidden="1">
      <c r="B89" s="68"/>
      <c r="C89" s="125"/>
      <c r="E89" s="125"/>
      <c r="G89" s="128" t="s">
        <v>67</v>
      </c>
      <c r="H89" s="73">
        <f>F37</f>
        <v>0</v>
      </c>
      <c r="J89" s="74"/>
    </row>
    <row r="90" spans="1:39" s="70" customFormat="1" ht="18.75" hidden="1">
      <c r="B90" s="68"/>
      <c r="C90" s="125"/>
      <c r="E90" s="125"/>
      <c r="G90" s="128" t="s">
        <v>68</v>
      </c>
      <c r="H90" s="73" t="e">
        <f>#REF!</f>
        <v>#REF!</v>
      </c>
      <c r="J90" s="74"/>
    </row>
    <row r="91" spans="1:39" s="70" customFormat="1" ht="18.75" hidden="1">
      <c r="B91" s="68"/>
      <c r="C91" s="125"/>
      <c r="E91" s="125"/>
      <c r="G91" s="124"/>
      <c r="H91" s="68">
        <f>COUNTA(H41:H90)</f>
        <v>50</v>
      </c>
      <c r="J91" s="74"/>
    </row>
    <row r="92" spans="1:39" s="70" customFormat="1" ht="18.75" hidden="1">
      <c r="B92" s="68"/>
      <c r="C92" s="125"/>
      <c r="E92" s="125"/>
      <c r="G92" s="124"/>
      <c r="H92" s="68"/>
      <c r="J92" s="74"/>
    </row>
    <row r="93" spans="1:39" s="70" customFormat="1" ht="18.75" hidden="1">
      <c r="B93" s="68"/>
      <c r="C93" s="125"/>
      <c r="E93" s="125"/>
      <c r="G93" s="129"/>
      <c r="J93" s="74"/>
    </row>
    <row r="94" spans="1:39" s="70" customFormat="1" ht="18.75" hidden="1">
      <c r="B94" s="68"/>
      <c r="C94" s="125"/>
      <c r="E94" s="125"/>
      <c r="G94" s="124"/>
      <c r="H94" s="68"/>
      <c r="J94" s="74"/>
    </row>
    <row r="95" spans="1:39" s="70" customFormat="1" ht="18.75" hidden="1">
      <c r="B95" s="68"/>
      <c r="C95" s="125"/>
      <c r="E95" s="125"/>
      <c r="G95" s="124"/>
      <c r="H95" s="68"/>
      <c r="J95" s="74"/>
    </row>
    <row r="96" spans="1:39" s="70" customFormat="1" ht="18.75">
      <c r="B96" s="68"/>
      <c r="C96" s="125"/>
      <c r="E96" s="125"/>
      <c r="G96" s="124"/>
      <c r="H96" s="68"/>
      <c r="J96" s="74"/>
    </row>
    <row r="97" spans="2:10" s="70" customFormat="1" ht="18.75">
      <c r="B97" s="68"/>
      <c r="C97" s="125"/>
      <c r="E97" s="125"/>
      <c r="G97" s="124"/>
      <c r="H97" s="68"/>
      <c r="J97" s="74"/>
    </row>
    <row r="98" spans="2:10" s="70" customFormat="1" ht="18.75">
      <c r="B98" s="68"/>
      <c r="C98" s="125"/>
      <c r="E98" s="125"/>
      <c r="G98" s="125"/>
      <c r="J98" s="74"/>
    </row>
  </sheetData>
  <mergeCells count="13">
    <mergeCell ref="B33:B39"/>
    <mergeCell ref="B19:B31"/>
    <mergeCell ref="A20:A30"/>
    <mergeCell ref="F22:F23"/>
    <mergeCell ref="D30:F30"/>
    <mergeCell ref="A33:A39"/>
    <mergeCell ref="A1:I1"/>
    <mergeCell ref="A3:A11"/>
    <mergeCell ref="D11:H11"/>
    <mergeCell ref="A13:A17"/>
    <mergeCell ref="B13:B17"/>
    <mergeCell ref="D15:D16"/>
    <mergeCell ref="F17:H17"/>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A1:AG14"/>
  <sheetViews>
    <sheetView topLeftCell="A4" zoomScale="75" zoomScaleNormal="75" workbookViewId="0">
      <selection activeCell="L10" sqref="L10"/>
    </sheetView>
  </sheetViews>
  <sheetFormatPr defaultColWidth="5.5" defaultRowHeight="15.75"/>
  <cols>
    <col min="1" max="1" width="5.75" style="84" customWidth="1"/>
    <col min="2" max="2" width="6.125" style="84" customWidth="1"/>
    <col min="3" max="3" width="4" style="102" customWidth="1"/>
    <col min="4" max="4" width="19.125" style="110" customWidth="1"/>
    <col min="5" max="5" width="10.75" style="103" customWidth="1"/>
    <col min="6" max="6" width="7.375" style="103" customWidth="1"/>
    <col min="7" max="7" width="31.5" style="108" customWidth="1"/>
    <col min="8" max="8" width="8.5" style="103" customWidth="1"/>
    <col min="9" max="9" width="12.875" style="109" customWidth="1"/>
    <col min="10" max="10" width="8.5" style="81" hidden="1" customWidth="1"/>
    <col min="11" max="11" width="7" style="81" hidden="1" customWidth="1"/>
    <col min="12" max="12" width="12.75" style="84" customWidth="1"/>
    <col min="13" max="13" width="11" style="84" customWidth="1"/>
    <col min="14" max="14" width="39.5" style="104" customWidth="1"/>
    <col min="15" max="15" width="12.125" style="104" hidden="1" customWidth="1"/>
    <col min="16" max="16" width="19.125" style="104" hidden="1" customWidth="1"/>
    <col min="17" max="17" width="10.125" style="104" hidden="1" customWidth="1"/>
    <col min="18" max="18" width="13" style="104" hidden="1" customWidth="1"/>
    <col min="19" max="19" width="14.125" style="104" hidden="1" customWidth="1"/>
    <col min="20" max="20" width="22.25" style="105" customWidth="1"/>
    <col min="21" max="25" width="21.625" style="105" customWidth="1"/>
    <col min="26" max="26" width="21.75" style="105" customWidth="1"/>
    <col min="27" max="27" width="22.25" style="105" customWidth="1"/>
    <col min="28" max="28" width="22.75" style="105" customWidth="1"/>
    <col min="29" max="29" width="21.625" style="105" customWidth="1"/>
    <col min="30" max="16384" width="5.5" style="84"/>
  </cols>
  <sheetData>
    <row r="1" spans="1:33" ht="43.9" customHeight="1">
      <c r="A1" s="75" t="s">
        <v>235</v>
      </c>
      <c r="B1" s="76"/>
      <c r="C1" s="76"/>
      <c r="D1" s="77"/>
      <c r="E1" s="78"/>
      <c r="F1" s="78"/>
      <c r="G1" s="79"/>
      <c r="H1" s="78"/>
      <c r="I1" s="80"/>
      <c r="L1" s="76"/>
      <c r="M1" s="76"/>
      <c r="N1" s="82"/>
      <c r="O1" s="82"/>
      <c r="P1" s="82"/>
      <c r="Q1" s="82"/>
      <c r="R1" s="82"/>
      <c r="S1" s="82"/>
      <c r="T1" s="83">
        <v>1</v>
      </c>
      <c r="U1" s="83">
        <v>2</v>
      </c>
      <c r="V1" s="83">
        <v>3</v>
      </c>
      <c r="W1" s="83">
        <v>4</v>
      </c>
      <c r="X1" s="83">
        <v>5</v>
      </c>
      <c r="Y1" s="83">
        <v>6</v>
      </c>
      <c r="Z1" s="83">
        <v>7</v>
      </c>
      <c r="AA1" s="83">
        <v>8</v>
      </c>
      <c r="AB1" s="83">
        <v>9</v>
      </c>
      <c r="AC1" s="83">
        <v>10</v>
      </c>
    </row>
    <row r="2" spans="1:33" ht="19.899999999999999" customHeight="1">
      <c r="A2" s="433" t="s">
        <v>121</v>
      </c>
      <c r="B2" s="434"/>
      <c r="C2" s="434"/>
      <c r="D2" s="435"/>
      <c r="E2" s="87"/>
      <c r="F2" s="87"/>
      <c r="G2" s="88"/>
      <c r="H2" s="87"/>
      <c r="I2" s="89"/>
      <c r="J2" s="90"/>
      <c r="K2" s="90"/>
      <c r="L2" s="85"/>
      <c r="M2" s="85"/>
      <c r="N2" s="91"/>
      <c r="O2" s="91"/>
      <c r="P2" s="91"/>
      <c r="Q2" s="86" t="s">
        <v>89</v>
      </c>
      <c r="R2" s="87"/>
      <c r="S2" s="87"/>
      <c r="T2" s="92" t="s">
        <v>253</v>
      </c>
      <c r="U2" s="92"/>
      <c r="V2" s="92"/>
      <c r="W2" s="92"/>
      <c r="X2" s="92"/>
      <c r="Y2" s="92"/>
      <c r="Z2" s="93"/>
      <c r="AA2" s="93"/>
      <c r="AB2" s="93"/>
      <c r="AC2" s="92"/>
    </row>
    <row r="3" spans="1:33">
      <c r="A3" s="94">
        <v>1</v>
      </c>
      <c r="B3" s="94">
        <v>2</v>
      </c>
      <c r="C3" s="94">
        <v>3</v>
      </c>
      <c r="D3" s="94">
        <v>4</v>
      </c>
      <c r="E3" s="94">
        <v>5</v>
      </c>
      <c r="F3" s="94">
        <v>6</v>
      </c>
      <c r="G3" s="94">
        <v>7</v>
      </c>
      <c r="H3" s="94">
        <v>8</v>
      </c>
      <c r="I3" s="94">
        <v>9</v>
      </c>
      <c r="J3" s="94">
        <v>10</v>
      </c>
      <c r="K3" s="94">
        <v>11</v>
      </c>
      <c r="L3" s="94">
        <v>12</v>
      </c>
      <c r="M3" s="94">
        <v>13</v>
      </c>
      <c r="N3" s="94">
        <v>14</v>
      </c>
      <c r="O3" s="94">
        <v>15</v>
      </c>
      <c r="P3" s="94">
        <v>16</v>
      </c>
      <c r="Q3" s="94">
        <v>17</v>
      </c>
      <c r="R3" s="94">
        <v>18</v>
      </c>
      <c r="S3" s="94">
        <v>19</v>
      </c>
      <c r="T3" s="94">
        <v>20</v>
      </c>
      <c r="U3" s="94">
        <v>21</v>
      </c>
      <c r="V3" s="94">
        <v>22</v>
      </c>
      <c r="W3" s="94">
        <v>23</v>
      </c>
      <c r="X3" s="94">
        <v>24</v>
      </c>
      <c r="Y3" s="94">
        <v>25</v>
      </c>
      <c r="Z3" s="94">
        <v>26</v>
      </c>
      <c r="AA3" s="94">
        <v>27</v>
      </c>
      <c r="AB3" s="94">
        <v>28</v>
      </c>
      <c r="AC3" s="94">
        <v>29</v>
      </c>
    </row>
    <row r="4" spans="1:33" ht="37.15" customHeight="1">
      <c r="A4" s="432" t="s">
        <v>122</v>
      </c>
      <c r="B4" s="432"/>
      <c r="C4" s="432"/>
      <c r="D4" s="432"/>
      <c r="E4" s="429" t="s">
        <v>69</v>
      </c>
      <c r="F4" s="429" t="s">
        <v>70</v>
      </c>
      <c r="G4" s="429" t="s">
        <v>71</v>
      </c>
      <c r="H4" s="429" t="s">
        <v>72</v>
      </c>
      <c r="I4" s="436" t="s">
        <v>73</v>
      </c>
      <c r="J4" s="432" t="s">
        <v>74</v>
      </c>
      <c r="K4" s="432"/>
      <c r="L4" s="432"/>
      <c r="M4" s="431" t="s">
        <v>75</v>
      </c>
      <c r="N4" s="429" t="s">
        <v>76</v>
      </c>
      <c r="O4" s="429" t="s">
        <v>90</v>
      </c>
      <c r="P4" s="429" t="s">
        <v>91</v>
      </c>
      <c r="Q4" s="430" t="s">
        <v>92</v>
      </c>
      <c r="R4" s="430" t="s">
        <v>93</v>
      </c>
      <c r="S4" s="430" t="s">
        <v>94</v>
      </c>
      <c r="T4" s="423" t="s">
        <v>284</v>
      </c>
      <c r="U4" s="423" t="s">
        <v>280</v>
      </c>
      <c r="V4" s="423" t="s">
        <v>281</v>
      </c>
      <c r="W4" s="423" t="s">
        <v>282</v>
      </c>
      <c r="X4" s="423" t="s">
        <v>283</v>
      </c>
      <c r="Y4" s="423" t="s">
        <v>292</v>
      </c>
      <c r="Z4" s="423" t="s">
        <v>293</v>
      </c>
      <c r="AA4" s="423" t="s">
        <v>294</v>
      </c>
      <c r="AB4" s="423" t="s">
        <v>295</v>
      </c>
      <c r="AC4" s="425" t="s">
        <v>298</v>
      </c>
    </row>
    <row r="5" spans="1:33" ht="57.6" customHeight="1">
      <c r="A5" s="432"/>
      <c r="B5" s="432"/>
      <c r="C5" s="432"/>
      <c r="D5" s="432"/>
      <c r="E5" s="429"/>
      <c r="F5" s="429"/>
      <c r="G5" s="429"/>
      <c r="H5" s="429"/>
      <c r="I5" s="436"/>
      <c r="J5" s="95" t="s">
        <v>123</v>
      </c>
      <c r="K5" s="95">
        <v>2020</v>
      </c>
      <c r="L5" s="95" t="s">
        <v>77</v>
      </c>
      <c r="M5" s="431"/>
      <c r="N5" s="429"/>
      <c r="O5" s="429"/>
      <c r="P5" s="429"/>
      <c r="Q5" s="430"/>
      <c r="R5" s="430"/>
      <c r="S5" s="430"/>
      <c r="T5" s="424"/>
      <c r="U5" s="424"/>
      <c r="V5" s="424"/>
      <c r="W5" s="424"/>
      <c r="X5" s="424"/>
      <c r="Y5" s="424"/>
      <c r="Z5" s="424"/>
      <c r="AA5" s="424"/>
      <c r="AB5" s="424"/>
      <c r="AC5" s="426"/>
    </row>
    <row r="6" spans="1:33" ht="30.75" customHeight="1">
      <c r="A6" s="427" t="s">
        <v>78</v>
      </c>
      <c r="B6" s="428">
        <v>0.7</v>
      </c>
      <c r="C6" s="107" t="s">
        <v>23</v>
      </c>
      <c r="D6" s="114" t="s">
        <v>1</v>
      </c>
      <c r="E6" s="106">
        <v>0.2</v>
      </c>
      <c r="F6" s="106" t="s">
        <v>24</v>
      </c>
      <c r="G6" s="114" t="s">
        <v>125</v>
      </c>
      <c r="H6" s="97">
        <v>1</v>
      </c>
      <c r="I6" s="245">
        <f>+H6*E6*B6</f>
        <v>0.13999999999999999</v>
      </c>
      <c r="J6" s="99"/>
      <c r="K6" s="97"/>
      <c r="L6" s="97" t="s">
        <v>79</v>
      </c>
      <c r="M6" s="66" t="s">
        <v>80</v>
      </c>
      <c r="N6" s="114" t="str">
        <f>G6</f>
        <v>Lợi nhuận/ Kế hoạch</v>
      </c>
      <c r="O6" s="96"/>
      <c r="P6" s="96"/>
      <c r="Q6" s="99"/>
      <c r="R6" s="246"/>
      <c r="S6" s="246">
        <f>R6*I6</f>
        <v>0</v>
      </c>
      <c r="T6" s="207" t="s">
        <v>349</v>
      </c>
      <c r="U6" s="207" t="s">
        <v>349</v>
      </c>
      <c r="V6" s="207"/>
      <c r="W6" s="207"/>
      <c r="X6" s="207"/>
      <c r="Y6" s="207"/>
      <c r="Z6" s="207"/>
      <c r="AA6" s="207"/>
      <c r="AB6" s="207"/>
      <c r="AC6" s="207"/>
    </row>
    <row r="7" spans="1:33" ht="36" customHeight="1">
      <c r="A7" s="427"/>
      <c r="B7" s="428"/>
      <c r="C7" s="240" t="s">
        <v>27</v>
      </c>
      <c r="D7" s="133" t="s">
        <v>2</v>
      </c>
      <c r="E7" s="106">
        <v>0.5</v>
      </c>
      <c r="F7" s="106" t="s">
        <v>31</v>
      </c>
      <c r="G7" s="115" t="s">
        <v>118</v>
      </c>
      <c r="H7" s="97">
        <v>1</v>
      </c>
      <c r="I7" s="245">
        <f>+H7*E7*B6</f>
        <v>0.35</v>
      </c>
      <c r="J7" s="244"/>
      <c r="K7" s="243"/>
      <c r="L7" s="97" t="s">
        <v>95</v>
      </c>
      <c r="M7" s="66" t="s">
        <v>80</v>
      </c>
      <c r="N7" s="114" t="str">
        <f>G7</f>
        <v>Chi phí/ kWh điện thương phẩm</v>
      </c>
      <c r="O7" s="96"/>
      <c r="P7" s="96"/>
      <c r="Q7" s="99"/>
      <c r="R7" s="246"/>
      <c r="S7" s="246">
        <f>R7*I7</f>
        <v>0</v>
      </c>
      <c r="T7" s="207" t="s">
        <v>349</v>
      </c>
      <c r="U7" s="207" t="s">
        <v>349</v>
      </c>
      <c r="V7" s="207"/>
      <c r="W7" s="207" t="s">
        <v>349</v>
      </c>
      <c r="X7" s="207"/>
      <c r="Y7" s="207"/>
      <c r="Z7" s="207"/>
      <c r="AA7" s="207"/>
      <c r="AB7" s="207"/>
      <c r="AC7" s="249"/>
    </row>
    <row r="8" spans="1:33" ht="65.25" customHeight="1">
      <c r="A8" s="427"/>
      <c r="B8" s="428"/>
      <c r="C8" s="240" t="s">
        <v>29</v>
      </c>
      <c r="D8" s="133" t="s">
        <v>119</v>
      </c>
      <c r="E8" s="106">
        <v>0.3</v>
      </c>
      <c r="F8" s="106" t="s">
        <v>35</v>
      </c>
      <c r="G8" s="114" t="s">
        <v>363</v>
      </c>
      <c r="H8" s="97">
        <v>1</v>
      </c>
      <c r="I8" s="245">
        <f>+H8*E8*B6</f>
        <v>0.21</v>
      </c>
      <c r="J8" s="244"/>
      <c r="K8" s="243"/>
      <c r="L8" s="97" t="s">
        <v>79</v>
      </c>
      <c r="M8" s="66" t="s">
        <v>88</v>
      </c>
      <c r="N8" s="114" t="s">
        <v>363</v>
      </c>
      <c r="O8" s="96"/>
      <c r="P8" s="96"/>
      <c r="Q8" s="99"/>
      <c r="R8" s="246"/>
      <c r="S8" s="246">
        <f>R8*I8</f>
        <v>0</v>
      </c>
      <c r="T8" s="207" t="s">
        <v>350</v>
      </c>
      <c r="U8" s="207" t="s">
        <v>349</v>
      </c>
      <c r="V8" s="207"/>
      <c r="W8" s="207"/>
      <c r="X8" s="207" t="s">
        <v>349</v>
      </c>
      <c r="Y8" s="207"/>
      <c r="Z8" s="207"/>
      <c r="AA8" s="207"/>
      <c r="AB8" s="207"/>
      <c r="AC8" s="207"/>
      <c r="AE8" s="184"/>
      <c r="AF8" s="184"/>
      <c r="AG8" s="184"/>
    </row>
    <row r="9" spans="1:33" ht="120">
      <c r="A9" s="242" t="s">
        <v>237</v>
      </c>
      <c r="B9" s="239">
        <v>0.15</v>
      </c>
      <c r="C9" s="107" t="s">
        <v>30</v>
      </c>
      <c r="D9" s="114" t="s">
        <v>126</v>
      </c>
      <c r="E9" s="100">
        <v>1</v>
      </c>
      <c r="F9" s="100" t="s">
        <v>36</v>
      </c>
      <c r="G9" s="114" t="s">
        <v>353</v>
      </c>
      <c r="H9" s="97">
        <v>1</v>
      </c>
      <c r="I9" s="245">
        <f>+H9*E9*B9</f>
        <v>0.15</v>
      </c>
      <c r="J9" s="99"/>
      <c r="K9" s="241"/>
      <c r="L9" s="101" t="s">
        <v>198</v>
      </c>
      <c r="M9" s="66" t="s">
        <v>362</v>
      </c>
      <c r="N9" s="114" t="s">
        <v>353</v>
      </c>
      <c r="O9" s="96"/>
      <c r="P9" s="96"/>
      <c r="Q9" s="99"/>
      <c r="R9" s="246"/>
      <c r="S9" s="246">
        <f>R9*I9</f>
        <v>0</v>
      </c>
      <c r="T9" s="207" t="s">
        <v>349</v>
      </c>
      <c r="U9" s="207" t="s">
        <v>349</v>
      </c>
      <c r="V9" s="207" t="s">
        <v>349</v>
      </c>
      <c r="W9" s="207" t="s">
        <v>349</v>
      </c>
      <c r="X9" s="207" t="s">
        <v>349</v>
      </c>
      <c r="Y9" s="207" t="s">
        <v>349</v>
      </c>
      <c r="Z9" s="207" t="s">
        <v>349</v>
      </c>
      <c r="AA9" s="207" t="s">
        <v>349</v>
      </c>
      <c r="AB9" s="207" t="s">
        <v>349</v>
      </c>
      <c r="AC9" s="207" t="s">
        <v>349</v>
      </c>
    </row>
    <row r="10" spans="1:33" ht="100.5">
      <c r="A10" s="242" t="s">
        <v>82</v>
      </c>
      <c r="B10" s="239">
        <v>0.15</v>
      </c>
      <c r="C10" s="107" t="s">
        <v>9</v>
      </c>
      <c r="D10" s="114" t="s">
        <v>12</v>
      </c>
      <c r="E10" s="106">
        <v>1</v>
      </c>
      <c r="F10" s="106" t="s">
        <v>51</v>
      </c>
      <c r="G10" s="114" t="s">
        <v>238</v>
      </c>
      <c r="H10" s="97">
        <v>1</v>
      </c>
      <c r="I10" s="98">
        <f>+H10*E10*B10</f>
        <v>0.15</v>
      </c>
      <c r="J10" s="99"/>
      <c r="K10" s="241"/>
      <c r="L10" s="66" t="s">
        <v>109</v>
      </c>
      <c r="M10" s="66" t="s">
        <v>81</v>
      </c>
      <c r="N10" s="114" t="s">
        <v>239</v>
      </c>
      <c r="O10" s="96"/>
      <c r="P10" s="96"/>
      <c r="Q10" s="99"/>
      <c r="R10" s="246"/>
      <c r="S10" s="246">
        <f>R10*I10</f>
        <v>0</v>
      </c>
      <c r="T10" s="207" t="s">
        <v>349</v>
      </c>
      <c r="U10" s="207" t="s">
        <v>349</v>
      </c>
      <c r="V10" s="207" t="s">
        <v>349</v>
      </c>
      <c r="W10" s="207" t="s">
        <v>349</v>
      </c>
      <c r="X10" s="207" t="s">
        <v>349</v>
      </c>
      <c r="Y10" s="207" t="s">
        <v>349</v>
      </c>
      <c r="Z10" s="207" t="s">
        <v>349</v>
      </c>
      <c r="AA10" s="207" t="s">
        <v>349</v>
      </c>
      <c r="AB10" s="207" t="s">
        <v>349</v>
      </c>
      <c r="AC10" s="207" t="s">
        <v>349</v>
      </c>
    </row>
    <row r="11" spans="1:33" ht="25.15" customHeight="1">
      <c r="B11" s="185">
        <f>SUM(B6:B10)</f>
        <v>1</v>
      </c>
    </row>
    <row r="14" spans="1:33">
      <c r="G14" s="186"/>
    </row>
  </sheetData>
  <mergeCells count="27">
    <mergeCell ref="A2:D2"/>
    <mergeCell ref="V4:V5"/>
    <mergeCell ref="W4:W5"/>
    <mergeCell ref="X4:X5"/>
    <mergeCell ref="Y4:Y5"/>
    <mergeCell ref="U4:U5"/>
    <mergeCell ref="H4:H5"/>
    <mergeCell ref="I4:I5"/>
    <mergeCell ref="J4:L4"/>
    <mergeCell ref="F4:F5"/>
    <mergeCell ref="G4:G5"/>
    <mergeCell ref="AA4:AA5"/>
    <mergeCell ref="AB4:AB5"/>
    <mergeCell ref="AC4:AC5"/>
    <mergeCell ref="A6:A8"/>
    <mergeCell ref="B6:B8"/>
    <mergeCell ref="P4:P5"/>
    <mergeCell ref="Q4:Q5"/>
    <mergeCell ref="R4:R5"/>
    <mergeCell ref="S4:S5"/>
    <mergeCell ref="T4:T5"/>
    <mergeCell ref="Z4:Z5"/>
    <mergeCell ref="M4:M5"/>
    <mergeCell ref="N4:N5"/>
    <mergeCell ref="O4:O5"/>
    <mergeCell ref="A4:D5"/>
    <mergeCell ref="E4:E5"/>
  </mergeCells>
  <pageMargins left="0.28999999999999998" right="0.19" top="0.35" bottom="0.38" header="0.27" footer="0.2"/>
  <pageSetup paperSize="9" orientation="landscape" r:id="rId1"/>
</worksheet>
</file>

<file path=xl/worksheets/sheet3.xml><?xml version="1.0" encoding="utf-8"?>
<worksheet xmlns="http://schemas.openxmlformats.org/spreadsheetml/2006/main" xmlns:r="http://schemas.openxmlformats.org/officeDocument/2006/relationships">
  <dimension ref="A1:W87"/>
  <sheetViews>
    <sheetView topLeftCell="A13" zoomScale="75" zoomScaleNormal="75" workbookViewId="0">
      <pane xSplit="8" topLeftCell="I1" activePane="topRight" state="frozen"/>
      <selection pane="topRight" activeCell="H64" sqref="H64"/>
    </sheetView>
  </sheetViews>
  <sheetFormatPr defaultRowHeight="15.75"/>
  <cols>
    <col min="1" max="1" width="5" style="152" customWidth="1"/>
    <col min="2" max="2" width="16.875" style="139" customWidth="1"/>
    <col min="3" max="3" width="8.125" style="139" bestFit="1" customWidth="1"/>
    <col min="4" max="4" width="34.25" style="144" customWidth="1"/>
    <col min="5" max="5" width="6.5" style="139" customWidth="1"/>
    <col min="6" max="6" width="26.875" style="144" customWidth="1"/>
    <col min="7" max="7" width="8.75" style="139" bestFit="1" customWidth="1"/>
    <col min="8" max="8" width="34.875" style="144" customWidth="1"/>
    <col min="9" max="9" width="12.5" style="135" customWidth="1"/>
    <col min="10" max="10" width="13.125" style="144" customWidth="1"/>
    <col min="11" max="11" width="14.5" style="144" customWidth="1"/>
    <col min="12" max="12" width="14.5" style="135" customWidth="1"/>
    <col min="13" max="13" width="12.125" style="135" customWidth="1"/>
    <col min="14" max="14" width="13.75" style="135" customWidth="1"/>
    <col min="15" max="15" width="16.375" style="135" customWidth="1"/>
    <col min="16" max="16" width="14.75" style="135" customWidth="1"/>
    <col min="17" max="17" width="13.5" style="135" customWidth="1"/>
    <col min="18" max="18" width="14.875" style="135" customWidth="1"/>
    <col min="19" max="16384" width="9" style="135"/>
  </cols>
  <sheetData>
    <row r="1" spans="1:23" ht="17.45" customHeight="1">
      <c r="A1" s="457" t="s">
        <v>233</v>
      </c>
      <c r="B1" s="457"/>
      <c r="C1" s="457"/>
      <c r="D1" s="457"/>
      <c r="E1" s="134"/>
      <c r="F1" s="134"/>
      <c r="G1" s="134"/>
      <c r="H1" s="134"/>
    </row>
    <row r="2" spans="1:23" s="137" customFormat="1" ht="63.75" customHeight="1">
      <c r="A2" s="458" t="s">
        <v>140</v>
      </c>
      <c r="B2" s="458"/>
      <c r="C2" s="458"/>
      <c r="D2" s="458"/>
      <c r="E2" s="257"/>
      <c r="F2" s="136"/>
      <c r="G2" s="257"/>
      <c r="H2" s="136"/>
      <c r="I2" s="187">
        <v>1</v>
      </c>
      <c r="J2" s="188">
        <v>2</v>
      </c>
      <c r="K2" s="188">
        <v>3</v>
      </c>
      <c r="L2" s="188">
        <v>4</v>
      </c>
      <c r="M2" s="188">
        <v>5</v>
      </c>
      <c r="N2" s="188">
        <v>6</v>
      </c>
      <c r="O2" s="188">
        <v>7</v>
      </c>
      <c r="P2" s="188">
        <v>8</v>
      </c>
      <c r="Q2" s="188">
        <v>9</v>
      </c>
      <c r="R2" s="188">
        <v>10</v>
      </c>
    </row>
    <row r="3" spans="1:23" s="138" customFormat="1" ht="39" customHeight="1">
      <c r="A3" s="196" t="s">
        <v>141</v>
      </c>
      <c r="B3" s="196" t="s">
        <v>142</v>
      </c>
      <c r="C3" s="196" t="s">
        <v>143</v>
      </c>
      <c r="D3" s="464" t="s">
        <v>144</v>
      </c>
      <c r="E3" s="465"/>
      <c r="F3" s="465"/>
      <c r="G3" s="465"/>
      <c r="H3" s="466"/>
      <c r="I3" s="423" t="s">
        <v>284</v>
      </c>
      <c r="J3" s="423" t="s">
        <v>280</v>
      </c>
      <c r="K3" s="423" t="s">
        <v>281</v>
      </c>
      <c r="L3" s="423" t="s">
        <v>282</v>
      </c>
      <c r="M3" s="423" t="s">
        <v>283</v>
      </c>
      <c r="N3" s="423" t="s">
        <v>292</v>
      </c>
      <c r="O3" s="423" t="s">
        <v>293</v>
      </c>
      <c r="P3" s="423" t="s">
        <v>591</v>
      </c>
      <c r="Q3" s="423" t="s">
        <v>295</v>
      </c>
      <c r="R3" s="462" t="s">
        <v>298</v>
      </c>
      <c r="S3" s="139"/>
      <c r="T3" s="139"/>
      <c r="U3" s="139"/>
      <c r="V3" s="139"/>
      <c r="W3" s="139"/>
    </row>
    <row r="4" spans="1:23" s="144" customFormat="1" ht="33" customHeight="1">
      <c r="A4" s="140" t="s">
        <v>145</v>
      </c>
      <c r="B4" s="140" t="s">
        <v>142</v>
      </c>
      <c r="C4" s="141"/>
      <c r="D4" s="142" t="s">
        <v>146</v>
      </c>
      <c r="E4" s="142" t="s">
        <v>311</v>
      </c>
      <c r="F4" s="142" t="s">
        <v>312</v>
      </c>
      <c r="G4" s="142" t="s">
        <v>311</v>
      </c>
      <c r="H4" s="142" t="s">
        <v>313</v>
      </c>
      <c r="I4" s="424"/>
      <c r="J4" s="424"/>
      <c r="K4" s="424"/>
      <c r="L4" s="424"/>
      <c r="M4" s="424"/>
      <c r="N4" s="424"/>
      <c r="O4" s="424"/>
      <c r="P4" s="424"/>
      <c r="Q4" s="424"/>
      <c r="R4" s="463"/>
    </row>
    <row r="5" spans="1:23" ht="54.75" customHeight="1">
      <c r="A5" s="238">
        <v>1</v>
      </c>
      <c r="B5" s="238" t="s">
        <v>147</v>
      </c>
      <c r="C5" s="226" t="s">
        <v>148</v>
      </c>
      <c r="D5" s="236" t="s">
        <v>149</v>
      </c>
      <c r="E5" s="226" t="s">
        <v>417</v>
      </c>
      <c r="F5" s="236" t="s">
        <v>308</v>
      </c>
      <c r="G5" s="148" t="s">
        <v>422</v>
      </c>
      <c r="H5" s="151" t="s">
        <v>310</v>
      </c>
      <c r="I5" s="148" t="s">
        <v>350</v>
      </c>
      <c r="J5" s="148" t="s">
        <v>349</v>
      </c>
      <c r="K5" s="148"/>
      <c r="L5" s="148"/>
      <c r="M5" s="148"/>
      <c r="N5" s="148"/>
      <c r="O5" s="148"/>
      <c r="P5" s="148"/>
      <c r="Q5" s="148"/>
      <c r="R5" s="148"/>
    </row>
    <row r="6" spans="1:23" ht="44.25" customHeight="1">
      <c r="A6" s="444">
        <v>2</v>
      </c>
      <c r="B6" s="444" t="s">
        <v>151</v>
      </c>
      <c r="C6" s="148" t="s">
        <v>153</v>
      </c>
      <c r="D6" s="173" t="s">
        <v>154</v>
      </c>
      <c r="E6" s="143" t="s">
        <v>418</v>
      </c>
      <c r="F6" s="173" t="s">
        <v>285</v>
      </c>
      <c r="G6" s="143" t="s">
        <v>423</v>
      </c>
      <c r="H6" s="231" t="s">
        <v>315</v>
      </c>
      <c r="I6" s="148" t="s">
        <v>349</v>
      </c>
      <c r="J6" s="148" t="s">
        <v>349</v>
      </c>
      <c r="K6" s="148" t="s">
        <v>349</v>
      </c>
      <c r="L6" s="148" t="s">
        <v>349</v>
      </c>
      <c r="M6" s="148" t="s">
        <v>349</v>
      </c>
      <c r="N6" s="148" t="s">
        <v>349</v>
      </c>
      <c r="O6" s="148" t="s">
        <v>349</v>
      </c>
      <c r="P6" s="148" t="s">
        <v>349</v>
      </c>
      <c r="Q6" s="148" t="s">
        <v>349</v>
      </c>
      <c r="R6" s="148" t="s">
        <v>349</v>
      </c>
    </row>
    <row r="7" spans="1:23" ht="57" customHeight="1">
      <c r="A7" s="446"/>
      <c r="B7" s="446"/>
      <c r="C7" s="148" t="s">
        <v>155</v>
      </c>
      <c r="D7" s="154" t="s">
        <v>156</v>
      </c>
      <c r="E7" s="143" t="s">
        <v>419</v>
      </c>
      <c r="F7" s="154" t="s">
        <v>290</v>
      </c>
      <c r="G7" s="143" t="s">
        <v>424</v>
      </c>
      <c r="H7" s="173" t="s">
        <v>314</v>
      </c>
      <c r="I7" s="148" t="s">
        <v>349</v>
      </c>
      <c r="J7" s="148" t="s">
        <v>349</v>
      </c>
      <c r="K7" s="148" t="s">
        <v>349</v>
      </c>
      <c r="L7" s="148" t="s">
        <v>349</v>
      </c>
      <c r="M7" s="148" t="s">
        <v>349</v>
      </c>
      <c r="N7" s="148" t="s">
        <v>349</v>
      </c>
      <c r="O7" s="148" t="s">
        <v>349</v>
      </c>
      <c r="P7" s="148" t="s">
        <v>349</v>
      </c>
      <c r="Q7" s="148" t="s">
        <v>349</v>
      </c>
      <c r="R7" s="148" t="s">
        <v>349</v>
      </c>
    </row>
    <row r="8" spans="1:23" ht="63" customHeight="1">
      <c r="A8" s="444">
        <v>3</v>
      </c>
      <c r="B8" s="444" t="s">
        <v>157</v>
      </c>
      <c r="C8" s="441" t="s">
        <v>179</v>
      </c>
      <c r="D8" s="454" t="s">
        <v>180</v>
      </c>
      <c r="E8" s="441" t="s">
        <v>420</v>
      </c>
      <c r="F8" s="454" t="s">
        <v>554</v>
      </c>
      <c r="G8" s="143" t="s">
        <v>425</v>
      </c>
      <c r="H8" s="194" t="s">
        <v>549</v>
      </c>
      <c r="I8" s="148" t="s">
        <v>350</v>
      </c>
      <c r="J8" s="148"/>
      <c r="K8" s="148"/>
      <c r="L8" s="148" t="s">
        <v>349</v>
      </c>
      <c r="M8" s="148" t="s">
        <v>349</v>
      </c>
      <c r="N8" s="148"/>
      <c r="O8" s="148"/>
      <c r="P8" s="148"/>
      <c r="Q8" s="148"/>
      <c r="R8" s="148"/>
    </row>
    <row r="9" spans="1:23" ht="47.25">
      <c r="A9" s="445"/>
      <c r="B9" s="445"/>
      <c r="C9" s="442"/>
      <c r="D9" s="455"/>
      <c r="E9" s="442"/>
      <c r="F9" s="455"/>
      <c r="G9" s="143" t="s">
        <v>550</v>
      </c>
      <c r="H9" s="194" t="s">
        <v>553</v>
      </c>
      <c r="I9" s="148" t="s">
        <v>350</v>
      </c>
      <c r="J9" s="148"/>
      <c r="K9" s="148"/>
      <c r="L9" s="148" t="s">
        <v>349</v>
      </c>
      <c r="M9" s="148" t="s">
        <v>349</v>
      </c>
      <c r="N9" s="148"/>
      <c r="O9" s="148"/>
      <c r="P9" s="148"/>
      <c r="Q9" s="148"/>
      <c r="R9" s="148"/>
    </row>
    <row r="10" spans="1:23" ht="31.5">
      <c r="A10" s="445"/>
      <c r="B10" s="445"/>
      <c r="C10" s="442"/>
      <c r="D10" s="455"/>
      <c r="E10" s="442"/>
      <c r="F10" s="455"/>
      <c r="G10" s="143" t="s">
        <v>551</v>
      </c>
      <c r="H10" s="173" t="s">
        <v>556</v>
      </c>
      <c r="I10" s="148" t="s">
        <v>350</v>
      </c>
      <c r="J10" s="148"/>
      <c r="K10" s="148"/>
      <c r="L10" s="148" t="s">
        <v>349</v>
      </c>
      <c r="M10" s="148" t="s">
        <v>349</v>
      </c>
      <c r="N10" s="148"/>
      <c r="O10" s="148"/>
      <c r="P10" s="148"/>
      <c r="Q10" s="148"/>
      <c r="R10" s="148"/>
    </row>
    <row r="11" spans="1:23">
      <c r="A11" s="445"/>
      <c r="B11" s="445"/>
      <c r="C11" s="443"/>
      <c r="D11" s="456"/>
      <c r="E11" s="443"/>
      <c r="F11" s="456"/>
      <c r="G11" s="143" t="s">
        <v>552</v>
      </c>
      <c r="H11" s="194" t="s">
        <v>555</v>
      </c>
      <c r="I11" s="148" t="s">
        <v>350</v>
      </c>
      <c r="J11" s="148"/>
      <c r="K11" s="148"/>
      <c r="L11" s="148" t="s">
        <v>349</v>
      </c>
      <c r="M11" s="148" t="s">
        <v>349</v>
      </c>
      <c r="N11" s="148"/>
      <c r="O11" s="148"/>
      <c r="P11" s="148"/>
      <c r="Q11" s="148"/>
      <c r="R11" s="148"/>
    </row>
    <row r="12" spans="1:23" ht="91.5" customHeight="1">
      <c r="A12" s="446"/>
      <c r="B12" s="446"/>
      <c r="C12" s="148" t="s">
        <v>181</v>
      </c>
      <c r="D12" s="151" t="s">
        <v>182</v>
      </c>
      <c r="E12" s="148" t="s">
        <v>421</v>
      </c>
      <c r="F12" s="151" t="s">
        <v>557</v>
      </c>
      <c r="G12" s="148" t="s">
        <v>426</v>
      </c>
      <c r="H12" s="194" t="s">
        <v>558</v>
      </c>
      <c r="I12" s="148" t="s">
        <v>350</v>
      </c>
      <c r="J12" s="148"/>
      <c r="K12" s="148"/>
      <c r="L12" s="148" t="s">
        <v>349</v>
      </c>
      <c r="M12" s="148"/>
      <c r="N12" s="148"/>
      <c r="O12" s="148"/>
      <c r="P12" s="148"/>
      <c r="Q12" s="148"/>
      <c r="R12" s="148"/>
    </row>
    <row r="13" spans="1:23" ht="63.75" customHeight="1">
      <c r="A13" s="459">
        <v>5</v>
      </c>
      <c r="B13" s="444" t="s">
        <v>158</v>
      </c>
      <c r="C13" s="450" t="s">
        <v>183</v>
      </c>
      <c r="D13" s="447" t="s">
        <v>184</v>
      </c>
      <c r="E13" s="450" t="s">
        <v>373</v>
      </c>
      <c r="F13" s="447" t="s">
        <v>316</v>
      </c>
      <c r="G13" s="153" t="s">
        <v>375</v>
      </c>
      <c r="H13" s="195" t="s">
        <v>416</v>
      </c>
      <c r="I13" s="148" t="s">
        <v>350</v>
      </c>
      <c r="J13" s="148" t="s">
        <v>349</v>
      </c>
      <c r="K13" s="148"/>
      <c r="L13" s="148"/>
      <c r="M13" s="148"/>
      <c r="N13" s="148"/>
      <c r="O13" s="148"/>
      <c r="P13" s="148"/>
      <c r="Q13" s="148"/>
      <c r="R13" s="148"/>
    </row>
    <row r="14" spans="1:23" ht="47.25">
      <c r="A14" s="460"/>
      <c r="B14" s="445"/>
      <c r="C14" s="451"/>
      <c r="D14" s="448"/>
      <c r="E14" s="451"/>
      <c r="F14" s="448"/>
      <c r="G14" s="153" t="s">
        <v>427</v>
      </c>
      <c r="H14" s="194" t="s">
        <v>291</v>
      </c>
      <c r="I14" s="148" t="s">
        <v>350</v>
      </c>
      <c r="J14" s="148"/>
      <c r="K14" s="148"/>
      <c r="L14" s="148"/>
      <c r="M14" s="148"/>
      <c r="N14" s="148" t="s">
        <v>349</v>
      </c>
      <c r="O14" s="148"/>
      <c r="P14" s="148"/>
      <c r="Q14" s="148"/>
      <c r="R14" s="148"/>
    </row>
    <row r="15" spans="1:23" ht="103.5" customHeight="1">
      <c r="A15" s="460"/>
      <c r="B15" s="445"/>
      <c r="C15" s="451"/>
      <c r="D15" s="448"/>
      <c r="E15" s="452"/>
      <c r="F15" s="449"/>
      <c r="G15" s="153" t="s">
        <v>428</v>
      </c>
      <c r="H15" s="232" t="s">
        <v>305</v>
      </c>
      <c r="I15" s="148" t="s">
        <v>350</v>
      </c>
      <c r="J15" s="148"/>
      <c r="K15" s="148"/>
      <c r="L15" s="148" t="s">
        <v>349</v>
      </c>
      <c r="M15" s="148"/>
      <c r="N15" s="148"/>
      <c r="O15" s="148"/>
      <c r="P15" s="148"/>
      <c r="Q15" s="148"/>
      <c r="R15" s="148"/>
    </row>
    <row r="16" spans="1:23" ht="51.75" customHeight="1">
      <c r="A16" s="460"/>
      <c r="B16" s="445"/>
      <c r="C16" s="451"/>
      <c r="D16" s="448"/>
      <c r="E16" s="153" t="s">
        <v>374</v>
      </c>
      <c r="F16" s="195" t="s">
        <v>317</v>
      </c>
      <c r="G16" s="153" t="s">
        <v>429</v>
      </c>
      <c r="H16" s="232" t="s">
        <v>537</v>
      </c>
      <c r="I16" s="148" t="s">
        <v>350</v>
      </c>
      <c r="J16" s="148" t="s">
        <v>349</v>
      </c>
      <c r="K16" s="148"/>
      <c r="L16" s="148"/>
      <c r="M16" s="148"/>
      <c r="N16" s="148"/>
      <c r="O16" s="148"/>
      <c r="P16" s="148"/>
      <c r="Q16" s="148"/>
      <c r="R16" s="148"/>
    </row>
    <row r="17" spans="1:18" ht="51.75" customHeight="1">
      <c r="A17" s="460"/>
      <c r="B17" s="445"/>
      <c r="C17" s="451"/>
      <c r="D17" s="448"/>
      <c r="E17" s="450" t="s">
        <v>440</v>
      </c>
      <c r="F17" s="447" t="s">
        <v>243</v>
      </c>
      <c r="G17" s="153" t="s">
        <v>430</v>
      </c>
      <c r="H17" s="194" t="s">
        <v>392</v>
      </c>
      <c r="I17" s="148" t="s">
        <v>350</v>
      </c>
      <c r="J17" s="148"/>
      <c r="K17" s="148"/>
      <c r="L17" s="148"/>
      <c r="M17" s="148"/>
      <c r="N17" s="148"/>
      <c r="O17" s="148"/>
      <c r="P17" s="148"/>
      <c r="Q17" s="148"/>
      <c r="R17" s="148" t="s">
        <v>349</v>
      </c>
    </row>
    <row r="18" spans="1:18" ht="51.75" customHeight="1">
      <c r="A18" s="460"/>
      <c r="B18" s="445"/>
      <c r="C18" s="451"/>
      <c r="D18" s="448"/>
      <c r="E18" s="451"/>
      <c r="F18" s="448"/>
      <c r="G18" s="153" t="s">
        <v>431</v>
      </c>
      <c r="H18" s="194" t="s">
        <v>394</v>
      </c>
      <c r="I18" s="148" t="s">
        <v>350</v>
      </c>
      <c r="J18" s="148"/>
      <c r="K18" s="148"/>
      <c r="L18" s="148"/>
      <c r="M18" s="148"/>
      <c r="N18" s="148"/>
      <c r="O18" s="148"/>
      <c r="P18" s="148"/>
      <c r="Q18" s="148"/>
      <c r="R18" s="148" t="s">
        <v>349</v>
      </c>
    </row>
    <row r="19" spans="1:18" ht="51.75" customHeight="1">
      <c r="A19" s="460"/>
      <c r="B19" s="445"/>
      <c r="C19" s="451"/>
      <c r="D19" s="448"/>
      <c r="E19" s="451"/>
      <c r="F19" s="448"/>
      <c r="G19" s="153" t="s">
        <v>432</v>
      </c>
      <c r="H19" s="194" t="s">
        <v>393</v>
      </c>
      <c r="I19" s="148" t="s">
        <v>350</v>
      </c>
      <c r="J19" s="148"/>
      <c r="K19" s="148"/>
      <c r="L19" s="148"/>
      <c r="M19" s="148"/>
      <c r="N19" s="148"/>
      <c r="O19" s="148"/>
      <c r="P19" s="148"/>
      <c r="Q19" s="148"/>
      <c r="R19" s="148" t="s">
        <v>349</v>
      </c>
    </row>
    <row r="20" spans="1:18" ht="51.75" customHeight="1">
      <c r="A20" s="460"/>
      <c r="B20" s="445"/>
      <c r="C20" s="451"/>
      <c r="D20" s="448"/>
      <c r="E20" s="451"/>
      <c r="F20" s="448"/>
      <c r="G20" s="153" t="s">
        <v>433</v>
      </c>
      <c r="H20" s="194" t="s">
        <v>395</v>
      </c>
      <c r="I20" s="148" t="s">
        <v>350</v>
      </c>
      <c r="J20" s="148"/>
      <c r="K20" s="148"/>
      <c r="L20" s="148"/>
      <c r="M20" s="148"/>
      <c r="N20" s="148"/>
      <c r="O20" s="148"/>
      <c r="P20" s="148"/>
      <c r="Q20" s="148"/>
      <c r="R20" s="148" t="s">
        <v>349</v>
      </c>
    </row>
    <row r="21" spans="1:18">
      <c r="A21" s="460"/>
      <c r="B21" s="445"/>
      <c r="C21" s="452"/>
      <c r="D21" s="449"/>
      <c r="E21" s="452"/>
      <c r="F21" s="449"/>
      <c r="G21" s="153" t="s">
        <v>434</v>
      </c>
      <c r="H21" s="194" t="s">
        <v>396</v>
      </c>
      <c r="I21" s="148" t="s">
        <v>350</v>
      </c>
      <c r="J21" s="148"/>
      <c r="K21" s="148"/>
      <c r="L21" s="148"/>
      <c r="M21" s="148"/>
      <c r="N21" s="148"/>
      <c r="O21" s="148"/>
      <c r="P21" s="148"/>
      <c r="Q21" s="148"/>
      <c r="R21" s="148" t="s">
        <v>349</v>
      </c>
    </row>
    <row r="22" spans="1:18" ht="108.75" customHeight="1">
      <c r="A22" s="460"/>
      <c r="B22" s="445"/>
      <c r="C22" s="450" t="s">
        <v>185</v>
      </c>
      <c r="D22" s="447" t="s">
        <v>186</v>
      </c>
      <c r="E22" s="450" t="s">
        <v>453</v>
      </c>
      <c r="F22" s="447" t="s">
        <v>318</v>
      </c>
      <c r="G22" s="153" t="s">
        <v>441</v>
      </c>
      <c r="H22" s="194" t="s">
        <v>299</v>
      </c>
      <c r="I22" s="148" t="s">
        <v>350</v>
      </c>
      <c r="J22" s="148" t="s">
        <v>349</v>
      </c>
      <c r="K22" s="148" t="s">
        <v>349</v>
      </c>
      <c r="L22" s="148" t="s">
        <v>349</v>
      </c>
      <c r="M22" s="148" t="s">
        <v>349</v>
      </c>
      <c r="N22" s="148" t="s">
        <v>349</v>
      </c>
      <c r="O22" s="148" t="s">
        <v>349</v>
      </c>
      <c r="P22" s="148" t="s">
        <v>349</v>
      </c>
      <c r="Q22" s="148" t="s">
        <v>349</v>
      </c>
      <c r="R22" s="148" t="s">
        <v>349</v>
      </c>
    </row>
    <row r="23" spans="1:18" ht="69" customHeight="1">
      <c r="A23" s="460"/>
      <c r="B23" s="445"/>
      <c r="C23" s="451"/>
      <c r="D23" s="448"/>
      <c r="E23" s="451"/>
      <c r="F23" s="448"/>
      <c r="G23" s="153" t="s">
        <v>442</v>
      </c>
      <c r="H23" s="194" t="s">
        <v>435</v>
      </c>
      <c r="I23" s="148" t="s">
        <v>350</v>
      </c>
      <c r="J23" s="148"/>
      <c r="K23" s="148"/>
      <c r="L23" s="148"/>
      <c r="M23" s="148"/>
      <c r="N23" s="148"/>
      <c r="O23" s="148" t="s">
        <v>349</v>
      </c>
      <c r="P23" s="148" t="s">
        <v>349</v>
      </c>
      <c r="Q23" s="148" t="s">
        <v>349</v>
      </c>
      <c r="R23" s="148"/>
    </row>
    <row r="24" spans="1:18" ht="57.75" customHeight="1">
      <c r="A24" s="460"/>
      <c r="B24" s="445"/>
      <c r="C24" s="451"/>
      <c r="D24" s="448"/>
      <c r="E24" s="451"/>
      <c r="F24" s="448"/>
      <c r="G24" s="153" t="s">
        <v>443</v>
      </c>
      <c r="H24" s="194" t="s">
        <v>306</v>
      </c>
      <c r="I24" s="148" t="s">
        <v>350</v>
      </c>
      <c r="J24" s="148"/>
      <c r="K24" s="148"/>
      <c r="L24" s="148"/>
      <c r="M24" s="148" t="s">
        <v>349</v>
      </c>
      <c r="N24" s="148"/>
      <c r="O24" s="148"/>
      <c r="P24" s="148"/>
      <c r="Q24" s="148"/>
      <c r="R24" s="148"/>
    </row>
    <row r="25" spans="1:18" ht="36" customHeight="1">
      <c r="A25" s="460"/>
      <c r="B25" s="445"/>
      <c r="C25" s="451"/>
      <c r="D25" s="448"/>
      <c r="E25" s="451"/>
      <c r="F25" s="448"/>
      <c r="G25" s="153" t="s">
        <v>444</v>
      </c>
      <c r="H25" s="194" t="s">
        <v>297</v>
      </c>
      <c r="I25" s="148" t="s">
        <v>350</v>
      </c>
      <c r="J25" s="148"/>
      <c r="K25" s="148"/>
      <c r="L25" s="148"/>
      <c r="M25" s="148"/>
      <c r="N25" s="148" t="s">
        <v>349</v>
      </c>
      <c r="O25" s="148"/>
      <c r="P25" s="148"/>
      <c r="Q25" s="148"/>
      <c r="R25" s="148"/>
    </row>
    <row r="26" spans="1:18" ht="60" customHeight="1">
      <c r="A26" s="460"/>
      <c r="B26" s="445"/>
      <c r="C26" s="451"/>
      <c r="D26" s="448"/>
      <c r="E26" s="451"/>
      <c r="F26" s="448"/>
      <c r="G26" s="153" t="s">
        <v>445</v>
      </c>
      <c r="H26" s="151" t="s">
        <v>279</v>
      </c>
      <c r="I26" s="148" t="s">
        <v>350</v>
      </c>
      <c r="J26" s="148"/>
      <c r="K26" s="148"/>
      <c r="L26" s="148"/>
      <c r="M26" s="148" t="s">
        <v>349</v>
      </c>
      <c r="N26" s="148"/>
      <c r="O26" s="148"/>
      <c r="P26" s="148"/>
      <c r="Q26" s="148"/>
      <c r="R26" s="148"/>
    </row>
    <row r="27" spans="1:18" ht="36" customHeight="1">
      <c r="A27" s="460"/>
      <c r="B27" s="445"/>
      <c r="C27" s="451"/>
      <c r="D27" s="448"/>
      <c r="E27" s="451"/>
      <c r="F27" s="448"/>
      <c r="G27" s="153" t="s">
        <v>446</v>
      </c>
      <c r="H27" s="151" t="s">
        <v>345</v>
      </c>
      <c r="I27" s="148" t="s">
        <v>350</v>
      </c>
      <c r="J27" s="148"/>
      <c r="K27" s="148"/>
      <c r="L27" s="148"/>
      <c r="M27" s="148" t="s">
        <v>349</v>
      </c>
      <c r="N27" s="148"/>
      <c r="O27" s="148"/>
      <c r="P27" s="148"/>
      <c r="Q27" s="148"/>
      <c r="R27" s="148"/>
    </row>
    <row r="28" spans="1:18" ht="31.5">
      <c r="A28" s="460"/>
      <c r="B28" s="445"/>
      <c r="C28" s="451"/>
      <c r="D28" s="448"/>
      <c r="E28" s="451"/>
      <c r="F28" s="448"/>
      <c r="G28" s="153" t="s">
        <v>447</v>
      </c>
      <c r="H28" s="194" t="s">
        <v>300</v>
      </c>
      <c r="I28" s="148" t="s">
        <v>350</v>
      </c>
      <c r="J28" s="148"/>
      <c r="K28" s="148"/>
      <c r="L28" s="148"/>
      <c r="M28" s="148"/>
      <c r="N28" s="148"/>
      <c r="O28" s="148"/>
      <c r="P28" s="148"/>
      <c r="Q28" s="148"/>
      <c r="R28" s="148" t="s">
        <v>349</v>
      </c>
    </row>
    <row r="29" spans="1:18" ht="31.5">
      <c r="A29" s="460"/>
      <c r="B29" s="445"/>
      <c r="C29" s="451"/>
      <c r="D29" s="448"/>
      <c r="E29" s="451"/>
      <c r="F29" s="448"/>
      <c r="G29" s="153" t="s">
        <v>448</v>
      </c>
      <c r="H29" s="151" t="s">
        <v>301</v>
      </c>
      <c r="I29" s="148" t="s">
        <v>350</v>
      </c>
      <c r="J29" s="148" t="s">
        <v>349</v>
      </c>
      <c r="K29" s="148"/>
      <c r="L29" s="148"/>
      <c r="M29" s="148"/>
      <c r="N29" s="148"/>
      <c r="O29" s="148"/>
      <c r="P29" s="148"/>
      <c r="Q29" s="148"/>
      <c r="R29" s="148"/>
    </row>
    <row r="30" spans="1:18" ht="61.5" customHeight="1">
      <c r="A30" s="460"/>
      <c r="B30" s="445"/>
      <c r="C30" s="451"/>
      <c r="D30" s="448"/>
      <c r="E30" s="451"/>
      <c r="F30" s="448"/>
      <c r="G30" s="153" t="s">
        <v>449</v>
      </c>
      <c r="H30" s="151" t="s">
        <v>372</v>
      </c>
      <c r="I30" s="148" t="s">
        <v>350</v>
      </c>
      <c r="J30" s="148" t="s">
        <v>349</v>
      </c>
      <c r="K30" s="148" t="s">
        <v>349</v>
      </c>
      <c r="L30" s="148" t="s">
        <v>349</v>
      </c>
      <c r="M30" s="148" t="s">
        <v>349</v>
      </c>
      <c r="N30" s="148" t="s">
        <v>349</v>
      </c>
      <c r="O30" s="148" t="s">
        <v>349</v>
      </c>
      <c r="P30" s="148" t="s">
        <v>349</v>
      </c>
      <c r="Q30" s="148" t="s">
        <v>349</v>
      </c>
      <c r="R30" s="148" t="s">
        <v>349</v>
      </c>
    </row>
    <row r="31" spans="1:18" ht="63">
      <c r="A31" s="460"/>
      <c r="B31" s="445"/>
      <c r="C31" s="451"/>
      <c r="D31" s="448"/>
      <c r="E31" s="451"/>
      <c r="F31" s="448"/>
      <c r="G31" s="153" t="s">
        <v>450</v>
      </c>
      <c r="H31" s="151" t="s">
        <v>304</v>
      </c>
      <c r="I31" s="148" t="s">
        <v>350</v>
      </c>
      <c r="J31" s="148"/>
      <c r="K31" s="148" t="s">
        <v>349</v>
      </c>
      <c r="L31" s="148"/>
      <c r="M31" s="148"/>
      <c r="N31" s="148"/>
      <c r="O31" s="148"/>
      <c r="P31" s="148"/>
      <c r="Q31" s="148"/>
      <c r="R31" s="148"/>
    </row>
    <row r="32" spans="1:18" ht="47.25">
      <c r="A32" s="460"/>
      <c r="B32" s="445"/>
      <c r="C32" s="451"/>
      <c r="D32" s="448"/>
      <c r="E32" s="451"/>
      <c r="F32" s="448"/>
      <c r="G32" s="153" t="s">
        <v>451</v>
      </c>
      <c r="H32" s="151" t="s">
        <v>397</v>
      </c>
      <c r="I32" s="148" t="s">
        <v>350</v>
      </c>
      <c r="J32" s="148"/>
      <c r="K32" s="148"/>
      <c r="L32" s="148" t="s">
        <v>349</v>
      </c>
      <c r="M32" s="148"/>
      <c r="N32" s="148"/>
      <c r="O32" s="148"/>
      <c r="P32" s="148"/>
      <c r="Q32" s="148"/>
      <c r="R32" s="148"/>
    </row>
    <row r="33" spans="1:18" ht="47.25">
      <c r="A33" s="460"/>
      <c r="B33" s="445"/>
      <c r="C33" s="451"/>
      <c r="D33" s="448"/>
      <c r="E33" s="452"/>
      <c r="F33" s="449"/>
      <c r="G33" s="153" t="s">
        <v>452</v>
      </c>
      <c r="H33" s="151" t="s">
        <v>398</v>
      </c>
      <c r="I33" s="148" t="s">
        <v>350</v>
      </c>
      <c r="J33" s="148"/>
      <c r="K33" s="148"/>
      <c r="L33" s="148"/>
      <c r="M33" s="148" t="s">
        <v>349</v>
      </c>
      <c r="N33" s="148"/>
      <c r="O33" s="148"/>
      <c r="P33" s="148"/>
      <c r="Q33" s="148"/>
      <c r="R33" s="148"/>
    </row>
    <row r="34" spans="1:18" ht="60" customHeight="1">
      <c r="A34" s="460"/>
      <c r="B34" s="445"/>
      <c r="C34" s="451"/>
      <c r="D34" s="448"/>
      <c r="E34" s="450" t="s">
        <v>454</v>
      </c>
      <c r="F34" s="447" t="s">
        <v>319</v>
      </c>
      <c r="G34" s="153" t="s">
        <v>455</v>
      </c>
      <c r="H34" s="194" t="s">
        <v>399</v>
      </c>
      <c r="I34" s="148" t="s">
        <v>350</v>
      </c>
      <c r="J34" s="148"/>
      <c r="K34" s="148"/>
      <c r="L34" s="148"/>
      <c r="M34" s="148"/>
      <c r="N34" s="148" t="s">
        <v>349</v>
      </c>
      <c r="O34" s="148"/>
      <c r="P34" s="148"/>
      <c r="Q34" s="148"/>
      <c r="R34" s="148"/>
    </row>
    <row r="35" spans="1:18" ht="61.5" customHeight="1">
      <c r="A35" s="460"/>
      <c r="B35" s="445"/>
      <c r="C35" s="452"/>
      <c r="D35" s="449"/>
      <c r="E35" s="452"/>
      <c r="F35" s="449"/>
      <c r="G35" s="153" t="s">
        <v>456</v>
      </c>
      <c r="H35" s="194" t="s">
        <v>436</v>
      </c>
      <c r="I35" s="148" t="s">
        <v>350</v>
      </c>
      <c r="J35" s="148"/>
      <c r="K35" s="148"/>
      <c r="L35" s="148"/>
      <c r="M35" s="148"/>
      <c r="N35" s="148" t="s">
        <v>349</v>
      </c>
      <c r="O35" s="148"/>
      <c r="P35" s="148"/>
      <c r="Q35" s="148"/>
      <c r="R35" s="148"/>
    </row>
    <row r="36" spans="1:18" ht="52.5" customHeight="1">
      <c r="A36" s="460"/>
      <c r="B36" s="445"/>
      <c r="C36" s="450" t="s">
        <v>187</v>
      </c>
      <c r="D36" s="447" t="s">
        <v>364</v>
      </c>
      <c r="E36" s="450" t="s">
        <v>457</v>
      </c>
      <c r="F36" s="447" t="s">
        <v>320</v>
      </c>
      <c r="G36" s="153" t="s">
        <v>458</v>
      </c>
      <c r="H36" s="194" t="s">
        <v>340</v>
      </c>
      <c r="I36" s="148" t="s">
        <v>350</v>
      </c>
      <c r="J36" s="148" t="s">
        <v>349</v>
      </c>
      <c r="K36" s="148" t="s">
        <v>349</v>
      </c>
      <c r="L36" s="148" t="s">
        <v>349</v>
      </c>
      <c r="M36" s="148" t="s">
        <v>349</v>
      </c>
      <c r="N36" s="148" t="s">
        <v>349</v>
      </c>
      <c r="O36" s="148" t="s">
        <v>349</v>
      </c>
      <c r="P36" s="148" t="s">
        <v>349</v>
      </c>
      <c r="Q36" s="148" t="s">
        <v>349</v>
      </c>
      <c r="R36" s="148" t="s">
        <v>349</v>
      </c>
    </row>
    <row r="37" spans="1:18" ht="69.75" customHeight="1">
      <c r="A37" s="460"/>
      <c r="B37" s="445"/>
      <c r="C37" s="451"/>
      <c r="D37" s="448"/>
      <c r="E37" s="451"/>
      <c r="F37" s="448"/>
      <c r="G37" s="153" t="s">
        <v>459</v>
      </c>
      <c r="H37" s="194" t="s">
        <v>400</v>
      </c>
      <c r="I37" s="148" t="s">
        <v>350</v>
      </c>
      <c r="J37" s="148" t="s">
        <v>349</v>
      </c>
      <c r="K37" s="148"/>
      <c r="L37" s="148" t="s">
        <v>349</v>
      </c>
      <c r="M37" s="148"/>
      <c r="N37" s="148"/>
      <c r="O37" s="148"/>
      <c r="P37" s="148" t="s">
        <v>349</v>
      </c>
      <c r="Q37" s="148"/>
      <c r="R37" s="148"/>
    </row>
    <row r="38" spans="1:18" ht="55.5" customHeight="1">
      <c r="A38" s="460"/>
      <c r="B38" s="445"/>
      <c r="C38" s="451"/>
      <c r="D38" s="448"/>
      <c r="E38" s="451"/>
      <c r="F38" s="448"/>
      <c r="G38" s="153" t="s">
        <v>460</v>
      </c>
      <c r="H38" s="194" t="s">
        <v>288</v>
      </c>
      <c r="I38" s="148" t="s">
        <v>350</v>
      </c>
      <c r="J38" s="148"/>
      <c r="K38" s="148"/>
      <c r="L38" s="148"/>
      <c r="M38" s="148"/>
      <c r="N38" s="148"/>
      <c r="O38" s="148" t="s">
        <v>349</v>
      </c>
      <c r="P38" s="148" t="s">
        <v>349</v>
      </c>
      <c r="Q38" s="148" t="s">
        <v>349</v>
      </c>
      <c r="R38" s="148"/>
    </row>
    <row r="39" spans="1:18" ht="63" customHeight="1">
      <c r="A39" s="460"/>
      <c r="B39" s="445"/>
      <c r="C39" s="451"/>
      <c r="D39" s="448"/>
      <c r="E39" s="451"/>
      <c r="F39" s="448"/>
      <c r="G39" s="153" t="s">
        <v>461</v>
      </c>
      <c r="H39" s="151" t="s">
        <v>401</v>
      </c>
      <c r="I39" s="148" t="s">
        <v>350</v>
      </c>
      <c r="J39" s="148" t="s">
        <v>349</v>
      </c>
      <c r="K39" s="148"/>
      <c r="L39" s="148"/>
      <c r="M39" s="148"/>
      <c r="N39" s="148"/>
      <c r="O39" s="148"/>
      <c r="P39" s="148"/>
      <c r="Q39" s="148"/>
      <c r="R39" s="148"/>
    </row>
    <row r="40" spans="1:18" ht="69.75" customHeight="1">
      <c r="A40" s="460"/>
      <c r="B40" s="445"/>
      <c r="C40" s="451"/>
      <c r="D40" s="448"/>
      <c r="E40" s="452"/>
      <c r="F40" s="449"/>
      <c r="G40" s="153" t="s">
        <v>462</v>
      </c>
      <c r="H40" s="151" t="s">
        <v>437</v>
      </c>
      <c r="I40" s="148" t="s">
        <v>350</v>
      </c>
      <c r="J40" s="148" t="s">
        <v>349</v>
      </c>
      <c r="K40" s="148"/>
      <c r="L40" s="148"/>
      <c r="M40" s="148"/>
      <c r="N40" s="148"/>
      <c r="O40" s="148"/>
      <c r="P40" s="148"/>
      <c r="Q40" s="148"/>
      <c r="R40" s="148"/>
    </row>
    <row r="41" spans="1:18" ht="31.5">
      <c r="A41" s="460"/>
      <c r="B41" s="445"/>
      <c r="C41" s="451"/>
      <c r="D41" s="448"/>
      <c r="E41" s="450" t="s">
        <v>533</v>
      </c>
      <c r="F41" s="447" t="s">
        <v>438</v>
      </c>
      <c r="G41" s="153" t="s">
        <v>463</v>
      </c>
      <c r="H41" s="194" t="s">
        <v>402</v>
      </c>
      <c r="I41" s="148" t="s">
        <v>350</v>
      </c>
      <c r="J41" s="148"/>
      <c r="K41" s="148"/>
      <c r="L41" s="148"/>
      <c r="M41" s="148"/>
      <c r="N41" s="148"/>
      <c r="O41" s="148"/>
      <c r="P41" s="148"/>
      <c r="Q41" s="148"/>
      <c r="R41" s="148" t="s">
        <v>349</v>
      </c>
    </row>
    <row r="42" spans="1:18" ht="31.5">
      <c r="A42" s="460"/>
      <c r="B42" s="445"/>
      <c r="C42" s="451"/>
      <c r="D42" s="448"/>
      <c r="E42" s="451"/>
      <c r="F42" s="448"/>
      <c r="G42" s="153" t="s">
        <v>464</v>
      </c>
      <c r="H42" s="194" t="s">
        <v>403</v>
      </c>
      <c r="I42" s="148" t="s">
        <v>350</v>
      </c>
      <c r="J42" s="148"/>
      <c r="K42" s="148"/>
      <c r="L42" s="148"/>
      <c r="M42" s="148"/>
      <c r="N42" s="148"/>
      <c r="O42" s="148"/>
      <c r="P42" s="148"/>
      <c r="Q42" s="148"/>
      <c r="R42" s="148" t="s">
        <v>349</v>
      </c>
    </row>
    <row r="43" spans="1:18" ht="31.5">
      <c r="A43" s="460"/>
      <c r="B43" s="445"/>
      <c r="C43" s="451"/>
      <c r="D43" s="448"/>
      <c r="E43" s="451"/>
      <c r="F43" s="448"/>
      <c r="G43" s="153" t="s">
        <v>465</v>
      </c>
      <c r="H43" s="225" t="s">
        <v>404</v>
      </c>
      <c r="I43" s="148" t="s">
        <v>350</v>
      </c>
      <c r="J43" s="148"/>
      <c r="K43" s="148"/>
      <c r="L43" s="148" t="s">
        <v>349</v>
      </c>
      <c r="M43" s="148" t="s">
        <v>349</v>
      </c>
      <c r="N43" s="148"/>
      <c r="O43" s="148"/>
      <c r="P43" s="148"/>
      <c r="Q43" s="148"/>
      <c r="R43" s="148"/>
    </row>
    <row r="44" spans="1:18" ht="44.25" customHeight="1">
      <c r="A44" s="460"/>
      <c r="B44" s="445"/>
      <c r="C44" s="451"/>
      <c r="D44" s="448"/>
      <c r="E44" s="451"/>
      <c r="F44" s="448"/>
      <c r="G44" s="153" t="s">
        <v>466</v>
      </c>
      <c r="H44" s="225" t="s">
        <v>405</v>
      </c>
      <c r="I44" s="148" t="s">
        <v>350</v>
      </c>
      <c r="J44" s="148"/>
      <c r="K44" s="148"/>
      <c r="L44" s="148"/>
      <c r="M44" s="148"/>
      <c r="N44" s="148"/>
      <c r="O44" s="148" t="s">
        <v>349</v>
      </c>
      <c r="P44" s="148"/>
      <c r="Q44" s="148"/>
      <c r="R44" s="148"/>
    </row>
    <row r="45" spans="1:18" ht="75" customHeight="1">
      <c r="A45" s="460"/>
      <c r="B45" s="445"/>
      <c r="C45" s="451"/>
      <c r="D45" s="448"/>
      <c r="E45" s="451"/>
      <c r="F45" s="448"/>
      <c r="G45" s="153" t="s">
        <v>467</v>
      </c>
      <c r="H45" s="225" t="s">
        <v>321</v>
      </c>
      <c r="I45" s="148" t="s">
        <v>350</v>
      </c>
      <c r="J45" s="148"/>
      <c r="K45" s="148"/>
      <c r="L45" s="148"/>
      <c r="M45" s="148"/>
      <c r="N45" s="148"/>
      <c r="O45" s="148"/>
      <c r="P45" s="148" t="s">
        <v>349</v>
      </c>
      <c r="Q45" s="148" t="s">
        <v>349</v>
      </c>
      <c r="R45" s="148"/>
    </row>
    <row r="46" spans="1:18" ht="78.75" customHeight="1">
      <c r="A46" s="460"/>
      <c r="B46" s="445"/>
      <c r="C46" s="451"/>
      <c r="D46" s="448"/>
      <c r="E46" s="451"/>
      <c r="F46" s="448"/>
      <c r="G46" s="153" t="s">
        <v>468</v>
      </c>
      <c r="H46" s="194" t="s">
        <v>322</v>
      </c>
      <c r="I46" s="148" t="s">
        <v>350</v>
      </c>
      <c r="J46" s="148" t="s">
        <v>152</v>
      </c>
      <c r="K46" s="148" t="s">
        <v>152</v>
      </c>
      <c r="L46" s="148" t="s">
        <v>152</v>
      </c>
      <c r="M46" s="148" t="s">
        <v>152</v>
      </c>
      <c r="N46" s="148" t="s">
        <v>152</v>
      </c>
      <c r="O46" s="148" t="s">
        <v>349</v>
      </c>
      <c r="P46" s="148" t="s">
        <v>152</v>
      </c>
      <c r="Q46" s="148" t="s">
        <v>152</v>
      </c>
      <c r="R46" s="148" t="s">
        <v>152</v>
      </c>
    </row>
    <row r="47" spans="1:18" ht="47.25">
      <c r="A47" s="460"/>
      <c r="B47" s="445"/>
      <c r="C47" s="451"/>
      <c r="D47" s="448"/>
      <c r="E47" s="451"/>
      <c r="F47" s="448"/>
      <c r="G47" s="153" t="s">
        <v>469</v>
      </c>
      <c r="H47" s="194" t="s">
        <v>342</v>
      </c>
      <c r="I47" s="148" t="s">
        <v>350</v>
      </c>
      <c r="J47" s="148"/>
      <c r="K47" s="148"/>
      <c r="L47" s="148"/>
      <c r="M47" s="148"/>
      <c r="N47" s="148"/>
      <c r="O47" s="148" t="s">
        <v>349</v>
      </c>
      <c r="P47" s="148"/>
      <c r="Q47" s="148"/>
      <c r="R47" s="148"/>
    </row>
    <row r="48" spans="1:18" ht="52.5" customHeight="1">
      <c r="A48" s="460"/>
      <c r="B48" s="445"/>
      <c r="C48" s="451"/>
      <c r="D48" s="448"/>
      <c r="E48" s="451"/>
      <c r="F48" s="448"/>
      <c r="G48" s="153" t="s">
        <v>470</v>
      </c>
      <c r="H48" s="194" t="s">
        <v>287</v>
      </c>
      <c r="I48" s="148" t="s">
        <v>350</v>
      </c>
      <c r="J48" s="148"/>
      <c r="K48" s="148"/>
      <c r="L48" s="148"/>
      <c r="M48" s="148"/>
      <c r="N48" s="148"/>
      <c r="O48" s="148"/>
      <c r="P48" s="148" t="s">
        <v>349</v>
      </c>
      <c r="Q48" s="148"/>
      <c r="R48" s="148"/>
    </row>
    <row r="49" spans="1:18" ht="52.5" customHeight="1">
      <c r="A49" s="460"/>
      <c r="B49" s="445"/>
      <c r="C49" s="451"/>
      <c r="D49" s="448"/>
      <c r="E49" s="451"/>
      <c r="F49" s="448"/>
      <c r="G49" s="153" t="s">
        <v>471</v>
      </c>
      <c r="H49" s="194" t="s">
        <v>343</v>
      </c>
      <c r="I49" s="148" t="s">
        <v>350</v>
      </c>
      <c r="J49" s="148"/>
      <c r="K49" s="148" t="s">
        <v>349</v>
      </c>
      <c r="L49" s="148"/>
      <c r="M49" s="148"/>
      <c r="N49" s="148"/>
      <c r="O49" s="148"/>
      <c r="P49" s="148"/>
      <c r="Q49" s="148"/>
      <c r="R49" s="148"/>
    </row>
    <row r="50" spans="1:18" ht="52.5" customHeight="1">
      <c r="A50" s="460"/>
      <c r="B50" s="445"/>
      <c r="C50" s="451"/>
      <c r="D50" s="448"/>
      <c r="E50" s="451"/>
      <c r="F50" s="448"/>
      <c r="G50" s="153" t="s">
        <v>472</v>
      </c>
      <c r="H50" s="194" t="s">
        <v>344</v>
      </c>
      <c r="I50" s="148" t="s">
        <v>350</v>
      </c>
      <c r="J50" s="148"/>
      <c r="K50" s="148"/>
      <c r="L50" s="148" t="s">
        <v>349</v>
      </c>
      <c r="M50" s="148"/>
      <c r="N50" s="148"/>
      <c r="O50" s="148"/>
      <c r="P50" s="148"/>
      <c r="Q50" s="148"/>
      <c r="R50" s="148"/>
    </row>
    <row r="51" spans="1:18" ht="52.5" customHeight="1">
      <c r="A51" s="460"/>
      <c r="B51" s="445"/>
      <c r="C51" s="451"/>
      <c r="D51" s="448"/>
      <c r="E51" s="451"/>
      <c r="F51" s="448"/>
      <c r="G51" s="153" t="s">
        <v>473</v>
      </c>
      <c r="H51" s="194" t="s">
        <v>406</v>
      </c>
      <c r="I51" s="148" t="s">
        <v>350</v>
      </c>
      <c r="J51" s="148" t="s">
        <v>349</v>
      </c>
      <c r="K51" s="148"/>
      <c r="L51" s="148"/>
      <c r="M51" s="148"/>
      <c r="N51" s="148"/>
      <c r="O51" s="148"/>
      <c r="P51" s="148"/>
      <c r="Q51" s="148"/>
      <c r="R51" s="148" t="s">
        <v>349</v>
      </c>
    </row>
    <row r="52" spans="1:18" ht="52.5" customHeight="1">
      <c r="A52" s="460"/>
      <c r="B52" s="445"/>
      <c r="C52" s="451"/>
      <c r="D52" s="448"/>
      <c r="E52" s="451"/>
      <c r="F52" s="448"/>
      <c r="G52" s="153" t="s">
        <v>474</v>
      </c>
      <c r="H52" s="151" t="s">
        <v>407</v>
      </c>
      <c r="I52" s="148" t="s">
        <v>350</v>
      </c>
      <c r="J52" s="148" t="s">
        <v>349</v>
      </c>
      <c r="K52" s="148"/>
      <c r="L52" s="148"/>
      <c r="M52" s="148"/>
      <c r="N52" s="148"/>
      <c r="O52" s="148"/>
      <c r="P52" s="148"/>
      <c r="Q52" s="148"/>
      <c r="R52" s="148"/>
    </row>
    <row r="53" spans="1:18" ht="52.5" customHeight="1">
      <c r="A53" s="460"/>
      <c r="B53" s="445"/>
      <c r="C53" s="451"/>
      <c r="D53" s="448"/>
      <c r="E53" s="451"/>
      <c r="F53" s="448"/>
      <c r="G53" s="153" t="s">
        <v>475</v>
      </c>
      <c r="H53" s="151" t="s">
        <v>408</v>
      </c>
      <c r="I53" s="148" t="s">
        <v>350</v>
      </c>
      <c r="J53" s="148"/>
      <c r="K53" s="148"/>
      <c r="L53" s="148" t="s">
        <v>349</v>
      </c>
      <c r="M53" s="148"/>
      <c r="N53" s="148"/>
      <c r="O53" s="148"/>
      <c r="P53" s="148"/>
      <c r="Q53" s="148"/>
      <c r="R53" s="148"/>
    </row>
    <row r="54" spans="1:18" ht="52.5" customHeight="1">
      <c r="A54" s="460"/>
      <c r="B54" s="445"/>
      <c r="C54" s="452"/>
      <c r="D54" s="449"/>
      <c r="E54" s="452"/>
      <c r="F54" s="449"/>
      <c r="G54" s="153" t="s">
        <v>476</v>
      </c>
      <c r="H54" s="151" t="s">
        <v>409</v>
      </c>
      <c r="I54" s="148" t="s">
        <v>350</v>
      </c>
      <c r="J54" s="148"/>
      <c r="K54" s="148"/>
      <c r="L54" s="148" t="s">
        <v>349</v>
      </c>
      <c r="M54" s="148" t="s">
        <v>349</v>
      </c>
      <c r="N54" s="148"/>
      <c r="O54" s="148" t="s">
        <v>349</v>
      </c>
      <c r="P54" s="148"/>
      <c r="Q54" s="148"/>
      <c r="R54" s="148"/>
    </row>
    <row r="55" spans="1:18" ht="84" customHeight="1">
      <c r="A55" s="460"/>
      <c r="B55" s="445"/>
      <c r="C55" s="453" t="s">
        <v>188</v>
      </c>
      <c r="D55" s="447" t="s">
        <v>189</v>
      </c>
      <c r="E55" s="450" t="s">
        <v>477</v>
      </c>
      <c r="F55" s="447" t="s">
        <v>323</v>
      </c>
      <c r="G55" s="153" t="s">
        <v>479</v>
      </c>
      <c r="H55" s="194" t="s">
        <v>325</v>
      </c>
      <c r="I55" s="148" t="s">
        <v>350</v>
      </c>
      <c r="J55" s="148" t="s">
        <v>349</v>
      </c>
      <c r="K55" s="148"/>
      <c r="L55" s="148"/>
      <c r="M55" s="148"/>
      <c r="N55" s="148" t="s">
        <v>152</v>
      </c>
      <c r="O55" s="148"/>
      <c r="P55" s="148"/>
      <c r="Q55" s="148"/>
      <c r="R55" s="148"/>
    </row>
    <row r="56" spans="1:18" ht="54.75" customHeight="1">
      <c r="A56" s="460"/>
      <c r="B56" s="445"/>
      <c r="C56" s="453"/>
      <c r="D56" s="448"/>
      <c r="E56" s="452"/>
      <c r="F56" s="449"/>
      <c r="G56" s="153" t="s">
        <v>480</v>
      </c>
      <c r="H56" s="194" t="s">
        <v>439</v>
      </c>
      <c r="I56" s="148" t="s">
        <v>350</v>
      </c>
      <c r="J56" s="148" t="s">
        <v>349</v>
      </c>
      <c r="K56" s="148"/>
      <c r="L56" s="148"/>
      <c r="M56" s="148"/>
      <c r="N56" s="148"/>
      <c r="O56" s="148"/>
      <c r="P56" s="148"/>
      <c r="Q56" s="148"/>
      <c r="R56" s="148"/>
    </row>
    <row r="57" spans="1:18" ht="52.5" customHeight="1">
      <c r="A57" s="460"/>
      <c r="B57" s="445"/>
      <c r="C57" s="453"/>
      <c r="D57" s="449"/>
      <c r="E57" s="263" t="s">
        <v>478</v>
      </c>
      <c r="F57" s="233" t="s">
        <v>324</v>
      </c>
      <c r="G57" s="153" t="s">
        <v>481</v>
      </c>
      <c r="H57" s="194" t="s">
        <v>410</v>
      </c>
      <c r="I57" s="148" t="s">
        <v>350</v>
      </c>
      <c r="J57" s="148" t="s">
        <v>349</v>
      </c>
      <c r="K57" s="148"/>
      <c r="L57" s="148"/>
      <c r="M57" s="148"/>
      <c r="N57" s="148"/>
      <c r="O57" s="148"/>
      <c r="P57" s="148"/>
      <c r="Q57" s="148"/>
      <c r="R57" s="148"/>
    </row>
    <row r="58" spans="1:18" ht="45.75" customHeight="1">
      <c r="A58" s="460"/>
      <c r="B58" s="445"/>
      <c r="C58" s="450" t="s">
        <v>190</v>
      </c>
      <c r="D58" s="447" t="s">
        <v>191</v>
      </c>
      <c r="E58" s="450" t="s">
        <v>534</v>
      </c>
      <c r="F58" s="447" t="s">
        <v>326</v>
      </c>
      <c r="G58" s="153" t="s">
        <v>482</v>
      </c>
      <c r="H58" s="194" t="s">
        <v>303</v>
      </c>
      <c r="I58" s="148" t="s">
        <v>350</v>
      </c>
      <c r="J58" s="148"/>
      <c r="K58" s="148"/>
      <c r="L58" s="148"/>
      <c r="M58" s="148"/>
      <c r="N58" s="148"/>
      <c r="O58" s="148" t="s">
        <v>349</v>
      </c>
      <c r="P58" s="148" t="s">
        <v>349</v>
      </c>
      <c r="Q58" s="148" t="s">
        <v>349</v>
      </c>
      <c r="R58" s="148"/>
    </row>
    <row r="59" spans="1:18" ht="78.75">
      <c r="A59" s="460"/>
      <c r="B59" s="445"/>
      <c r="C59" s="451"/>
      <c r="D59" s="448"/>
      <c r="E59" s="451"/>
      <c r="F59" s="448"/>
      <c r="G59" s="153" t="s">
        <v>483</v>
      </c>
      <c r="H59" s="194" t="s">
        <v>346</v>
      </c>
      <c r="I59" s="148" t="s">
        <v>350</v>
      </c>
      <c r="J59" s="148"/>
      <c r="K59" s="148"/>
      <c r="L59" s="148"/>
      <c r="M59" s="148"/>
      <c r="N59" s="148"/>
      <c r="O59" s="148" t="s">
        <v>349</v>
      </c>
      <c r="P59" s="148" t="s">
        <v>349</v>
      </c>
      <c r="Q59" s="148" t="s">
        <v>349</v>
      </c>
      <c r="R59" s="148"/>
    </row>
    <row r="60" spans="1:18" ht="63">
      <c r="A60" s="460"/>
      <c r="B60" s="445"/>
      <c r="C60" s="451"/>
      <c r="D60" s="448"/>
      <c r="E60" s="451"/>
      <c r="F60" s="448"/>
      <c r="G60" s="153" t="s">
        <v>484</v>
      </c>
      <c r="H60" s="194" t="s">
        <v>329</v>
      </c>
      <c r="I60" s="148" t="s">
        <v>349</v>
      </c>
      <c r="J60" s="148"/>
      <c r="K60" s="148"/>
      <c r="L60" s="148"/>
      <c r="M60" s="148"/>
      <c r="N60" s="148"/>
      <c r="O60" s="148" t="s">
        <v>349</v>
      </c>
      <c r="P60" s="148" t="s">
        <v>349</v>
      </c>
      <c r="Q60" s="148" t="s">
        <v>349</v>
      </c>
      <c r="R60" s="148"/>
    </row>
    <row r="61" spans="1:18" ht="52.5" customHeight="1">
      <c r="A61" s="460"/>
      <c r="B61" s="445"/>
      <c r="C61" s="451"/>
      <c r="D61" s="448"/>
      <c r="E61" s="452"/>
      <c r="F61" s="449"/>
      <c r="G61" s="153" t="s">
        <v>485</v>
      </c>
      <c r="H61" s="194" t="s">
        <v>330</v>
      </c>
      <c r="I61" s="148" t="s">
        <v>350</v>
      </c>
      <c r="J61" s="148"/>
      <c r="K61" s="148"/>
      <c r="L61" s="148"/>
      <c r="M61" s="148"/>
      <c r="N61" s="148"/>
      <c r="O61" s="148" t="s">
        <v>349</v>
      </c>
      <c r="P61" s="148"/>
      <c r="Q61" s="148"/>
      <c r="R61" s="148"/>
    </row>
    <row r="62" spans="1:18" ht="52.5" customHeight="1">
      <c r="A62" s="460"/>
      <c r="B62" s="445"/>
      <c r="C62" s="451"/>
      <c r="D62" s="448"/>
      <c r="E62" s="450" t="s">
        <v>489</v>
      </c>
      <c r="F62" s="447" t="s">
        <v>327</v>
      </c>
      <c r="G62" s="153" t="s">
        <v>531</v>
      </c>
      <c r="H62" s="194" t="s">
        <v>559</v>
      </c>
      <c r="I62" s="148" t="s">
        <v>350</v>
      </c>
      <c r="J62" s="148"/>
      <c r="K62" s="148" t="s">
        <v>349</v>
      </c>
      <c r="L62" s="148"/>
      <c r="M62" s="148"/>
      <c r="N62" s="148"/>
      <c r="O62" s="148"/>
      <c r="P62" s="148"/>
      <c r="Q62" s="148"/>
      <c r="R62" s="148"/>
    </row>
    <row r="63" spans="1:18" ht="47.25">
      <c r="A63" s="460"/>
      <c r="B63" s="445"/>
      <c r="C63" s="451"/>
      <c r="D63" s="448"/>
      <c r="E63" s="451"/>
      <c r="F63" s="448"/>
      <c r="G63" s="153" t="s">
        <v>594</v>
      </c>
      <c r="H63" s="194" t="s">
        <v>411</v>
      </c>
      <c r="I63" s="148" t="s">
        <v>350</v>
      </c>
      <c r="J63" s="148"/>
      <c r="K63" s="148" t="s">
        <v>349</v>
      </c>
      <c r="L63" s="148"/>
      <c r="M63" s="148"/>
      <c r="N63" s="148"/>
      <c r="O63" s="148"/>
      <c r="P63" s="148"/>
      <c r="Q63" s="148"/>
      <c r="R63" s="148"/>
    </row>
    <row r="64" spans="1:18" ht="47.25">
      <c r="A64" s="460"/>
      <c r="B64" s="445"/>
      <c r="C64" s="451"/>
      <c r="D64" s="448"/>
      <c r="E64" s="451"/>
      <c r="F64" s="448"/>
      <c r="G64" s="153" t="s">
        <v>595</v>
      </c>
      <c r="H64" s="194" t="s">
        <v>593</v>
      </c>
      <c r="I64" s="148" t="s">
        <v>349</v>
      </c>
      <c r="J64" s="148"/>
      <c r="K64" s="148" t="s">
        <v>349</v>
      </c>
      <c r="L64" s="148"/>
      <c r="M64" s="148"/>
      <c r="N64" s="148"/>
      <c r="O64" s="148"/>
      <c r="P64" s="148"/>
      <c r="Q64" s="148"/>
      <c r="R64" s="148"/>
    </row>
    <row r="65" spans="1:18" ht="31.5">
      <c r="A65" s="460"/>
      <c r="B65" s="445"/>
      <c r="C65" s="451"/>
      <c r="D65" s="448"/>
      <c r="E65" s="452"/>
      <c r="F65" s="449"/>
      <c r="G65" s="153" t="s">
        <v>596</v>
      </c>
      <c r="H65" s="194" t="s">
        <v>333</v>
      </c>
      <c r="I65" s="148" t="s">
        <v>350</v>
      </c>
      <c r="J65" s="148"/>
      <c r="K65" s="148"/>
      <c r="L65" s="148"/>
      <c r="M65" s="148"/>
      <c r="N65" s="148" t="s">
        <v>349</v>
      </c>
      <c r="O65" s="148"/>
      <c r="P65" s="148"/>
      <c r="Q65" s="148"/>
      <c r="R65" s="148"/>
    </row>
    <row r="66" spans="1:18" ht="31.5">
      <c r="A66" s="460"/>
      <c r="B66" s="445"/>
      <c r="C66" s="451"/>
      <c r="D66" s="448"/>
      <c r="E66" s="450" t="s">
        <v>490</v>
      </c>
      <c r="F66" s="447" t="s">
        <v>328</v>
      </c>
      <c r="G66" s="153" t="s">
        <v>486</v>
      </c>
      <c r="H66" s="194" t="s">
        <v>303</v>
      </c>
      <c r="I66" s="148" t="s">
        <v>350</v>
      </c>
      <c r="J66" s="148"/>
      <c r="K66" s="148"/>
      <c r="L66" s="148" t="s">
        <v>349</v>
      </c>
      <c r="M66" s="148"/>
      <c r="N66" s="148"/>
      <c r="O66" s="148"/>
      <c r="P66" s="148"/>
      <c r="Q66" s="148"/>
      <c r="R66" s="148"/>
    </row>
    <row r="67" spans="1:18" ht="51.75" customHeight="1">
      <c r="A67" s="460"/>
      <c r="B67" s="445"/>
      <c r="C67" s="451"/>
      <c r="D67" s="448"/>
      <c r="E67" s="451"/>
      <c r="F67" s="448"/>
      <c r="G67" s="153" t="s">
        <v>487</v>
      </c>
      <c r="H67" s="194" t="s">
        <v>412</v>
      </c>
      <c r="I67" s="148" t="s">
        <v>350</v>
      </c>
      <c r="J67" s="148"/>
      <c r="K67" s="148"/>
      <c r="L67" s="148" t="s">
        <v>349</v>
      </c>
      <c r="M67" s="148"/>
      <c r="N67" s="148"/>
      <c r="O67" s="148"/>
      <c r="P67" s="148"/>
      <c r="Q67" s="148"/>
      <c r="R67" s="148"/>
    </row>
    <row r="68" spans="1:18" ht="51.75" customHeight="1">
      <c r="A68" s="460"/>
      <c r="B68" s="445"/>
      <c r="C68" s="451"/>
      <c r="D68" s="448"/>
      <c r="E68" s="451"/>
      <c r="F68" s="448"/>
      <c r="G68" s="153" t="s">
        <v>488</v>
      </c>
      <c r="H68" s="194" t="s">
        <v>331</v>
      </c>
      <c r="I68" s="148" t="s">
        <v>349</v>
      </c>
      <c r="J68" s="148"/>
      <c r="K68" s="148"/>
      <c r="L68" s="148" t="s">
        <v>349</v>
      </c>
      <c r="M68" s="148"/>
      <c r="N68" s="148"/>
      <c r="O68" s="148"/>
      <c r="P68" s="148"/>
      <c r="Q68" s="148"/>
      <c r="R68" s="148"/>
    </row>
    <row r="69" spans="1:18" ht="51.75" customHeight="1">
      <c r="A69" s="461"/>
      <c r="B69" s="446"/>
      <c r="C69" s="452"/>
      <c r="D69" s="449"/>
      <c r="E69" s="452"/>
      <c r="F69" s="449"/>
      <c r="G69" s="153" t="s">
        <v>491</v>
      </c>
      <c r="H69" s="194" t="s">
        <v>332</v>
      </c>
      <c r="I69" s="148" t="s">
        <v>350</v>
      </c>
      <c r="J69" s="148"/>
      <c r="K69" s="148"/>
      <c r="L69" s="148"/>
      <c r="M69" s="148"/>
      <c r="N69" s="148" t="s">
        <v>349</v>
      </c>
      <c r="O69" s="148"/>
      <c r="P69" s="148"/>
      <c r="Q69" s="148"/>
      <c r="R69" s="148"/>
    </row>
    <row r="70" spans="1:18" ht="31.5">
      <c r="A70" s="149">
        <v>8</v>
      </c>
      <c r="B70" s="145" t="s">
        <v>159</v>
      </c>
      <c r="C70" s="150" t="s">
        <v>192</v>
      </c>
      <c r="D70" s="230" t="s">
        <v>254</v>
      </c>
      <c r="E70" s="150" t="s">
        <v>515</v>
      </c>
      <c r="F70" s="230" t="s">
        <v>286</v>
      </c>
      <c r="G70" s="150" t="s">
        <v>518</v>
      </c>
      <c r="H70" s="230" t="s">
        <v>254</v>
      </c>
      <c r="I70" s="148" t="s">
        <v>349</v>
      </c>
      <c r="J70" s="148"/>
      <c r="K70" s="148"/>
      <c r="L70" s="148"/>
      <c r="M70" s="148"/>
      <c r="N70" s="148"/>
      <c r="O70" s="148"/>
      <c r="P70" s="148" t="s">
        <v>349</v>
      </c>
      <c r="Q70" s="148"/>
      <c r="R70" s="148"/>
    </row>
    <row r="71" spans="1:18" ht="42.75" customHeight="1">
      <c r="A71" s="440">
        <v>9</v>
      </c>
      <c r="B71" s="437" t="s">
        <v>160</v>
      </c>
      <c r="C71" s="148" t="s">
        <v>193</v>
      </c>
      <c r="D71" s="230" t="s">
        <v>254</v>
      </c>
      <c r="E71" s="148" t="s">
        <v>516</v>
      </c>
      <c r="F71" s="230" t="s">
        <v>286</v>
      </c>
      <c r="G71" s="148" t="s">
        <v>519</v>
      </c>
      <c r="H71" s="230" t="s">
        <v>254</v>
      </c>
      <c r="I71" s="148" t="s">
        <v>349</v>
      </c>
      <c r="J71" s="148"/>
      <c r="K71" s="148" t="s">
        <v>349</v>
      </c>
      <c r="L71" s="148"/>
      <c r="M71" s="148"/>
      <c r="N71" s="148"/>
      <c r="O71" s="148"/>
      <c r="P71" s="148"/>
      <c r="Q71" s="148"/>
      <c r="R71" s="148"/>
    </row>
    <row r="72" spans="1:18" ht="58.5" customHeight="1">
      <c r="A72" s="440"/>
      <c r="B72" s="437"/>
      <c r="C72" s="148" t="s">
        <v>201</v>
      </c>
      <c r="D72" s="230" t="s">
        <v>255</v>
      </c>
      <c r="E72" s="148" t="s">
        <v>517</v>
      </c>
      <c r="F72" s="230" t="s">
        <v>334</v>
      </c>
      <c r="G72" s="148" t="s">
        <v>520</v>
      </c>
      <c r="H72" s="230" t="s">
        <v>413</v>
      </c>
      <c r="I72" s="148" t="s">
        <v>350</v>
      </c>
      <c r="J72" s="148"/>
      <c r="K72" s="148" t="s">
        <v>349</v>
      </c>
      <c r="L72" s="148"/>
      <c r="M72" s="148" t="s">
        <v>152</v>
      </c>
      <c r="N72" s="148"/>
      <c r="O72" s="148"/>
      <c r="P72" s="148"/>
      <c r="Q72" s="148"/>
      <c r="R72" s="148"/>
    </row>
    <row r="73" spans="1:18" ht="52.5" customHeight="1">
      <c r="A73" s="459">
        <v>10</v>
      </c>
      <c r="B73" s="444" t="s">
        <v>161</v>
      </c>
      <c r="C73" s="441" t="s">
        <v>194</v>
      </c>
      <c r="D73" s="469" t="s">
        <v>252</v>
      </c>
      <c r="E73" s="438" t="s">
        <v>511</v>
      </c>
      <c r="F73" s="469" t="s">
        <v>341</v>
      </c>
      <c r="G73" s="234" t="s">
        <v>512</v>
      </c>
      <c r="H73" s="230" t="s">
        <v>414</v>
      </c>
      <c r="I73" s="148" t="s">
        <v>350</v>
      </c>
      <c r="J73" s="148" t="s">
        <v>349</v>
      </c>
      <c r="K73" s="148"/>
      <c r="L73" s="148"/>
      <c r="M73" s="148"/>
      <c r="N73" s="148"/>
      <c r="O73" s="148"/>
      <c r="P73" s="148"/>
      <c r="Q73" s="148"/>
      <c r="R73" s="148"/>
    </row>
    <row r="74" spans="1:18" ht="52.5" customHeight="1">
      <c r="A74" s="460"/>
      <c r="B74" s="445"/>
      <c r="C74" s="442"/>
      <c r="D74" s="471"/>
      <c r="E74" s="439"/>
      <c r="F74" s="470"/>
      <c r="G74" s="234" t="s">
        <v>513</v>
      </c>
      <c r="H74" s="230" t="s">
        <v>335</v>
      </c>
      <c r="I74" s="148" t="s">
        <v>350</v>
      </c>
      <c r="J74" s="148"/>
      <c r="K74" s="148"/>
      <c r="L74" s="148"/>
      <c r="M74" s="148"/>
      <c r="N74" s="148"/>
      <c r="O74" s="148"/>
      <c r="P74" s="148"/>
      <c r="Q74" s="148"/>
      <c r="R74" s="148" t="s">
        <v>349</v>
      </c>
    </row>
    <row r="75" spans="1:18" ht="66.75" customHeight="1">
      <c r="A75" s="460"/>
      <c r="B75" s="445"/>
      <c r="C75" s="442"/>
      <c r="D75" s="471"/>
      <c r="E75" s="438" t="s">
        <v>510</v>
      </c>
      <c r="F75" s="469" t="s">
        <v>337</v>
      </c>
      <c r="G75" s="234" t="s">
        <v>514</v>
      </c>
      <c r="H75" s="230" t="s">
        <v>415</v>
      </c>
      <c r="I75" s="148" t="s">
        <v>350</v>
      </c>
      <c r="J75" s="148" t="s">
        <v>349</v>
      </c>
      <c r="K75" s="148"/>
      <c r="L75" s="148"/>
      <c r="M75" s="148"/>
      <c r="N75" s="148"/>
      <c r="O75" s="148"/>
      <c r="P75" s="148"/>
      <c r="Q75" s="148"/>
      <c r="R75" s="148"/>
    </row>
    <row r="76" spans="1:18" ht="57.75" customHeight="1">
      <c r="A76" s="461"/>
      <c r="B76" s="446"/>
      <c r="C76" s="443"/>
      <c r="D76" s="470"/>
      <c r="E76" s="439"/>
      <c r="F76" s="470"/>
      <c r="G76" s="234" t="s">
        <v>560</v>
      </c>
      <c r="H76" s="230" t="s">
        <v>336</v>
      </c>
      <c r="I76" s="148" t="s">
        <v>350</v>
      </c>
      <c r="J76" s="148"/>
      <c r="K76" s="148"/>
      <c r="L76" s="148"/>
      <c r="M76" s="148"/>
      <c r="N76" s="148"/>
      <c r="O76" s="148"/>
      <c r="P76" s="148"/>
      <c r="Q76" s="148"/>
      <c r="R76" s="148" t="s">
        <v>349</v>
      </c>
    </row>
    <row r="77" spans="1:18" ht="75.75" customHeight="1">
      <c r="A77" s="459">
        <v>12</v>
      </c>
      <c r="B77" s="444" t="s">
        <v>162</v>
      </c>
      <c r="C77" s="438" t="s">
        <v>163</v>
      </c>
      <c r="D77" s="469" t="s">
        <v>164</v>
      </c>
      <c r="E77" s="248" t="s">
        <v>532</v>
      </c>
      <c r="F77" s="235" t="s">
        <v>347</v>
      </c>
      <c r="G77" s="234" t="s">
        <v>493</v>
      </c>
      <c r="H77" s="247" t="s">
        <v>352</v>
      </c>
      <c r="I77" s="148" t="s">
        <v>350</v>
      </c>
      <c r="J77" s="148" t="s">
        <v>349</v>
      </c>
      <c r="K77" s="148" t="s">
        <v>349</v>
      </c>
      <c r="L77" s="148" t="s">
        <v>349</v>
      </c>
      <c r="M77" s="148" t="s">
        <v>349</v>
      </c>
      <c r="N77" s="148" t="s">
        <v>349</v>
      </c>
      <c r="O77" s="148" t="s">
        <v>349</v>
      </c>
      <c r="P77" s="148" t="s">
        <v>349</v>
      </c>
      <c r="Q77" s="148" t="s">
        <v>349</v>
      </c>
      <c r="R77" s="148" t="s">
        <v>349</v>
      </c>
    </row>
    <row r="78" spans="1:18" ht="53.25" customHeight="1">
      <c r="A78" s="460"/>
      <c r="B78" s="445"/>
      <c r="C78" s="439"/>
      <c r="D78" s="470"/>
      <c r="E78" s="248" t="s">
        <v>492</v>
      </c>
      <c r="F78" s="235" t="s">
        <v>348</v>
      </c>
      <c r="G78" s="234" t="s">
        <v>494</v>
      </c>
      <c r="H78" s="247" t="s">
        <v>351</v>
      </c>
      <c r="I78" s="148" t="s">
        <v>350</v>
      </c>
      <c r="J78" s="360" t="s">
        <v>349</v>
      </c>
      <c r="K78" s="148" t="s">
        <v>349</v>
      </c>
      <c r="L78" s="148" t="s">
        <v>349</v>
      </c>
      <c r="M78" s="148" t="s">
        <v>349</v>
      </c>
      <c r="N78" s="148" t="s">
        <v>349</v>
      </c>
      <c r="O78" s="148" t="s">
        <v>349</v>
      </c>
      <c r="P78" s="148" t="s">
        <v>349</v>
      </c>
      <c r="Q78" s="148" t="s">
        <v>349</v>
      </c>
      <c r="R78" s="148" t="s">
        <v>349</v>
      </c>
    </row>
    <row r="79" spans="1:18" ht="53.25" customHeight="1">
      <c r="A79" s="461"/>
      <c r="B79" s="446"/>
      <c r="C79" s="286" t="s">
        <v>195</v>
      </c>
      <c r="D79" s="287" t="s">
        <v>196</v>
      </c>
      <c r="E79" s="288" t="s">
        <v>573</v>
      </c>
      <c r="F79" s="289" t="s">
        <v>574</v>
      </c>
      <c r="G79" s="288" t="s">
        <v>575</v>
      </c>
      <c r="H79" s="289" t="s">
        <v>574</v>
      </c>
      <c r="I79" s="290" t="s">
        <v>349</v>
      </c>
      <c r="J79" s="360" t="s">
        <v>349</v>
      </c>
      <c r="K79" s="360" t="s">
        <v>349</v>
      </c>
      <c r="L79" s="360" t="s">
        <v>349</v>
      </c>
      <c r="M79" s="360" t="s">
        <v>349</v>
      </c>
      <c r="N79" s="360" t="s">
        <v>349</v>
      </c>
      <c r="O79" s="360" t="s">
        <v>349</v>
      </c>
      <c r="P79" s="360" t="s">
        <v>349</v>
      </c>
      <c r="Q79" s="360" t="s">
        <v>349</v>
      </c>
      <c r="R79" s="360" t="s">
        <v>349</v>
      </c>
    </row>
    <row r="80" spans="1:18" ht="69" customHeight="1">
      <c r="A80" s="459">
        <v>14</v>
      </c>
      <c r="B80" s="444" t="s">
        <v>165</v>
      </c>
      <c r="C80" s="441" t="s">
        <v>166</v>
      </c>
      <c r="D80" s="467" t="s">
        <v>167</v>
      </c>
      <c r="E80" s="441" t="s">
        <v>497</v>
      </c>
      <c r="F80" s="467" t="s">
        <v>167</v>
      </c>
      <c r="G80" s="153" t="s">
        <v>495</v>
      </c>
      <c r="H80" s="194" t="s">
        <v>360</v>
      </c>
      <c r="I80" s="148" t="s">
        <v>349</v>
      </c>
      <c r="J80" s="148" t="s">
        <v>349</v>
      </c>
      <c r="K80" s="148" t="s">
        <v>349</v>
      </c>
      <c r="L80" s="148" t="s">
        <v>349</v>
      </c>
      <c r="M80" s="148" t="s">
        <v>349</v>
      </c>
      <c r="N80" s="148" t="s">
        <v>349</v>
      </c>
      <c r="O80" s="148" t="s">
        <v>349</v>
      </c>
      <c r="P80" s="148" t="s">
        <v>349</v>
      </c>
      <c r="Q80" s="148" t="s">
        <v>349</v>
      </c>
      <c r="R80" s="148" t="s">
        <v>349</v>
      </c>
    </row>
    <row r="81" spans="1:18" ht="60" customHeight="1">
      <c r="A81" s="461"/>
      <c r="B81" s="446"/>
      <c r="C81" s="443"/>
      <c r="D81" s="468"/>
      <c r="E81" s="443"/>
      <c r="F81" s="468"/>
      <c r="G81" s="153" t="s">
        <v>496</v>
      </c>
      <c r="H81" s="194" t="s">
        <v>361</v>
      </c>
      <c r="I81" s="148" t="s">
        <v>349</v>
      </c>
      <c r="J81" s="148" t="s">
        <v>349</v>
      </c>
      <c r="K81" s="148" t="s">
        <v>349</v>
      </c>
      <c r="L81" s="148" t="s">
        <v>349</v>
      </c>
      <c r="M81" s="148" t="s">
        <v>349</v>
      </c>
      <c r="N81" s="148" t="s">
        <v>349</v>
      </c>
      <c r="O81" s="148" t="s">
        <v>349</v>
      </c>
      <c r="P81" s="148" t="s">
        <v>349</v>
      </c>
      <c r="Q81" s="148" t="s">
        <v>349</v>
      </c>
      <c r="R81" s="148" t="s">
        <v>349</v>
      </c>
    </row>
    <row r="82" spans="1:18" ht="133.5" customHeight="1">
      <c r="A82" s="149">
        <v>15</v>
      </c>
      <c r="B82" s="145" t="s">
        <v>168</v>
      </c>
      <c r="C82" s="147" t="s">
        <v>169</v>
      </c>
      <c r="D82" s="273" t="s">
        <v>170</v>
      </c>
      <c r="E82" s="147" t="s">
        <v>498</v>
      </c>
      <c r="F82" s="272" t="s">
        <v>358</v>
      </c>
      <c r="G82" s="147" t="s">
        <v>499</v>
      </c>
      <c r="H82" s="272" t="s">
        <v>359</v>
      </c>
      <c r="I82" s="148" t="s">
        <v>349</v>
      </c>
      <c r="J82" s="148" t="s">
        <v>349</v>
      </c>
      <c r="K82" s="148"/>
      <c r="L82" s="148"/>
      <c r="M82" s="148" t="s">
        <v>349</v>
      </c>
      <c r="N82" s="148" t="s">
        <v>349</v>
      </c>
      <c r="O82" s="148"/>
      <c r="P82" s="148"/>
      <c r="Q82" s="148"/>
      <c r="R82" s="148"/>
    </row>
    <row r="83" spans="1:18" ht="78.75">
      <c r="A83" s="440">
        <v>16</v>
      </c>
      <c r="B83" s="437" t="s">
        <v>171</v>
      </c>
      <c r="C83" s="441" t="s">
        <v>172</v>
      </c>
      <c r="D83" s="467" t="s">
        <v>173</v>
      </c>
      <c r="E83" s="256" t="s">
        <v>501</v>
      </c>
      <c r="F83" s="237" t="s">
        <v>385</v>
      </c>
      <c r="G83" s="189" t="s">
        <v>500</v>
      </c>
      <c r="H83" s="251" t="s">
        <v>386</v>
      </c>
      <c r="I83" s="148" t="s">
        <v>150</v>
      </c>
      <c r="J83" s="148" t="s">
        <v>349</v>
      </c>
      <c r="K83" s="148" t="s">
        <v>349</v>
      </c>
      <c r="L83" s="148" t="s">
        <v>349</v>
      </c>
      <c r="M83" s="148" t="s">
        <v>349</v>
      </c>
      <c r="N83" s="148" t="s">
        <v>349</v>
      </c>
      <c r="O83" s="148" t="s">
        <v>349</v>
      </c>
      <c r="P83" s="148" t="s">
        <v>349</v>
      </c>
      <c r="Q83" s="148" t="s">
        <v>349</v>
      </c>
      <c r="R83" s="148" t="s">
        <v>349</v>
      </c>
    </row>
    <row r="84" spans="1:18" ht="63">
      <c r="A84" s="440"/>
      <c r="B84" s="437"/>
      <c r="C84" s="443"/>
      <c r="D84" s="468"/>
      <c r="E84" s="256" t="s">
        <v>502</v>
      </c>
      <c r="F84" s="251" t="s">
        <v>387</v>
      </c>
      <c r="G84" s="189" t="s">
        <v>505</v>
      </c>
      <c r="H84" s="251" t="s">
        <v>387</v>
      </c>
      <c r="I84" s="148" t="s">
        <v>150</v>
      </c>
      <c r="J84" s="148"/>
      <c r="K84" s="148" t="s">
        <v>349</v>
      </c>
      <c r="L84" s="148"/>
      <c r="M84" s="148"/>
      <c r="N84" s="148"/>
      <c r="O84" s="148"/>
      <c r="P84" s="148"/>
      <c r="Q84" s="148"/>
      <c r="R84" s="148"/>
    </row>
    <row r="85" spans="1:18" ht="63">
      <c r="A85" s="440"/>
      <c r="B85" s="437"/>
      <c r="C85" s="441" t="s">
        <v>174</v>
      </c>
      <c r="D85" s="441" t="s">
        <v>175</v>
      </c>
      <c r="E85" s="189" t="s">
        <v>503</v>
      </c>
      <c r="F85" s="194" t="s">
        <v>388</v>
      </c>
      <c r="G85" s="189" t="s">
        <v>504</v>
      </c>
      <c r="H85" s="251" t="s">
        <v>389</v>
      </c>
      <c r="I85" s="148" t="s">
        <v>150</v>
      </c>
      <c r="J85" s="148" t="s">
        <v>349</v>
      </c>
      <c r="K85" s="148" t="s">
        <v>349</v>
      </c>
      <c r="L85" s="148" t="s">
        <v>349</v>
      </c>
      <c r="M85" s="148" t="s">
        <v>349</v>
      </c>
      <c r="N85" s="148" t="s">
        <v>349</v>
      </c>
      <c r="O85" s="148" t="s">
        <v>349</v>
      </c>
      <c r="P85" s="148" t="s">
        <v>349</v>
      </c>
      <c r="Q85" s="148" t="s">
        <v>349</v>
      </c>
      <c r="R85" s="148" t="s">
        <v>349</v>
      </c>
    </row>
    <row r="86" spans="1:18" ht="63">
      <c r="A86" s="149"/>
      <c r="B86" s="145"/>
      <c r="C86" s="443"/>
      <c r="D86" s="443"/>
      <c r="E86" s="189" t="s">
        <v>506</v>
      </c>
      <c r="F86" s="251" t="s">
        <v>390</v>
      </c>
      <c r="G86" s="189" t="s">
        <v>507</v>
      </c>
      <c r="H86" s="251" t="s">
        <v>390</v>
      </c>
      <c r="I86" s="148" t="s">
        <v>150</v>
      </c>
      <c r="J86" s="148" t="s">
        <v>349</v>
      </c>
      <c r="K86" s="148"/>
      <c r="L86" s="148"/>
      <c r="M86" s="148"/>
      <c r="N86" s="148"/>
      <c r="O86" s="148"/>
      <c r="P86" s="148"/>
      <c r="Q86" s="148"/>
      <c r="R86" s="148"/>
    </row>
    <row r="87" spans="1:18" ht="63" customHeight="1">
      <c r="A87" s="264">
        <v>17</v>
      </c>
      <c r="B87" s="265" t="s">
        <v>176</v>
      </c>
      <c r="C87" s="148" t="s">
        <v>177</v>
      </c>
      <c r="D87" s="197" t="s">
        <v>178</v>
      </c>
      <c r="E87" s="266" t="s">
        <v>509</v>
      </c>
      <c r="F87" s="267" t="s">
        <v>391</v>
      </c>
      <c r="G87" s="189" t="s">
        <v>508</v>
      </c>
      <c r="H87" s="254" t="s">
        <v>391</v>
      </c>
      <c r="I87" s="148" t="s">
        <v>349</v>
      </c>
      <c r="J87" s="148" t="s">
        <v>349</v>
      </c>
      <c r="K87" s="148" t="s">
        <v>349</v>
      </c>
      <c r="L87" s="148" t="s">
        <v>349</v>
      </c>
      <c r="M87" s="148" t="s">
        <v>349</v>
      </c>
      <c r="N87" s="148" t="s">
        <v>349</v>
      </c>
      <c r="O87" s="148" t="s">
        <v>349</v>
      </c>
      <c r="P87" s="148" t="s">
        <v>349</v>
      </c>
      <c r="Q87" s="148" t="s">
        <v>349</v>
      </c>
      <c r="R87" s="148" t="s">
        <v>349</v>
      </c>
    </row>
  </sheetData>
  <mergeCells count="79">
    <mergeCell ref="F80:F81"/>
    <mergeCell ref="F73:F74"/>
    <mergeCell ref="F75:F76"/>
    <mergeCell ref="D80:D81"/>
    <mergeCell ref="C85:C86"/>
    <mergeCell ref="D77:D78"/>
    <mergeCell ref="C80:C81"/>
    <mergeCell ref="D73:D76"/>
    <mergeCell ref="D85:D86"/>
    <mergeCell ref="E80:E81"/>
    <mergeCell ref="E75:E76"/>
    <mergeCell ref="D83:D84"/>
    <mergeCell ref="C83:C84"/>
    <mergeCell ref="C73:C76"/>
    <mergeCell ref="A83:A85"/>
    <mergeCell ref="A80:A81"/>
    <mergeCell ref="B80:B81"/>
    <mergeCell ref="A73:A76"/>
    <mergeCell ref="B83:B85"/>
    <mergeCell ref="A77:A79"/>
    <mergeCell ref="B77:B79"/>
    <mergeCell ref="F34:F35"/>
    <mergeCell ref="E17:E21"/>
    <mergeCell ref="F58:F61"/>
    <mergeCell ref="E62:E65"/>
    <mergeCell ref="E73:E74"/>
    <mergeCell ref="R3:R4"/>
    <mergeCell ref="D3:H3"/>
    <mergeCell ref="I3:I4"/>
    <mergeCell ref="J3:J4"/>
    <mergeCell ref="P3:P4"/>
    <mergeCell ref="O3:O4"/>
    <mergeCell ref="K3:K4"/>
    <mergeCell ref="N3:N4"/>
    <mergeCell ref="L3:L4"/>
    <mergeCell ref="M3:M4"/>
    <mergeCell ref="Q3:Q4"/>
    <mergeCell ref="A1:D1"/>
    <mergeCell ref="A2:D2"/>
    <mergeCell ref="C22:C35"/>
    <mergeCell ref="A13:A69"/>
    <mergeCell ref="B6:B7"/>
    <mergeCell ref="A6:A7"/>
    <mergeCell ref="C36:C54"/>
    <mergeCell ref="D58:D69"/>
    <mergeCell ref="C58:C69"/>
    <mergeCell ref="B8:B12"/>
    <mergeCell ref="D22:D35"/>
    <mergeCell ref="C8:C11"/>
    <mergeCell ref="D8:D11"/>
    <mergeCell ref="F8:F11"/>
    <mergeCell ref="F17:F21"/>
    <mergeCell ref="F66:F69"/>
    <mergeCell ref="E58:E61"/>
    <mergeCell ref="F55:F56"/>
    <mergeCell ref="E41:E54"/>
    <mergeCell ref="E36:E40"/>
    <mergeCell ref="F13:F15"/>
    <mergeCell ref="E13:E15"/>
    <mergeCell ref="F36:F40"/>
    <mergeCell ref="E66:E69"/>
    <mergeCell ref="E55:E56"/>
    <mergeCell ref="E34:E35"/>
    <mergeCell ref="F62:F65"/>
    <mergeCell ref="F41:F54"/>
    <mergeCell ref="F22:F33"/>
    <mergeCell ref="B71:B72"/>
    <mergeCell ref="C77:C78"/>
    <mergeCell ref="A71:A72"/>
    <mergeCell ref="E8:E11"/>
    <mergeCell ref="A8:A12"/>
    <mergeCell ref="D13:D21"/>
    <mergeCell ref="C13:C21"/>
    <mergeCell ref="D55:D57"/>
    <mergeCell ref="D36:D54"/>
    <mergeCell ref="C55:C57"/>
    <mergeCell ref="B13:B69"/>
    <mergeCell ref="E22:E33"/>
    <mergeCell ref="B73:B76"/>
  </mergeCells>
  <pageMargins left="0.39370078740157483" right="0.31496062992125984" top="0.35433070866141736" bottom="0.27559055118110237" header="0.31496062992125984" footer="3.937007874015748E-2"/>
  <pageSetup paperSize="9" orientation="landscape" r:id="rId1"/>
</worksheet>
</file>

<file path=xl/worksheets/sheet4.xml><?xml version="1.0" encoding="utf-8"?>
<worksheet xmlns="http://schemas.openxmlformats.org/spreadsheetml/2006/main" xmlns:r="http://schemas.openxmlformats.org/officeDocument/2006/relationships">
  <dimension ref="A1:DX79"/>
  <sheetViews>
    <sheetView tabSelected="1" zoomScale="70" zoomScaleNormal="70" workbookViewId="0">
      <selection activeCell="U6" sqref="U6"/>
    </sheetView>
  </sheetViews>
  <sheetFormatPr defaultRowHeight="15.75"/>
  <cols>
    <col min="1" max="1" width="5.625" style="158" customWidth="1"/>
    <col min="2" max="2" width="6.625" style="158" customWidth="1"/>
    <col min="3" max="3" width="6.5" style="158" customWidth="1"/>
    <col min="4" max="4" width="6.375" style="158" customWidth="1"/>
    <col min="5" max="5" width="6" style="178" customWidth="1"/>
    <col min="6" max="6" width="17.375" style="179" hidden="1" customWidth="1"/>
    <col min="7" max="7" width="8.75" style="179" hidden="1" customWidth="1"/>
    <col min="8" max="8" width="21.25" style="179" hidden="1" customWidth="1"/>
    <col min="9" max="9" width="9.625" style="179" customWidth="1"/>
    <col min="10" max="10" width="29.625" style="179" customWidth="1"/>
    <col min="11" max="11" width="9.375" style="158" customWidth="1"/>
    <col min="12" max="12" width="8.375" style="219" customWidth="1"/>
    <col min="13" max="13" width="10.5" style="219" customWidth="1"/>
    <col min="14" max="14" width="7" style="180" customWidth="1"/>
    <col min="15" max="15" width="8" style="180" customWidth="1"/>
    <col min="16" max="16" width="9" style="180" customWidth="1"/>
    <col min="17" max="17" width="11.5" style="180" customWidth="1"/>
    <col min="18" max="18" width="9.25" style="180" customWidth="1"/>
    <col min="19" max="19" width="12" style="180" customWidth="1"/>
    <col min="20" max="20" width="7.5" style="218" customWidth="1"/>
    <col min="21" max="21" width="10" style="218" customWidth="1"/>
    <col min="22" max="22" width="8" style="218" customWidth="1"/>
    <col min="23" max="23" width="9.375" style="218" customWidth="1"/>
    <col min="24" max="24" width="8" style="191" customWidth="1"/>
    <col min="25" max="25" width="13.5" style="191" customWidth="1"/>
    <col min="26" max="26" width="22.875" style="191" customWidth="1"/>
    <col min="27" max="128" width="8" style="191" customWidth="1"/>
    <col min="129" max="256" width="9" style="158"/>
    <col min="257" max="260" width="8" style="158" customWidth="1"/>
    <col min="261" max="261" width="6" style="158" customWidth="1"/>
    <col min="262" max="262" width="17.375" style="158" customWidth="1"/>
    <col min="263" max="263" width="8.75" style="158" bestFit="1" customWidth="1"/>
    <col min="264" max="264" width="21.25" style="158" customWidth="1"/>
    <col min="265" max="265" width="8.75" style="158" bestFit="1" customWidth="1"/>
    <col min="266" max="266" width="19.125" style="158" customWidth="1"/>
    <col min="267" max="268" width="8.375" style="158" customWidth="1"/>
    <col min="269" max="269" width="10.5" style="158" customWidth="1"/>
    <col min="270" max="270" width="7" style="158" customWidth="1"/>
    <col min="271" max="271" width="8" style="158" customWidth="1"/>
    <col min="272" max="272" width="9" style="158" customWidth="1"/>
    <col min="273" max="273" width="13.25" style="158" customWidth="1"/>
    <col min="274" max="274" width="9.25" style="158" customWidth="1"/>
    <col min="275" max="275" width="12" style="158" customWidth="1"/>
    <col min="276" max="276" width="7.5" style="158" customWidth="1"/>
    <col min="277" max="277" width="10" style="158" customWidth="1"/>
    <col min="278" max="278" width="8" style="158" customWidth="1"/>
    <col min="279" max="279" width="9.375" style="158" customWidth="1"/>
    <col min="280" max="280" width="8" style="158" customWidth="1"/>
    <col min="281" max="281" width="13.5" style="158" customWidth="1"/>
    <col min="282" max="282" width="22.875" style="158" customWidth="1"/>
    <col min="283" max="384" width="8" style="158" customWidth="1"/>
    <col min="385" max="512" width="9" style="158"/>
    <col min="513" max="516" width="8" style="158" customWidth="1"/>
    <col min="517" max="517" width="6" style="158" customWidth="1"/>
    <col min="518" max="518" width="17.375" style="158" customWidth="1"/>
    <col min="519" max="519" width="8.75" style="158" bestFit="1" customWidth="1"/>
    <col min="520" max="520" width="21.25" style="158" customWidth="1"/>
    <col min="521" max="521" width="8.75" style="158" bestFit="1" customWidth="1"/>
    <col min="522" max="522" width="19.125" style="158" customWidth="1"/>
    <col min="523" max="524" width="8.375" style="158" customWidth="1"/>
    <col min="525" max="525" width="10.5" style="158" customWidth="1"/>
    <col min="526" max="526" width="7" style="158" customWidth="1"/>
    <col min="527" max="527" width="8" style="158" customWidth="1"/>
    <col min="528" max="528" width="9" style="158" customWidth="1"/>
    <col min="529" max="529" width="13.25" style="158" customWidth="1"/>
    <col min="530" max="530" width="9.25" style="158" customWidth="1"/>
    <col min="531" max="531" width="12" style="158" customWidth="1"/>
    <col min="532" max="532" width="7.5" style="158" customWidth="1"/>
    <col min="533" max="533" width="10" style="158" customWidth="1"/>
    <col min="534" max="534" width="8" style="158" customWidth="1"/>
    <col min="535" max="535" width="9.375" style="158" customWidth="1"/>
    <col min="536" max="536" width="8" style="158" customWidth="1"/>
    <col min="537" max="537" width="13.5" style="158" customWidth="1"/>
    <col min="538" max="538" width="22.875" style="158" customWidth="1"/>
    <col min="539" max="640" width="8" style="158" customWidth="1"/>
    <col min="641" max="768" width="9" style="158"/>
    <col min="769" max="772" width="8" style="158" customWidth="1"/>
    <col min="773" max="773" width="6" style="158" customWidth="1"/>
    <col min="774" max="774" width="17.375" style="158" customWidth="1"/>
    <col min="775" max="775" width="8.75" style="158" bestFit="1" customWidth="1"/>
    <col min="776" max="776" width="21.25" style="158" customWidth="1"/>
    <col min="777" max="777" width="8.75" style="158" bestFit="1" customWidth="1"/>
    <col min="778" max="778" width="19.125" style="158" customWidth="1"/>
    <col min="779" max="780" width="8.375" style="158" customWidth="1"/>
    <col min="781" max="781" width="10.5" style="158" customWidth="1"/>
    <col min="782" max="782" width="7" style="158" customWidth="1"/>
    <col min="783" max="783" width="8" style="158" customWidth="1"/>
    <col min="784" max="784" width="9" style="158" customWidth="1"/>
    <col min="785" max="785" width="13.25" style="158" customWidth="1"/>
    <col min="786" max="786" width="9.25" style="158" customWidth="1"/>
    <col min="787" max="787" width="12" style="158" customWidth="1"/>
    <col min="788" max="788" width="7.5" style="158" customWidth="1"/>
    <col min="789" max="789" width="10" style="158" customWidth="1"/>
    <col min="790" max="790" width="8" style="158" customWidth="1"/>
    <col min="791" max="791" width="9.375" style="158" customWidth="1"/>
    <col min="792" max="792" width="8" style="158" customWidth="1"/>
    <col min="793" max="793" width="13.5" style="158" customWidth="1"/>
    <col min="794" max="794" width="22.875" style="158" customWidth="1"/>
    <col min="795" max="896" width="8" style="158" customWidth="1"/>
    <col min="897" max="1024" width="9" style="158"/>
    <col min="1025" max="1028" width="8" style="158" customWidth="1"/>
    <col min="1029" max="1029" width="6" style="158" customWidth="1"/>
    <col min="1030" max="1030" width="17.375" style="158" customWidth="1"/>
    <col min="1031" max="1031" width="8.75" style="158" bestFit="1" customWidth="1"/>
    <col min="1032" max="1032" width="21.25" style="158" customWidth="1"/>
    <col min="1033" max="1033" width="8.75" style="158" bestFit="1" customWidth="1"/>
    <col min="1034" max="1034" width="19.125" style="158" customWidth="1"/>
    <col min="1035" max="1036" width="8.375" style="158" customWidth="1"/>
    <col min="1037" max="1037" width="10.5" style="158" customWidth="1"/>
    <col min="1038" max="1038" width="7" style="158" customWidth="1"/>
    <col min="1039" max="1039" width="8" style="158" customWidth="1"/>
    <col min="1040" max="1040" width="9" style="158" customWidth="1"/>
    <col min="1041" max="1041" width="13.25" style="158" customWidth="1"/>
    <col min="1042" max="1042" width="9.25" style="158" customWidth="1"/>
    <col min="1043" max="1043" width="12" style="158" customWidth="1"/>
    <col min="1044" max="1044" width="7.5" style="158" customWidth="1"/>
    <col min="1045" max="1045" width="10" style="158" customWidth="1"/>
    <col min="1046" max="1046" width="8" style="158" customWidth="1"/>
    <col min="1047" max="1047" width="9.375" style="158" customWidth="1"/>
    <col min="1048" max="1048" width="8" style="158" customWidth="1"/>
    <col min="1049" max="1049" width="13.5" style="158" customWidth="1"/>
    <col min="1050" max="1050" width="22.875" style="158" customWidth="1"/>
    <col min="1051" max="1152" width="8" style="158" customWidth="1"/>
    <col min="1153" max="1280" width="9" style="158"/>
    <col min="1281" max="1284" width="8" style="158" customWidth="1"/>
    <col min="1285" max="1285" width="6" style="158" customWidth="1"/>
    <col min="1286" max="1286" width="17.375" style="158" customWidth="1"/>
    <col min="1287" max="1287" width="8.75" style="158" bestFit="1" customWidth="1"/>
    <col min="1288" max="1288" width="21.25" style="158" customWidth="1"/>
    <col min="1289" max="1289" width="8.75" style="158" bestFit="1" customWidth="1"/>
    <col min="1290" max="1290" width="19.125" style="158" customWidth="1"/>
    <col min="1291" max="1292" width="8.375" style="158" customWidth="1"/>
    <col min="1293" max="1293" width="10.5" style="158" customWidth="1"/>
    <col min="1294" max="1294" width="7" style="158" customWidth="1"/>
    <col min="1295" max="1295" width="8" style="158" customWidth="1"/>
    <col min="1296" max="1296" width="9" style="158" customWidth="1"/>
    <col min="1297" max="1297" width="13.25" style="158" customWidth="1"/>
    <col min="1298" max="1298" width="9.25" style="158" customWidth="1"/>
    <col min="1299" max="1299" width="12" style="158" customWidth="1"/>
    <col min="1300" max="1300" width="7.5" style="158" customWidth="1"/>
    <col min="1301" max="1301" width="10" style="158" customWidth="1"/>
    <col min="1302" max="1302" width="8" style="158" customWidth="1"/>
    <col min="1303" max="1303" width="9.375" style="158" customWidth="1"/>
    <col min="1304" max="1304" width="8" style="158" customWidth="1"/>
    <col min="1305" max="1305" width="13.5" style="158" customWidth="1"/>
    <col min="1306" max="1306" width="22.875" style="158" customWidth="1"/>
    <col min="1307" max="1408" width="8" style="158" customWidth="1"/>
    <col min="1409" max="1536" width="9" style="158"/>
    <col min="1537" max="1540" width="8" style="158" customWidth="1"/>
    <col min="1541" max="1541" width="6" style="158" customWidth="1"/>
    <col min="1542" max="1542" width="17.375" style="158" customWidth="1"/>
    <col min="1543" max="1543" width="8.75" style="158" bestFit="1" customWidth="1"/>
    <col min="1544" max="1544" width="21.25" style="158" customWidth="1"/>
    <col min="1545" max="1545" width="8.75" style="158" bestFit="1" customWidth="1"/>
    <col min="1546" max="1546" width="19.125" style="158" customWidth="1"/>
    <col min="1547" max="1548" width="8.375" style="158" customWidth="1"/>
    <col min="1549" max="1549" width="10.5" style="158" customWidth="1"/>
    <col min="1550" max="1550" width="7" style="158" customWidth="1"/>
    <col min="1551" max="1551" width="8" style="158" customWidth="1"/>
    <col min="1552" max="1552" width="9" style="158" customWidth="1"/>
    <col min="1553" max="1553" width="13.25" style="158" customWidth="1"/>
    <col min="1554" max="1554" width="9.25" style="158" customWidth="1"/>
    <col min="1555" max="1555" width="12" style="158" customWidth="1"/>
    <col min="1556" max="1556" width="7.5" style="158" customWidth="1"/>
    <col min="1557" max="1557" width="10" style="158" customWidth="1"/>
    <col min="1558" max="1558" width="8" style="158" customWidth="1"/>
    <col min="1559" max="1559" width="9.375" style="158" customWidth="1"/>
    <col min="1560" max="1560" width="8" style="158" customWidth="1"/>
    <col min="1561" max="1561" width="13.5" style="158" customWidth="1"/>
    <col min="1562" max="1562" width="22.875" style="158" customWidth="1"/>
    <col min="1563" max="1664" width="8" style="158" customWidth="1"/>
    <col min="1665" max="1792" width="9" style="158"/>
    <col min="1793" max="1796" width="8" style="158" customWidth="1"/>
    <col min="1797" max="1797" width="6" style="158" customWidth="1"/>
    <col min="1798" max="1798" width="17.375" style="158" customWidth="1"/>
    <col min="1799" max="1799" width="8.75" style="158" bestFit="1" customWidth="1"/>
    <col min="1800" max="1800" width="21.25" style="158" customWidth="1"/>
    <col min="1801" max="1801" width="8.75" style="158" bestFit="1" customWidth="1"/>
    <col min="1802" max="1802" width="19.125" style="158" customWidth="1"/>
    <col min="1803" max="1804" width="8.375" style="158" customWidth="1"/>
    <col min="1805" max="1805" width="10.5" style="158" customWidth="1"/>
    <col min="1806" max="1806" width="7" style="158" customWidth="1"/>
    <col min="1807" max="1807" width="8" style="158" customWidth="1"/>
    <col min="1808" max="1808" width="9" style="158" customWidth="1"/>
    <col min="1809" max="1809" width="13.25" style="158" customWidth="1"/>
    <col min="1810" max="1810" width="9.25" style="158" customWidth="1"/>
    <col min="1811" max="1811" width="12" style="158" customWidth="1"/>
    <col min="1812" max="1812" width="7.5" style="158" customWidth="1"/>
    <col min="1813" max="1813" width="10" style="158" customWidth="1"/>
    <col min="1814" max="1814" width="8" style="158" customWidth="1"/>
    <col min="1815" max="1815" width="9.375" style="158" customWidth="1"/>
    <col min="1816" max="1816" width="8" style="158" customWidth="1"/>
    <col min="1817" max="1817" width="13.5" style="158" customWidth="1"/>
    <col min="1818" max="1818" width="22.875" style="158" customWidth="1"/>
    <col min="1819" max="1920" width="8" style="158" customWidth="1"/>
    <col min="1921" max="2048" width="9" style="158"/>
    <col min="2049" max="2052" width="8" style="158" customWidth="1"/>
    <col min="2053" max="2053" width="6" style="158" customWidth="1"/>
    <col min="2054" max="2054" width="17.375" style="158" customWidth="1"/>
    <col min="2055" max="2055" width="8.75" style="158" bestFit="1" customWidth="1"/>
    <col min="2056" max="2056" width="21.25" style="158" customWidth="1"/>
    <col min="2057" max="2057" width="8.75" style="158" bestFit="1" customWidth="1"/>
    <col min="2058" max="2058" width="19.125" style="158" customWidth="1"/>
    <col min="2059" max="2060" width="8.375" style="158" customWidth="1"/>
    <col min="2061" max="2061" width="10.5" style="158" customWidth="1"/>
    <col min="2062" max="2062" width="7" style="158" customWidth="1"/>
    <col min="2063" max="2063" width="8" style="158" customWidth="1"/>
    <col min="2064" max="2064" width="9" style="158" customWidth="1"/>
    <col min="2065" max="2065" width="13.25" style="158" customWidth="1"/>
    <col min="2066" max="2066" width="9.25" style="158" customWidth="1"/>
    <col min="2067" max="2067" width="12" style="158" customWidth="1"/>
    <col min="2068" max="2068" width="7.5" style="158" customWidth="1"/>
    <col min="2069" max="2069" width="10" style="158" customWidth="1"/>
    <col min="2070" max="2070" width="8" style="158" customWidth="1"/>
    <col min="2071" max="2071" width="9.375" style="158" customWidth="1"/>
    <col min="2072" max="2072" width="8" style="158" customWidth="1"/>
    <col min="2073" max="2073" width="13.5" style="158" customWidth="1"/>
    <col min="2074" max="2074" width="22.875" style="158" customWidth="1"/>
    <col min="2075" max="2176" width="8" style="158" customWidth="1"/>
    <col min="2177" max="2304" width="9" style="158"/>
    <col min="2305" max="2308" width="8" style="158" customWidth="1"/>
    <col min="2309" max="2309" width="6" style="158" customWidth="1"/>
    <col min="2310" max="2310" width="17.375" style="158" customWidth="1"/>
    <col min="2311" max="2311" width="8.75" style="158" bestFit="1" customWidth="1"/>
    <col min="2312" max="2312" width="21.25" style="158" customWidth="1"/>
    <col min="2313" max="2313" width="8.75" style="158" bestFit="1" customWidth="1"/>
    <col min="2314" max="2314" width="19.125" style="158" customWidth="1"/>
    <col min="2315" max="2316" width="8.375" style="158" customWidth="1"/>
    <col min="2317" max="2317" width="10.5" style="158" customWidth="1"/>
    <col min="2318" max="2318" width="7" style="158" customWidth="1"/>
    <col min="2319" max="2319" width="8" style="158" customWidth="1"/>
    <col min="2320" max="2320" width="9" style="158" customWidth="1"/>
    <col min="2321" max="2321" width="13.25" style="158" customWidth="1"/>
    <col min="2322" max="2322" width="9.25" style="158" customWidth="1"/>
    <col min="2323" max="2323" width="12" style="158" customWidth="1"/>
    <col min="2324" max="2324" width="7.5" style="158" customWidth="1"/>
    <col min="2325" max="2325" width="10" style="158" customWidth="1"/>
    <col min="2326" max="2326" width="8" style="158" customWidth="1"/>
    <col min="2327" max="2327" width="9.375" style="158" customWidth="1"/>
    <col min="2328" max="2328" width="8" style="158" customWidth="1"/>
    <col min="2329" max="2329" width="13.5" style="158" customWidth="1"/>
    <col min="2330" max="2330" width="22.875" style="158" customWidth="1"/>
    <col min="2331" max="2432" width="8" style="158" customWidth="1"/>
    <col min="2433" max="2560" width="9" style="158"/>
    <col min="2561" max="2564" width="8" style="158" customWidth="1"/>
    <col min="2565" max="2565" width="6" style="158" customWidth="1"/>
    <col min="2566" max="2566" width="17.375" style="158" customWidth="1"/>
    <col min="2567" max="2567" width="8.75" style="158" bestFit="1" customWidth="1"/>
    <col min="2568" max="2568" width="21.25" style="158" customWidth="1"/>
    <col min="2569" max="2569" width="8.75" style="158" bestFit="1" customWidth="1"/>
    <col min="2570" max="2570" width="19.125" style="158" customWidth="1"/>
    <col min="2571" max="2572" width="8.375" style="158" customWidth="1"/>
    <col min="2573" max="2573" width="10.5" style="158" customWidth="1"/>
    <col min="2574" max="2574" width="7" style="158" customWidth="1"/>
    <col min="2575" max="2575" width="8" style="158" customWidth="1"/>
    <col min="2576" max="2576" width="9" style="158" customWidth="1"/>
    <col min="2577" max="2577" width="13.25" style="158" customWidth="1"/>
    <col min="2578" max="2578" width="9.25" style="158" customWidth="1"/>
    <col min="2579" max="2579" width="12" style="158" customWidth="1"/>
    <col min="2580" max="2580" width="7.5" style="158" customWidth="1"/>
    <col min="2581" max="2581" width="10" style="158" customWidth="1"/>
    <col min="2582" max="2582" width="8" style="158" customWidth="1"/>
    <col min="2583" max="2583" width="9.375" style="158" customWidth="1"/>
    <col min="2584" max="2584" width="8" style="158" customWidth="1"/>
    <col min="2585" max="2585" width="13.5" style="158" customWidth="1"/>
    <col min="2586" max="2586" width="22.875" style="158" customWidth="1"/>
    <col min="2587" max="2688" width="8" style="158" customWidth="1"/>
    <col min="2689" max="2816" width="9" style="158"/>
    <col min="2817" max="2820" width="8" style="158" customWidth="1"/>
    <col min="2821" max="2821" width="6" style="158" customWidth="1"/>
    <col min="2822" max="2822" width="17.375" style="158" customWidth="1"/>
    <col min="2823" max="2823" width="8.75" style="158" bestFit="1" customWidth="1"/>
    <col min="2824" max="2824" width="21.25" style="158" customWidth="1"/>
    <col min="2825" max="2825" width="8.75" style="158" bestFit="1" customWidth="1"/>
    <col min="2826" max="2826" width="19.125" style="158" customWidth="1"/>
    <col min="2827" max="2828" width="8.375" style="158" customWidth="1"/>
    <col min="2829" max="2829" width="10.5" style="158" customWidth="1"/>
    <col min="2830" max="2830" width="7" style="158" customWidth="1"/>
    <col min="2831" max="2831" width="8" style="158" customWidth="1"/>
    <col min="2832" max="2832" width="9" style="158" customWidth="1"/>
    <col min="2833" max="2833" width="13.25" style="158" customWidth="1"/>
    <col min="2834" max="2834" width="9.25" style="158" customWidth="1"/>
    <col min="2835" max="2835" width="12" style="158" customWidth="1"/>
    <col min="2836" max="2836" width="7.5" style="158" customWidth="1"/>
    <col min="2837" max="2837" width="10" style="158" customWidth="1"/>
    <col min="2838" max="2838" width="8" style="158" customWidth="1"/>
    <col min="2839" max="2839" width="9.375" style="158" customWidth="1"/>
    <col min="2840" max="2840" width="8" style="158" customWidth="1"/>
    <col min="2841" max="2841" width="13.5" style="158" customWidth="1"/>
    <col min="2842" max="2842" width="22.875" style="158" customWidth="1"/>
    <col min="2843" max="2944" width="8" style="158" customWidth="1"/>
    <col min="2945" max="3072" width="9" style="158"/>
    <col min="3073" max="3076" width="8" style="158" customWidth="1"/>
    <col min="3077" max="3077" width="6" style="158" customWidth="1"/>
    <col min="3078" max="3078" width="17.375" style="158" customWidth="1"/>
    <col min="3079" max="3079" width="8.75" style="158" bestFit="1" customWidth="1"/>
    <col min="3080" max="3080" width="21.25" style="158" customWidth="1"/>
    <col min="3081" max="3081" width="8.75" style="158" bestFit="1" customWidth="1"/>
    <col min="3082" max="3082" width="19.125" style="158" customWidth="1"/>
    <col min="3083" max="3084" width="8.375" style="158" customWidth="1"/>
    <col min="3085" max="3085" width="10.5" style="158" customWidth="1"/>
    <col min="3086" max="3086" width="7" style="158" customWidth="1"/>
    <col min="3087" max="3087" width="8" style="158" customWidth="1"/>
    <col min="3088" max="3088" width="9" style="158" customWidth="1"/>
    <col min="3089" max="3089" width="13.25" style="158" customWidth="1"/>
    <col min="3090" max="3090" width="9.25" style="158" customWidth="1"/>
    <col min="3091" max="3091" width="12" style="158" customWidth="1"/>
    <col min="3092" max="3092" width="7.5" style="158" customWidth="1"/>
    <col min="3093" max="3093" width="10" style="158" customWidth="1"/>
    <col min="3094" max="3094" width="8" style="158" customWidth="1"/>
    <col min="3095" max="3095" width="9.375" style="158" customWidth="1"/>
    <col min="3096" max="3096" width="8" style="158" customWidth="1"/>
    <col min="3097" max="3097" width="13.5" style="158" customWidth="1"/>
    <col min="3098" max="3098" width="22.875" style="158" customWidth="1"/>
    <col min="3099" max="3200" width="8" style="158" customWidth="1"/>
    <col min="3201" max="3328" width="9" style="158"/>
    <col min="3329" max="3332" width="8" style="158" customWidth="1"/>
    <col min="3333" max="3333" width="6" style="158" customWidth="1"/>
    <col min="3334" max="3334" width="17.375" style="158" customWidth="1"/>
    <col min="3335" max="3335" width="8.75" style="158" bestFit="1" customWidth="1"/>
    <col min="3336" max="3336" width="21.25" style="158" customWidth="1"/>
    <col min="3337" max="3337" width="8.75" style="158" bestFit="1" customWidth="1"/>
    <col min="3338" max="3338" width="19.125" style="158" customWidth="1"/>
    <col min="3339" max="3340" width="8.375" style="158" customWidth="1"/>
    <col min="3341" max="3341" width="10.5" style="158" customWidth="1"/>
    <col min="3342" max="3342" width="7" style="158" customWidth="1"/>
    <col min="3343" max="3343" width="8" style="158" customWidth="1"/>
    <col min="3344" max="3344" width="9" style="158" customWidth="1"/>
    <col min="3345" max="3345" width="13.25" style="158" customWidth="1"/>
    <col min="3346" max="3346" width="9.25" style="158" customWidth="1"/>
    <col min="3347" max="3347" width="12" style="158" customWidth="1"/>
    <col min="3348" max="3348" width="7.5" style="158" customWidth="1"/>
    <col min="3349" max="3349" width="10" style="158" customWidth="1"/>
    <col min="3350" max="3350" width="8" style="158" customWidth="1"/>
    <col min="3351" max="3351" width="9.375" style="158" customWidth="1"/>
    <col min="3352" max="3352" width="8" style="158" customWidth="1"/>
    <col min="3353" max="3353" width="13.5" style="158" customWidth="1"/>
    <col min="3354" max="3354" width="22.875" style="158" customWidth="1"/>
    <col min="3355" max="3456" width="8" style="158" customWidth="1"/>
    <col min="3457" max="3584" width="9" style="158"/>
    <col min="3585" max="3588" width="8" style="158" customWidth="1"/>
    <col min="3589" max="3589" width="6" style="158" customWidth="1"/>
    <col min="3590" max="3590" width="17.375" style="158" customWidth="1"/>
    <col min="3591" max="3591" width="8.75" style="158" bestFit="1" customWidth="1"/>
    <col min="3592" max="3592" width="21.25" style="158" customWidth="1"/>
    <col min="3593" max="3593" width="8.75" style="158" bestFit="1" customWidth="1"/>
    <col min="3594" max="3594" width="19.125" style="158" customWidth="1"/>
    <col min="3595" max="3596" width="8.375" style="158" customWidth="1"/>
    <col min="3597" max="3597" width="10.5" style="158" customWidth="1"/>
    <col min="3598" max="3598" width="7" style="158" customWidth="1"/>
    <col min="3599" max="3599" width="8" style="158" customWidth="1"/>
    <col min="3600" max="3600" width="9" style="158" customWidth="1"/>
    <col min="3601" max="3601" width="13.25" style="158" customWidth="1"/>
    <col min="3602" max="3602" width="9.25" style="158" customWidth="1"/>
    <col min="3603" max="3603" width="12" style="158" customWidth="1"/>
    <col min="3604" max="3604" width="7.5" style="158" customWidth="1"/>
    <col min="3605" max="3605" width="10" style="158" customWidth="1"/>
    <col min="3606" max="3606" width="8" style="158" customWidth="1"/>
    <col min="3607" max="3607" width="9.375" style="158" customWidth="1"/>
    <col min="3608" max="3608" width="8" style="158" customWidth="1"/>
    <col min="3609" max="3609" width="13.5" style="158" customWidth="1"/>
    <col min="3610" max="3610" width="22.875" style="158" customWidth="1"/>
    <col min="3611" max="3712" width="8" style="158" customWidth="1"/>
    <col min="3713" max="3840" width="9" style="158"/>
    <col min="3841" max="3844" width="8" style="158" customWidth="1"/>
    <col min="3845" max="3845" width="6" style="158" customWidth="1"/>
    <col min="3846" max="3846" width="17.375" style="158" customWidth="1"/>
    <col min="3847" max="3847" width="8.75" style="158" bestFit="1" customWidth="1"/>
    <col min="3848" max="3848" width="21.25" style="158" customWidth="1"/>
    <col min="3849" max="3849" width="8.75" style="158" bestFit="1" customWidth="1"/>
    <col min="3850" max="3850" width="19.125" style="158" customWidth="1"/>
    <col min="3851" max="3852" width="8.375" style="158" customWidth="1"/>
    <col min="3853" max="3853" width="10.5" style="158" customWidth="1"/>
    <col min="3854" max="3854" width="7" style="158" customWidth="1"/>
    <col min="3855" max="3855" width="8" style="158" customWidth="1"/>
    <col min="3856" max="3856" width="9" style="158" customWidth="1"/>
    <col min="3857" max="3857" width="13.25" style="158" customWidth="1"/>
    <col min="3858" max="3858" width="9.25" style="158" customWidth="1"/>
    <col min="3859" max="3859" width="12" style="158" customWidth="1"/>
    <col min="3860" max="3860" width="7.5" style="158" customWidth="1"/>
    <col min="3861" max="3861" width="10" style="158" customWidth="1"/>
    <col min="3862" max="3862" width="8" style="158" customWidth="1"/>
    <col min="3863" max="3863" width="9.375" style="158" customWidth="1"/>
    <col min="3864" max="3864" width="8" style="158" customWidth="1"/>
    <col min="3865" max="3865" width="13.5" style="158" customWidth="1"/>
    <col min="3866" max="3866" width="22.875" style="158" customWidth="1"/>
    <col min="3867" max="3968" width="8" style="158" customWidth="1"/>
    <col min="3969" max="4096" width="9" style="158"/>
    <col min="4097" max="4100" width="8" style="158" customWidth="1"/>
    <col min="4101" max="4101" width="6" style="158" customWidth="1"/>
    <col min="4102" max="4102" width="17.375" style="158" customWidth="1"/>
    <col min="4103" max="4103" width="8.75" style="158" bestFit="1" customWidth="1"/>
    <col min="4104" max="4104" width="21.25" style="158" customWidth="1"/>
    <col min="4105" max="4105" width="8.75" style="158" bestFit="1" customWidth="1"/>
    <col min="4106" max="4106" width="19.125" style="158" customWidth="1"/>
    <col min="4107" max="4108" width="8.375" style="158" customWidth="1"/>
    <col min="4109" max="4109" width="10.5" style="158" customWidth="1"/>
    <col min="4110" max="4110" width="7" style="158" customWidth="1"/>
    <col min="4111" max="4111" width="8" style="158" customWidth="1"/>
    <col min="4112" max="4112" width="9" style="158" customWidth="1"/>
    <col min="4113" max="4113" width="13.25" style="158" customWidth="1"/>
    <col min="4114" max="4114" width="9.25" style="158" customWidth="1"/>
    <col min="4115" max="4115" width="12" style="158" customWidth="1"/>
    <col min="4116" max="4116" width="7.5" style="158" customWidth="1"/>
    <col min="4117" max="4117" width="10" style="158" customWidth="1"/>
    <col min="4118" max="4118" width="8" style="158" customWidth="1"/>
    <col min="4119" max="4119" width="9.375" style="158" customWidth="1"/>
    <col min="4120" max="4120" width="8" style="158" customWidth="1"/>
    <col min="4121" max="4121" width="13.5" style="158" customWidth="1"/>
    <col min="4122" max="4122" width="22.875" style="158" customWidth="1"/>
    <col min="4123" max="4224" width="8" style="158" customWidth="1"/>
    <col min="4225" max="4352" width="9" style="158"/>
    <col min="4353" max="4356" width="8" style="158" customWidth="1"/>
    <col min="4357" max="4357" width="6" style="158" customWidth="1"/>
    <col min="4358" max="4358" width="17.375" style="158" customWidth="1"/>
    <col min="4359" max="4359" width="8.75" style="158" bestFit="1" customWidth="1"/>
    <col min="4360" max="4360" width="21.25" style="158" customWidth="1"/>
    <col min="4361" max="4361" width="8.75" style="158" bestFit="1" customWidth="1"/>
    <col min="4362" max="4362" width="19.125" style="158" customWidth="1"/>
    <col min="4363" max="4364" width="8.375" style="158" customWidth="1"/>
    <col min="4365" max="4365" width="10.5" style="158" customWidth="1"/>
    <col min="4366" max="4366" width="7" style="158" customWidth="1"/>
    <col min="4367" max="4367" width="8" style="158" customWidth="1"/>
    <col min="4368" max="4368" width="9" style="158" customWidth="1"/>
    <col min="4369" max="4369" width="13.25" style="158" customWidth="1"/>
    <col min="4370" max="4370" width="9.25" style="158" customWidth="1"/>
    <col min="4371" max="4371" width="12" style="158" customWidth="1"/>
    <col min="4372" max="4372" width="7.5" style="158" customWidth="1"/>
    <col min="4373" max="4373" width="10" style="158" customWidth="1"/>
    <col min="4374" max="4374" width="8" style="158" customWidth="1"/>
    <col min="4375" max="4375" width="9.375" style="158" customWidth="1"/>
    <col min="4376" max="4376" width="8" style="158" customWidth="1"/>
    <col min="4377" max="4377" width="13.5" style="158" customWidth="1"/>
    <col min="4378" max="4378" width="22.875" style="158" customWidth="1"/>
    <col min="4379" max="4480" width="8" style="158" customWidth="1"/>
    <col min="4481" max="4608" width="9" style="158"/>
    <col min="4609" max="4612" width="8" style="158" customWidth="1"/>
    <col min="4613" max="4613" width="6" style="158" customWidth="1"/>
    <col min="4614" max="4614" width="17.375" style="158" customWidth="1"/>
    <col min="4615" max="4615" width="8.75" style="158" bestFit="1" customWidth="1"/>
    <col min="4616" max="4616" width="21.25" style="158" customWidth="1"/>
    <col min="4617" max="4617" width="8.75" style="158" bestFit="1" customWidth="1"/>
    <col min="4618" max="4618" width="19.125" style="158" customWidth="1"/>
    <col min="4619" max="4620" width="8.375" style="158" customWidth="1"/>
    <col min="4621" max="4621" width="10.5" style="158" customWidth="1"/>
    <col min="4622" max="4622" width="7" style="158" customWidth="1"/>
    <col min="4623" max="4623" width="8" style="158" customWidth="1"/>
    <col min="4624" max="4624" width="9" style="158" customWidth="1"/>
    <col min="4625" max="4625" width="13.25" style="158" customWidth="1"/>
    <col min="4626" max="4626" width="9.25" style="158" customWidth="1"/>
    <col min="4627" max="4627" width="12" style="158" customWidth="1"/>
    <col min="4628" max="4628" width="7.5" style="158" customWidth="1"/>
    <col min="4629" max="4629" width="10" style="158" customWidth="1"/>
    <col min="4630" max="4630" width="8" style="158" customWidth="1"/>
    <col min="4631" max="4631" width="9.375" style="158" customWidth="1"/>
    <col min="4632" max="4632" width="8" style="158" customWidth="1"/>
    <col min="4633" max="4633" width="13.5" style="158" customWidth="1"/>
    <col min="4634" max="4634" width="22.875" style="158" customWidth="1"/>
    <col min="4635" max="4736" width="8" style="158" customWidth="1"/>
    <col min="4737" max="4864" width="9" style="158"/>
    <col min="4865" max="4868" width="8" style="158" customWidth="1"/>
    <col min="4869" max="4869" width="6" style="158" customWidth="1"/>
    <col min="4870" max="4870" width="17.375" style="158" customWidth="1"/>
    <col min="4871" max="4871" width="8.75" style="158" bestFit="1" customWidth="1"/>
    <col min="4872" max="4872" width="21.25" style="158" customWidth="1"/>
    <col min="4873" max="4873" width="8.75" style="158" bestFit="1" customWidth="1"/>
    <col min="4874" max="4874" width="19.125" style="158" customWidth="1"/>
    <col min="4875" max="4876" width="8.375" style="158" customWidth="1"/>
    <col min="4877" max="4877" width="10.5" style="158" customWidth="1"/>
    <col min="4878" max="4878" width="7" style="158" customWidth="1"/>
    <col min="4879" max="4879" width="8" style="158" customWidth="1"/>
    <col min="4880" max="4880" width="9" style="158" customWidth="1"/>
    <col min="4881" max="4881" width="13.25" style="158" customWidth="1"/>
    <col min="4882" max="4882" width="9.25" style="158" customWidth="1"/>
    <col min="4883" max="4883" width="12" style="158" customWidth="1"/>
    <col min="4884" max="4884" width="7.5" style="158" customWidth="1"/>
    <col min="4885" max="4885" width="10" style="158" customWidth="1"/>
    <col min="4886" max="4886" width="8" style="158" customWidth="1"/>
    <col min="4887" max="4887" width="9.375" style="158" customWidth="1"/>
    <col min="4888" max="4888" width="8" style="158" customWidth="1"/>
    <col min="4889" max="4889" width="13.5" style="158" customWidth="1"/>
    <col min="4890" max="4890" width="22.875" style="158" customWidth="1"/>
    <col min="4891" max="4992" width="8" style="158" customWidth="1"/>
    <col min="4993" max="5120" width="9" style="158"/>
    <col min="5121" max="5124" width="8" style="158" customWidth="1"/>
    <col min="5125" max="5125" width="6" style="158" customWidth="1"/>
    <col min="5126" max="5126" width="17.375" style="158" customWidth="1"/>
    <col min="5127" max="5127" width="8.75" style="158" bestFit="1" customWidth="1"/>
    <col min="5128" max="5128" width="21.25" style="158" customWidth="1"/>
    <col min="5129" max="5129" width="8.75" style="158" bestFit="1" customWidth="1"/>
    <col min="5130" max="5130" width="19.125" style="158" customWidth="1"/>
    <col min="5131" max="5132" width="8.375" style="158" customWidth="1"/>
    <col min="5133" max="5133" width="10.5" style="158" customWidth="1"/>
    <col min="5134" max="5134" width="7" style="158" customWidth="1"/>
    <col min="5135" max="5135" width="8" style="158" customWidth="1"/>
    <col min="5136" max="5136" width="9" style="158" customWidth="1"/>
    <col min="5137" max="5137" width="13.25" style="158" customWidth="1"/>
    <col min="5138" max="5138" width="9.25" style="158" customWidth="1"/>
    <col min="5139" max="5139" width="12" style="158" customWidth="1"/>
    <col min="5140" max="5140" width="7.5" style="158" customWidth="1"/>
    <col min="5141" max="5141" width="10" style="158" customWidth="1"/>
    <col min="5142" max="5142" width="8" style="158" customWidth="1"/>
    <col min="5143" max="5143" width="9.375" style="158" customWidth="1"/>
    <col min="5144" max="5144" width="8" style="158" customWidth="1"/>
    <col min="5145" max="5145" width="13.5" style="158" customWidth="1"/>
    <col min="5146" max="5146" width="22.875" style="158" customWidth="1"/>
    <col min="5147" max="5248" width="8" style="158" customWidth="1"/>
    <col min="5249" max="5376" width="9" style="158"/>
    <col min="5377" max="5380" width="8" style="158" customWidth="1"/>
    <col min="5381" max="5381" width="6" style="158" customWidth="1"/>
    <col min="5382" max="5382" width="17.375" style="158" customWidth="1"/>
    <col min="5383" max="5383" width="8.75" style="158" bestFit="1" customWidth="1"/>
    <col min="5384" max="5384" width="21.25" style="158" customWidth="1"/>
    <col min="5385" max="5385" width="8.75" style="158" bestFit="1" customWidth="1"/>
    <col min="5386" max="5386" width="19.125" style="158" customWidth="1"/>
    <col min="5387" max="5388" width="8.375" style="158" customWidth="1"/>
    <col min="5389" max="5389" width="10.5" style="158" customWidth="1"/>
    <col min="5390" max="5390" width="7" style="158" customWidth="1"/>
    <col min="5391" max="5391" width="8" style="158" customWidth="1"/>
    <col min="5392" max="5392" width="9" style="158" customWidth="1"/>
    <col min="5393" max="5393" width="13.25" style="158" customWidth="1"/>
    <col min="5394" max="5394" width="9.25" style="158" customWidth="1"/>
    <col min="5395" max="5395" width="12" style="158" customWidth="1"/>
    <col min="5396" max="5396" width="7.5" style="158" customWidth="1"/>
    <col min="5397" max="5397" width="10" style="158" customWidth="1"/>
    <col min="5398" max="5398" width="8" style="158" customWidth="1"/>
    <col min="5399" max="5399" width="9.375" style="158" customWidth="1"/>
    <col min="5400" max="5400" width="8" style="158" customWidth="1"/>
    <col min="5401" max="5401" width="13.5" style="158" customWidth="1"/>
    <col min="5402" max="5402" width="22.875" style="158" customWidth="1"/>
    <col min="5403" max="5504" width="8" style="158" customWidth="1"/>
    <col min="5505" max="5632" width="9" style="158"/>
    <col min="5633" max="5636" width="8" style="158" customWidth="1"/>
    <col min="5637" max="5637" width="6" style="158" customWidth="1"/>
    <col min="5638" max="5638" width="17.375" style="158" customWidth="1"/>
    <col min="5639" max="5639" width="8.75" style="158" bestFit="1" customWidth="1"/>
    <col min="5640" max="5640" width="21.25" style="158" customWidth="1"/>
    <col min="5641" max="5641" width="8.75" style="158" bestFit="1" customWidth="1"/>
    <col min="5642" max="5642" width="19.125" style="158" customWidth="1"/>
    <col min="5643" max="5644" width="8.375" style="158" customWidth="1"/>
    <col min="5645" max="5645" width="10.5" style="158" customWidth="1"/>
    <col min="5646" max="5646" width="7" style="158" customWidth="1"/>
    <col min="5647" max="5647" width="8" style="158" customWidth="1"/>
    <col min="5648" max="5648" width="9" style="158" customWidth="1"/>
    <col min="5649" max="5649" width="13.25" style="158" customWidth="1"/>
    <col min="5650" max="5650" width="9.25" style="158" customWidth="1"/>
    <col min="5651" max="5651" width="12" style="158" customWidth="1"/>
    <col min="5652" max="5652" width="7.5" style="158" customWidth="1"/>
    <col min="5653" max="5653" width="10" style="158" customWidth="1"/>
    <col min="5654" max="5654" width="8" style="158" customWidth="1"/>
    <col min="5655" max="5655" width="9.375" style="158" customWidth="1"/>
    <col min="5656" max="5656" width="8" style="158" customWidth="1"/>
    <col min="5657" max="5657" width="13.5" style="158" customWidth="1"/>
    <col min="5658" max="5658" width="22.875" style="158" customWidth="1"/>
    <col min="5659" max="5760" width="8" style="158" customWidth="1"/>
    <col min="5761" max="5888" width="9" style="158"/>
    <col min="5889" max="5892" width="8" style="158" customWidth="1"/>
    <col min="5893" max="5893" width="6" style="158" customWidth="1"/>
    <col min="5894" max="5894" width="17.375" style="158" customWidth="1"/>
    <col min="5895" max="5895" width="8.75" style="158" bestFit="1" customWidth="1"/>
    <col min="5896" max="5896" width="21.25" style="158" customWidth="1"/>
    <col min="5897" max="5897" width="8.75" style="158" bestFit="1" customWidth="1"/>
    <col min="5898" max="5898" width="19.125" style="158" customWidth="1"/>
    <col min="5899" max="5900" width="8.375" style="158" customWidth="1"/>
    <col min="5901" max="5901" width="10.5" style="158" customWidth="1"/>
    <col min="5902" max="5902" width="7" style="158" customWidth="1"/>
    <col min="5903" max="5903" width="8" style="158" customWidth="1"/>
    <col min="5904" max="5904" width="9" style="158" customWidth="1"/>
    <col min="5905" max="5905" width="13.25" style="158" customWidth="1"/>
    <col min="5906" max="5906" width="9.25" style="158" customWidth="1"/>
    <col min="5907" max="5907" width="12" style="158" customWidth="1"/>
    <col min="5908" max="5908" width="7.5" style="158" customWidth="1"/>
    <col min="5909" max="5909" width="10" style="158" customWidth="1"/>
    <col min="5910" max="5910" width="8" style="158" customWidth="1"/>
    <col min="5911" max="5911" width="9.375" style="158" customWidth="1"/>
    <col min="5912" max="5912" width="8" style="158" customWidth="1"/>
    <col min="5913" max="5913" width="13.5" style="158" customWidth="1"/>
    <col min="5914" max="5914" width="22.875" style="158" customWidth="1"/>
    <col min="5915" max="6016" width="8" style="158" customWidth="1"/>
    <col min="6017" max="6144" width="9" style="158"/>
    <col min="6145" max="6148" width="8" style="158" customWidth="1"/>
    <col min="6149" max="6149" width="6" style="158" customWidth="1"/>
    <col min="6150" max="6150" width="17.375" style="158" customWidth="1"/>
    <col min="6151" max="6151" width="8.75" style="158" bestFit="1" customWidth="1"/>
    <col min="6152" max="6152" width="21.25" style="158" customWidth="1"/>
    <col min="6153" max="6153" width="8.75" style="158" bestFit="1" customWidth="1"/>
    <col min="6154" max="6154" width="19.125" style="158" customWidth="1"/>
    <col min="6155" max="6156" width="8.375" style="158" customWidth="1"/>
    <col min="6157" max="6157" width="10.5" style="158" customWidth="1"/>
    <col min="6158" max="6158" width="7" style="158" customWidth="1"/>
    <col min="6159" max="6159" width="8" style="158" customWidth="1"/>
    <col min="6160" max="6160" width="9" style="158" customWidth="1"/>
    <col min="6161" max="6161" width="13.25" style="158" customWidth="1"/>
    <col min="6162" max="6162" width="9.25" style="158" customWidth="1"/>
    <col min="6163" max="6163" width="12" style="158" customWidth="1"/>
    <col min="6164" max="6164" width="7.5" style="158" customWidth="1"/>
    <col min="6165" max="6165" width="10" style="158" customWidth="1"/>
    <col min="6166" max="6166" width="8" style="158" customWidth="1"/>
    <col min="6167" max="6167" width="9.375" style="158" customWidth="1"/>
    <col min="6168" max="6168" width="8" style="158" customWidth="1"/>
    <col min="6169" max="6169" width="13.5" style="158" customWidth="1"/>
    <col min="6170" max="6170" width="22.875" style="158" customWidth="1"/>
    <col min="6171" max="6272" width="8" style="158" customWidth="1"/>
    <col min="6273" max="6400" width="9" style="158"/>
    <col min="6401" max="6404" width="8" style="158" customWidth="1"/>
    <col min="6405" max="6405" width="6" style="158" customWidth="1"/>
    <col min="6406" max="6406" width="17.375" style="158" customWidth="1"/>
    <col min="6407" max="6407" width="8.75" style="158" bestFit="1" customWidth="1"/>
    <col min="6408" max="6408" width="21.25" style="158" customWidth="1"/>
    <col min="6409" max="6409" width="8.75" style="158" bestFit="1" customWidth="1"/>
    <col min="6410" max="6410" width="19.125" style="158" customWidth="1"/>
    <col min="6411" max="6412" width="8.375" style="158" customWidth="1"/>
    <col min="6413" max="6413" width="10.5" style="158" customWidth="1"/>
    <col min="6414" max="6414" width="7" style="158" customWidth="1"/>
    <col min="6415" max="6415" width="8" style="158" customWidth="1"/>
    <col min="6416" max="6416" width="9" style="158" customWidth="1"/>
    <col min="6417" max="6417" width="13.25" style="158" customWidth="1"/>
    <col min="6418" max="6418" width="9.25" style="158" customWidth="1"/>
    <col min="6419" max="6419" width="12" style="158" customWidth="1"/>
    <col min="6420" max="6420" width="7.5" style="158" customWidth="1"/>
    <col min="6421" max="6421" width="10" style="158" customWidth="1"/>
    <col min="6422" max="6422" width="8" style="158" customWidth="1"/>
    <col min="6423" max="6423" width="9.375" style="158" customWidth="1"/>
    <col min="6424" max="6424" width="8" style="158" customWidth="1"/>
    <col min="6425" max="6425" width="13.5" style="158" customWidth="1"/>
    <col min="6426" max="6426" width="22.875" style="158" customWidth="1"/>
    <col min="6427" max="6528" width="8" style="158" customWidth="1"/>
    <col min="6529" max="6656" width="9" style="158"/>
    <col min="6657" max="6660" width="8" style="158" customWidth="1"/>
    <col min="6661" max="6661" width="6" style="158" customWidth="1"/>
    <col min="6662" max="6662" width="17.375" style="158" customWidth="1"/>
    <col min="6663" max="6663" width="8.75" style="158" bestFit="1" customWidth="1"/>
    <col min="6664" max="6664" width="21.25" style="158" customWidth="1"/>
    <col min="6665" max="6665" width="8.75" style="158" bestFit="1" customWidth="1"/>
    <col min="6666" max="6666" width="19.125" style="158" customWidth="1"/>
    <col min="6667" max="6668" width="8.375" style="158" customWidth="1"/>
    <col min="6669" max="6669" width="10.5" style="158" customWidth="1"/>
    <col min="6670" max="6670" width="7" style="158" customWidth="1"/>
    <col min="6671" max="6671" width="8" style="158" customWidth="1"/>
    <col min="6672" max="6672" width="9" style="158" customWidth="1"/>
    <col min="6673" max="6673" width="13.25" style="158" customWidth="1"/>
    <col min="6674" max="6674" width="9.25" style="158" customWidth="1"/>
    <col min="6675" max="6675" width="12" style="158" customWidth="1"/>
    <col min="6676" max="6676" width="7.5" style="158" customWidth="1"/>
    <col min="6677" max="6677" width="10" style="158" customWidth="1"/>
    <col min="6678" max="6678" width="8" style="158" customWidth="1"/>
    <col min="6679" max="6679" width="9.375" style="158" customWidth="1"/>
    <col min="6680" max="6680" width="8" style="158" customWidth="1"/>
    <col min="6681" max="6681" width="13.5" style="158" customWidth="1"/>
    <col min="6682" max="6682" width="22.875" style="158" customWidth="1"/>
    <col min="6683" max="6784" width="8" style="158" customWidth="1"/>
    <col min="6785" max="6912" width="9" style="158"/>
    <col min="6913" max="6916" width="8" style="158" customWidth="1"/>
    <col min="6917" max="6917" width="6" style="158" customWidth="1"/>
    <col min="6918" max="6918" width="17.375" style="158" customWidth="1"/>
    <col min="6919" max="6919" width="8.75" style="158" bestFit="1" customWidth="1"/>
    <col min="6920" max="6920" width="21.25" style="158" customWidth="1"/>
    <col min="6921" max="6921" width="8.75" style="158" bestFit="1" customWidth="1"/>
    <col min="6922" max="6922" width="19.125" style="158" customWidth="1"/>
    <col min="6923" max="6924" width="8.375" style="158" customWidth="1"/>
    <col min="6925" max="6925" width="10.5" style="158" customWidth="1"/>
    <col min="6926" max="6926" width="7" style="158" customWidth="1"/>
    <col min="6927" max="6927" width="8" style="158" customWidth="1"/>
    <col min="6928" max="6928" width="9" style="158" customWidth="1"/>
    <col min="6929" max="6929" width="13.25" style="158" customWidth="1"/>
    <col min="6930" max="6930" width="9.25" style="158" customWidth="1"/>
    <col min="6931" max="6931" width="12" style="158" customWidth="1"/>
    <col min="6932" max="6932" width="7.5" style="158" customWidth="1"/>
    <col min="6933" max="6933" width="10" style="158" customWidth="1"/>
    <col min="6934" max="6934" width="8" style="158" customWidth="1"/>
    <col min="6935" max="6935" width="9.375" style="158" customWidth="1"/>
    <col min="6936" max="6936" width="8" style="158" customWidth="1"/>
    <col min="6937" max="6937" width="13.5" style="158" customWidth="1"/>
    <col min="6938" max="6938" width="22.875" style="158" customWidth="1"/>
    <col min="6939" max="7040" width="8" style="158" customWidth="1"/>
    <col min="7041" max="7168" width="9" style="158"/>
    <col min="7169" max="7172" width="8" style="158" customWidth="1"/>
    <col min="7173" max="7173" width="6" style="158" customWidth="1"/>
    <col min="7174" max="7174" width="17.375" style="158" customWidth="1"/>
    <col min="7175" max="7175" width="8.75" style="158" bestFit="1" customWidth="1"/>
    <col min="7176" max="7176" width="21.25" style="158" customWidth="1"/>
    <col min="7177" max="7177" width="8.75" style="158" bestFit="1" customWidth="1"/>
    <col min="7178" max="7178" width="19.125" style="158" customWidth="1"/>
    <col min="7179" max="7180" width="8.375" style="158" customWidth="1"/>
    <col min="7181" max="7181" width="10.5" style="158" customWidth="1"/>
    <col min="7182" max="7182" width="7" style="158" customWidth="1"/>
    <col min="7183" max="7183" width="8" style="158" customWidth="1"/>
    <col min="7184" max="7184" width="9" style="158" customWidth="1"/>
    <col min="7185" max="7185" width="13.25" style="158" customWidth="1"/>
    <col min="7186" max="7186" width="9.25" style="158" customWidth="1"/>
    <col min="7187" max="7187" width="12" style="158" customWidth="1"/>
    <col min="7188" max="7188" width="7.5" style="158" customWidth="1"/>
    <col min="7189" max="7189" width="10" style="158" customWidth="1"/>
    <col min="7190" max="7190" width="8" style="158" customWidth="1"/>
    <col min="7191" max="7191" width="9.375" style="158" customWidth="1"/>
    <col min="7192" max="7192" width="8" style="158" customWidth="1"/>
    <col min="7193" max="7193" width="13.5" style="158" customWidth="1"/>
    <col min="7194" max="7194" width="22.875" style="158" customWidth="1"/>
    <col min="7195" max="7296" width="8" style="158" customWidth="1"/>
    <col min="7297" max="7424" width="9" style="158"/>
    <col min="7425" max="7428" width="8" style="158" customWidth="1"/>
    <col min="7429" max="7429" width="6" style="158" customWidth="1"/>
    <col min="7430" max="7430" width="17.375" style="158" customWidth="1"/>
    <col min="7431" max="7431" width="8.75" style="158" bestFit="1" customWidth="1"/>
    <col min="7432" max="7432" width="21.25" style="158" customWidth="1"/>
    <col min="7433" max="7433" width="8.75" style="158" bestFit="1" customWidth="1"/>
    <col min="7434" max="7434" width="19.125" style="158" customWidth="1"/>
    <col min="7435" max="7436" width="8.375" style="158" customWidth="1"/>
    <col min="7437" max="7437" width="10.5" style="158" customWidth="1"/>
    <col min="7438" max="7438" width="7" style="158" customWidth="1"/>
    <col min="7439" max="7439" width="8" style="158" customWidth="1"/>
    <col min="7440" max="7440" width="9" style="158" customWidth="1"/>
    <col min="7441" max="7441" width="13.25" style="158" customWidth="1"/>
    <col min="7442" max="7442" width="9.25" style="158" customWidth="1"/>
    <col min="7443" max="7443" width="12" style="158" customWidth="1"/>
    <col min="7444" max="7444" width="7.5" style="158" customWidth="1"/>
    <col min="7445" max="7445" width="10" style="158" customWidth="1"/>
    <col min="7446" max="7446" width="8" style="158" customWidth="1"/>
    <col min="7447" max="7447" width="9.375" style="158" customWidth="1"/>
    <col min="7448" max="7448" width="8" style="158" customWidth="1"/>
    <col min="7449" max="7449" width="13.5" style="158" customWidth="1"/>
    <col min="7450" max="7450" width="22.875" style="158" customWidth="1"/>
    <col min="7451" max="7552" width="8" style="158" customWidth="1"/>
    <col min="7553" max="7680" width="9" style="158"/>
    <col min="7681" max="7684" width="8" style="158" customWidth="1"/>
    <col min="7685" max="7685" width="6" style="158" customWidth="1"/>
    <col min="7686" max="7686" width="17.375" style="158" customWidth="1"/>
    <col min="7687" max="7687" width="8.75" style="158" bestFit="1" customWidth="1"/>
    <col min="7688" max="7688" width="21.25" style="158" customWidth="1"/>
    <col min="7689" max="7689" width="8.75" style="158" bestFit="1" customWidth="1"/>
    <col min="7690" max="7690" width="19.125" style="158" customWidth="1"/>
    <col min="7691" max="7692" width="8.375" style="158" customWidth="1"/>
    <col min="7693" max="7693" width="10.5" style="158" customWidth="1"/>
    <col min="7694" max="7694" width="7" style="158" customWidth="1"/>
    <col min="7695" max="7695" width="8" style="158" customWidth="1"/>
    <col min="7696" max="7696" width="9" style="158" customWidth="1"/>
    <col min="7697" max="7697" width="13.25" style="158" customWidth="1"/>
    <col min="7698" max="7698" width="9.25" style="158" customWidth="1"/>
    <col min="7699" max="7699" width="12" style="158" customWidth="1"/>
    <col min="7700" max="7700" width="7.5" style="158" customWidth="1"/>
    <col min="7701" max="7701" width="10" style="158" customWidth="1"/>
    <col min="7702" max="7702" width="8" style="158" customWidth="1"/>
    <col min="7703" max="7703" width="9.375" style="158" customWidth="1"/>
    <col min="7704" max="7704" width="8" style="158" customWidth="1"/>
    <col min="7705" max="7705" width="13.5" style="158" customWidth="1"/>
    <col min="7706" max="7706" width="22.875" style="158" customWidth="1"/>
    <col min="7707" max="7808" width="8" style="158" customWidth="1"/>
    <col min="7809" max="7936" width="9" style="158"/>
    <col min="7937" max="7940" width="8" style="158" customWidth="1"/>
    <col min="7941" max="7941" width="6" style="158" customWidth="1"/>
    <col min="7942" max="7942" width="17.375" style="158" customWidth="1"/>
    <col min="7943" max="7943" width="8.75" style="158" bestFit="1" customWidth="1"/>
    <col min="7944" max="7944" width="21.25" style="158" customWidth="1"/>
    <col min="7945" max="7945" width="8.75" style="158" bestFit="1" customWidth="1"/>
    <col min="7946" max="7946" width="19.125" style="158" customWidth="1"/>
    <col min="7947" max="7948" width="8.375" style="158" customWidth="1"/>
    <col min="7949" max="7949" width="10.5" style="158" customWidth="1"/>
    <col min="7950" max="7950" width="7" style="158" customWidth="1"/>
    <col min="7951" max="7951" width="8" style="158" customWidth="1"/>
    <col min="7952" max="7952" width="9" style="158" customWidth="1"/>
    <col min="7953" max="7953" width="13.25" style="158" customWidth="1"/>
    <col min="7954" max="7954" width="9.25" style="158" customWidth="1"/>
    <col min="7955" max="7955" width="12" style="158" customWidth="1"/>
    <col min="7956" max="7956" width="7.5" style="158" customWidth="1"/>
    <col min="7957" max="7957" width="10" style="158" customWidth="1"/>
    <col min="7958" max="7958" width="8" style="158" customWidth="1"/>
    <col min="7959" max="7959" width="9.375" style="158" customWidth="1"/>
    <col min="7960" max="7960" width="8" style="158" customWidth="1"/>
    <col min="7961" max="7961" width="13.5" style="158" customWidth="1"/>
    <col min="7962" max="7962" width="22.875" style="158" customWidth="1"/>
    <col min="7963" max="8064" width="8" style="158" customWidth="1"/>
    <col min="8065" max="8192" width="9" style="158"/>
    <col min="8193" max="8196" width="8" style="158" customWidth="1"/>
    <col min="8197" max="8197" width="6" style="158" customWidth="1"/>
    <col min="8198" max="8198" width="17.375" style="158" customWidth="1"/>
    <col min="8199" max="8199" width="8.75" style="158" bestFit="1" customWidth="1"/>
    <col min="8200" max="8200" width="21.25" style="158" customWidth="1"/>
    <col min="8201" max="8201" width="8.75" style="158" bestFit="1" customWidth="1"/>
    <col min="8202" max="8202" width="19.125" style="158" customWidth="1"/>
    <col min="8203" max="8204" width="8.375" style="158" customWidth="1"/>
    <col min="8205" max="8205" width="10.5" style="158" customWidth="1"/>
    <col min="8206" max="8206" width="7" style="158" customWidth="1"/>
    <col min="8207" max="8207" width="8" style="158" customWidth="1"/>
    <col min="8208" max="8208" width="9" style="158" customWidth="1"/>
    <col min="8209" max="8209" width="13.25" style="158" customWidth="1"/>
    <col min="8210" max="8210" width="9.25" style="158" customWidth="1"/>
    <col min="8211" max="8211" width="12" style="158" customWidth="1"/>
    <col min="8212" max="8212" width="7.5" style="158" customWidth="1"/>
    <col min="8213" max="8213" width="10" style="158" customWidth="1"/>
    <col min="8214" max="8214" width="8" style="158" customWidth="1"/>
    <col min="8215" max="8215" width="9.375" style="158" customWidth="1"/>
    <col min="8216" max="8216" width="8" style="158" customWidth="1"/>
    <col min="8217" max="8217" width="13.5" style="158" customWidth="1"/>
    <col min="8218" max="8218" width="22.875" style="158" customWidth="1"/>
    <col min="8219" max="8320" width="8" style="158" customWidth="1"/>
    <col min="8321" max="8448" width="9" style="158"/>
    <col min="8449" max="8452" width="8" style="158" customWidth="1"/>
    <col min="8453" max="8453" width="6" style="158" customWidth="1"/>
    <col min="8454" max="8454" width="17.375" style="158" customWidth="1"/>
    <col min="8455" max="8455" width="8.75" style="158" bestFit="1" customWidth="1"/>
    <col min="8456" max="8456" width="21.25" style="158" customWidth="1"/>
    <col min="8457" max="8457" width="8.75" style="158" bestFit="1" customWidth="1"/>
    <col min="8458" max="8458" width="19.125" style="158" customWidth="1"/>
    <col min="8459" max="8460" width="8.375" style="158" customWidth="1"/>
    <col min="8461" max="8461" width="10.5" style="158" customWidth="1"/>
    <col min="8462" max="8462" width="7" style="158" customWidth="1"/>
    <col min="8463" max="8463" width="8" style="158" customWidth="1"/>
    <col min="8464" max="8464" width="9" style="158" customWidth="1"/>
    <col min="8465" max="8465" width="13.25" style="158" customWidth="1"/>
    <col min="8466" max="8466" width="9.25" style="158" customWidth="1"/>
    <col min="8467" max="8467" width="12" style="158" customWidth="1"/>
    <col min="8468" max="8468" width="7.5" style="158" customWidth="1"/>
    <col min="8469" max="8469" width="10" style="158" customWidth="1"/>
    <col min="8470" max="8470" width="8" style="158" customWidth="1"/>
    <col min="8471" max="8471" width="9.375" style="158" customWidth="1"/>
    <col min="8472" max="8472" width="8" style="158" customWidth="1"/>
    <col min="8473" max="8473" width="13.5" style="158" customWidth="1"/>
    <col min="8474" max="8474" width="22.875" style="158" customWidth="1"/>
    <col min="8475" max="8576" width="8" style="158" customWidth="1"/>
    <col min="8577" max="8704" width="9" style="158"/>
    <col min="8705" max="8708" width="8" style="158" customWidth="1"/>
    <col min="8709" max="8709" width="6" style="158" customWidth="1"/>
    <col min="8710" max="8710" width="17.375" style="158" customWidth="1"/>
    <col min="8711" max="8711" width="8.75" style="158" bestFit="1" customWidth="1"/>
    <col min="8712" max="8712" width="21.25" style="158" customWidth="1"/>
    <col min="8713" max="8713" width="8.75" style="158" bestFit="1" customWidth="1"/>
    <col min="8714" max="8714" width="19.125" style="158" customWidth="1"/>
    <col min="8715" max="8716" width="8.375" style="158" customWidth="1"/>
    <col min="8717" max="8717" width="10.5" style="158" customWidth="1"/>
    <col min="8718" max="8718" width="7" style="158" customWidth="1"/>
    <col min="8719" max="8719" width="8" style="158" customWidth="1"/>
    <col min="8720" max="8720" width="9" style="158" customWidth="1"/>
    <col min="8721" max="8721" width="13.25" style="158" customWidth="1"/>
    <col min="8722" max="8722" width="9.25" style="158" customWidth="1"/>
    <col min="8723" max="8723" width="12" style="158" customWidth="1"/>
    <col min="8724" max="8724" width="7.5" style="158" customWidth="1"/>
    <col min="8725" max="8725" width="10" style="158" customWidth="1"/>
    <col min="8726" max="8726" width="8" style="158" customWidth="1"/>
    <col min="8727" max="8727" width="9.375" style="158" customWidth="1"/>
    <col min="8728" max="8728" width="8" style="158" customWidth="1"/>
    <col min="8729" max="8729" width="13.5" style="158" customWidth="1"/>
    <col min="8730" max="8730" width="22.875" style="158" customWidth="1"/>
    <col min="8731" max="8832" width="8" style="158" customWidth="1"/>
    <col min="8833" max="8960" width="9" style="158"/>
    <col min="8961" max="8964" width="8" style="158" customWidth="1"/>
    <col min="8965" max="8965" width="6" style="158" customWidth="1"/>
    <col min="8966" max="8966" width="17.375" style="158" customWidth="1"/>
    <col min="8967" max="8967" width="8.75" style="158" bestFit="1" customWidth="1"/>
    <col min="8968" max="8968" width="21.25" style="158" customWidth="1"/>
    <col min="8969" max="8969" width="8.75" style="158" bestFit="1" customWidth="1"/>
    <col min="8970" max="8970" width="19.125" style="158" customWidth="1"/>
    <col min="8971" max="8972" width="8.375" style="158" customWidth="1"/>
    <col min="8973" max="8973" width="10.5" style="158" customWidth="1"/>
    <col min="8974" max="8974" width="7" style="158" customWidth="1"/>
    <col min="8975" max="8975" width="8" style="158" customWidth="1"/>
    <col min="8976" max="8976" width="9" style="158" customWidth="1"/>
    <col min="8977" max="8977" width="13.25" style="158" customWidth="1"/>
    <col min="8978" max="8978" width="9.25" style="158" customWidth="1"/>
    <col min="8979" max="8979" width="12" style="158" customWidth="1"/>
    <col min="8980" max="8980" width="7.5" style="158" customWidth="1"/>
    <col min="8981" max="8981" width="10" style="158" customWidth="1"/>
    <col min="8982" max="8982" width="8" style="158" customWidth="1"/>
    <col min="8983" max="8983" width="9.375" style="158" customWidth="1"/>
    <col min="8984" max="8984" width="8" style="158" customWidth="1"/>
    <col min="8985" max="8985" width="13.5" style="158" customWidth="1"/>
    <col min="8986" max="8986" width="22.875" style="158" customWidth="1"/>
    <col min="8987" max="9088" width="8" style="158" customWidth="1"/>
    <col min="9089" max="9216" width="9" style="158"/>
    <col min="9217" max="9220" width="8" style="158" customWidth="1"/>
    <col min="9221" max="9221" width="6" style="158" customWidth="1"/>
    <col min="9222" max="9222" width="17.375" style="158" customWidth="1"/>
    <col min="9223" max="9223" width="8.75" style="158" bestFit="1" customWidth="1"/>
    <col min="9224" max="9224" width="21.25" style="158" customWidth="1"/>
    <col min="9225" max="9225" width="8.75" style="158" bestFit="1" customWidth="1"/>
    <col min="9226" max="9226" width="19.125" style="158" customWidth="1"/>
    <col min="9227" max="9228" width="8.375" style="158" customWidth="1"/>
    <col min="9229" max="9229" width="10.5" style="158" customWidth="1"/>
    <col min="9230" max="9230" width="7" style="158" customWidth="1"/>
    <col min="9231" max="9231" width="8" style="158" customWidth="1"/>
    <col min="9232" max="9232" width="9" style="158" customWidth="1"/>
    <col min="9233" max="9233" width="13.25" style="158" customWidth="1"/>
    <col min="9234" max="9234" width="9.25" style="158" customWidth="1"/>
    <col min="9235" max="9235" width="12" style="158" customWidth="1"/>
    <col min="9236" max="9236" width="7.5" style="158" customWidth="1"/>
    <col min="9237" max="9237" width="10" style="158" customWidth="1"/>
    <col min="9238" max="9238" width="8" style="158" customWidth="1"/>
    <col min="9239" max="9239" width="9.375" style="158" customWidth="1"/>
    <col min="9240" max="9240" width="8" style="158" customWidth="1"/>
    <col min="9241" max="9241" width="13.5" style="158" customWidth="1"/>
    <col min="9242" max="9242" width="22.875" style="158" customWidth="1"/>
    <col min="9243" max="9344" width="8" style="158" customWidth="1"/>
    <col min="9345" max="9472" width="9" style="158"/>
    <col min="9473" max="9476" width="8" style="158" customWidth="1"/>
    <col min="9477" max="9477" width="6" style="158" customWidth="1"/>
    <col min="9478" max="9478" width="17.375" style="158" customWidth="1"/>
    <col min="9479" max="9479" width="8.75" style="158" bestFit="1" customWidth="1"/>
    <col min="9480" max="9480" width="21.25" style="158" customWidth="1"/>
    <col min="9481" max="9481" width="8.75" style="158" bestFit="1" customWidth="1"/>
    <col min="9482" max="9482" width="19.125" style="158" customWidth="1"/>
    <col min="9483" max="9484" width="8.375" style="158" customWidth="1"/>
    <col min="9485" max="9485" width="10.5" style="158" customWidth="1"/>
    <col min="9486" max="9486" width="7" style="158" customWidth="1"/>
    <col min="9487" max="9487" width="8" style="158" customWidth="1"/>
    <col min="9488" max="9488" width="9" style="158" customWidth="1"/>
    <col min="9489" max="9489" width="13.25" style="158" customWidth="1"/>
    <col min="9490" max="9490" width="9.25" style="158" customWidth="1"/>
    <col min="9491" max="9491" width="12" style="158" customWidth="1"/>
    <col min="9492" max="9492" width="7.5" style="158" customWidth="1"/>
    <col min="9493" max="9493" width="10" style="158" customWidth="1"/>
    <col min="9494" max="9494" width="8" style="158" customWidth="1"/>
    <col min="9495" max="9495" width="9.375" style="158" customWidth="1"/>
    <col min="9496" max="9496" width="8" style="158" customWidth="1"/>
    <col min="9497" max="9497" width="13.5" style="158" customWidth="1"/>
    <col min="9498" max="9498" width="22.875" style="158" customWidth="1"/>
    <col min="9499" max="9600" width="8" style="158" customWidth="1"/>
    <col min="9601" max="9728" width="9" style="158"/>
    <col min="9729" max="9732" width="8" style="158" customWidth="1"/>
    <col min="9733" max="9733" width="6" style="158" customWidth="1"/>
    <col min="9734" max="9734" width="17.375" style="158" customWidth="1"/>
    <col min="9735" max="9735" width="8.75" style="158" bestFit="1" customWidth="1"/>
    <col min="9736" max="9736" width="21.25" style="158" customWidth="1"/>
    <col min="9737" max="9737" width="8.75" style="158" bestFit="1" customWidth="1"/>
    <col min="9738" max="9738" width="19.125" style="158" customWidth="1"/>
    <col min="9739" max="9740" width="8.375" style="158" customWidth="1"/>
    <col min="9741" max="9741" width="10.5" style="158" customWidth="1"/>
    <col min="9742" max="9742" width="7" style="158" customWidth="1"/>
    <col min="9743" max="9743" width="8" style="158" customWidth="1"/>
    <col min="9744" max="9744" width="9" style="158" customWidth="1"/>
    <col min="9745" max="9745" width="13.25" style="158" customWidth="1"/>
    <col min="9746" max="9746" width="9.25" style="158" customWidth="1"/>
    <col min="9747" max="9747" width="12" style="158" customWidth="1"/>
    <col min="9748" max="9748" width="7.5" style="158" customWidth="1"/>
    <col min="9749" max="9749" width="10" style="158" customWidth="1"/>
    <col min="9750" max="9750" width="8" style="158" customWidth="1"/>
    <col min="9751" max="9751" width="9.375" style="158" customWidth="1"/>
    <col min="9752" max="9752" width="8" style="158" customWidth="1"/>
    <col min="9753" max="9753" width="13.5" style="158" customWidth="1"/>
    <col min="9754" max="9754" width="22.875" style="158" customWidth="1"/>
    <col min="9755" max="9856" width="8" style="158" customWidth="1"/>
    <col min="9857" max="9984" width="9" style="158"/>
    <col min="9985" max="9988" width="8" style="158" customWidth="1"/>
    <col min="9989" max="9989" width="6" style="158" customWidth="1"/>
    <col min="9990" max="9990" width="17.375" style="158" customWidth="1"/>
    <col min="9991" max="9991" width="8.75" style="158" bestFit="1" customWidth="1"/>
    <col min="9992" max="9992" width="21.25" style="158" customWidth="1"/>
    <col min="9993" max="9993" width="8.75" style="158" bestFit="1" customWidth="1"/>
    <col min="9994" max="9994" width="19.125" style="158" customWidth="1"/>
    <col min="9995" max="9996" width="8.375" style="158" customWidth="1"/>
    <col min="9997" max="9997" width="10.5" style="158" customWidth="1"/>
    <col min="9998" max="9998" width="7" style="158" customWidth="1"/>
    <col min="9999" max="9999" width="8" style="158" customWidth="1"/>
    <col min="10000" max="10000" width="9" style="158" customWidth="1"/>
    <col min="10001" max="10001" width="13.25" style="158" customWidth="1"/>
    <col min="10002" max="10002" width="9.25" style="158" customWidth="1"/>
    <col min="10003" max="10003" width="12" style="158" customWidth="1"/>
    <col min="10004" max="10004" width="7.5" style="158" customWidth="1"/>
    <col min="10005" max="10005" width="10" style="158" customWidth="1"/>
    <col min="10006" max="10006" width="8" style="158" customWidth="1"/>
    <col min="10007" max="10007" width="9.375" style="158" customWidth="1"/>
    <col min="10008" max="10008" width="8" style="158" customWidth="1"/>
    <col min="10009" max="10009" width="13.5" style="158" customWidth="1"/>
    <col min="10010" max="10010" width="22.875" style="158" customWidth="1"/>
    <col min="10011" max="10112" width="8" style="158" customWidth="1"/>
    <col min="10113" max="10240" width="9" style="158"/>
    <col min="10241" max="10244" width="8" style="158" customWidth="1"/>
    <col min="10245" max="10245" width="6" style="158" customWidth="1"/>
    <col min="10246" max="10246" width="17.375" style="158" customWidth="1"/>
    <col min="10247" max="10247" width="8.75" style="158" bestFit="1" customWidth="1"/>
    <col min="10248" max="10248" width="21.25" style="158" customWidth="1"/>
    <col min="10249" max="10249" width="8.75" style="158" bestFit="1" customWidth="1"/>
    <col min="10250" max="10250" width="19.125" style="158" customWidth="1"/>
    <col min="10251" max="10252" width="8.375" style="158" customWidth="1"/>
    <col min="10253" max="10253" width="10.5" style="158" customWidth="1"/>
    <col min="10254" max="10254" width="7" style="158" customWidth="1"/>
    <col min="10255" max="10255" width="8" style="158" customWidth="1"/>
    <col min="10256" max="10256" width="9" style="158" customWidth="1"/>
    <col min="10257" max="10257" width="13.25" style="158" customWidth="1"/>
    <col min="10258" max="10258" width="9.25" style="158" customWidth="1"/>
    <col min="10259" max="10259" width="12" style="158" customWidth="1"/>
    <col min="10260" max="10260" width="7.5" style="158" customWidth="1"/>
    <col min="10261" max="10261" width="10" style="158" customWidth="1"/>
    <col min="10262" max="10262" width="8" style="158" customWidth="1"/>
    <col min="10263" max="10263" width="9.375" style="158" customWidth="1"/>
    <col min="10264" max="10264" width="8" style="158" customWidth="1"/>
    <col min="10265" max="10265" width="13.5" style="158" customWidth="1"/>
    <col min="10266" max="10266" width="22.875" style="158" customWidth="1"/>
    <col min="10267" max="10368" width="8" style="158" customWidth="1"/>
    <col min="10369" max="10496" width="9" style="158"/>
    <col min="10497" max="10500" width="8" style="158" customWidth="1"/>
    <col min="10501" max="10501" width="6" style="158" customWidth="1"/>
    <col min="10502" max="10502" width="17.375" style="158" customWidth="1"/>
    <col min="10503" max="10503" width="8.75" style="158" bestFit="1" customWidth="1"/>
    <col min="10504" max="10504" width="21.25" style="158" customWidth="1"/>
    <col min="10505" max="10505" width="8.75" style="158" bestFit="1" customWidth="1"/>
    <col min="10506" max="10506" width="19.125" style="158" customWidth="1"/>
    <col min="10507" max="10508" width="8.375" style="158" customWidth="1"/>
    <col min="10509" max="10509" width="10.5" style="158" customWidth="1"/>
    <col min="10510" max="10510" width="7" style="158" customWidth="1"/>
    <col min="10511" max="10511" width="8" style="158" customWidth="1"/>
    <col min="10512" max="10512" width="9" style="158" customWidth="1"/>
    <col min="10513" max="10513" width="13.25" style="158" customWidth="1"/>
    <col min="10514" max="10514" width="9.25" style="158" customWidth="1"/>
    <col min="10515" max="10515" width="12" style="158" customWidth="1"/>
    <col min="10516" max="10516" width="7.5" style="158" customWidth="1"/>
    <col min="10517" max="10517" width="10" style="158" customWidth="1"/>
    <col min="10518" max="10518" width="8" style="158" customWidth="1"/>
    <col min="10519" max="10519" width="9.375" style="158" customWidth="1"/>
    <col min="10520" max="10520" width="8" style="158" customWidth="1"/>
    <col min="10521" max="10521" width="13.5" style="158" customWidth="1"/>
    <col min="10522" max="10522" width="22.875" style="158" customWidth="1"/>
    <col min="10523" max="10624" width="8" style="158" customWidth="1"/>
    <col min="10625" max="10752" width="9" style="158"/>
    <col min="10753" max="10756" width="8" style="158" customWidth="1"/>
    <col min="10757" max="10757" width="6" style="158" customWidth="1"/>
    <col min="10758" max="10758" width="17.375" style="158" customWidth="1"/>
    <col min="10759" max="10759" width="8.75" style="158" bestFit="1" customWidth="1"/>
    <col min="10760" max="10760" width="21.25" style="158" customWidth="1"/>
    <col min="10761" max="10761" width="8.75" style="158" bestFit="1" customWidth="1"/>
    <col min="10762" max="10762" width="19.125" style="158" customWidth="1"/>
    <col min="10763" max="10764" width="8.375" style="158" customWidth="1"/>
    <col min="10765" max="10765" width="10.5" style="158" customWidth="1"/>
    <col min="10766" max="10766" width="7" style="158" customWidth="1"/>
    <col min="10767" max="10767" width="8" style="158" customWidth="1"/>
    <col min="10768" max="10768" width="9" style="158" customWidth="1"/>
    <col min="10769" max="10769" width="13.25" style="158" customWidth="1"/>
    <col min="10770" max="10770" width="9.25" style="158" customWidth="1"/>
    <col min="10771" max="10771" width="12" style="158" customWidth="1"/>
    <col min="10772" max="10772" width="7.5" style="158" customWidth="1"/>
    <col min="10773" max="10773" width="10" style="158" customWidth="1"/>
    <col min="10774" max="10774" width="8" style="158" customWidth="1"/>
    <col min="10775" max="10775" width="9.375" style="158" customWidth="1"/>
    <col min="10776" max="10776" width="8" style="158" customWidth="1"/>
    <col min="10777" max="10777" width="13.5" style="158" customWidth="1"/>
    <col min="10778" max="10778" width="22.875" style="158" customWidth="1"/>
    <col min="10779" max="10880" width="8" style="158" customWidth="1"/>
    <col min="10881" max="11008" width="9" style="158"/>
    <col min="11009" max="11012" width="8" style="158" customWidth="1"/>
    <col min="11013" max="11013" width="6" style="158" customWidth="1"/>
    <col min="11014" max="11014" width="17.375" style="158" customWidth="1"/>
    <col min="11015" max="11015" width="8.75" style="158" bestFit="1" customWidth="1"/>
    <col min="11016" max="11016" width="21.25" style="158" customWidth="1"/>
    <col min="11017" max="11017" width="8.75" style="158" bestFit="1" customWidth="1"/>
    <col min="11018" max="11018" width="19.125" style="158" customWidth="1"/>
    <col min="11019" max="11020" width="8.375" style="158" customWidth="1"/>
    <col min="11021" max="11021" width="10.5" style="158" customWidth="1"/>
    <col min="11022" max="11022" width="7" style="158" customWidth="1"/>
    <col min="11023" max="11023" width="8" style="158" customWidth="1"/>
    <col min="11024" max="11024" width="9" style="158" customWidth="1"/>
    <col min="11025" max="11025" width="13.25" style="158" customWidth="1"/>
    <col min="11026" max="11026" width="9.25" style="158" customWidth="1"/>
    <col min="11027" max="11027" width="12" style="158" customWidth="1"/>
    <col min="11028" max="11028" width="7.5" style="158" customWidth="1"/>
    <col min="11029" max="11029" width="10" style="158" customWidth="1"/>
    <col min="11030" max="11030" width="8" style="158" customWidth="1"/>
    <col min="11031" max="11031" width="9.375" style="158" customWidth="1"/>
    <col min="11032" max="11032" width="8" style="158" customWidth="1"/>
    <col min="11033" max="11033" width="13.5" style="158" customWidth="1"/>
    <col min="11034" max="11034" width="22.875" style="158" customWidth="1"/>
    <col min="11035" max="11136" width="8" style="158" customWidth="1"/>
    <col min="11137" max="11264" width="9" style="158"/>
    <col min="11265" max="11268" width="8" style="158" customWidth="1"/>
    <col min="11269" max="11269" width="6" style="158" customWidth="1"/>
    <col min="11270" max="11270" width="17.375" style="158" customWidth="1"/>
    <col min="11271" max="11271" width="8.75" style="158" bestFit="1" customWidth="1"/>
    <col min="11272" max="11272" width="21.25" style="158" customWidth="1"/>
    <col min="11273" max="11273" width="8.75" style="158" bestFit="1" customWidth="1"/>
    <col min="11274" max="11274" width="19.125" style="158" customWidth="1"/>
    <col min="11275" max="11276" width="8.375" style="158" customWidth="1"/>
    <col min="11277" max="11277" width="10.5" style="158" customWidth="1"/>
    <col min="11278" max="11278" width="7" style="158" customWidth="1"/>
    <col min="11279" max="11279" width="8" style="158" customWidth="1"/>
    <col min="11280" max="11280" width="9" style="158" customWidth="1"/>
    <col min="11281" max="11281" width="13.25" style="158" customWidth="1"/>
    <col min="11282" max="11282" width="9.25" style="158" customWidth="1"/>
    <col min="11283" max="11283" width="12" style="158" customWidth="1"/>
    <col min="11284" max="11284" width="7.5" style="158" customWidth="1"/>
    <col min="11285" max="11285" width="10" style="158" customWidth="1"/>
    <col min="11286" max="11286" width="8" style="158" customWidth="1"/>
    <col min="11287" max="11287" width="9.375" style="158" customWidth="1"/>
    <col min="11288" max="11288" width="8" style="158" customWidth="1"/>
    <col min="11289" max="11289" width="13.5" style="158" customWidth="1"/>
    <col min="11290" max="11290" width="22.875" style="158" customWidth="1"/>
    <col min="11291" max="11392" width="8" style="158" customWidth="1"/>
    <col min="11393" max="11520" width="9" style="158"/>
    <col min="11521" max="11524" width="8" style="158" customWidth="1"/>
    <col min="11525" max="11525" width="6" style="158" customWidth="1"/>
    <col min="11526" max="11526" width="17.375" style="158" customWidth="1"/>
    <col min="11527" max="11527" width="8.75" style="158" bestFit="1" customWidth="1"/>
    <col min="11528" max="11528" width="21.25" style="158" customWidth="1"/>
    <col min="11529" max="11529" width="8.75" style="158" bestFit="1" customWidth="1"/>
    <col min="11530" max="11530" width="19.125" style="158" customWidth="1"/>
    <col min="11531" max="11532" width="8.375" style="158" customWidth="1"/>
    <col min="11533" max="11533" width="10.5" style="158" customWidth="1"/>
    <col min="11534" max="11534" width="7" style="158" customWidth="1"/>
    <col min="11535" max="11535" width="8" style="158" customWidth="1"/>
    <col min="11536" max="11536" width="9" style="158" customWidth="1"/>
    <col min="11537" max="11537" width="13.25" style="158" customWidth="1"/>
    <col min="11538" max="11538" width="9.25" style="158" customWidth="1"/>
    <col min="11539" max="11539" width="12" style="158" customWidth="1"/>
    <col min="11540" max="11540" width="7.5" style="158" customWidth="1"/>
    <col min="11541" max="11541" width="10" style="158" customWidth="1"/>
    <col min="11542" max="11542" width="8" style="158" customWidth="1"/>
    <col min="11543" max="11543" width="9.375" style="158" customWidth="1"/>
    <col min="11544" max="11544" width="8" style="158" customWidth="1"/>
    <col min="11545" max="11545" width="13.5" style="158" customWidth="1"/>
    <col min="11546" max="11546" width="22.875" style="158" customWidth="1"/>
    <col min="11547" max="11648" width="8" style="158" customWidth="1"/>
    <col min="11649" max="11776" width="9" style="158"/>
    <col min="11777" max="11780" width="8" style="158" customWidth="1"/>
    <col min="11781" max="11781" width="6" style="158" customWidth="1"/>
    <col min="11782" max="11782" width="17.375" style="158" customWidth="1"/>
    <col min="11783" max="11783" width="8.75" style="158" bestFit="1" customWidth="1"/>
    <col min="11784" max="11784" width="21.25" style="158" customWidth="1"/>
    <col min="11785" max="11785" width="8.75" style="158" bestFit="1" customWidth="1"/>
    <col min="11786" max="11786" width="19.125" style="158" customWidth="1"/>
    <col min="11787" max="11788" width="8.375" style="158" customWidth="1"/>
    <col min="11789" max="11789" width="10.5" style="158" customWidth="1"/>
    <col min="11790" max="11790" width="7" style="158" customWidth="1"/>
    <col min="11791" max="11791" width="8" style="158" customWidth="1"/>
    <col min="11792" max="11792" width="9" style="158" customWidth="1"/>
    <col min="11793" max="11793" width="13.25" style="158" customWidth="1"/>
    <col min="11794" max="11794" width="9.25" style="158" customWidth="1"/>
    <col min="11795" max="11795" width="12" style="158" customWidth="1"/>
    <col min="11796" max="11796" width="7.5" style="158" customWidth="1"/>
    <col min="11797" max="11797" width="10" style="158" customWidth="1"/>
    <col min="11798" max="11798" width="8" style="158" customWidth="1"/>
    <col min="11799" max="11799" width="9.375" style="158" customWidth="1"/>
    <col min="11800" max="11800" width="8" style="158" customWidth="1"/>
    <col min="11801" max="11801" width="13.5" style="158" customWidth="1"/>
    <col min="11802" max="11802" width="22.875" style="158" customWidth="1"/>
    <col min="11803" max="11904" width="8" style="158" customWidth="1"/>
    <col min="11905" max="12032" width="9" style="158"/>
    <col min="12033" max="12036" width="8" style="158" customWidth="1"/>
    <col min="12037" max="12037" width="6" style="158" customWidth="1"/>
    <col min="12038" max="12038" width="17.375" style="158" customWidth="1"/>
    <col min="12039" max="12039" width="8.75" style="158" bestFit="1" customWidth="1"/>
    <col min="12040" max="12040" width="21.25" style="158" customWidth="1"/>
    <col min="12041" max="12041" width="8.75" style="158" bestFit="1" customWidth="1"/>
    <col min="12042" max="12042" width="19.125" style="158" customWidth="1"/>
    <col min="12043" max="12044" width="8.375" style="158" customWidth="1"/>
    <col min="12045" max="12045" width="10.5" style="158" customWidth="1"/>
    <col min="12046" max="12046" width="7" style="158" customWidth="1"/>
    <col min="12047" max="12047" width="8" style="158" customWidth="1"/>
    <col min="12048" max="12048" width="9" style="158" customWidth="1"/>
    <col min="12049" max="12049" width="13.25" style="158" customWidth="1"/>
    <col min="12050" max="12050" width="9.25" style="158" customWidth="1"/>
    <col min="12051" max="12051" width="12" style="158" customWidth="1"/>
    <col min="12052" max="12052" width="7.5" style="158" customWidth="1"/>
    <col min="12053" max="12053" width="10" style="158" customWidth="1"/>
    <col min="12054" max="12054" width="8" style="158" customWidth="1"/>
    <col min="12055" max="12055" width="9.375" style="158" customWidth="1"/>
    <col min="12056" max="12056" width="8" style="158" customWidth="1"/>
    <col min="12057" max="12057" width="13.5" style="158" customWidth="1"/>
    <col min="12058" max="12058" width="22.875" style="158" customWidth="1"/>
    <col min="12059" max="12160" width="8" style="158" customWidth="1"/>
    <col min="12161" max="12288" width="9" style="158"/>
    <col min="12289" max="12292" width="8" style="158" customWidth="1"/>
    <col min="12293" max="12293" width="6" style="158" customWidth="1"/>
    <col min="12294" max="12294" width="17.375" style="158" customWidth="1"/>
    <col min="12295" max="12295" width="8.75" style="158" bestFit="1" customWidth="1"/>
    <col min="12296" max="12296" width="21.25" style="158" customWidth="1"/>
    <col min="12297" max="12297" width="8.75" style="158" bestFit="1" customWidth="1"/>
    <col min="12298" max="12298" width="19.125" style="158" customWidth="1"/>
    <col min="12299" max="12300" width="8.375" style="158" customWidth="1"/>
    <col min="12301" max="12301" width="10.5" style="158" customWidth="1"/>
    <col min="12302" max="12302" width="7" style="158" customWidth="1"/>
    <col min="12303" max="12303" width="8" style="158" customWidth="1"/>
    <col min="12304" max="12304" width="9" style="158" customWidth="1"/>
    <col min="12305" max="12305" width="13.25" style="158" customWidth="1"/>
    <col min="12306" max="12306" width="9.25" style="158" customWidth="1"/>
    <col min="12307" max="12307" width="12" style="158" customWidth="1"/>
    <col min="12308" max="12308" width="7.5" style="158" customWidth="1"/>
    <col min="12309" max="12309" width="10" style="158" customWidth="1"/>
    <col min="12310" max="12310" width="8" style="158" customWidth="1"/>
    <col min="12311" max="12311" width="9.375" style="158" customWidth="1"/>
    <col min="12312" max="12312" width="8" style="158" customWidth="1"/>
    <col min="12313" max="12313" width="13.5" style="158" customWidth="1"/>
    <col min="12314" max="12314" width="22.875" style="158" customWidth="1"/>
    <col min="12315" max="12416" width="8" style="158" customWidth="1"/>
    <col min="12417" max="12544" width="9" style="158"/>
    <col min="12545" max="12548" width="8" style="158" customWidth="1"/>
    <col min="12549" max="12549" width="6" style="158" customWidth="1"/>
    <col min="12550" max="12550" width="17.375" style="158" customWidth="1"/>
    <col min="12551" max="12551" width="8.75" style="158" bestFit="1" customWidth="1"/>
    <col min="12552" max="12552" width="21.25" style="158" customWidth="1"/>
    <col min="12553" max="12553" width="8.75" style="158" bestFit="1" customWidth="1"/>
    <col min="12554" max="12554" width="19.125" style="158" customWidth="1"/>
    <col min="12555" max="12556" width="8.375" style="158" customWidth="1"/>
    <col min="12557" max="12557" width="10.5" style="158" customWidth="1"/>
    <col min="12558" max="12558" width="7" style="158" customWidth="1"/>
    <col min="12559" max="12559" width="8" style="158" customWidth="1"/>
    <col min="12560" max="12560" width="9" style="158" customWidth="1"/>
    <col min="12561" max="12561" width="13.25" style="158" customWidth="1"/>
    <col min="12562" max="12562" width="9.25" style="158" customWidth="1"/>
    <col min="12563" max="12563" width="12" style="158" customWidth="1"/>
    <col min="12564" max="12564" width="7.5" style="158" customWidth="1"/>
    <col min="12565" max="12565" width="10" style="158" customWidth="1"/>
    <col min="12566" max="12566" width="8" style="158" customWidth="1"/>
    <col min="12567" max="12567" width="9.375" style="158" customWidth="1"/>
    <col min="12568" max="12568" width="8" style="158" customWidth="1"/>
    <col min="12569" max="12569" width="13.5" style="158" customWidth="1"/>
    <col min="12570" max="12570" width="22.875" style="158" customWidth="1"/>
    <col min="12571" max="12672" width="8" style="158" customWidth="1"/>
    <col min="12673" max="12800" width="9" style="158"/>
    <col min="12801" max="12804" width="8" style="158" customWidth="1"/>
    <col min="12805" max="12805" width="6" style="158" customWidth="1"/>
    <col min="12806" max="12806" width="17.375" style="158" customWidth="1"/>
    <col min="12807" max="12807" width="8.75" style="158" bestFit="1" customWidth="1"/>
    <col min="12808" max="12808" width="21.25" style="158" customWidth="1"/>
    <col min="12809" max="12809" width="8.75" style="158" bestFit="1" customWidth="1"/>
    <col min="12810" max="12810" width="19.125" style="158" customWidth="1"/>
    <col min="12811" max="12812" width="8.375" style="158" customWidth="1"/>
    <col min="12813" max="12813" width="10.5" style="158" customWidth="1"/>
    <col min="12814" max="12814" width="7" style="158" customWidth="1"/>
    <col min="12815" max="12815" width="8" style="158" customWidth="1"/>
    <col min="12816" max="12816" width="9" style="158" customWidth="1"/>
    <col min="12817" max="12817" width="13.25" style="158" customWidth="1"/>
    <col min="12818" max="12818" width="9.25" style="158" customWidth="1"/>
    <col min="12819" max="12819" width="12" style="158" customWidth="1"/>
    <col min="12820" max="12820" width="7.5" style="158" customWidth="1"/>
    <col min="12821" max="12821" width="10" style="158" customWidth="1"/>
    <col min="12822" max="12822" width="8" style="158" customWidth="1"/>
    <col min="12823" max="12823" width="9.375" style="158" customWidth="1"/>
    <col min="12824" max="12824" width="8" style="158" customWidth="1"/>
    <col min="12825" max="12825" width="13.5" style="158" customWidth="1"/>
    <col min="12826" max="12826" width="22.875" style="158" customWidth="1"/>
    <col min="12827" max="12928" width="8" style="158" customWidth="1"/>
    <col min="12929" max="13056" width="9" style="158"/>
    <col min="13057" max="13060" width="8" style="158" customWidth="1"/>
    <col min="13061" max="13061" width="6" style="158" customWidth="1"/>
    <col min="13062" max="13062" width="17.375" style="158" customWidth="1"/>
    <col min="13063" max="13063" width="8.75" style="158" bestFit="1" customWidth="1"/>
    <col min="13064" max="13064" width="21.25" style="158" customWidth="1"/>
    <col min="13065" max="13065" width="8.75" style="158" bestFit="1" customWidth="1"/>
    <col min="13066" max="13066" width="19.125" style="158" customWidth="1"/>
    <col min="13067" max="13068" width="8.375" style="158" customWidth="1"/>
    <col min="13069" max="13069" width="10.5" style="158" customWidth="1"/>
    <col min="13070" max="13070" width="7" style="158" customWidth="1"/>
    <col min="13071" max="13071" width="8" style="158" customWidth="1"/>
    <col min="13072" max="13072" width="9" style="158" customWidth="1"/>
    <col min="13073" max="13073" width="13.25" style="158" customWidth="1"/>
    <col min="13074" max="13074" width="9.25" style="158" customWidth="1"/>
    <col min="13075" max="13075" width="12" style="158" customWidth="1"/>
    <col min="13076" max="13076" width="7.5" style="158" customWidth="1"/>
    <col min="13077" max="13077" width="10" style="158" customWidth="1"/>
    <col min="13078" max="13078" width="8" style="158" customWidth="1"/>
    <col min="13079" max="13079" width="9.375" style="158" customWidth="1"/>
    <col min="13080" max="13080" width="8" style="158" customWidth="1"/>
    <col min="13081" max="13081" width="13.5" style="158" customWidth="1"/>
    <col min="13082" max="13082" width="22.875" style="158" customWidth="1"/>
    <col min="13083" max="13184" width="8" style="158" customWidth="1"/>
    <col min="13185" max="13312" width="9" style="158"/>
    <col min="13313" max="13316" width="8" style="158" customWidth="1"/>
    <col min="13317" max="13317" width="6" style="158" customWidth="1"/>
    <col min="13318" max="13318" width="17.375" style="158" customWidth="1"/>
    <col min="13319" max="13319" width="8.75" style="158" bestFit="1" customWidth="1"/>
    <col min="13320" max="13320" width="21.25" style="158" customWidth="1"/>
    <col min="13321" max="13321" width="8.75" style="158" bestFit="1" customWidth="1"/>
    <col min="13322" max="13322" width="19.125" style="158" customWidth="1"/>
    <col min="13323" max="13324" width="8.375" style="158" customWidth="1"/>
    <col min="13325" max="13325" width="10.5" style="158" customWidth="1"/>
    <col min="13326" max="13326" width="7" style="158" customWidth="1"/>
    <col min="13327" max="13327" width="8" style="158" customWidth="1"/>
    <col min="13328" max="13328" width="9" style="158" customWidth="1"/>
    <col min="13329" max="13329" width="13.25" style="158" customWidth="1"/>
    <col min="13330" max="13330" width="9.25" style="158" customWidth="1"/>
    <col min="13331" max="13331" width="12" style="158" customWidth="1"/>
    <col min="13332" max="13332" width="7.5" style="158" customWidth="1"/>
    <col min="13333" max="13333" width="10" style="158" customWidth="1"/>
    <col min="13334" max="13334" width="8" style="158" customWidth="1"/>
    <col min="13335" max="13335" width="9.375" style="158" customWidth="1"/>
    <col min="13336" max="13336" width="8" style="158" customWidth="1"/>
    <col min="13337" max="13337" width="13.5" style="158" customWidth="1"/>
    <col min="13338" max="13338" width="22.875" style="158" customWidth="1"/>
    <col min="13339" max="13440" width="8" style="158" customWidth="1"/>
    <col min="13441" max="13568" width="9" style="158"/>
    <col min="13569" max="13572" width="8" style="158" customWidth="1"/>
    <col min="13573" max="13573" width="6" style="158" customWidth="1"/>
    <col min="13574" max="13574" width="17.375" style="158" customWidth="1"/>
    <col min="13575" max="13575" width="8.75" style="158" bestFit="1" customWidth="1"/>
    <col min="13576" max="13576" width="21.25" style="158" customWidth="1"/>
    <col min="13577" max="13577" width="8.75" style="158" bestFit="1" customWidth="1"/>
    <col min="13578" max="13578" width="19.125" style="158" customWidth="1"/>
    <col min="13579" max="13580" width="8.375" style="158" customWidth="1"/>
    <col min="13581" max="13581" width="10.5" style="158" customWidth="1"/>
    <col min="13582" max="13582" width="7" style="158" customWidth="1"/>
    <col min="13583" max="13583" width="8" style="158" customWidth="1"/>
    <col min="13584" max="13584" width="9" style="158" customWidth="1"/>
    <col min="13585" max="13585" width="13.25" style="158" customWidth="1"/>
    <col min="13586" max="13586" width="9.25" style="158" customWidth="1"/>
    <col min="13587" max="13587" width="12" style="158" customWidth="1"/>
    <col min="13588" max="13588" width="7.5" style="158" customWidth="1"/>
    <col min="13589" max="13589" width="10" style="158" customWidth="1"/>
    <col min="13590" max="13590" width="8" style="158" customWidth="1"/>
    <col min="13591" max="13591" width="9.375" style="158" customWidth="1"/>
    <col min="13592" max="13592" width="8" style="158" customWidth="1"/>
    <col min="13593" max="13593" width="13.5" style="158" customWidth="1"/>
    <col min="13594" max="13594" width="22.875" style="158" customWidth="1"/>
    <col min="13595" max="13696" width="8" style="158" customWidth="1"/>
    <col min="13697" max="13824" width="9" style="158"/>
    <col min="13825" max="13828" width="8" style="158" customWidth="1"/>
    <col min="13829" max="13829" width="6" style="158" customWidth="1"/>
    <col min="13830" max="13830" width="17.375" style="158" customWidth="1"/>
    <col min="13831" max="13831" width="8.75" style="158" bestFit="1" customWidth="1"/>
    <col min="13832" max="13832" width="21.25" style="158" customWidth="1"/>
    <col min="13833" max="13833" width="8.75" style="158" bestFit="1" customWidth="1"/>
    <col min="13834" max="13834" width="19.125" style="158" customWidth="1"/>
    <col min="13835" max="13836" width="8.375" style="158" customWidth="1"/>
    <col min="13837" max="13837" width="10.5" style="158" customWidth="1"/>
    <col min="13838" max="13838" width="7" style="158" customWidth="1"/>
    <col min="13839" max="13839" width="8" style="158" customWidth="1"/>
    <col min="13840" max="13840" width="9" style="158" customWidth="1"/>
    <col min="13841" max="13841" width="13.25" style="158" customWidth="1"/>
    <col min="13842" max="13842" width="9.25" style="158" customWidth="1"/>
    <col min="13843" max="13843" width="12" style="158" customWidth="1"/>
    <col min="13844" max="13844" width="7.5" style="158" customWidth="1"/>
    <col min="13845" max="13845" width="10" style="158" customWidth="1"/>
    <col min="13846" max="13846" width="8" style="158" customWidth="1"/>
    <col min="13847" max="13847" width="9.375" style="158" customWidth="1"/>
    <col min="13848" max="13848" width="8" style="158" customWidth="1"/>
    <col min="13849" max="13849" width="13.5" style="158" customWidth="1"/>
    <col min="13850" max="13850" width="22.875" style="158" customWidth="1"/>
    <col min="13851" max="13952" width="8" style="158" customWidth="1"/>
    <col min="13953" max="14080" width="9" style="158"/>
    <col min="14081" max="14084" width="8" style="158" customWidth="1"/>
    <col min="14085" max="14085" width="6" style="158" customWidth="1"/>
    <col min="14086" max="14086" width="17.375" style="158" customWidth="1"/>
    <col min="14087" max="14087" width="8.75" style="158" bestFit="1" customWidth="1"/>
    <col min="14088" max="14088" width="21.25" style="158" customWidth="1"/>
    <col min="14089" max="14089" width="8.75" style="158" bestFit="1" customWidth="1"/>
    <col min="14090" max="14090" width="19.125" style="158" customWidth="1"/>
    <col min="14091" max="14092" width="8.375" style="158" customWidth="1"/>
    <col min="14093" max="14093" width="10.5" style="158" customWidth="1"/>
    <col min="14094" max="14094" width="7" style="158" customWidth="1"/>
    <col min="14095" max="14095" width="8" style="158" customWidth="1"/>
    <col min="14096" max="14096" width="9" style="158" customWidth="1"/>
    <col min="14097" max="14097" width="13.25" style="158" customWidth="1"/>
    <col min="14098" max="14098" width="9.25" style="158" customWidth="1"/>
    <col min="14099" max="14099" width="12" style="158" customWidth="1"/>
    <col min="14100" max="14100" width="7.5" style="158" customWidth="1"/>
    <col min="14101" max="14101" width="10" style="158" customWidth="1"/>
    <col min="14102" max="14102" width="8" style="158" customWidth="1"/>
    <col min="14103" max="14103" width="9.375" style="158" customWidth="1"/>
    <col min="14104" max="14104" width="8" style="158" customWidth="1"/>
    <col min="14105" max="14105" width="13.5" style="158" customWidth="1"/>
    <col min="14106" max="14106" width="22.875" style="158" customWidth="1"/>
    <col min="14107" max="14208" width="8" style="158" customWidth="1"/>
    <col min="14209" max="14336" width="9" style="158"/>
    <col min="14337" max="14340" width="8" style="158" customWidth="1"/>
    <col min="14341" max="14341" width="6" style="158" customWidth="1"/>
    <col min="14342" max="14342" width="17.375" style="158" customWidth="1"/>
    <col min="14343" max="14343" width="8.75" style="158" bestFit="1" customWidth="1"/>
    <col min="14344" max="14344" width="21.25" style="158" customWidth="1"/>
    <col min="14345" max="14345" width="8.75" style="158" bestFit="1" customWidth="1"/>
    <col min="14346" max="14346" width="19.125" style="158" customWidth="1"/>
    <col min="14347" max="14348" width="8.375" style="158" customWidth="1"/>
    <col min="14349" max="14349" width="10.5" style="158" customWidth="1"/>
    <col min="14350" max="14350" width="7" style="158" customWidth="1"/>
    <col min="14351" max="14351" width="8" style="158" customWidth="1"/>
    <col min="14352" max="14352" width="9" style="158" customWidth="1"/>
    <col min="14353" max="14353" width="13.25" style="158" customWidth="1"/>
    <col min="14354" max="14354" width="9.25" style="158" customWidth="1"/>
    <col min="14355" max="14355" width="12" style="158" customWidth="1"/>
    <col min="14356" max="14356" width="7.5" style="158" customWidth="1"/>
    <col min="14357" max="14357" width="10" style="158" customWidth="1"/>
    <col min="14358" max="14358" width="8" style="158" customWidth="1"/>
    <col min="14359" max="14359" width="9.375" style="158" customWidth="1"/>
    <col min="14360" max="14360" width="8" style="158" customWidth="1"/>
    <col min="14361" max="14361" width="13.5" style="158" customWidth="1"/>
    <col min="14362" max="14362" width="22.875" style="158" customWidth="1"/>
    <col min="14363" max="14464" width="8" style="158" customWidth="1"/>
    <col min="14465" max="14592" width="9" style="158"/>
    <col min="14593" max="14596" width="8" style="158" customWidth="1"/>
    <col min="14597" max="14597" width="6" style="158" customWidth="1"/>
    <col min="14598" max="14598" width="17.375" style="158" customWidth="1"/>
    <col min="14599" max="14599" width="8.75" style="158" bestFit="1" customWidth="1"/>
    <col min="14600" max="14600" width="21.25" style="158" customWidth="1"/>
    <col min="14601" max="14601" width="8.75" style="158" bestFit="1" customWidth="1"/>
    <col min="14602" max="14602" width="19.125" style="158" customWidth="1"/>
    <col min="14603" max="14604" width="8.375" style="158" customWidth="1"/>
    <col min="14605" max="14605" width="10.5" style="158" customWidth="1"/>
    <col min="14606" max="14606" width="7" style="158" customWidth="1"/>
    <col min="14607" max="14607" width="8" style="158" customWidth="1"/>
    <col min="14608" max="14608" width="9" style="158" customWidth="1"/>
    <col min="14609" max="14609" width="13.25" style="158" customWidth="1"/>
    <col min="14610" max="14610" width="9.25" style="158" customWidth="1"/>
    <col min="14611" max="14611" width="12" style="158" customWidth="1"/>
    <col min="14612" max="14612" width="7.5" style="158" customWidth="1"/>
    <col min="14613" max="14613" width="10" style="158" customWidth="1"/>
    <col min="14614" max="14614" width="8" style="158" customWidth="1"/>
    <col min="14615" max="14615" width="9.375" style="158" customWidth="1"/>
    <col min="14616" max="14616" width="8" style="158" customWidth="1"/>
    <col min="14617" max="14617" width="13.5" style="158" customWidth="1"/>
    <col min="14618" max="14618" width="22.875" style="158" customWidth="1"/>
    <col min="14619" max="14720" width="8" style="158" customWidth="1"/>
    <col min="14721" max="14848" width="9" style="158"/>
    <col min="14849" max="14852" width="8" style="158" customWidth="1"/>
    <col min="14853" max="14853" width="6" style="158" customWidth="1"/>
    <col min="14854" max="14854" width="17.375" style="158" customWidth="1"/>
    <col min="14855" max="14855" width="8.75" style="158" bestFit="1" customWidth="1"/>
    <col min="14856" max="14856" width="21.25" style="158" customWidth="1"/>
    <col min="14857" max="14857" width="8.75" style="158" bestFit="1" customWidth="1"/>
    <col min="14858" max="14858" width="19.125" style="158" customWidth="1"/>
    <col min="14859" max="14860" width="8.375" style="158" customWidth="1"/>
    <col min="14861" max="14861" width="10.5" style="158" customWidth="1"/>
    <col min="14862" max="14862" width="7" style="158" customWidth="1"/>
    <col min="14863" max="14863" width="8" style="158" customWidth="1"/>
    <col min="14864" max="14864" width="9" style="158" customWidth="1"/>
    <col min="14865" max="14865" width="13.25" style="158" customWidth="1"/>
    <col min="14866" max="14866" width="9.25" style="158" customWidth="1"/>
    <col min="14867" max="14867" width="12" style="158" customWidth="1"/>
    <col min="14868" max="14868" width="7.5" style="158" customWidth="1"/>
    <col min="14869" max="14869" width="10" style="158" customWidth="1"/>
    <col min="14870" max="14870" width="8" style="158" customWidth="1"/>
    <col min="14871" max="14871" width="9.375" style="158" customWidth="1"/>
    <col min="14872" max="14872" width="8" style="158" customWidth="1"/>
    <col min="14873" max="14873" width="13.5" style="158" customWidth="1"/>
    <col min="14874" max="14874" width="22.875" style="158" customWidth="1"/>
    <col min="14875" max="14976" width="8" style="158" customWidth="1"/>
    <col min="14977" max="15104" width="9" style="158"/>
    <col min="15105" max="15108" width="8" style="158" customWidth="1"/>
    <col min="15109" max="15109" width="6" style="158" customWidth="1"/>
    <col min="15110" max="15110" width="17.375" style="158" customWidth="1"/>
    <col min="15111" max="15111" width="8.75" style="158" bestFit="1" customWidth="1"/>
    <col min="15112" max="15112" width="21.25" style="158" customWidth="1"/>
    <col min="15113" max="15113" width="8.75" style="158" bestFit="1" customWidth="1"/>
    <col min="15114" max="15114" width="19.125" style="158" customWidth="1"/>
    <col min="15115" max="15116" width="8.375" style="158" customWidth="1"/>
    <col min="15117" max="15117" width="10.5" style="158" customWidth="1"/>
    <col min="15118" max="15118" width="7" style="158" customWidth="1"/>
    <col min="15119" max="15119" width="8" style="158" customWidth="1"/>
    <col min="15120" max="15120" width="9" style="158" customWidth="1"/>
    <col min="15121" max="15121" width="13.25" style="158" customWidth="1"/>
    <col min="15122" max="15122" width="9.25" style="158" customWidth="1"/>
    <col min="15123" max="15123" width="12" style="158" customWidth="1"/>
    <col min="15124" max="15124" width="7.5" style="158" customWidth="1"/>
    <col min="15125" max="15125" width="10" style="158" customWidth="1"/>
    <col min="15126" max="15126" width="8" style="158" customWidth="1"/>
    <col min="15127" max="15127" width="9.375" style="158" customWidth="1"/>
    <col min="15128" max="15128" width="8" style="158" customWidth="1"/>
    <col min="15129" max="15129" width="13.5" style="158" customWidth="1"/>
    <col min="15130" max="15130" width="22.875" style="158" customWidth="1"/>
    <col min="15131" max="15232" width="8" style="158" customWidth="1"/>
    <col min="15233" max="15360" width="9" style="158"/>
    <col min="15361" max="15364" width="8" style="158" customWidth="1"/>
    <col min="15365" max="15365" width="6" style="158" customWidth="1"/>
    <col min="15366" max="15366" width="17.375" style="158" customWidth="1"/>
    <col min="15367" max="15367" width="8.75" style="158" bestFit="1" customWidth="1"/>
    <col min="15368" max="15368" width="21.25" style="158" customWidth="1"/>
    <col min="15369" max="15369" width="8.75" style="158" bestFit="1" customWidth="1"/>
    <col min="15370" max="15370" width="19.125" style="158" customWidth="1"/>
    <col min="15371" max="15372" width="8.375" style="158" customWidth="1"/>
    <col min="15373" max="15373" width="10.5" style="158" customWidth="1"/>
    <col min="15374" max="15374" width="7" style="158" customWidth="1"/>
    <col min="15375" max="15375" width="8" style="158" customWidth="1"/>
    <col min="15376" max="15376" width="9" style="158" customWidth="1"/>
    <col min="15377" max="15377" width="13.25" style="158" customWidth="1"/>
    <col min="15378" max="15378" width="9.25" style="158" customWidth="1"/>
    <col min="15379" max="15379" width="12" style="158" customWidth="1"/>
    <col min="15380" max="15380" width="7.5" style="158" customWidth="1"/>
    <col min="15381" max="15381" width="10" style="158" customWidth="1"/>
    <col min="15382" max="15382" width="8" style="158" customWidth="1"/>
    <col min="15383" max="15383" width="9.375" style="158" customWidth="1"/>
    <col min="15384" max="15384" width="8" style="158" customWidth="1"/>
    <col min="15385" max="15385" width="13.5" style="158" customWidth="1"/>
    <col min="15386" max="15386" width="22.875" style="158" customWidth="1"/>
    <col min="15387" max="15488" width="8" style="158" customWidth="1"/>
    <col min="15489" max="15616" width="9" style="158"/>
    <col min="15617" max="15620" width="8" style="158" customWidth="1"/>
    <col min="15621" max="15621" width="6" style="158" customWidth="1"/>
    <col min="15622" max="15622" width="17.375" style="158" customWidth="1"/>
    <col min="15623" max="15623" width="8.75" style="158" bestFit="1" customWidth="1"/>
    <col min="15624" max="15624" width="21.25" style="158" customWidth="1"/>
    <col min="15625" max="15625" width="8.75" style="158" bestFit="1" customWidth="1"/>
    <col min="15626" max="15626" width="19.125" style="158" customWidth="1"/>
    <col min="15627" max="15628" width="8.375" style="158" customWidth="1"/>
    <col min="15629" max="15629" width="10.5" style="158" customWidth="1"/>
    <col min="15630" max="15630" width="7" style="158" customWidth="1"/>
    <col min="15631" max="15631" width="8" style="158" customWidth="1"/>
    <col min="15632" max="15632" width="9" style="158" customWidth="1"/>
    <col min="15633" max="15633" width="13.25" style="158" customWidth="1"/>
    <col min="15634" max="15634" width="9.25" style="158" customWidth="1"/>
    <col min="15635" max="15635" width="12" style="158" customWidth="1"/>
    <col min="15636" max="15636" width="7.5" style="158" customWidth="1"/>
    <col min="15637" max="15637" width="10" style="158" customWidth="1"/>
    <col min="15638" max="15638" width="8" style="158" customWidth="1"/>
    <col min="15639" max="15639" width="9.375" style="158" customWidth="1"/>
    <col min="15640" max="15640" width="8" style="158" customWidth="1"/>
    <col min="15641" max="15641" width="13.5" style="158" customWidth="1"/>
    <col min="15642" max="15642" width="22.875" style="158" customWidth="1"/>
    <col min="15643" max="15744" width="8" style="158" customWidth="1"/>
    <col min="15745" max="15872" width="9" style="158"/>
    <col min="15873" max="15876" width="8" style="158" customWidth="1"/>
    <col min="15877" max="15877" width="6" style="158" customWidth="1"/>
    <col min="15878" max="15878" width="17.375" style="158" customWidth="1"/>
    <col min="15879" max="15879" width="8.75" style="158" bestFit="1" customWidth="1"/>
    <col min="15880" max="15880" width="21.25" style="158" customWidth="1"/>
    <col min="15881" max="15881" width="8.75" style="158" bestFit="1" customWidth="1"/>
    <col min="15882" max="15882" width="19.125" style="158" customWidth="1"/>
    <col min="15883" max="15884" width="8.375" style="158" customWidth="1"/>
    <col min="15885" max="15885" width="10.5" style="158" customWidth="1"/>
    <col min="15886" max="15886" width="7" style="158" customWidth="1"/>
    <col min="15887" max="15887" width="8" style="158" customWidth="1"/>
    <col min="15888" max="15888" width="9" style="158" customWidth="1"/>
    <col min="15889" max="15889" width="13.25" style="158" customWidth="1"/>
    <col min="15890" max="15890" width="9.25" style="158" customWidth="1"/>
    <col min="15891" max="15891" width="12" style="158" customWidth="1"/>
    <col min="15892" max="15892" width="7.5" style="158" customWidth="1"/>
    <col min="15893" max="15893" width="10" style="158" customWidth="1"/>
    <col min="15894" max="15894" width="8" style="158" customWidth="1"/>
    <col min="15895" max="15895" width="9.375" style="158" customWidth="1"/>
    <col min="15896" max="15896" width="8" style="158" customWidth="1"/>
    <col min="15897" max="15897" width="13.5" style="158" customWidth="1"/>
    <col min="15898" max="15898" width="22.875" style="158" customWidth="1"/>
    <col min="15899" max="16000" width="8" style="158" customWidth="1"/>
    <col min="16001" max="16128" width="9" style="158"/>
    <col min="16129" max="16132" width="8" style="158" customWidth="1"/>
    <col min="16133" max="16133" width="6" style="158" customWidth="1"/>
    <col min="16134" max="16134" width="17.375" style="158" customWidth="1"/>
    <col min="16135" max="16135" width="8.75" style="158" bestFit="1" customWidth="1"/>
    <col min="16136" max="16136" width="21.25" style="158" customWidth="1"/>
    <col min="16137" max="16137" width="8.75" style="158" bestFit="1" customWidth="1"/>
    <col min="16138" max="16138" width="19.125" style="158" customWidth="1"/>
    <col min="16139" max="16140" width="8.375" style="158" customWidth="1"/>
    <col min="16141" max="16141" width="10.5" style="158" customWidth="1"/>
    <col min="16142" max="16142" width="7" style="158" customWidth="1"/>
    <col min="16143" max="16143" width="8" style="158" customWidth="1"/>
    <col min="16144" max="16144" width="9" style="158" customWidth="1"/>
    <col min="16145" max="16145" width="13.25" style="158" customWidth="1"/>
    <col min="16146" max="16146" width="9.25" style="158" customWidth="1"/>
    <col min="16147" max="16147" width="12" style="158" customWidth="1"/>
    <col min="16148" max="16148" width="7.5" style="158" customWidth="1"/>
    <col min="16149" max="16149" width="10" style="158" customWidth="1"/>
    <col min="16150" max="16150" width="8" style="158" customWidth="1"/>
    <col min="16151" max="16151" width="9.375" style="158" customWidth="1"/>
    <col min="16152" max="16152" width="8" style="158" customWidth="1"/>
    <col min="16153" max="16153" width="13.5" style="158" customWidth="1"/>
    <col min="16154" max="16154" width="22.875" style="158" customWidth="1"/>
    <col min="16155" max="16256" width="8" style="158" customWidth="1"/>
    <col min="16257" max="16384" width="9" style="158"/>
  </cols>
  <sheetData>
    <row r="1" spans="1:128" ht="44.45" customHeight="1">
      <c r="A1" s="520" t="s">
        <v>245</v>
      </c>
      <c r="B1" s="520"/>
      <c r="C1" s="520"/>
      <c r="D1" s="520"/>
      <c r="E1" s="520"/>
      <c r="F1" s="520"/>
      <c r="G1" s="300"/>
      <c r="H1" s="157" t="s">
        <v>234</v>
      </c>
      <c r="I1" s="521" t="s">
        <v>202</v>
      </c>
      <c r="J1" s="521"/>
      <c r="K1" s="521"/>
      <c r="L1" s="521"/>
      <c r="M1" s="521"/>
      <c r="N1" s="521"/>
      <c r="O1" s="521"/>
      <c r="P1" s="521"/>
      <c r="Q1" s="521"/>
      <c r="R1" s="521"/>
      <c r="S1" s="522" t="s">
        <v>597</v>
      </c>
      <c r="T1" s="523"/>
      <c r="U1" s="523"/>
      <c r="V1" s="523"/>
      <c r="W1" s="524"/>
    </row>
    <row r="2" spans="1:128" ht="36" customHeight="1">
      <c r="A2" s="520"/>
      <c r="B2" s="520"/>
      <c r="C2" s="520"/>
      <c r="D2" s="520"/>
      <c r="E2" s="520"/>
      <c r="F2" s="520"/>
      <c r="G2" s="300"/>
      <c r="H2" s="157" t="s">
        <v>203</v>
      </c>
      <c r="I2" s="521" t="s">
        <v>307</v>
      </c>
      <c r="J2" s="521"/>
      <c r="K2" s="521"/>
      <c r="L2" s="521"/>
      <c r="M2" s="525" t="s">
        <v>200</v>
      </c>
      <c r="N2" s="525"/>
      <c r="O2" s="525"/>
      <c r="P2" s="525"/>
      <c r="Q2" s="525"/>
      <c r="R2" s="525"/>
      <c r="S2" s="526" t="s">
        <v>250</v>
      </c>
      <c r="T2" s="526"/>
      <c r="U2" s="526"/>
      <c r="V2" s="526"/>
      <c r="W2" s="526"/>
    </row>
    <row r="3" spans="1:128" s="159" customFormat="1" ht="34.5" customHeight="1">
      <c r="A3" s="503" t="s">
        <v>576</v>
      </c>
      <c r="B3" s="503" t="s">
        <v>577</v>
      </c>
      <c r="C3" s="503" t="s">
        <v>578</v>
      </c>
      <c r="D3" s="503" t="s">
        <v>579</v>
      </c>
      <c r="E3" s="519" t="s">
        <v>204</v>
      </c>
      <c r="F3" s="519"/>
      <c r="G3" s="205"/>
      <c r="H3" s="292" t="s">
        <v>205</v>
      </c>
      <c r="I3" s="519" t="s">
        <v>206</v>
      </c>
      <c r="J3" s="519"/>
      <c r="K3" s="519" t="s">
        <v>207</v>
      </c>
      <c r="L3" s="519"/>
      <c r="M3" s="519" t="s">
        <v>208</v>
      </c>
      <c r="N3" s="519" t="s">
        <v>580</v>
      </c>
      <c r="O3" s="519" t="s">
        <v>535</v>
      </c>
      <c r="P3" s="519" t="s">
        <v>209</v>
      </c>
      <c r="Q3" s="519"/>
      <c r="R3" s="519"/>
      <c r="S3" s="519"/>
      <c r="T3" s="519"/>
      <c r="U3" s="519"/>
      <c r="V3" s="519"/>
      <c r="W3" s="519"/>
      <c r="X3" s="191"/>
      <c r="Y3" s="191"/>
      <c r="Z3" s="191"/>
      <c r="AA3" s="191"/>
      <c r="AB3" s="191"/>
      <c r="AC3" s="191"/>
      <c r="AD3" s="191"/>
      <c r="AE3" s="191"/>
      <c r="AF3" s="191"/>
      <c r="AG3" s="191"/>
      <c r="AH3" s="191"/>
      <c r="AI3" s="191"/>
      <c r="AJ3" s="191"/>
      <c r="AK3" s="191"/>
      <c r="AL3" s="191"/>
      <c r="AM3" s="191"/>
      <c r="AN3" s="191"/>
      <c r="AO3" s="191"/>
      <c r="AP3" s="191"/>
      <c r="AQ3" s="191"/>
      <c r="AR3" s="191"/>
      <c r="AS3" s="191"/>
      <c r="AT3" s="191"/>
      <c r="AU3" s="191"/>
      <c r="AV3" s="191"/>
      <c r="AW3" s="191"/>
      <c r="AX3" s="191"/>
      <c r="AY3" s="191"/>
      <c r="AZ3" s="191"/>
      <c r="BA3" s="191"/>
      <c r="BB3" s="191"/>
      <c r="BC3" s="191"/>
      <c r="BD3" s="191"/>
      <c r="BE3" s="191"/>
      <c r="BF3" s="191"/>
      <c r="BG3" s="191"/>
      <c r="BH3" s="191"/>
      <c r="BI3" s="191"/>
      <c r="BJ3" s="191"/>
      <c r="BK3" s="191"/>
      <c r="BL3" s="191"/>
      <c r="BM3" s="191"/>
      <c r="BN3" s="191"/>
      <c r="BO3" s="191"/>
      <c r="BP3" s="191"/>
      <c r="BQ3" s="191"/>
      <c r="BR3" s="191"/>
      <c r="BS3" s="191"/>
      <c r="BT3" s="191"/>
      <c r="BU3" s="191"/>
      <c r="BV3" s="191"/>
      <c r="BW3" s="191"/>
      <c r="BX3" s="191"/>
      <c r="BY3" s="191"/>
      <c r="BZ3" s="191"/>
      <c r="CA3" s="191"/>
      <c r="CB3" s="191"/>
      <c r="CC3" s="191"/>
      <c r="CD3" s="191"/>
      <c r="CE3" s="191"/>
      <c r="CF3" s="191"/>
      <c r="CG3" s="191"/>
      <c r="CH3" s="191"/>
      <c r="CI3" s="191"/>
      <c r="CJ3" s="191"/>
      <c r="CK3" s="191"/>
      <c r="CL3" s="191"/>
      <c r="CM3" s="191"/>
      <c r="CN3" s="191"/>
      <c r="CO3" s="191"/>
      <c r="CP3" s="191"/>
      <c r="CQ3" s="191"/>
      <c r="CR3" s="191"/>
      <c r="CS3" s="191"/>
      <c r="CT3" s="191"/>
      <c r="CU3" s="191"/>
      <c r="CV3" s="191"/>
      <c r="CW3" s="191"/>
      <c r="CX3" s="191"/>
      <c r="CY3" s="191"/>
      <c r="CZ3" s="191"/>
      <c r="DA3" s="191"/>
      <c r="DB3" s="191"/>
      <c r="DC3" s="191"/>
      <c r="DD3" s="191"/>
      <c r="DE3" s="191"/>
      <c r="DF3" s="191"/>
      <c r="DG3" s="191"/>
      <c r="DH3" s="191"/>
      <c r="DI3" s="191"/>
      <c r="DJ3" s="191"/>
      <c r="DK3" s="191"/>
      <c r="DL3" s="191"/>
      <c r="DM3" s="191"/>
      <c r="DN3" s="191"/>
      <c r="DO3" s="191"/>
      <c r="DP3" s="191"/>
      <c r="DQ3" s="191"/>
      <c r="DR3" s="191"/>
      <c r="DS3" s="191"/>
      <c r="DT3" s="191"/>
      <c r="DU3" s="191"/>
      <c r="DV3" s="191"/>
      <c r="DW3" s="191"/>
      <c r="DX3" s="191"/>
    </row>
    <row r="4" spans="1:128" s="160" customFormat="1" ht="27.6" customHeight="1">
      <c r="A4" s="503"/>
      <c r="B4" s="503"/>
      <c r="C4" s="503"/>
      <c r="D4" s="503"/>
      <c r="E4" s="503" t="s">
        <v>246</v>
      </c>
      <c r="F4" s="519" t="s">
        <v>248</v>
      </c>
      <c r="G4" s="503" t="s">
        <v>247</v>
      </c>
      <c r="H4" s="519" t="s">
        <v>248</v>
      </c>
      <c r="I4" s="503" t="s">
        <v>249</v>
      </c>
      <c r="J4" s="519" t="s">
        <v>248</v>
      </c>
      <c r="K4" s="519" t="s">
        <v>197</v>
      </c>
      <c r="L4" s="519" t="s">
        <v>210</v>
      </c>
      <c r="M4" s="519"/>
      <c r="N4" s="519"/>
      <c r="O4" s="519"/>
      <c r="P4" s="519"/>
      <c r="Q4" s="519"/>
      <c r="R4" s="519"/>
      <c r="S4" s="519"/>
      <c r="T4" s="519"/>
      <c r="U4" s="519"/>
      <c r="V4" s="519"/>
      <c r="W4" s="519"/>
      <c r="X4" s="192"/>
      <c r="Y4" s="192"/>
      <c r="Z4" s="192"/>
      <c r="AA4" s="192"/>
      <c r="AB4" s="192"/>
      <c r="AC4" s="192"/>
      <c r="AD4" s="192"/>
      <c r="AE4" s="192"/>
      <c r="AF4" s="192"/>
      <c r="AG4" s="192"/>
      <c r="AH4" s="192"/>
      <c r="AI4" s="192"/>
      <c r="AJ4" s="192"/>
      <c r="AK4" s="192"/>
      <c r="AL4" s="192"/>
      <c r="AM4" s="192"/>
      <c r="AN4" s="192"/>
      <c r="AO4" s="192"/>
      <c r="AP4" s="192"/>
      <c r="AQ4" s="192"/>
      <c r="AR4" s="192"/>
      <c r="AS4" s="192"/>
      <c r="AT4" s="192"/>
      <c r="AU4" s="192"/>
      <c r="AV4" s="192"/>
      <c r="AW4" s="192"/>
      <c r="AX4" s="192"/>
      <c r="AY4" s="192"/>
      <c r="AZ4" s="192"/>
      <c r="BA4" s="192"/>
      <c r="BB4" s="192"/>
      <c r="BC4" s="192"/>
      <c r="BD4" s="192"/>
      <c r="BE4" s="192"/>
      <c r="BF4" s="192"/>
      <c r="BG4" s="192"/>
      <c r="BH4" s="192"/>
      <c r="BI4" s="192"/>
      <c r="BJ4" s="192"/>
      <c r="BK4" s="192"/>
      <c r="BL4" s="192"/>
      <c r="BM4" s="192"/>
      <c r="BN4" s="192"/>
      <c r="BO4" s="192"/>
      <c r="BP4" s="192"/>
      <c r="BQ4" s="192"/>
      <c r="BR4" s="192"/>
      <c r="BS4" s="192"/>
      <c r="BT4" s="192"/>
      <c r="BU4" s="192"/>
      <c r="BV4" s="192"/>
      <c r="BW4" s="192"/>
      <c r="BX4" s="192"/>
      <c r="BY4" s="192"/>
      <c r="BZ4" s="192"/>
      <c r="CA4" s="192"/>
      <c r="CB4" s="192"/>
      <c r="CC4" s="192"/>
      <c r="CD4" s="192"/>
      <c r="CE4" s="192"/>
      <c r="CF4" s="192"/>
      <c r="CG4" s="192"/>
      <c r="CH4" s="192"/>
      <c r="CI4" s="192"/>
      <c r="CJ4" s="192"/>
      <c r="CK4" s="192"/>
      <c r="CL4" s="192"/>
      <c r="CM4" s="192"/>
      <c r="CN4" s="192"/>
      <c r="CO4" s="192"/>
      <c r="CP4" s="192"/>
      <c r="CQ4" s="192"/>
      <c r="CR4" s="192"/>
      <c r="CS4" s="192"/>
      <c r="CT4" s="192"/>
      <c r="CU4" s="192"/>
      <c r="CV4" s="192"/>
      <c r="CW4" s="192"/>
      <c r="CX4" s="192"/>
      <c r="CY4" s="192"/>
      <c r="CZ4" s="192"/>
      <c r="DA4" s="192"/>
      <c r="DB4" s="192"/>
      <c r="DC4" s="192"/>
      <c r="DD4" s="192"/>
      <c r="DE4" s="192"/>
      <c r="DF4" s="192"/>
      <c r="DG4" s="192"/>
      <c r="DH4" s="192"/>
      <c r="DI4" s="192"/>
      <c r="DJ4" s="192"/>
      <c r="DK4" s="192"/>
      <c r="DL4" s="192"/>
      <c r="DM4" s="192"/>
      <c r="DN4" s="192"/>
      <c r="DO4" s="192"/>
      <c r="DP4" s="192"/>
      <c r="DQ4" s="192"/>
      <c r="DR4" s="192"/>
      <c r="DS4" s="192"/>
      <c r="DT4" s="192"/>
      <c r="DU4" s="192"/>
      <c r="DV4" s="192"/>
      <c r="DW4" s="192"/>
      <c r="DX4" s="192"/>
    </row>
    <row r="5" spans="1:128" s="159" customFormat="1" ht="27.6" customHeight="1">
      <c r="A5" s="503"/>
      <c r="B5" s="503"/>
      <c r="C5" s="503"/>
      <c r="D5" s="503"/>
      <c r="E5" s="503"/>
      <c r="F5" s="519"/>
      <c r="G5" s="503"/>
      <c r="H5" s="519"/>
      <c r="I5" s="503"/>
      <c r="J5" s="519"/>
      <c r="K5" s="519"/>
      <c r="L5" s="519"/>
      <c r="M5" s="519"/>
      <c r="N5" s="519"/>
      <c r="O5" s="519"/>
      <c r="P5" s="519" t="s">
        <v>211</v>
      </c>
      <c r="Q5" s="519"/>
      <c r="R5" s="519"/>
      <c r="S5" s="519"/>
      <c r="T5" s="519" t="s">
        <v>302</v>
      </c>
      <c r="U5" s="519"/>
      <c r="V5" s="519"/>
      <c r="W5" s="519"/>
      <c r="X5" s="191"/>
      <c r="Y5" s="191"/>
      <c r="Z5" s="191"/>
      <c r="AA5" s="191"/>
      <c r="AB5" s="191"/>
      <c r="AC5" s="191"/>
      <c r="AD5" s="191"/>
      <c r="AE5" s="191"/>
      <c r="AF5" s="191"/>
      <c r="AG5" s="191"/>
      <c r="AH5" s="191"/>
      <c r="AI5" s="191"/>
      <c r="AJ5" s="191"/>
      <c r="AK5" s="191"/>
      <c r="AL5" s="191"/>
      <c r="AM5" s="191"/>
      <c r="AN5" s="191"/>
      <c r="AO5" s="191"/>
      <c r="AP5" s="191"/>
      <c r="AQ5" s="191"/>
      <c r="AR5" s="191"/>
      <c r="AS5" s="191"/>
      <c r="AT5" s="191"/>
      <c r="AU5" s="191"/>
      <c r="AV5" s="191"/>
      <c r="AW5" s="191"/>
      <c r="AX5" s="191"/>
      <c r="AY5" s="191"/>
      <c r="AZ5" s="191"/>
      <c r="BA5" s="191"/>
      <c r="BB5" s="191"/>
      <c r="BC5" s="191"/>
      <c r="BD5" s="191"/>
      <c r="BE5" s="191"/>
      <c r="BF5" s="191"/>
      <c r="BG5" s="191"/>
      <c r="BH5" s="191"/>
      <c r="BI5" s="191"/>
      <c r="BJ5" s="191"/>
      <c r="BK5" s="191"/>
      <c r="BL5" s="191"/>
      <c r="BM5" s="191"/>
      <c r="BN5" s="191"/>
      <c r="BO5" s="191"/>
      <c r="BP5" s="191"/>
      <c r="BQ5" s="191"/>
      <c r="BR5" s="191"/>
      <c r="BS5" s="191"/>
      <c r="BT5" s="191"/>
      <c r="BU5" s="191"/>
      <c r="BV5" s="191"/>
      <c r="BW5" s="191"/>
      <c r="BX5" s="191"/>
      <c r="BY5" s="191"/>
      <c r="BZ5" s="191"/>
      <c r="CA5" s="191"/>
      <c r="CB5" s="191"/>
      <c r="CC5" s="191"/>
      <c r="CD5" s="191"/>
      <c r="CE5" s="191"/>
      <c r="CF5" s="191"/>
      <c r="CG5" s="191"/>
      <c r="CH5" s="191"/>
      <c r="CI5" s="191"/>
      <c r="CJ5" s="191"/>
      <c r="CK5" s="191"/>
      <c r="CL5" s="191"/>
      <c r="CM5" s="191"/>
      <c r="CN5" s="191"/>
      <c r="CO5" s="191"/>
      <c r="CP5" s="191"/>
      <c r="CQ5" s="191"/>
      <c r="CR5" s="191"/>
      <c r="CS5" s="191"/>
      <c r="CT5" s="191"/>
      <c r="CU5" s="191"/>
      <c r="CV5" s="191"/>
      <c r="CW5" s="191"/>
      <c r="CX5" s="191"/>
      <c r="CY5" s="191"/>
      <c r="CZ5" s="191"/>
      <c r="DA5" s="191"/>
      <c r="DB5" s="191"/>
      <c r="DC5" s="191"/>
      <c r="DD5" s="191"/>
      <c r="DE5" s="191"/>
      <c r="DF5" s="191"/>
      <c r="DG5" s="191"/>
      <c r="DH5" s="191"/>
      <c r="DI5" s="191"/>
      <c r="DJ5" s="191"/>
      <c r="DK5" s="191"/>
      <c r="DL5" s="191"/>
      <c r="DM5" s="191"/>
      <c r="DN5" s="191"/>
      <c r="DO5" s="191"/>
      <c r="DP5" s="191"/>
      <c r="DQ5" s="191"/>
      <c r="DR5" s="191"/>
      <c r="DS5" s="191"/>
      <c r="DT5" s="191"/>
      <c r="DU5" s="191"/>
      <c r="DV5" s="191"/>
      <c r="DW5" s="191"/>
      <c r="DX5" s="191"/>
    </row>
    <row r="6" spans="1:128" s="159" customFormat="1" ht="38.25" customHeight="1">
      <c r="A6" s="503"/>
      <c r="B6" s="503"/>
      <c r="C6" s="503"/>
      <c r="D6" s="503"/>
      <c r="E6" s="503"/>
      <c r="F6" s="519"/>
      <c r="G6" s="503"/>
      <c r="H6" s="519"/>
      <c r="I6" s="503"/>
      <c r="J6" s="519"/>
      <c r="K6" s="519"/>
      <c r="L6" s="519"/>
      <c r="M6" s="519"/>
      <c r="N6" s="519"/>
      <c r="O6" s="519"/>
      <c r="P6" s="292" t="s">
        <v>212</v>
      </c>
      <c r="Q6" s="292" t="s">
        <v>377</v>
      </c>
      <c r="R6" s="292" t="s">
        <v>213</v>
      </c>
      <c r="S6" s="292" t="s">
        <v>214</v>
      </c>
      <c r="T6" s="292" t="s">
        <v>212</v>
      </c>
      <c r="U6" s="292" t="s">
        <v>377</v>
      </c>
      <c r="V6" s="292" t="s">
        <v>213</v>
      </c>
      <c r="W6" s="292" t="s">
        <v>214</v>
      </c>
      <c r="X6" s="191"/>
      <c r="Y6" s="191"/>
      <c r="Z6" s="191"/>
      <c r="AA6" s="191"/>
      <c r="AB6" s="191"/>
      <c r="AC6" s="191"/>
      <c r="AD6" s="191"/>
      <c r="AE6" s="191"/>
      <c r="AF6" s="191"/>
      <c r="AG6" s="191"/>
      <c r="AH6" s="191"/>
      <c r="AI6" s="191"/>
      <c r="AJ6" s="191"/>
      <c r="AK6" s="191"/>
      <c r="AL6" s="191"/>
      <c r="AM6" s="191"/>
      <c r="AN6" s="191"/>
      <c r="AO6" s="191"/>
      <c r="AP6" s="191"/>
      <c r="AQ6" s="191"/>
      <c r="AR6" s="191"/>
      <c r="AS6" s="191"/>
      <c r="AT6" s="191"/>
      <c r="AU6" s="191"/>
      <c r="AV6" s="191"/>
      <c r="AW6" s="191"/>
      <c r="AX6" s="191"/>
      <c r="AY6" s="191"/>
      <c r="AZ6" s="191"/>
      <c r="BA6" s="191"/>
      <c r="BB6" s="191"/>
      <c r="BC6" s="191"/>
      <c r="BD6" s="191"/>
      <c r="BE6" s="191"/>
      <c r="BF6" s="191"/>
      <c r="BG6" s="191"/>
      <c r="BH6" s="191"/>
      <c r="BI6" s="191"/>
      <c r="BJ6" s="191"/>
      <c r="BK6" s="191"/>
      <c r="BL6" s="191"/>
      <c r="BM6" s="191"/>
      <c r="BN6" s="191"/>
      <c r="BO6" s="191"/>
      <c r="BP6" s="191"/>
      <c r="BQ6" s="191"/>
      <c r="BR6" s="191"/>
      <c r="BS6" s="191"/>
      <c r="BT6" s="191"/>
      <c r="BU6" s="191"/>
      <c r="BV6" s="191"/>
      <c r="BW6" s="191"/>
      <c r="BX6" s="191"/>
      <c r="BY6" s="191"/>
      <c r="BZ6" s="191"/>
      <c r="CA6" s="191"/>
      <c r="CB6" s="191"/>
      <c r="CC6" s="191"/>
      <c r="CD6" s="191"/>
      <c r="CE6" s="191"/>
      <c r="CF6" s="191"/>
      <c r="CG6" s="191"/>
      <c r="CH6" s="191"/>
      <c r="CI6" s="191"/>
      <c r="CJ6" s="191"/>
      <c r="CK6" s="191"/>
      <c r="CL6" s="191"/>
      <c r="CM6" s="191"/>
      <c r="CN6" s="191"/>
      <c r="CO6" s="191"/>
      <c r="CP6" s="191"/>
      <c r="CQ6" s="191"/>
      <c r="CR6" s="191"/>
      <c r="CS6" s="191"/>
      <c r="CT6" s="191"/>
      <c r="CU6" s="191"/>
      <c r="CV6" s="191"/>
      <c r="CW6" s="191"/>
      <c r="CX6" s="191"/>
      <c r="CY6" s="191"/>
      <c r="CZ6" s="191"/>
      <c r="DA6" s="191"/>
      <c r="DB6" s="191"/>
      <c r="DC6" s="191"/>
      <c r="DD6" s="191"/>
      <c r="DE6" s="191"/>
      <c r="DF6" s="191"/>
      <c r="DG6" s="191"/>
      <c r="DH6" s="191"/>
      <c r="DI6" s="191"/>
      <c r="DJ6" s="191"/>
      <c r="DK6" s="191"/>
      <c r="DL6" s="191"/>
      <c r="DM6" s="191"/>
      <c r="DN6" s="191"/>
      <c r="DO6" s="191"/>
      <c r="DP6" s="191"/>
      <c r="DQ6" s="191"/>
      <c r="DR6" s="191"/>
      <c r="DS6" s="191"/>
      <c r="DT6" s="191"/>
      <c r="DU6" s="191"/>
      <c r="DV6" s="191"/>
      <c r="DW6" s="191"/>
      <c r="DX6" s="191"/>
    </row>
    <row r="7" spans="1:128" s="161" customFormat="1">
      <c r="A7" s="206">
        <v>1</v>
      </c>
      <c r="B7" s="206">
        <v>2</v>
      </c>
      <c r="C7" s="206">
        <v>3</v>
      </c>
      <c r="D7" s="206">
        <v>4</v>
      </c>
      <c r="E7" s="206">
        <v>5</v>
      </c>
      <c r="F7" s="206">
        <v>6</v>
      </c>
      <c r="G7" s="206">
        <v>7</v>
      </c>
      <c r="H7" s="206">
        <v>8</v>
      </c>
      <c r="I7" s="206">
        <v>9</v>
      </c>
      <c r="J7" s="206">
        <v>10</v>
      </c>
      <c r="K7" s="206">
        <v>11</v>
      </c>
      <c r="L7" s="206">
        <v>12</v>
      </c>
      <c r="M7" s="206">
        <v>13</v>
      </c>
      <c r="N7" s="206">
        <v>14</v>
      </c>
      <c r="O7" s="206">
        <v>15</v>
      </c>
      <c r="P7" s="206">
        <v>16</v>
      </c>
      <c r="Q7" s="206">
        <v>17</v>
      </c>
      <c r="R7" s="206">
        <v>18</v>
      </c>
      <c r="S7" s="206">
        <v>19</v>
      </c>
      <c r="T7" s="206">
        <v>20</v>
      </c>
      <c r="U7" s="206">
        <v>21</v>
      </c>
      <c r="V7" s="206">
        <v>22</v>
      </c>
      <c r="W7" s="206">
        <v>23</v>
      </c>
      <c r="X7" s="192"/>
      <c r="Y7" s="192"/>
      <c r="Z7" s="192"/>
      <c r="AA7" s="192"/>
      <c r="AB7" s="192"/>
      <c r="AC7" s="192"/>
      <c r="AD7" s="192"/>
      <c r="AE7" s="192"/>
      <c r="AF7" s="192"/>
      <c r="AG7" s="192"/>
      <c r="AH7" s="192"/>
      <c r="AI7" s="192"/>
      <c r="AJ7" s="192"/>
      <c r="AK7" s="192"/>
      <c r="AL7" s="192"/>
      <c r="AM7" s="192"/>
      <c r="AN7" s="192"/>
      <c r="AO7" s="192"/>
      <c r="AP7" s="192"/>
      <c r="AQ7" s="192"/>
      <c r="AR7" s="192"/>
      <c r="AS7" s="192"/>
      <c r="AT7" s="192"/>
      <c r="AU7" s="192"/>
      <c r="AV7" s="192"/>
      <c r="AW7" s="192"/>
      <c r="AX7" s="192"/>
      <c r="AY7" s="192"/>
      <c r="AZ7" s="192"/>
      <c r="BA7" s="192"/>
      <c r="BB7" s="192"/>
      <c r="BC7" s="192"/>
      <c r="BD7" s="192"/>
      <c r="BE7" s="192"/>
      <c r="BF7" s="192"/>
      <c r="BG7" s="192"/>
      <c r="BH7" s="192"/>
      <c r="BI7" s="192"/>
      <c r="BJ7" s="192"/>
      <c r="BK7" s="192"/>
      <c r="BL7" s="192"/>
      <c r="BM7" s="192"/>
      <c r="BN7" s="192"/>
      <c r="BO7" s="192"/>
      <c r="BP7" s="192"/>
      <c r="BQ7" s="192"/>
      <c r="BR7" s="192"/>
      <c r="BS7" s="192"/>
      <c r="BT7" s="192"/>
      <c r="BU7" s="192"/>
      <c r="BV7" s="192"/>
      <c r="BW7" s="192"/>
      <c r="BX7" s="192"/>
      <c r="BY7" s="192"/>
      <c r="BZ7" s="192"/>
      <c r="CA7" s="192"/>
      <c r="CB7" s="192"/>
      <c r="CC7" s="192"/>
      <c r="CD7" s="192"/>
      <c r="CE7" s="192"/>
      <c r="CF7" s="192"/>
      <c r="CG7" s="192"/>
      <c r="CH7" s="192"/>
      <c r="CI7" s="192"/>
      <c r="CJ7" s="192"/>
      <c r="CK7" s="192"/>
      <c r="CL7" s="192"/>
      <c r="CM7" s="192"/>
      <c r="CN7" s="192"/>
      <c r="CO7" s="192"/>
      <c r="CP7" s="192"/>
      <c r="CQ7" s="192"/>
      <c r="CR7" s="192"/>
      <c r="CS7" s="192"/>
      <c r="CT7" s="192"/>
      <c r="CU7" s="192"/>
      <c r="CV7" s="192"/>
      <c r="CW7" s="192"/>
      <c r="CX7" s="192"/>
      <c r="CY7" s="192"/>
      <c r="CZ7" s="192"/>
      <c r="DA7" s="192"/>
      <c r="DB7" s="192"/>
      <c r="DC7" s="192"/>
      <c r="DD7" s="192"/>
      <c r="DE7" s="192"/>
      <c r="DF7" s="192"/>
      <c r="DG7" s="192"/>
      <c r="DH7" s="192"/>
      <c r="DI7" s="192"/>
      <c r="DJ7" s="192"/>
      <c r="DK7" s="192"/>
      <c r="DL7" s="192"/>
      <c r="DM7" s="192"/>
      <c r="DN7" s="192"/>
      <c r="DO7" s="192"/>
      <c r="DP7" s="192"/>
      <c r="DQ7" s="192"/>
      <c r="DR7" s="192"/>
      <c r="DS7" s="192"/>
      <c r="DT7" s="192"/>
      <c r="DU7" s="192"/>
      <c r="DV7" s="192"/>
      <c r="DW7" s="192"/>
      <c r="DX7" s="192"/>
    </row>
    <row r="8" spans="1:128" s="261" customFormat="1" ht="47.25">
      <c r="A8" s="147" t="s">
        <v>538</v>
      </c>
      <c r="B8" s="147" t="s">
        <v>539</v>
      </c>
      <c r="C8" s="147" t="s">
        <v>540</v>
      </c>
      <c r="D8" s="147" t="s">
        <v>542</v>
      </c>
      <c r="E8" s="147"/>
      <c r="F8" s="258"/>
      <c r="G8" s="259"/>
      <c r="H8" s="258"/>
      <c r="I8" s="292"/>
      <c r="J8" s="258"/>
      <c r="K8" s="260" t="s">
        <v>77</v>
      </c>
      <c r="L8" s="389" t="s">
        <v>264</v>
      </c>
      <c r="M8" s="260" t="s">
        <v>541</v>
      </c>
      <c r="N8" s="292" t="s">
        <v>581</v>
      </c>
      <c r="O8" s="354" t="s">
        <v>582</v>
      </c>
      <c r="P8" s="292" t="s">
        <v>543</v>
      </c>
      <c r="Q8" s="292" t="s">
        <v>544</v>
      </c>
      <c r="R8" s="292" t="s">
        <v>536</v>
      </c>
      <c r="S8" s="292" t="s">
        <v>545</v>
      </c>
      <c r="T8" s="292" t="s">
        <v>543</v>
      </c>
      <c r="U8" s="292" t="s">
        <v>544</v>
      </c>
      <c r="V8" s="292" t="s">
        <v>536</v>
      </c>
      <c r="W8" s="292" t="s">
        <v>545</v>
      </c>
    </row>
    <row r="9" spans="1:128" ht="23.45" customHeight="1">
      <c r="A9" s="510">
        <v>0.85</v>
      </c>
      <c r="B9" s="301"/>
      <c r="C9" s="301"/>
      <c r="D9" s="301"/>
      <c r="E9" s="275" t="s">
        <v>215</v>
      </c>
      <c r="F9" s="489" t="s">
        <v>244</v>
      </c>
      <c r="G9" s="489"/>
      <c r="H9" s="489"/>
      <c r="I9" s="489"/>
      <c r="J9" s="489"/>
      <c r="K9" s="489"/>
      <c r="L9" s="489"/>
      <c r="M9" s="489"/>
      <c r="N9" s="280"/>
      <c r="O9" s="280"/>
      <c r="P9" s="276"/>
      <c r="Q9" s="276"/>
      <c r="R9" s="276"/>
      <c r="S9" s="276"/>
      <c r="T9" s="297"/>
      <c r="U9" s="297"/>
      <c r="V9" s="297"/>
      <c r="W9" s="297"/>
    </row>
    <row r="10" spans="1:128" s="164" customFormat="1" ht="24.6" customHeight="1">
      <c r="A10" s="510"/>
      <c r="B10" s="511">
        <v>0.1</v>
      </c>
      <c r="C10" s="302"/>
      <c r="D10" s="302"/>
      <c r="E10" s="227" t="s">
        <v>216</v>
      </c>
      <c r="F10" s="228" t="s">
        <v>256</v>
      </c>
      <c r="G10" s="228"/>
      <c r="H10" s="228"/>
      <c r="I10" s="228"/>
      <c r="J10" s="228"/>
      <c r="K10" s="228"/>
      <c r="L10" s="228"/>
      <c r="M10" s="228"/>
      <c r="N10" s="229"/>
      <c r="O10" s="229"/>
      <c r="P10" s="162"/>
      <c r="Q10" s="162"/>
      <c r="R10" s="162"/>
      <c r="S10" s="162"/>
      <c r="T10" s="162"/>
      <c r="U10" s="162"/>
      <c r="V10" s="163"/>
      <c r="W10" s="163"/>
      <c r="X10" s="191"/>
      <c r="Y10" s="191"/>
      <c r="Z10" s="191"/>
      <c r="AA10" s="191"/>
      <c r="AB10" s="191"/>
      <c r="AC10" s="191"/>
      <c r="AD10" s="191"/>
      <c r="AE10" s="191"/>
      <c r="AF10" s="191"/>
      <c r="AG10" s="191"/>
      <c r="AH10" s="191"/>
      <c r="AI10" s="191"/>
      <c r="AJ10" s="191"/>
      <c r="AK10" s="191"/>
      <c r="AL10" s="191"/>
      <c r="AM10" s="191"/>
      <c r="AN10" s="191"/>
      <c r="AO10" s="191"/>
      <c r="AP10" s="191"/>
      <c r="AQ10" s="191"/>
      <c r="AR10" s="191"/>
      <c r="AS10" s="191"/>
      <c r="AT10" s="191"/>
      <c r="AU10" s="191"/>
      <c r="AV10" s="191"/>
      <c r="AW10" s="191"/>
      <c r="AX10" s="191"/>
      <c r="AY10" s="191"/>
      <c r="AZ10" s="191"/>
      <c r="BA10" s="191"/>
      <c r="BB10" s="191"/>
      <c r="BC10" s="191"/>
      <c r="BD10" s="191"/>
      <c r="BE10" s="191"/>
      <c r="BF10" s="191"/>
      <c r="BG10" s="191"/>
      <c r="BH10" s="191"/>
      <c r="BI10" s="191"/>
      <c r="BJ10" s="191"/>
      <c r="BK10" s="191"/>
      <c r="BL10" s="191"/>
      <c r="BM10" s="191"/>
      <c r="BN10" s="191"/>
      <c r="BO10" s="191"/>
      <c r="BP10" s="191"/>
      <c r="BQ10" s="191"/>
      <c r="BR10" s="191"/>
      <c r="BS10" s="191"/>
      <c r="BT10" s="191"/>
      <c r="BU10" s="191"/>
      <c r="BV10" s="191"/>
      <c r="BW10" s="191"/>
      <c r="BX10" s="191"/>
      <c r="BY10" s="191"/>
      <c r="BZ10" s="191"/>
      <c r="CA10" s="191"/>
      <c r="CB10" s="191"/>
      <c r="CC10" s="191"/>
      <c r="CD10" s="191"/>
      <c r="CE10" s="191"/>
      <c r="CF10" s="191"/>
      <c r="CG10" s="191"/>
      <c r="CH10" s="191"/>
      <c r="CI10" s="191"/>
      <c r="CJ10" s="191"/>
      <c r="CK10" s="191"/>
      <c r="CL10" s="191"/>
      <c r="CM10" s="191"/>
      <c r="CN10" s="191"/>
      <c r="CO10" s="191"/>
      <c r="CP10" s="191"/>
      <c r="CQ10" s="191"/>
      <c r="CR10" s="191"/>
      <c r="CS10" s="191"/>
      <c r="CT10" s="191"/>
      <c r="CU10" s="191"/>
      <c r="CV10" s="191"/>
      <c r="CW10" s="191"/>
      <c r="CX10" s="191"/>
      <c r="CY10" s="191"/>
      <c r="CZ10" s="191"/>
      <c r="DA10" s="191"/>
      <c r="DB10" s="191"/>
      <c r="DC10" s="191"/>
      <c r="DD10" s="191"/>
      <c r="DE10" s="191"/>
      <c r="DF10" s="191"/>
      <c r="DG10" s="191"/>
      <c r="DH10" s="191"/>
      <c r="DI10" s="191"/>
      <c r="DJ10" s="191"/>
      <c r="DK10" s="191"/>
      <c r="DL10" s="191"/>
      <c r="DM10" s="191"/>
      <c r="DN10" s="191"/>
      <c r="DO10" s="191"/>
      <c r="DP10" s="191"/>
      <c r="DQ10" s="191"/>
      <c r="DR10" s="191"/>
      <c r="DS10" s="191"/>
      <c r="DT10" s="191"/>
      <c r="DU10" s="191"/>
      <c r="DV10" s="191"/>
      <c r="DW10" s="191"/>
      <c r="DX10" s="191"/>
    </row>
    <row r="11" spans="1:128" s="166" customFormat="1" ht="21" customHeight="1">
      <c r="A11" s="510"/>
      <c r="B11" s="511"/>
      <c r="C11" s="303"/>
      <c r="D11" s="303"/>
      <c r="E11" s="201" t="s">
        <v>258</v>
      </c>
      <c r="F11" s="200" t="s">
        <v>257</v>
      </c>
      <c r="G11" s="200"/>
      <c r="H11" s="200"/>
      <c r="I11" s="200"/>
      <c r="J11" s="200"/>
      <c r="K11" s="200"/>
      <c r="L11" s="200"/>
      <c r="M11" s="200"/>
      <c r="N11" s="220"/>
      <c r="O11" s="220"/>
      <c r="P11" s="165"/>
      <c r="Q11" s="165"/>
      <c r="R11" s="165"/>
      <c r="S11" s="165"/>
      <c r="T11" s="165"/>
      <c r="U11" s="165"/>
      <c r="V11" s="295"/>
      <c r="W11" s="295"/>
      <c r="X11" s="191"/>
      <c r="Y11" s="191"/>
      <c r="Z11" s="191"/>
      <c r="AA11" s="191"/>
      <c r="AB11" s="191"/>
      <c r="AC11" s="191"/>
      <c r="AD11" s="191"/>
      <c r="AE11" s="191"/>
      <c r="AF11" s="191"/>
      <c r="AG11" s="191"/>
      <c r="AH11" s="191"/>
      <c r="AI11" s="191"/>
      <c r="AJ11" s="191"/>
      <c r="AK11" s="191"/>
      <c r="AL11" s="191"/>
      <c r="AM11" s="191"/>
      <c r="AN11" s="191"/>
      <c r="AO11" s="191"/>
      <c r="AP11" s="191"/>
      <c r="AQ11" s="191"/>
      <c r="AR11" s="191"/>
      <c r="AS11" s="191"/>
      <c r="AT11" s="191"/>
      <c r="AU11" s="191"/>
      <c r="AV11" s="191"/>
      <c r="AW11" s="191"/>
      <c r="AX11" s="191"/>
      <c r="AY11" s="191"/>
      <c r="AZ11" s="191"/>
      <c r="BA11" s="191"/>
      <c r="BB11" s="191"/>
      <c r="BC11" s="191"/>
      <c r="BD11" s="191"/>
      <c r="BE11" s="191"/>
      <c r="BF11" s="191"/>
      <c r="BG11" s="191"/>
      <c r="BH11" s="191"/>
      <c r="BI11" s="191"/>
      <c r="BJ11" s="191"/>
      <c r="BK11" s="191"/>
      <c r="BL11" s="191"/>
      <c r="BM11" s="191"/>
      <c r="BN11" s="191"/>
      <c r="BO11" s="191"/>
      <c r="BP11" s="191"/>
      <c r="BQ11" s="191"/>
      <c r="BR11" s="191"/>
      <c r="BS11" s="191"/>
      <c r="BT11" s="191"/>
      <c r="BU11" s="191"/>
      <c r="BV11" s="191"/>
      <c r="BW11" s="191"/>
      <c r="BX11" s="191"/>
      <c r="BY11" s="191"/>
      <c r="BZ11" s="191"/>
      <c r="CA11" s="191"/>
      <c r="CB11" s="191"/>
      <c r="CC11" s="191"/>
      <c r="CD11" s="191"/>
      <c r="CE11" s="191"/>
      <c r="CF11" s="191"/>
      <c r="CG11" s="191"/>
      <c r="CH11" s="191"/>
      <c r="CI11" s="191"/>
      <c r="CJ11" s="191"/>
      <c r="CK11" s="191"/>
      <c r="CL11" s="191"/>
      <c r="CM11" s="191"/>
      <c r="CN11" s="191"/>
      <c r="CO11" s="191"/>
      <c r="CP11" s="191"/>
      <c r="CQ11" s="191"/>
      <c r="CR11" s="191"/>
      <c r="CS11" s="191"/>
      <c r="CT11" s="191"/>
      <c r="CU11" s="191"/>
      <c r="CV11" s="191"/>
      <c r="CW11" s="191"/>
      <c r="CX11" s="191"/>
      <c r="CY11" s="191"/>
      <c r="CZ11" s="191"/>
      <c r="DA11" s="191"/>
      <c r="DB11" s="191"/>
      <c r="DC11" s="191"/>
      <c r="DD11" s="191"/>
      <c r="DE11" s="191"/>
      <c r="DF11" s="191"/>
      <c r="DG11" s="191"/>
      <c r="DH11" s="191"/>
      <c r="DI11" s="191"/>
      <c r="DJ11" s="191"/>
      <c r="DK11" s="191"/>
      <c r="DL11" s="191"/>
      <c r="DM11" s="191"/>
      <c r="DN11" s="191"/>
      <c r="DO11" s="191"/>
      <c r="DP11" s="191"/>
      <c r="DQ11" s="191"/>
      <c r="DR11" s="191"/>
      <c r="DS11" s="191"/>
      <c r="DT11" s="191"/>
      <c r="DU11" s="191"/>
      <c r="DV11" s="191"/>
      <c r="DW11" s="191"/>
      <c r="DX11" s="191"/>
    </row>
    <row r="12" spans="1:128" s="190" customFormat="1" ht="62.25" customHeight="1">
      <c r="A12" s="510"/>
      <c r="B12" s="511"/>
      <c r="C12" s="512">
        <v>1</v>
      </c>
      <c r="D12" s="372">
        <v>0</v>
      </c>
      <c r="E12" s="357" t="s">
        <v>23</v>
      </c>
      <c r="F12" s="373" t="s">
        <v>1</v>
      </c>
      <c r="G12" s="356" t="s">
        <v>521</v>
      </c>
      <c r="H12" s="373" t="s">
        <v>125</v>
      </c>
      <c r="I12" s="356" t="s">
        <v>522</v>
      </c>
      <c r="J12" s="373" t="s">
        <v>376</v>
      </c>
      <c r="K12" s="374" t="s">
        <v>79</v>
      </c>
      <c r="L12" s="375">
        <v>4730</v>
      </c>
      <c r="M12" s="356" t="s">
        <v>80</v>
      </c>
      <c r="N12" s="376">
        <v>1</v>
      </c>
      <c r="O12" s="299">
        <f>N12*D12*$C$12*$B$10*$A$9</f>
        <v>0</v>
      </c>
      <c r="P12" s="375"/>
      <c r="Q12" s="377"/>
      <c r="R12" s="378"/>
      <c r="S12" s="379"/>
      <c r="T12" s="380"/>
      <c r="U12" s="377"/>
      <c r="V12" s="358"/>
      <c r="W12" s="359"/>
    </row>
    <row r="13" spans="1:128" s="190" customFormat="1" ht="53.25" customHeight="1">
      <c r="A13" s="510"/>
      <c r="B13" s="511"/>
      <c r="C13" s="512"/>
      <c r="D13" s="372">
        <v>0</v>
      </c>
      <c r="E13" s="357" t="s">
        <v>27</v>
      </c>
      <c r="F13" s="373" t="s">
        <v>2</v>
      </c>
      <c r="G13" s="356" t="s">
        <v>523</v>
      </c>
      <c r="H13" s="373" t="s">
        <v>118</v>
      </c>
      <c r="I13" s="356" t="s">
        <v>524</v>
      </c>
      <c r="J13" s="381" t="s">
        <v>365</v>
      </c>
      <c r="K13" s="374" t="s">
        <v>95</v>
      </c>
      <c r="L13" s="356">
        <v>478.09</v>
      </c>
      <c r="M13" s="356" t="s">
        <v>80</v>
      </c>
      <c r="N13" s="376">
        <v>1</v>
      </c>
      <c r="O13" s="299">
        <f>N13*D13*$C$12*$B$10*$A$9</f>
        <v>0</v>
      </c>
      <c r="P13" s="358"/>
      <c r="Q13" s="378"/>
      <c r="R13" s="314"/>
      <c r="S13" s="379"/>
      <c r="T13" s="358"/>
      <c r="U13" s="378"/>
      <c r="V13" s="358"/>
      <c r="W13" s="359"/>
    </row>
    <row r="14" spans="1:128" s="190" customFormat="1" ht="86.25" customHeight="1">
      <c r="A14" s="510"/>
      <c r="B14" s="511"/>
      <c r="C14" s="512"/>
      <c r="D14" s="362">
        <v>1</v>
      </c>
      <c r="E14" s="168" t="s">
        <v>29</v>
      </c>
      <c r="F14" s="348" t="s">
        <v>119</v>
      </c>
      <c r="G14" s="349" t="s">
        <v>525</v>
      </c>
      <c r="H14" s="348" t="s">
        <v>363</v>
      </c>
      <c r="I14" s="349" t="s">
        <v>526</v>
      </c>
      <c r="J14" s="348" t="s">
        <v>236</v>
      </c>
      <c r="K14" s="350" t="s">
        <v>79</v>
      </c>
      <c r="L14" s="283">
        <v>7000</v>
      </c>
      <c r="M14" s="349" t="s">
        <v>88</v>
      </c>
      <c r="N14" s="212">
        <v>1</v>
      </c>
      <c r="O14" s="262">
        <f>N14*D14*$C$12*$B$10*$A$9</f>
        <v>8.5000000000000006E-2</v>
      </c>
      <c r="P14" s="282"/>
      <c r="Q14" s="284"/>
      <c r="R14" s="285"/>
      <c r="S14" s="305"/>
      <c r="T14" s="282"/>
      <c r="U14" s="284"/>
      <c r="V14" s="189"/>
      <c r="W14" s="199"/>
    </row>
    <row r="15" spans="1:128" ht="33.75" customHeight="1">
      <c r="A15" s="510"/>
      <c r="B15" s="511"/>
      <c r="C15" s="306"/>
      <c r="D15" s="306"/>
      <c r="E15" s="201" t="s">
        <v>260</v>
      </c>
      <c r="F15" s="513" t="s">
        <v>259</v>
      </c>
      <c r="G15" s="513"/>
      <c r="H15" s="513"/>
      <c r="I15" s="513"/>
      <c r="J15" s="513"/>
      <c r="K15" s="513"/>
      <c r="L15" s="513"/>
      <c r="M15" s="513"/>
      <c r="N15" s="220"/>
      <c r="O15" s="220"/>
      <c r="P15" s="165"/>
      <c r="Q15" s="165"/>
      <c r="R15" s="221"/>
      <c r="S15" s="222"/>
      <c r="T15" s="165"/>
      <c r="U15" s="165"/>
      <c r="V15" s="221"/>
      <c r="W15" s="222"/>
    </row>
    <row r="16" spans="1:128" s="191" customFormat="1" ht="61.5" customHeight="1">
      <c r="A16" s="510"/>
      <c r="B16" s="511"/>
      <c r="C16" s="393">
        <v>0</v>
      </c>
      <c r="D16" s="394">
        <v>1</v>
      </c>
      <c r="E16" s="395" t="s">
        <v>9</v>
      </c>
      <c r="F16" s="396" t="s">
        <v>12</v>
      </c>
      <c r="G16" s="397" t="s">
        <v>529</v>
      </c>
      <c r="H16" s="396" t="s">
        <v>238</v>
      </c>
      <c r="I16" s="397" t="s">
        <v>530</v>
      </c>
      <c r="J16" s="396" t="s">
        <v>238</v>
      </c>
      <c r="K16" s="398" t="s">
        <v>198</v>
      </c>
      <c r="L16" s="399">
        <v>0</v>
      </c>
      <c r="M16" s="400" t="s">
        <v>199</v>
      </c>
      <c r="N16" s="401">
        <v>1</v>
      </c>
      <c r="O16" s="402">
        <f>N16*D16*C16*B10*A9</f>
        <v>0</v>
      </c>
      <c r="P16" s="351"/>
      <c r="Q16" s="308"/>
      <c r="R16" s="281"/>
      <c r="S16" s="305"/>
      <c r="T16" s="351"/>
      <c r="U16" s="308"/>
      <c r="V16" s="281"/>
      <c r="W16" s="305"/>
    </row>
    <row r="17" spans="1:128" ht="20.25" customHeight="1">
      <c r="A17" s="510"/>
      <c r="B17" s="306"/>
      <c r="C17" s="306"/>
      <c r="D17" s="306"/>
      <c r="E17" s="162" t="s">
        <v>217</v>
      </c>
      <c r="F17" s="514" t="s">
        <v>261</v>
      </c>
      <c r="G17" s="514"/>
      <c r="H17" s="514"/>
      <c r="I17" s="514"/>
      <c r="J17" s="514"/>
      <c r="K17" s="514"/>
      <c r="L17" s="514"/>
      <c r="M17" s="514"/>
      <c r="N17" s="210"/>
      <c r="O17" s="210"/>
      <c r="P17" s="213"/>
      <c r="Q17" s="213"/>
      <c r="R17" s="213"/>
      <c r="S17" s="214"/>
      <c r="T17" s="213"/>
      <c r="U17" s="213"/>
      <c r="V17" s="213"/>
      <c r="W17" s="214"/>
    </row>
    <row r="18" spans="1:128" ht="20.25" customHeight="1">
      <c r="A18" s="510"/>
      <c r="B18" s="504">
        <v>0.77</v>
      </c>
      <c r="C18" s="306"/>
      <c r="D18" s="306"/>
      <c r="E18" s="165" t="s">
        <v>263</v>
      </c>
      <c r="F18" s="500" t="s">
        <v>262</v>
      </c>
      <c r="G18" s="500"/>
      <c r="H18" s="500"/>
      <c r="I18" s="500"/>
      <c r="J18" s="500"/>
      <c r="K18" s="500"/>
      <c r="L18" s="500"/>
      <c r="M18" s="500"/>
      <c r="N18" s="203"/>
      <c r="O18" s="203"/>
      <c r="P18" s="223"/>
      <c r="Q18" s="223"/>
      <c r="R18" s="223"/>
      <c r="S18" s="224"/>
      <c r="T18" s="223"/>
      <c r="U18" s="223"/>
      <c r="V18" s="223"/>
      <c r="W18" s="224"/>
    </row>
    <row r="19" spans="1:128" s="160" customFormat="1" ht="87" customHeight="1">
      <c r="A19" s="510"/>
      <c r="B19" s="504"/>
      <c r="C19" s="307">
        <v>0</v>
      </c>
      <c r="D19" s="394">
        <v>1</v>
      </c>
      <c r="E19" s="404" t="s">
        <v>148</v>
      </c>
      <c r="F19" s="386" t="s">
        <v>149</v>
      </c>
      <c r="G19" s="382" t="s">
        <v>417</v>
      </c>
      <c r="H19" s="386" t="s">
        <v>308</v>
      </c>
      <c r="I19" s="382" t="s">
        <v>422</v>
      </c>
      <c r="J19" s="386" t="s">
        <v>381</v>
      </c>
      <c r="K19" s="316" t="s">
        <v>198</v>
      </c>
      <c r="L19" s="383">
        <v>0</v>
      </c>
      <c r="M19" s="314" t="s">
        <v>199</v>
      </c>
      <c r="N19" s="384">
        <v>1</v>
      </c>
      <c r="O19" s="387">
        <f>N19*D19*C19*B18*A9</f>
        <v>0</v>
      </c>
      <c r="P19" s="385"/>
      <c r="Q19" s="382"/>
      <c r="R19" s="314"/>
      <c r="S19" s="379"/>
      <c r="T19" s="385"/>
      <c r="U19" s="382"/>
      <c r="V19" s="314"/>
      <c r="W19" s="379"/>
      <c r="X19" s="192"/>
      <c r="Y19" s="192"/>
      <c r="Z19" s="192"/>
      <c r="AA19" s="192"/>
      <c r="AB19" s="192"/>
      <c r="AC19" s="192"/>
      <c r="AD19" s="192"/>
      <c r="AE19" s="192"/>
      <c r="AF19" s="192"/>
      <c r="AG19" s="192"/>
      <c r="AH19" s="192"/>
      <c r="AI19" s="192"/>
      <c r="AJ19" s="192"/>
      <c r="AK19" s="192"/>
      <c r="AL19" s="192"/>
      <c r="AM19" s="192"/>
      <c r="AN19" s="192"/>
      <c r="AO19" s="192"/>
      <c r="AP19" s="192"/>
      <c r="AQ19" s="192"/>
      <c r="AR19" s="192"/>
      <c r="AS19" s="192"/>
      <c r="AT19" s="192"/>
      <c r="AU19" s="192"/>
      <c r="AV19" s="192"/>
      <c r="AW19" s="192"/>
      <c r="AX19" s="192"/>
      <c r="AY19" s="192"/>
      <c r="AZ19" s="192"/>
      <c r="BA19" s="192"/>
      <c r="BB19" s="192"/>
      <c r="BC19" s="192"/>
      <c r="BD19" s="192"/>
      <c r="BE19" s="192"/>
      <c r="BF19" s="192"/>
      <c r="BG19" s="192"/>
      <c r="BH19" s="192"/>
      <c r="BI19" s="192"/>
      <c r="BJ19" s="192"/>
      <c r="BK19" s="192"/>
      <c r="BL19" s="192"/>
      <c r="BM19" s="192"/>
      <c r="BN19" s="192"/>
      <c r="BO19" s="192"/>
      <c r="BP19" s="192"/>
      <c r="BQ19" s="192"/>
      <c r="BR19" s="192"/>
      <c r="BS19" s="192"/>
      <c r="BT19" s="192"/>
      <c r="BU19" s="192"/>
      <c r="BV19" s="192"/>
      <c r="BW19" s="192"/>
      <c r="BX19" s="192"/>
      <c r="BY19" s="192"/>
      <c r="BZ19" s="192"/>
      <c r="CA19" s="192"/>
      <c r="CB19" s="192"/>
      <c r="CC19" s="192"/>
      <c r="CD19" s="192"/>
      <c r="CE19" s="192"/>
      <c r="CF19" s="192"/>
      <c r="CG19" s="192"/>
      <c r="CH19" s="192"/>
      <c r="CI19" s="192"/>
      <c r="CJ19" s="192"/>
      <c r="CK19" s="192"/>
      <c r="CL19" s="192"/>
      <c r="CM19" s="192"/>
      <c r="CN19" s="192"/>
      <c r="CO19" s="192"/>
      <c r="CP19" s="192"/>
      <c r="CQ19" s="192"/>
      <c r="CR19" s="192"/>
      <c r="CS19" s="192"/>
      <c r="CT19" s="192"/>
      <c r="CU19" s="192"/>
      <c r="CV19" s="192"/>
      <c r="CW19" s="192"/>
      <c r="CX19" s="192"/>
      <c r="CY19" s="192"/>
      <c r="CZ19" s="192"/>
      <c r="DA19" s="192"/>
      <c r="DB19" s="192"/>
      <c r="DC19" s="192"/>
      <c r="DD19" s="192"/>
      <c r="DE19" s="192"/>
      <c r="DF19" s="192"/>
      <c r="DG19" s="192"/>
      <c r="DH19" s="192"/>
      <c r="DI19" s="192"/>
      <c r="DJ19" s="192"/>
      <c r="DK19" s="192"/>
      <c r="DL19" s="192"/>
      <c r="DM19" s="192"/>
      <c r="DN19" s="192"/>
      <c r="DO19" s="192"/>
      <c r="DP19" s="192"/>
      <c r="DQ19" s="192"/>
      <c r="DR19" s="192"/>
      <c r="DS19" s="192"/>
      <c r="DT19" s="192"/>
      <c r="DU19" s="192"/>
      <c r="DV19" s="192"/>
      <c r="DW19" s="192"/>
      <c r="DX19" s="192"/>
    </row>
    <row r="20" spans="1:128" s="159" customFormat="1" ht="30.75" customHeight="1">
      <c r="A20" s="510"/>
      <c r="B20" s="504"/>
      <c r="C20" s="312"/>
      <c r="D20" s="312"/>
      <c r="E20" s="201" t="s">
        <v>265</v>
      </c>
      <c r="F20" s="500" t="s">
        <v>266</v>
      </c>
      <c r="G20" s="500"/>
      <c r="H20" s="500"/>
      <c r="I20" s="500"/>
      <c r="J20" s="500"/>
      <c r="K20" s="500"/>
      <c r="L20" s="500"/>
      <c r="M20" s="500"/>
      <c r="N20" s="220"/>
      <c r="O20" s="220"/>
      <c r="P20" s="223"/>
      <c r="Q20" s="223"/>
      <c r="R20" s="221"/>
      <c r="S20" s="222"/>
      <c r="T20" s="223"/>
      <c r="U20" s="223"/>
      <c r="V20" s="255"/>
      <c r="W20" s="222"/>
      <c r="X20" s="191"/>
      <c r="Y20" s="191"/>
      <c r="Z20" s="191"/>
      <c r="AA20" s="191"/>
      <c r="AB20" s="191"/>
      <c r="AC20" s="191"/>
      <c r="AD20" s="191"/>
      <c r="AE20" s="191"/>
      <c r="AF20" s="191"/>
      <c r="AG20" s="191"/>
      <c r="AH20" s="191"/>
      <c r="AI20" s="191"/>
      <c r="AJ20" s="191"/>
      <c r="AK20" s="191"/>
      <c r="AL20" s="191"/>
      <c r="AM20" s="191"/>
      <c r="AN20" s="191"/>
      <c r="AO20" s="191"/>
      <c r="AP20" s="191"/>
      <c r="AQ20" s="191"/>
      <c r="AR20" s="191"/>
      <c r="AS20" s="191"/>
      <c r="AT20" s="191"/>
      <c r="AU20" s="191"/>
      <c r="AV20" s="191"/>
      <c r="AW20" s="191"/>
      <c r="AX20" s="191"/>
      <c r="AY20" s="191"/>
      <c r="AZ20" s="191"/>
      <c r="BA20" s="191"/>
      <c r="BB20" s="191"/>
      <c r="BC20" s="191"/>
      <c r="BD20" s="191"/>
      <c r="BE20" s="191"/>
      <c r="BF20" s="191"/>
      <c r="BG20" s="191"/>
      <c r="BH20" s="191"/>
      <c r="BI20" s="191"/>
      <c r="BJ20" s="191"/>
      <c r="BK20" s="191"/>
      <c r="BL20" s="191"/>
      <c r="BM20" s="191"/>
      <c r="BN20" s="191"/>
      <c r="BO20" s="191"/>
      <c r="BP20" s="191"/>
      <c r="BQ20" s="191"/>
      <c r="BR20" s="191"/>
      <c r="BS20" s="191"/>
      <c r="BT20" s="191"/>
      <c r="BU20" s="191"/>
      <c r="BV20" s="191"/>
      <c r="BW20" s="191"/>
      <c r="BX20" s="191"/>
      <c r="BY20" s="191"/>
      <c r="BZ20" s="191"/>
      <c r="CA20" s="191"/>
      <c r="CB20" s="191"/>
      <c r="CC20" s="191"/>
      <c r="CD20" s="191"/>
      <c r="CE20" s="191"/>
      <c r="CF20" s="191"/>
      <c r="CG20" s="191"/>
      <c r="CH20" s="191"/>
      <c r="CI20" s="191"/>
      <c r="CJ20" s="191"/>
      <c r="CK20" s="191"/>
      <c r="CL20" s="191"/>
      <c r="CM20" s="191"/>
      <c r="CN20" s="191"/>
      <c r="CO20" s="191"/>
      <c r="CP20" s="191"/>
      <c r="CQ20" s="191"/>
      <c r="CR20" s="191"/>
      <c r="CS20" s="191"/>
      <c r="CT20" s="191"/>
      <c r="CU20" s="191"/>
      <c r="CV20" s="191"/>
      <c r="CW20" s="191"/>
      <c r="CX20" s="191"/>
      <c r="CY20" s="191"/>
      <c r="CZ20" s="191"/>
      <c r="DA20" s="191"/>
      <c r="DB20" s="191"/>
      <c r="DC20" s="191"/>
      <c r="DD20" s="191"/>
      <c r="DE20" s="191"/>
      <c r="DF20" s="191"/>
      <c r="DG20" s="191"/>
      <c r="DH20" s="191"/>
      <c r="DI20" s="191"/>
      <c r="DJ20" s="191"/>
      <c r="DK20" s="191"/>
      <c r="DL20" s="191"/>
      <c r="DM20" s="191"/>
      <c r="DN20" s="191"/>
      <c r="DO20" s="191"/>
      <c r="DP20" s="191"/>
      <c r="DQ20" s="191"/>
      <c r="DR20" s="191"/>
      <c r="DS20" s="191"/>
      <c r="DT20" s="191"/>
      <c r="DU20" s="191"/>
      <c r="DV20" s="191"/>
      <c r="DW20" s="191"/>
      <c r="DX20" s="191"/>
    </row>
    <row r="21" spans="1:128" s="253" customFormat="1" ht="126" customHeight="1">
      <c r="A21" s="510"/>
      <c r="B21" s="504"/>
      <c r="C21" s="505">
        <v>0</v>
      </c>
      <c r="D21" s="394">
        <v>0</v>
      </c>
      <c r="E21" s="405" t="s">
        <v>179</v>
      </c>
      <c r="F21" s="369" t="s">
        <v>180</v>
      </c>
      <c r="G21" s="370" t="s">
        <v>420</v>
      </c>
      <c r="H21" s="369" t="s">
        <v>561</v>
      </c>
      <c r="I21" s="370" t="s">
        <v>425</v>
      </c>
      <c r="J21" s="369" t="s">
        <v>380</v>
      </c>
      <c r="K21" s="313" t="s">
        <v>583</v>
      </c>
      <c r="L21" s="371">
        <v>0</v>
      </c>
      <c r="M21" s="314" t="s">
        <v>199</v>
      </c>
      <c r="N21" s="361">
        <v>1</v>
      </c>
      <c r="O21" s="299">
        <f>N21*D21*$C$21*$B$18*$A$9</f>
        <v>0</v>
      </c>
      <c r="P21" s="356"/>
      <c r="Q21" s="357"/>
      <c r="R21" s="358"/>
      <c r="S21" s="359"/>
      <c r="T21" s="356"/>
      <c r="U21" s="357"/>
      <c r="V21" s="358"/>
      <c r="W21" s="359"/>
      <c r="X21" s="252"/>
      <c r="Y21" s="252"/>
      <c r="Z21" s="252"/>
      <c r="AA21" s="252"/>
      <c r="AB21" s="252"/>
      <c r="AC21" s="252"/>
      <c r="AD21" s="252"/>
      <c r="AE21" s="252"/>
      <c r="AF21" s="252"/>
      <c r="AG21" s="252"/>
      <c r="AH21" s="252"/>
      <c r="AI21" s="252"/>
      <c r="AJ21" s="252"/>
      <c r="AK21" s="252"/>
      <c r="AL21" s="252"/>
      <c r="AM21" s="252"/>
      <c r="AN21" s="252"/>
      <c r="AO21" s="252"/>
      <c r="AP21" s="252"/>
      <c r="AQ21" s="252"/>
      <c r="AR21" s="252"/>
      <c r="AS21" s="252"/>
      <c r="AT21" s="252"/>
      <c r="AU21" s="252"/>
      <c r="AV21" s="252"/>
      <c r="AW21" s="252"/>
      <c r="AX21" s="252"/>
      <c r="AY21" s="252"/>
      <c r="AZ21" s="252"/>
      <c r="BA21" s="252"/>
      <c r="BB21" s="252"/>
      <c r="BC21" s="252"/>
      <c r="BD21" s="252"/>
      <c r="BE21" s="252"/>
      <c r="BF21" s="252"/>
      <c r="BG21" s="252"/>
      <c r="BH21" s="252"/>
      <c r="BI21" s="252"/>
      <c r="BJ21" s="252"/>
      <c r="BK21" s="252"/>
      <c r="BL21" s="252"/>
      <c r="BM21" s="252"/>
      <c r="BN21" s="252"/>
      <c r="BO21" s="252"/>
      <c r="BP21" s="252"/>
      <c r="BQ21" s="252"/>
      <c r="BR21" s="252"/>
      <c r="BS21" s="252"/>
      <c r="BT21" s="252"/>
      <c r="BU21" s="252"/>
      <c r="BV21" s="252"/>
      <c r="BW21" s="252"/>
      <c r="BX21" s="252"/>
      <c r="BY21" s="252"/>
      <c r="BZ21" s="252"/>
      <c r="CA21" s="252"/>
      <c r="CB21" s="252"/>
      <c r="CC21" s="252"/>
      <c r="CD21" s="252"/>
      <c r="CE21" s="252"/>
      <c r="CF21" s="252"/>
      <c r="CG21" s="252"/>
      <c r="CH21" s="252"/>
      <c r="CI21" s="252"/>
      <c r="CJ21" s="252"/>
      <c r="CK21" s="252"/>
      <c r="CL21" s="252"/>
      <c r="CM21" s="252"/>
      <c r="CN21" s="252"/>
      <c r="CO21" s="252"/>
      <c r="CP21" s="252"/>
      <c r="CQ21" s="252"/>
      <c r="CR21" s="252"/>
      <c r="CS21" s="252"/>
      <c r="CT21" s="252"/>
      <c r="CU21" s="252"/>
      <c r="CV21" s="252"/>
      <c r="CW21" s="252"/>
      <c r="CX21" s="252"/>
      <c r="CY21" s="252"/>
      <c r="CZ21" s="252"/>
      <c r="DA21" s="252"/>
      <c r="DB21" s="252"/>
      <c r="DC21" s="252"/>
      <c r="DD21" s="252"/>
      <c r="DE21" s="252"/>
      <c r="DF21" s="252"/>
      <c r="DG21" s="252"/>
      <c r="DH21" s="252"/>
      <c r="DI21" s="252"/>
      <c r="DJ21" s="252"/>
      <c r="DK21" s="252"/>
      <c r="DL21" s="252"/>
      <c r="DM21" s="252"/>
      <c r="DN21" s="252"/>
      <c r="DO21" s="252"/>
      <c r="DP21" s="252"/>
      <c r="DQ21" s="252"/>
      <c r="DR21" s="252"/>
      <c r="DS21" s="252"/>
      <c r="DT21" s="252"/>
      <c r="DU21" s="252"/>
      <c r="DV21" s="252"/>
      <c r="DW21" s="252"/>
      <c r="DX21" s="252"/>
    </row>
    <row r="22" spans="1:128" s="159" customFormat="1" ht="123" customHeight="1">
      <c r="A22" s="510"/>
      <c r="B22" s="504"/>
      <c r="C22" s="505"/>
      <c r="D22" s="364">
        <v>0</v>
      </c>
      <c r="E22" s="310" t="s">
        <v>181</v>
      </c>
      <c r="F22" s="315" t="s">
        <v>182</v>
      </c>
      <c r="G22" s="308" t="s">
        <v>421</v>
      </c>
      <c r="H22" s="315" t="s">
        <v>562</v>
      </c>
      <c r="I22" s="382" t="s">
        <v>426</v>
      </c>
      <c r="J22" s="355" t="s">
        <v>366</v>
      </c>
      <c r="K22" s="316" t="s">
        <v>584</v>
      </c>
      <c r="L22" s="383">
        <v>0</v>
      </c>
      <c r="M22" s="314" t="s">
        <v>199</v>
      </c>
      <c r="N22" s="384">
        <v>1</v>
      </c>
      <c r="O22" s="299">
        <f>N22*D22*$C$21*$B$18*$A$9</f>
        <v>0</v>
      </c>
      <c r="P22" s="351"/>
      <c r="Q22" s="308"/>
      <c r="R22" s="281"/>
      <c r="S22" s="305"/>
      <c r="T22" s="351"/>
      <c r="U22" s="308"/>
      <c r="V22" s="281"/>
      <c r="W22" s="305"/>
      <c r="X22" s="191"/>
      <c r="Y22" s="191"/>
      <c r="Z22" s="191"/>
      <c r="AA22" s="191"/>
      <c r="AB22" s="191"/>
      <c r="AC22" s="191"/>
      <c r="AD22" s="191"/>
      <c r="AE22" s="191"/>
      <c r="AF22" s="191"/>
      <c r="AG22" s="191"/>
      <c r="AH22" s="191"/>
      <c r="AI22" s="191"/>
      <c r="AJ22" s="191"/>
      <c r="AK22" s="191"/>
      <c r="AL22" s="191"/>
      <c r="AM22" s="191"/>
      <c r="AN22" s="191"/>
      <c r="AO22" s="191"/>
      <c r="AP22" s="191"/>
      <c r="AQ22" s="191"/>
      <c r="AR22" s="191"/>
      <c r="AS22" s="191"/>
      <c r="AT22" s="191"/>
      <c r="AU22" s="191"/>
      <c r="AV22" s="191"/>
      <c r="AW22" s="191"/>
      <c r="AX22" s="191"/>
      <c r="AY22" s="191"/>
      <c r="AZ22" s="191"/>
      <c r="BA22" s="191"/>
      <c r="BB22" s="191"/>
      <c r="BC22" s="191"/>
      <c r="BD22" s="191"/>
      <c r="BE22" s="191"/>
      <c r="BF22" s="191"/>
      <c r="BG22" s="191"/>
      <c r="BH22" s="191"/>
      <c r="BI22" s="191"/>
      <c r="BJ22" s="191"/>
      <c r="BK22" s="191"/>
      <c r="BL22" s="191"/>
      <c r="BM22" s="191"/>
      <c r="BN22" s="191"/>
      <c r="BO22" s="191"/>
      <c r="BP22" s="191"/>
      <c r="BQ22" s="191"/>
      <c r="BR22" s="191"/>
      <c r="BS22" s="191"/>
      <c r="BT22" s="191"/>
      <c r="BU22" s="191"/>
      <c r="BV22" s="191"/>
      <c r="BW22" s="191"/>
      <c r="BX22" s="191"/>
      <c r="BY22" s="191"/>
      <c r="BZ22" s="191"/>
      <c r="CA22" s="191"/>
      <c r="CB22" s="191"/>
      <c r="CC22" s="191"/>
      <c r="CD22" s="191"/>
      <c r="CE22" s="191"/>
      <c r="CF22" s="191"/>
      <c r="CG22" s="191"/>
      <c r="CH22" s="191"/>
      <c r="CI22" s="191"/>
      <c r="CJ22" s="191"/>
      <c r="CK22" s="191"/>
      <c r="CL22" s="191"/>
      <c r="CM22" s="191"/>
      <c r="CN22" s="191"/>
      <c r="CO22" s="191"/>
      <c r="CP22" s="191"/>
      <c r="CQ22" s="191"/>
      <c r="CR22" s="191"/>
      <c r="CS22" s="191"/>
      <c r="CT22" s="191"/>
      <c r="CU22" s="191"/>
      <c r="CV22" s="191"/>
      <c r="CW22" s="191"/>
      <c r="CX22" s="191"/>
      <c r="CY22" s="191"/>
      <c r="CZ22" s="191"/>
      <c r="DA22" s="191"/>
      <c r="DB22" s="191"/>
      <c r="DC22" s="191"/>
      <c r="DD22" s="191"/>
      <c r="DE22" s="191"/>
      <c r="DF22" s="191"/>
      <c r="DG22" s="191"/>
      <c r="DH22" s="191"/>
      <c r="DI22" s="191"/>
      <c r="DJ22" s="191"/>
      <c r="DK22" s="191"/>
      <c r="DL22" s="191"/>
      <c r="DM22" s="191"/>
      <c r="DN22" s="191"/>
      <c r="DO22" s="191"/>
      <c r="DP22" s="191"/>
      <c r="DQ22" s="191"/>
      <c r="DR22" s="191"/>
      <c r="DS22" s="191"/>
      <c r="DT22" s="191"/>
      <c r="DU22" s="191"/>
      <c r="DV22" s="191"/>
      <c r="DW22" s="191"/>
      <c r="DX22" s="191"/>
    </row>
    <row r="23" spans="1:128" s="159" customFormat="1" ht="35.25" customHeight="1">
      <c r="A23" s="510"/>
      <c r="B23" s="504"/>
      <c r="C23" s="312"/>
      <c r="D23" s="312"/>
      <c r="E23" s="201" t="s">
        <v>268</v>
      </c>
      <c r="F23" s="500" t="s">
        <v>267</v>
      </c>
      <c r="G23" s="500"/>
      <c r="H23" s="500"/>
      <c r="I23" s="500"/>
      <c r="J23" s="500"/>
      <c r="K23" s="500"/>
      <c r="L23" s="500"/>
      <c r="M23" s="500"/>
      <c r="N23" s="220"/>
      <c r="O23" s="220"/>
      <c r="P23" s="223"/>
      <c r="Q23" s="223"/>
      <c r="R23" s="221"/>
      <c r="S23" s="222"/>
      <c r="T23" s="223"/>
      <c r="U23" s="223"/>
      <c r="V23" s="221"/>
      <c r="W23" s="222"/>
      <c r="X23" s="191"/>
      <c r="Y23" s="191"/>
      <c r="Z23" s="191"/>
      <c r="AA23" s="191"/>
      <c r="AB23" s="191"/>
      <c r="AC23" s="191"/>
      <c r="AD23" s="191"/>
      <c r="AE23" s="191"/>
      <c r="AF23" s="191"/>
      <c r="AG23" s="191"/>
      <c r="AH23" s="191"/>
      <c r="AI23" s="191"/>
      <c r="AJ23" s="191"/>
      <c r="AK23" s="191"/>
      <c r="AL23" s="191"/>
      <c r="AM23" s="191"/>
      <c r="AN23" s="191"/>
      <c r="AO23" s="191"/>
      <c r="AP23" s="191"/>
      <c r="AQ23" s="191"/>
      <c r="AR23" s="191"/>
      <c r="AS23" s="191"/>
      <c r="AT23" s="191"/>
      <c r="AU23" s="191"/>
      <c r="AV23" s="191"/>
      <c r="AW23" s="191"/>
      <c r="AX23" s="191"/>
      <c r="AY23" s="191"/>
      <c r="AZ23" s="191"/>
      <c r="BA23" s="191"/>
      <c r="BB23" s="191"/>
      <c r="BC23" s="191"/>
      <c r="BD23" s="191"/>
      <c r="BE23" s="191"/>
      <c r="BF23" s="191"/>
      <c r="BG23" s="191"/>
      <c r="BH23" s="191"/>
      <c r="BI23" s="191"/>
      <c r="BJ23" s="191"/>
      <c r="BK23" s="191"/>
      <c r="BL23" s="191"/>
      <c r="BM23" s="191"/>
      <c r="BN23" s="191"/>
      <c r="BO23" s="191"/>
      <c r="BP23" s="191"/>
      <c r="BQ23" s="191"/>
      <c r="BR23" s="191"/>
      <c r="BS23" s="191"/>
      <c r="BT23" s="191"/>
      <c r="BU23" s="191"/>
      <c r="BV23" s="191"/>
      <c r="BW23" s="191"/>
      <c r="BX23" s="191"/>
      <c r="BY23" s="191"/>
      <c r="BZ23" s="191"/>
      <c r="CA23" s="191"/>
      <c r="CB23" s="191"/>
      <c r="CC23" s="191"/>
      <c r="CD23" s="191"/>
      <c r="CE23" s="191"/>
      <c r="CF23" s="191"/>
      <c r="CG23" s="191"/>
      <c r="CH23" s="191"/>
      <c r="CI23" s="191"/>
      <c r="CJ23" s="191"/>
      <c r="CK23" s="191"/>
      <c r="CL23" s="191"/>
      <c r="CM23" s="191"/>
      <c r="CN23" s="191"/>
      <c r="CO23" s="191"/>
      <c r="CP23" s="191"/>
      <c r="CQ23" s="191"/>
      <c r="CR23" s="191"/>
      <c r="CS23" s="191"/>
      <c r="CT23" s="191"/>
      <c r="CU23" s="191"/>
      <c r="CV23" s="191"/>
      <c r="CW23" s="191"/>
      <c r="CX23" s="191"/>
      <c r="CY23" s="191"/>
      <c r="CZ23" s="191"/>
      <c r="DA23" s="191"/>
      <c r="DB23" s="191"/>
      <c r="DC23" s="191"/>
      <c r="DD23" s="191"/>
      <c r="DE23" s="191"/>
      <c r="DF23" s="191"/>
      <c r="DG23" s="191"/>
      <c r="DH23" s="191"/>
      <c r="DI23" s="191"/>
      <c r="DJ23" s="191"/>
      <c r="DK23" s="191"/>
      <c r="DL23" s="191"/>
      <c r="DM23" s="191"/>
      <c r="DN23" s="191"/>
      <c r="DO23" s="191"/>
      <c r="DP23" s="191"/>
      <c r="DQ23" s="191"/>
      <c r="DR23" s="191"/>
      <c r="DS23" s="191"/>
      <c r="DT23" s="191"/>
      <c r="DU23" s="191"/>
      <c r="DV23" s="191"/>
      <c r="DW23" s="191"/>
      <c r="DX23" s="191"/>
    </row>
    <row r="24" spans="1:128" s="159" customFormat="1" ht="63">
      <c r="A24" s="510"/>
      <c r="B24" s="504"/>
      <c r="C24" s="516">
        <v>0.77</v>
      </c>
      <c r="D24" s="364">
        <v>0.05</v>
      </c>
      <c r="E24" s="490" t="s">
        <v>183</v>
      </c>
      <c r="F24" s="502" t="s">
        <v>184</v>
      </c>
      <c r="G24" s="294" t="s">
        <v>373</v>
      </c>
      <c r="H24" s="151" t="s">
        <v>316</v>
      </c>
      <c r="I24" s="294" t="s">
        <v>375</v>
      </c>
      <c r="J24" s="151" t="s">
        <v>338</v>
      </c>
      <c r="K24" s="169" t="s">
        <v>198</v>
      </c>
      <c r="L24" s="215">
        <v>0</v>
      </c>
      <c r="M24" s="317" t="s">
        <v>199</v>
      </c>
      <c r="N24" s="202">
        <v>1</v>
      </c>
      <c r="O24" s="262">
        <f>N24*D24*$C$24*$B$18*$A$9</f>
        <v>2.5198250000000002E-2</v>
      </c>
      <c r="P24" s="349"/>
      <c r="Q24" s="168"/>
      <c r="R24" s="189"/>
      <c r="S24" s="199"/>
      <c r="T24" s="349"/>
      <c r="U24" s="168"/>
      <c r="V24" s="189"/>
      <c r="W24" s="199"/>
      <c r="X24" s="191"/>
      <c r="Y24" s="191"/>
      <c r="Z24" s="191"/>
      <c r="AA24" s="191"/>
      <c r="AB24" s="191"/>
      <c r="AC24" s="191"/>
      <c r="AD24" s="191"/>
      <c r="AE24" s="191"/>
      <c r="AF24" s="191"/>
      <c r="AG24" s="191"/>
      <c r="AH24" s="191"/>
      <c r="AI24" s="191"/>
      <c r="AJ24" s="191"/>
      <c r="AK24" s="191"/>
      <c r="AL24" s="191"/>
      <c r="AM24" s="191"/>
      <c r="AN24" s="191"/>
      <c r="AO24" s="191"/>
      <c r="AP24" s="191"/>
      <c r="AQ24" s="191"/>
      <c r="AR24" s="191"/>
      <c r="AS24" s="191"/>
      <c r="AT24" s="191"/>
      <c r="AU24" s="191"/>
      <c r="AV24" s="191"/>
      <c r="AW24" s="191"/>
      <c r="AX24" s="191"/>
      <c r="AY24" s="191"/>
      <c r="AZ24" s="191"/>
      <c r="BA24" s="191"/>
      <c r="BB24" s="191"/>
      <c r="BC24" s="191"/>
      <c r="BD24" s="191"/>
      <c r="BE24" s="191"/>
      <c r="BF24" s="191"/>
      <c r="BG24" s="191"/>
      <c r="BH24" s="191"/>
      <c r="BI24" s="191"/>
      <c r="BJ24" s="191"/>
      <c r="BK24" s="191"/>
      <c r="BL24" s="191"/>
      <c r="BM24" s="191"/>
      <c r="BN24" s="191"/>
      <c r="BO24" s="191"/>
      <c r="BP24" s="191"/>
      <c r="BQ24" s="191"/>
      <c r="BR24" s="191"/>
      <c r="BS24" s="191"/>
      <c r="BT24" s="191"/>
      <c r="BU24" s="191"/>
      <c r="BV24" s="191"/>
      <c r="BW24" s="191"/>
      <c r="BX24" s="191"/>
      <c r="BY24" s="191"/>
      <c r="BZ24" s="191"/>
      <c r="CA24" s="191"/>
      <c r="CB24" s="191"/>
      <c r="CC24" s="191"/>
      <c r="CD24" s="191"/>
      <c r="CE24" s="191"/>
      <c r="CF24" s="191"/>
      <c r="CG24" s="191"/>
      <c r="CH24" s="191"/>
      <c r="CI24" s="191"/>
      <c r="CJ24" s="191"/>
      <c r="CK24" s="191"/>
      <c r="CL24" s="191"/>
      <c r="CM24" s="191"/>
      <c r="CN24" s="191"/>
      <c r="CO24" s="191"/>
      <c r="CP24" s="191"/>
      <c r="CQ24" s="191"/>
      <c r="CR24" s="191"/>
      <c r="CS24" s="191"/>
      <c r="CT24" s="191"/>
      <c r="CU24" s="191"/>
      <c r="CV24" s="191"/>
      <c r="CW24" s="191"/>
      <c r="CX24" s="191"/>
      <c r="CY24" s="191"/>
      <c r="CZ24" s="191"/>
      <c r="DA24" s="191"/>
      <c r="DB24" s="191"/>
      <c r="DC24" s="191"/>
      <c r="DD24" s="191"/>
      <c r="DE24" s="191"/>
      <c r="DF24" s="191"/>
      <c r="DG24" s="191"/>
      <c r="DH24" s="191"/>
      <c r="DI24" s="191"/>
      <c r="DJ24" s="191"/>
      <c r="DK24" s="191"/>
      <c r="DL24" s="191"/>
      <c r="DM24" s="191"/>
      <c r="DN24" s="191"/>
      <c r="DO24" s="191"/>
      <c r="DP24" s="191"/>
      <c r="DQ24" s="191"/>
      <c r="DR24" s="191"/>
      <c r="DS24" s="191"/>
      <c r="DT24" s="191"/>
      <c r="DU24" s="191"/>
      <c r="DV24" s="191"/>
      <c r="DW24" s="191"/>
      <c r="DX24" s="191"/>
    </row>
    <row r="25" spans="1:128" s="159" customFormat="1" ht="83.25" customHeight="1">
      <c r="A25" s="510"/>
      <c r="B25" s="504"/>
      <c r="C25" s="517"/>
      <c r="D25" s="364">
        <v>0</v>
      </c>
      <c r="E25" s="490"/>
      <c r="F25" s="502"/>
      <c r="G25" s="308" t="s">
        <v>374</v>
      </c>
      <c r="H25" s="355" t="s">
        <v>317</v>
      </c>
      <c r="I25" s="382" t="s">
        <v>429</v>
      </c>
      <c r="J25" s="355" t="s">
        <v>367</v>
      </c>
      <c r="K25" s="316" t="s">
        <v>198</v>
      </c>
      <c r="L25" s="383">
        <v>0</v>
      </c>
      <c r="M25" s="314" t="s">
        <v>199</v>
      </c>
      <c r="N25" s="384">
        <v>1</v>
      </c>
      <c r="O25" s="299">
        <f t="shared" ref="O25:O31" si="0">N25*D25*$C$24*$B$18*$A$9</f>
        <v>0</v>
      </c>
      <c r="P25" s="385"/>
      <c r="Q25" s="382"/>
      <c r="R25" s="314"/>
      <c r="S25" s="379"/>
      <c r="T25" s="385"/>
      <c r="U25" s="382"/>
      <c r="V25" s="358"/>
      <c r="W25" s="379"/>
      <c r="X25" s="191"/>
      <c r="Y25" s="191"/>
      <c r="Z25" s="191"/>
      <c r="AA25" s="191"/>
      <c r="AB25" s="191"/>
      <c r="AC25" s="191"/>
      <c r="AD25" s="191"/>
      <c r="AE25" s="191"/>
      <c r="AF25" s="191"/>
      <c r="AG25" s="191"/>
      <c r="AH25" s="191"/>
      <c r="AI25" s="191"/>
      <c r="AJ25" s="191"/>
      <c r="AK25" s="191"/>
      <c r="AL25" s="191"/>
      <c r="AM25" s="191"/>
      <c r="AN25" s="191"/>
      <c r="AO25" s="191"/>
      <c r="AP25" s="191"/>
      <c r="AQ25" s="191"/>
      <c r="AR25" s="191"/>
      <c r="AS25" s="191"/>
      <c r="AT25" s="191"/>
      <c r="AU25" s="191"/>
      <c r="AV25" s="191"/>
      <c r="AW25" s="191"/>
      <c r="AX25" s="191"/>
      <c r="AY25" s="191"/>
      <c r="AZ25" s="191"/>
      <c r="BA25" s="191"/>
      <c r="BB25" s="191"/>
      <c r="BC25" s="191"/>
      <c r="BD25" s="191"/>
      <c r="BE25" s="191"/>
      <c r="BF25" s="191"/>
      <c r="BG25" s="191"/>
      <c r="BH25" s="191"/>
      <c r="BI25" s="191"/>
      <c r="BJ25" s="191"/>
      <c r="BK25" s="191"/>
      <c r="BL25" s="191"/>
      <c r="BM25" s="191"/>
      <c r="BN25" s="191"/>
      <c r="BO25" s="191"/>
      <c r="BP25" s="191"/>
      <c r="BQ25" s="191"/>
      <c r="BR25" s="191"/>
      <c r="BS25" s="191"/>
      <c r="BT25" s="191"/>
      <c r="BU25" s="191"/>
      <c r="BV25" s="191"/>
      <c r="BW25" s="191"/>
      <c r="BX25" s="191"/>
      <c r="BY25" s="191"/>
      <c r="BZ25" s="191"/>
      <c r="CA25" s="191"/>
      <c r="CB25" s="191"/>
      <c r="CC25" s="191"/>
      <c r="CD25" s="191"/>
      <c r="CE25" s="191"/>
      <c r="CF25" s="191"/>
      <c r="CG25" s="191"/>
      <c r="CH25" s="191"/>
      <c r="CI25" s="191"/>
      <c r="CJ25" s="191"/>
      <c r="CK25" s="191"/>
      <c r="CL25" s="191"/>
      <c r="CM25" s="191"/>
      <c r="CN25" s="191"/>
      <c r="CO25" s="191"/>
      <c r="CP25" s="191"/>
      <c r="CQ25" s="191"/>
      <c r="CR25" s="191"/>
      <c r="CS25" s="191"/>
      <c r="CT25" s="191"/>
      <c r="CU25" s="191"/>
      <c r="CV25" s="191"/>
      <c r="CW25" s="191"/>
      <c r="CX25" s="191"/>
      <c r="CY25" s="191"/>
      <c r="CZ25" s="191"/>
      <c r="DA25" s="191"/>
      <c r="DB25" s="191"/>
      <c r="DC25" s="191"/>
      <c r="DD25" s="191"/>
      <c r="DE25" s="191"/>
      <c r="DF25" s="191"/>
      <c r="DG25" s="191"/>
      <c r="DH25" s="191"/>
      <c r="DI25" s="191"/>
      <c r="DJ25" s="191"/>
      <c r="DK25" s="191"/>
      <c r="DL25" s="191"/>
      <c r="DM25" s="191"/>
      <c r="DN25" s="191"/>
      <c r="DO25" s="191"/>
      <c r="DP25" s="191"/>
      <c r="DQ25" s="191"/>
      <c r="DR25" s="191"/>
      <c r="DS25" s="191"/>
      <c r="DT25" s="191"/>
      <c r="DU25" s="191"/>
      <c r="DV25" s="191"/>
      <c r="DW25" s="191"/>
      <c r="DX25" s="191"/>
    </row>
    <row r="26" spans="1:128" s="159" customFormat="1" ht="101.25" customHeight="1">
      <c r="A26" s="510"/>
      <c r="B26" s="504"/>
      <c r="C26" s="517"/>
      <c r="D26" s="364">
        <v>0.2</v>
      </c>
      <c r="E26" s="490" t="s">
        <v>185</v>
      </c>
      <c r="F26" s="506" t="s">
        <v>186</v>
      </c>
      <c r="G26" s="294" t="s">
        <v>453</v>
      </c>
      <c r="H26" s="151" t="s">
        <v>318</v>
      </c>
      <c r="I26" s="294" t="s">
        <v>441</v>
      </c>
      <c r="J26" s="151" t="s">
        <v>339</v>
      </c>
      <c r="K26" s="169" t="s">
        <v>198</v>
      </c>
      <c r="L26" s="215">
        <v>0</v>
      </c>
      <c r="M26" s="317" t="s">
        <v>199</v>
      </c>
      <c r="N26" s="202">
        <v>1</v>
      </c>
      <c r="O26" s="262">
        <f t="shared" si="0"/>
        <v>0.10079300000000001</v>
      </c>
      <c r="P26" s="349"/>
      <c r="Q26" s="168"/>
      <c r="R26" s="189"/>
      <c r="S26" s="199"/>
      <c r="T26" s="349"/>
      <c r="U26" s="168"/>
      <c r="V26" s="189"/>
      <c r="W26" s="199"/>
      <c r="X26" s="191"/>
      <c r="Y26" s="191"/>
      <c r="Z26" s="191"/>
      <c r="AA26" s="191"/>
      <c r="AB26" s="191"/>
      <c r="AC26" s="191"/>
      <c r="AD26" s="191"/>
      <c r="AE26" s="191"/>
      <c r="AF26" s="191"/>
      <c r="AG26" s="191"/>
      <c r="AH26" s="191"/>
      <c r="AI26" s="191"/>
      <c r="AJ26" s="191"/>
      <c r="AK26" s="191"/>
      <c r="AL26" s="191"/>
      <c r="AM26" s="191"/>
      <c r="AN26" s="191"/>
      <c r="AO26" s="191"/>
      <c r="AP26" s="191"/>
      <c r="AQ26" s="191"/>
      <c r="AR26" s="191"/>
      <c r="AS26" s="191"/>
      <c r="AT26" s="191"/>
      <c r="AU26" s="191"/>
      <c r="AV26" s="191"/>
      <c r="AW26" s="191"/>
      <c r="AX26" s="191"/>
      <c r="AY26" s="191"/>
      <c r="AZ26" s="191"/>
      <c r="BA26" s="191"/>
      <c r="BB26" s="191"/>
      <c r="BC26" s="191"/>
      <c r="BD26" s="191"/>
      <c r="BE26" s="191"/>
      <c r="BF26" s="191"/>
      <c r="BG26" s="191"/>
      <c r="BH26" s="191"/>
      <c r="BI26" s="191"/>
      <c r="BJ26" s="191"/>
      <c r="BK26" s="191"/>
      <c r="BL26" s="191"/>
      <c r="BM26" s="191"/>
      <c r="BN26" s="191"/>
      <c r="BO26" s="191"/>
      <c r="BP26" s="191"/>
      <c r="BQ26" s="191"/>
      <c r="BR26" s="191"/>
      <c r="BS26" s="191"/>
      <c r="BT26" s="191"/>
      <c r="BU26" s="191"/>
      <c r="BV26" s="191"/>
      <c r="BW26" s="191"/>
      <c r="BX26" s="191"/>
      <c r="BY26" s="191"/>
      <c r="BZ26" s="191"/>
      <c r="CA26" s="191"/>
      <c r="CB26" s="191"/>
      <c r="CC26" s="191"/>
      <c r="CD26" s="191"/>
      <c r="CE26" s="191"/>
      <c r="CF26" s="191"/>
      <c r="CG26" s="191"/>
      <c r="CH26" s="191"/>
      <c r="CI26" s="191"/>
      <c r="CJ26" s="191"/>
      <c r="CK26" s="191"/>
      <c r="CL26" s="191"/>
      <c r="CM26" s="191"/>
      <c r="CN26" s="191"/>
      <c r="CO26" s="191"/>
      <c r="CP26" s="191"/>
      <c r="CQ26" s="191"/>
      <c r="CR26" s="191"/>
      <c r="CS26" s="191"/>
      <c r="CT26" s="191"/>
      <c r="CU26" s="191"/>
      <c r="CV26" s="191"/>
      <c r="CW26" s="191"/>
      <c r="CX26" s="191"/>
      <c r="CY26" s="191"/>
      <c r="CZ26" s="191"/>
      <c r="DA26" s="191"/>
      <c r="DB26" s="191"/>
      <c r="DC26" s="191"/>
      <c r="DD26" s="191"/>
      <c r="DE26" s="191"/>
      <c r="DF26" s="191"/>
      <c r="DG26" s="191"/>
      <c r="DH26" s="191"/>
      <c r="DI26" s="191"/>
      <c r="DJ26" s="191"/>
      <c r="DK26" s="191"/>
      <c r="DL26" s="191"/>
      <c r="DM26" s="191"/>
      <c r="DN26" s="191"/>
      <c r="DO26" s="191"/>
      <c r="DP26" s="191"/>
      <c r="DQ26" s="191"/>
      <c r="DR26" s="191"/>
      <c r="DS26" s="191"/>
      <c r="DT26" s="191"/>
      <c r="DU26" s="191"/>
      <c r="DV26" s="191"/>
      <c r="DW26" s="191"/>
      <c r="DX26" s="191"/>
    </row>
    <row r="27" spans="1:128" s="159" customFormat="1" ht="126" customHeight="1">
      <c r="A27" s="510"/>
      <c r="B27" s="504"/>
      <c r="C27" s="517"/>
      <c r="D27" s="364">
        <v>0.1</v>
      </c>
      <c r="E27" s="490"/>
      <c r="F27" s="506"/>
      <c r="G27" s="294" t="s">
        <v>454</v>
      </c>
      <c r="H27" s="151" t="s">
        <v>319</v>
      </c>
      <c r="I27" s="294" t="s">
        <v>455</v>
      </c>
      <c r="J27" s="151" t="s">
        <v>382</v>
      </c>
      <c r="K27" s="169" t="s">
        <v>198</v>
      </c>
      <c r="L27" s="215">
        <v>0</v>
      </c>
      <c r="M27" s="317" t="s">
        <v>199</v>
      </c>
      <c r="N27" s="202">
        <v>1</v>
      </c>
      <c r="O27" s="262">
        <f t="shared" si="0"/>
        <v>5.0396500000000004E-2</v>
      </c>
      <c r="P27" s="349"/>
      <c r="Q27" s="168"/>
      <c r="R27" s="189"/>
      <c r="S27" s="199"/>
      <c r="T27" s="349"/>
      <c r="U27" s="168"/>
      <c r="V27" s="189"/>
      <c r="W27" s="199"/>
      <c r="X27" s="191"/>
      <c r="Y27" s="191"/>
      <c r="Z27" s="191"/>
      <c r="AA27" s="191"/>
      <c r="AB27" s="191"/>
      <c r="AC27" s="191"/>
      <c r="AD27" s="191"/>
      <c r="AE27" s="191"/>
      <c r="AF27" s="191"/>
      <c r="AG27" s="191"/>
      <c r="AH27" s="191"/>
      <c r="AI27" s="191"/>
      <c r="AJ27" s="191"/>
      <c r="AK27" s="191"/>
      <c r="AL27" s="191"/>
      <c r="AM27" s="191"/>
      <c r="AN27" s="191"/>
      <c r="AO27" s="191"/>
      <c r="AP27" s="191"/>
      <c r="AQ27" s="191"/>
      <c r="AR27" s="191"/>
      <c r="AS27" s="191"/>
      <c r="AT27" s="191"/>
      <c r="AU27" s="191"/>
      <c r="AV27" s="191"/>
      <c r="AW27" s="191"/>
      <c r="AX27" s="191"/>
      <c r="AY27" s="191"/>
      <c r="AZ27" s="191"/>
      <c r="BA27" s="191"/>
      <c r="BB27" s="191"/>
      <c r="BC27" s="191"/>
      <c r="BD27" s="191"/>
      <c r="BE27" s="191"/>
      <c r="BF27" s="191"/>
      <c r="BG27" s="191"/>
      <c r="BH27" s="191"/>
      <c r="BI27" s="191"/>
      <c r="BJ27" s="191"/>
      <c r="BK27" s="191"/>
      <c r="BL27" s="191"/>
      <c r="BM27" s="191"/>
      <c r="BN27" s="191"/>
      <c r="BO27" s="191"/>
      <c r="BP27" s="191"/>
      <c r="BQ27" s="191"/>
      <c r="BR27" s="191"/>
      <c r="BS27" s="191"/>
      <c r="BT27" s="191"/>
      <c r="BU27" s="191"/>
      <c r="BV27" s="191"/>
      <c r="BW27" s="191"/>
      <c r="BX27" s="191"/>
      <c r="BY27" s="191"/>
      <c r="BZ27" s="191"/>
      <c r="CA27" s="191"/>
      <c r="CB27" s="191"/>
      <c r="CC27" s="191"/>
      <c r="CD27" s="191"/>
      <c r="CE27" s="191"/>
      <c r="CF27" s="191"/>
      <c r="CG27" s="191"/>
      <c r="CH27" s="191"/>
      <c r="CI27" s="191"/>
      <c r="CJ27" s="191"/>
      <c r="CK27" s="191"/>
      <c r="CL27" s="191"/>
      <c r="CM27" s="191"/>
      <c r="CN27" s="191"/>
      <c r="CO27" s="191"/>
      <c r="CP27" s="191"/>
      <c r="CQ27" s="191"/>
      <c r="CR27" s="191"/>
      <c r="CS27" s="191"/>
      <c r="CT27" s="191"/>
      <c r="CU27" s="191"/>
      <c r="CV27" s="191"/>
      <c r="CW27" s="191"/>
      <c r="CX27" s="191"/>
      <c r="CY27" s="191"/>
      <c r="CZ27" s="191"/>
      <c r="DA27" s="191"/>
      <c r="DB27" s="191"/>
      <c r="DC27" s="191"/>
      <c r="DD27" s="191"/>
      <c r="DE27" s="191"/>
      <c r="DF27" s="191"/>
      <c r="DG27" s="191"/>
      <c r="DH27" s="191"/>
      <c r="DI27" s="191"/>
      <c r="DJ27" s="191"/>
      <c r="DK27" s="191"/>
      <c r="DL27" s="191"/>
      <c r="DM27" s="191"/>
      <c r="DN27" s="191"/>
      <c r="DO27" s="191"/>
      <c r="DP27" s="191"/>
      <c r="DQ27" s="191"/>
      <c r="DR27" s="191"/>
      <c r="DS27" s="191"/>
      <c r="DT27" s="191"/>
      <c r="DU27" s="191"/>
      <c r="DV27" s="191"/>
      <c r="DW27" s="191"/>
      <c r="DX27" s="191"/>
    </row>
    <row r="28" spans="1:128" s="159" customFormat="1" ht="69.599999999999994" customHeight="1">
      <c r="A28" s="510"/>
      <c r="B28" s="504"/>
      <c r="C28" s="517"/>
      <c r="D28" s="364">
        <v>0.2</v>
      </c>
      <c r="E28" s="490" t="s">
        <v>187</v>
      </c>
      <c r="F28" s="495" t="s">
        <v>364</v>
      </c>
      <c r="G28" s="294" t="s">
        <v>457</v>
      </c>
      <c r="H28" s="151" t="s">
        <v>320</v>
      </c>
      <c r="I28" s="294" t="s">
        <v>458</v>
      </c>
      <c r="J28" s="151" t="s">
        <v>309</v>
      </c>
      <c r="K28" s="169" t="s">
        <v>198</v>
      </c>
      <c r="L28" s="215">
        <v>0</v>
      </c>
      <c r="M28" s="317" t="s">
        <v>199</v>
      </c>
      <c r="N28" s="202">
        <v>1</v>
      </c>
      <c r="O28" s="262">
        <f t="shared" si="0"/>
        <v>0.10079300000000001</v>
      </c>
      <c r="P28" s="349"/>
      <c r="Q28" s="168"/>
      <c r="R28" s="189"/>
      <c r="S28" s="199"/>
      <c r="T28" s="349"/>
      <c r="U28" s="168"/>
      <c r="V28" s="189"/>
      <c r="W28" s="199"/>
      <c r="X28" s="191"/>
      <c r="Y28" s="191"/>
      <c r="Z28" s="191"/>
      <c r="AA28" s="191"/>
      <c r="AB28" s="191"/>
      <c r="AC28" s="191"/>
      <c r="AD28" s="191"/>
      <c r="AE28" s="191"/>
      <c r="AF28" s="191"/>
      <c r="AG28" s="191"/>
      <c r="AH28" s="191"/>
      <c r="AI28" s="191"/>
      <c r="AJ28" s="191"/>
      <c r="AK28" s="191"/>
      <c r="AL28" s="191"/>
      <c r="AM28" s="191"/>
      <c r="AN28" s="191"/>
      <c r="AO28" s="191"/>
      <c r="AP28" s="191"/>
      <c r="AQ28" s="191"/>
      <c r="AR28" s="191"/>
      <c r="AS28" s="191"/>
      <c r="AT28" s="191"/>
      <c r="AU28" s="191"/>
      <c r="AV28" s="191"/>
      <c r="AW28" s="191"/>
      <c r="AX28" s="191"/>
      <c r="AY28" s="191"/>
      <c r="AZ28" s="191"/>
      <c r="BA28" s="191"/>
      <c r="BB28" s="191"/>
      <c r="BC28" s="191"/>
      <c r="BD28" s="191"/>
      <c r="BE28" s="191"/>
      <c r="BF28" s="191"/>
      <c r="BG28" s="191"/>
      <c r="BH28" s="191"/>
      <c r="BI28" s="191"/>
      <c r="BJ28" s="191"/>
      <c r="BK28" s="191"/>
      <c r="BL28" s="191"/>
      <c r="BM28" s="191"/>
      <c r="BN28" s="191"/>
      <c r="BO28" s="191"/>
      <c r="BP28" s="191"/>
      <c r="BQ28" s="191"/>
      <c r="BR28" s="191"/>
      <c r="BS28" s="191"/>
      <c r="BT28" s="191"/>
      <c r="BU28" s="191"/>
      <c r="BV28" s="191"/>
      <c r="BW28" s="191"/>
      <c r="BX28" s="191"/>
      <c r="BY28" s="191"/>
      <c r="BZ28" s="191"/>
      <c r="CA28" s="191"/>
      <c r="CB28" s="191"/>
      <c r="CC28" s="191"/>
      <c r="CD28" s="191"/>
      <c r="CE28" s="191"/>
      <c r="CF28" s="191"/>
      <c r="CG28" s="191"/>
      <c r="CH28" s="191"/>
      <c r="CI28" s="191"/>
      <c r="CJ28" s="191"/>
      <c r="CK28" s="191"/>
      <c r="CL28" s="191"/>
      <c r="CM28" s="191"/>
      <c r="CN28" s="191"/>
      <c r="CO28" s="191"/>
      <c r="CP28" s="191"/>
      <c r="CQ28" s="191"/>
      <c r="CR28" s="191"/>
      <c r="CS28" s="191"/>
      <c r="CT28" s="191"/>
      <c r="CU28" s="191"/>
      <c r="CV28" s="191"/>
      <c r="CW28" s="191"/>
      <c r="CX28" s="191"/>
      <c r="CY28" s="191"/>
      <c r="CZ28" s="191"/>
      <c r="DA28" s="191"/>
      <c r="DB28" s="191"/>
      <c r="DC28" s="191"/>
      <c r="DD28" s="191"/>
      <c r="DE28" s="191"/>
      <c r="DF28" s="191"/>
      <c r="DG28" s="191"/>
      <c r="DH28" s="191"/>
      <c r="DI28" s="191"/>
      <c r="DJ28" s="191"/>
      <c r="DK28" s="191"/>
      <c r="DL28" s="191"/>
      <c r="DM28" s="191"/>
      <c r="DN28" s="191"/>
      <c r="DO28" s="191"/>
      <c r="DP28" s="191"/>
      <c r="DQ28" s="191"/>
      <c r="DR28" s="191"/>
      <c r="DS28" s="191"/>
      <c r="DT28" s="191"/>
      <c r="DU28" s="191"/>
      <c r="DV28" s="191"/>
      <c r="DW28" s="191"/>
      <c r="DX28" s="191"/>
    </row>
    <row r="29" spans="1:128" s="159" customFormat="1" ht="69.599999999999994" customHeight="1">
      <c r="A29" s="510"/>
      <c r="B29" s="504"/>
      <c r="C29" s="517"/>
      <c r="D29" s="364">
        <v>0.1</v>
      </c>
      <c r="E29" s="490"/>
      <c r="F29" s="495"/>
      <c r="G29" s="294" t="s">
        <v>533</v>
      </c>
      <c r="H29" s="151" t="s">
        <v>438</v>
      </c>
      <c r="I29" s="294" t="s">
        <v>463</v>
      </c>
      <c r="J29" s="151" t="s">
        <v>585</v>
      </c>
      <c r="K29" s="169" t="s">
        <v>198</v>
      </c>
      <c r="L29" s="215">
        <v>0</v>
      </c>
      <c r="M29" s="317" t="s">
        <v>199</v>
      </c>
      <c r="N29" s="202">
        <v>1</v>
      </c>
      <c r="O29" s="262">
        <f t="shared" si="0"/>
        <v>5.0396500000000004E-2</v>
      </c>
      <c r="P29" s="349"/>
      <c r="Q29" s="168"/>
      <c r="R29" s="189"/>
      <c r="S29" s="199"/>
      <c r="T29" s="349"/>
      <c r="U29" s="168"/>
      <c r="V29" s="189"/>
      <c r="W29" s="199"/>
      <c r="X29" s="191"/>
      <c r="Y29" s="191"/>
      <c r="Z29" s="191"/>
      <c r="AA29" s="191"/>
      <c r="AB29" s="191"/>
      <c r="AC29" s="191"/>
      <c r="AD29" s="191"/>
      <c r="AE29" s="191"/>
      <c r="AF29" s="191"/>
      <c r="AG29" s="191"/>
      <c r="AH29" s="191"/>
      <c r="AI29" s="191"/>
      <c r="AJ29" s="191"/>
      <c r="AK29" s="191"/>
      <c r="AL29" s="191"/>
      <c r="AM29" s="191"/>
      <c r="AN29" s="191"/>
      <c r="AO29" s="191"/>
      <c r="AP29" s="191"/>
      <c r="AQ29" s="191"/>
      <c r="AR29" s="191"/>
      <c r="AS29" s="191"/>
      <c r="AT29" s="191"/>
      <c r="AU29" s="191"/>
      <c r="AV29" s="191"/>
      <c r="AW29" s="191"/>
      <c r="AX29" s="191"/>
      <c r="AY29" s="191"/>
      <c r="AZ29" s="191"/>
      <c r="BA29" s="191"/>
      <c r="BB29" s="191"/>
      <c r="BC29" s="191"/>
      <c r="BD29" s="191"/>
      <c r="BE29" s="191"/>
      <c r="BF29" s="191"/>
      <c r="BG29" s="191"/>
      <c r="BH29" s="191"/>
      <c r="BI29" s="191"/>
      <c r="BJ29" s="191"/>
      <c r="BK29" s="191"/>
      <c r="BL29" s="191"/>
      <c r="BM29" s="191"/>
      <c r="BN29" s="191"/>
      <c r="BO29" s="191"/>
      <c r="BP29" s="191"/>
      <c r="BQ29" s="191"/>
      <c r="BR29" s="191"/>
      <c r="BS29" s="191"/>
      <c r="BT29" s="191"/>
      <c r="BU29" s="191"/>
      <c r="BV29" s="191"/>
      <c r="BW29" s="191"/>
      <c r="BX29" s="191"/>
      <c r="BY29" s="191"/>
      <c r="BZ29" s="191"/>
      <c r="CA29" s="191"/>
      <c r="CB29" s="191"/>
      <c r="CC29" s="191"/>
      <c r="CD29" s="191"/>
      <c r="CE29" s="191"/>
      <c r="CF29" s="191"/>
      <c r="CG29" s="191"/>
      <c r="CH29" s="191"/>
      <c r="CI29" s="191"/>
      <c r="CJ29" s="191"/>
      <c r="CK29" s="191"/>
      <c r="CL29" s="191"/>
      <c r="CM29" s="191"/>
      <c r="CN29" s="191"/>
      <c r="CO29" s="191"/>
      <c r="CP29" s="191"/>
      <c r="CQ29" s="191"/>
      <c r="CR29" s="191"/>
      <c r="CS29" s="191"/>
      <c r="CT29" s="191"/>
      <c r="CU29" s="191"/>
      <c r="CV29" s="191"/>
      <c r="CW29" s="191"/>
      <c r="CX29" s="191"/>
      <c r="CY29" s="191"/>
      <c r="CZ29" s="191"/>
      <c r="DA29" s="191"/>
      <c r="DB29" s="191"/>
      <c r="DC29" s="191"/>
      <c r="DD29" s="191"/>
      <c r="DE29" s="191"/>
      <c r="DF29" s="191"/>
      <c r="DG29" s="191"/>
      <c r="DH29" s="191"/>
      <c r="DI29" s="191"/>
      <c r="DJ29" s="191"/>
      <c r="DK29" s="191"/>
      <c r="DL29" s="191"/>
      <c r="DM29" s="191"/>
      <c r="DN29" s="191"/>
      <c r="DO29" s="191"/>
      <c r="DP29" s="191"/>
      <c r="DQ29" s="191"/>
      <c r="DR29" s="191"/>
      <c r="DS29" s="191"/>
      <c r="DT29" s="191"/>
      <c r="DU29" s="191"/>
      <c r="DV29" s="191"/>
      <c r="DW29" s="191"/>
      <c r="DX29" s="191"/>
    </row>
    <row r="30" spans="1:128" s="159" customFormat="1" ht="120" customHeight="1">
      <c r="A30" s="510"/>
      <c r="B30" s="504"/>
      <c r="C30" s="517"/>
      <c r="D30" s="364">
        <v>0.1</v>
      </c>
      <c r="E30" s="490" t="s">
        <v>188</v>
      </c>
      <c r="F30" s="506" t="s">
        <v>189</v>
      </c>
      <c r="G30" s="294" t="s">
        <v>477</v>
      </c>
      <c r="H30" s="151" t="s">
        <v>323</v>
      </c>
      <c r="I30" s="294" t="s">
        <v>479</v>
      </c>
      <c r="J30" s="151" t="s">
        <v>383</v>
      </c>
      <c r="K30" s="169" t="s">
        <v>198</v>
      </c>
      <c r="L30" s="215">
        <v>0</v>
      </c>
      <c r="M30" s="317" t="s">
        <v>199</v>
      </c>
      <c r="N30" s="202">
        <v>1</v>
      </c>
      <c r="O30" s="262">
        <f t="shared" si="0"/>
        <v>5.0396500000000004E-2</v>
      </c>
      <c r="P30" s="349"/>
      <c r="Q30" s="168"/>
      <c r="R30" s="189"/>
      <c r="S30" s="199"/>
      <c r="T30" s="349"/>
      <c r="U30" s="168"/>
      <c r="V30" s="189"/>
      <c r="W30" s="199"/>
      <c r="X30" s="191"/>
      <c r="Y30" s="191"/>
      <c r="Z30" s="191"/>
      <c r="AA30" s="191"/>
      <c r="AB30" s="191"/>
      <c r="AC30" s="191"/>
      <c r="AD30" s="191"/>
      <c r="AE30" s="191"/>
      <c r="AF30" s="191"/>
      <c r="AG30" s="191"/>
      <c r="AH30" s="191"/>
      <c r="AI30" s="191"/>
      <c r="AJ30" s="191"/>
      <c r="AK30" s="191"/>
      <c r="AL30" s="191"/>
      <c r="AM30" s="191"/>
      <c r="AN30" s="191"/>
      <c r="AO30" s="191"/>
      <c r="AP30" s="191"/>
      <c r="AQ30" s="191"/>
      <c r="AR30" s="191"/>
      <c r="AS30" s="191"/>
      <c r="AT30" s="191"/>
      <c r="AU30" s="191"/>
      <c r="AV30" s="191"/>
      <c r="AW30" s="191"/>
      <c r="AX30" s="191"/>
      <c r="AY30" s="191"/>
      <c r="AZ30" s="191"/>
      <c r="BA30" s="191"/>
      <c r="BB30" s="191"/>
      <c r="BC30" s="191"/>
      <c r="BD30" s="191"/>
      <c r="BE30" s="191"/>
      <c r="BF30" s="191"/>
      <c r="BG30" s="191"/>
      <c r="BH30" s="191"/>
      <c r="BI30" s="191"/>
      <c r="BJ30" s="191"/>
      <c r="BK30" s="191"/>
      <c r="BL30" s="191"/>
      <c r="BM30" s="191"/>
      <c r="BN30" s="191"/>
      <c r="BO30" s="191"/>
      <c r="BP30" s="191"/>
      <c r="BQ30" s="191"/>
      <c r="BR30" s="191"/>
      <c r="BS30" s="191"/>
      <c r="BT30" s="191"/>
      <c r="BU30" s="191"/>
      <c r="BV30" s="191"/>
      <c r="BW30" s="191"/>
      <c r="BX30" s="191"/>
      <c r="BY30" s="191"/>
      <c r="BZ30" s="191"/>
      <c r="CA30" s="191"/>
      <c r="CB30" s="191"/>
      <c r="CC30" s="191"/>
      <c r="CD30" s="191"/>
      <c r="CE30" s="191"/>
      <c r="CF30" s="191"/>
      <c r="CG30" s="191"/>
      <c r="CH30" s="191"/>
      <c r="CI30" s="191"/>
      <c r="CJ30" s="191"/>
      <c r="CK30" s="191"/>
      <c r="CL30" s="191"/>
      <c r="CM30" s="191"/>
      <c r="CN30" s="191"/>
      <c r="CO30" s="191"/>
      <c r="CP30" s="191"/>
      <c r="CQ30" s="191"/>
      <c r="CR30" s="191"/>
      <c r="CS30" s="191"/>
      <c r="CT30" s="191"/>
      <c r="CU30" s="191"/>
      <c r="CV30" s="191"/>
      <c r="CW30" s="191"/>
      <c r="CX30" s="191"/>
      <c r="CY30" s="191"/>
      <c r="CZ30" s="191"/>
      <c r="DA30" s="191"/>
      <c r="DB30" s="191"/>
      <c r="DC30" s="191"/>
      <c r="DD30" s="191"/>
      <c r="DE30" s="191"/>
      <c r="DF30" s="191"/>
      <c r="DG30" s="191"/>
      <c r="DH30" s="191"/>
      <c r="DI30" s="191"/>
      <c r="DJ30" s="191"/>
      <c r="DK30" s="191"/>
      <c r="DL30" s="191"/>
      <c r="DM30" s="191"/>
      <c r="DN30" s="191"/>
      <c r="DO30" s="191"/>
      <c r="DP30" s="191"/>
      <c r="DQ30" s="191"/>
      <c r="DR30" s="191"/>
      <c r="DS30" s="191"/>
      <c r="DT30" s="191"/>
      <c r="DU30" s="191"/>
      <c r="DV30" s="191"/>
      <c r="DW30" s="191"/>
      <c r="DX30" s="191"/>
    </row>
    <row r="31" spans="1:128" s="159" customFormat="1" ht="47.25">
      <c r="A31" s="510"/>
      <c r="B31" s="504"/>
      <c r="C31" s="517"/>
      <c r="D31" s="364">
        <v>0.05</v>
      </c>
      <c r="E31" s="490"/>
      <c r="F31" s="506"/>
      <c r="G31" s="294" t="s">
        <v>478</v>
      </c>
      <c r="H31" s="151" t="s">
        <v>324</v>
      </c>
      <c r="I31" s="294" t="s">
        <v>481</v>
      </c>
      <c r="J31" s="151" t="s">
        <v>368</v>
      </c>
      <c r="K31" s="169" t="s">
        <v>198</v>
      </c>
      <c r="L31" s="215">
        <v>0</v>
      </c>
      <c r="M31" s="317" t="s">
        <v>199</v>
      </c>
      <c r="N31" s="202">
        <v>1</v>
      </c>
      <c r="O31" s="262">
        <f t="shared" si="0"/>
        <v>2.5198250000000002E-2</v>
      </c>
      <c r="P31" s="349"/>
      <c r="Q31" s="168"/>
      <c r="R31" s="189"/>
      <c r="S31" s="199"/>
      <c r="T31" s="349"/>
      <c r="U31" s="168"/>
      <c r="V31" s="189"/>
      <c r="W31" s="199"/>
      <c r="X31" s="191"/>
      <c r="Y31" s="191"/>
      <c r="Z31" s="191"/>
      <c r="AA31" s="191"/>
      <c r="AB31" s="191"/>
      <c r="AC31" s="191"/>
      <c r="AD31" s="191"/>
      <c r="AE31" s="191"/>
      <c r="AF31" s="191"/>
      <c r="AG31" s="191"/>
      <c r="AH31" s="191"/>
      <c r="AI31" s="191"/>
      <c r="AJ31" s="191"/>
      <c r="AK31" s="191"/>
      <c r="AL31" s="191"/>
      <c r="AM31" s="191"/>
      <c r="AN31" s="191"/>
      <c r="AO31" s="191"/>
      <c r="AP31" s="191"/>
      <c r="AQ31" s="191"/>
      <c r="AR31" s="191"/>
      <c r="AS31" s="191"/>
      <c r="AT31" s="191"/>
      <c r="AU31" s="191"/>
      <c r="AV31" s="191"/>
      <c r="AW31" s="191"/>
      <c r="AX31" s="191"/>
      <c r="AY31" s="191"/>
      <c r="AZ31" s="191"/>
      <c r="BA31" s="191"/>
      <c r="BB31" s="191"/>
      <c r="BC31" s="191"/>
      <c r="BD31" s="191"/>
      <c r="BE31" s="191"/>
      <c r="BF31" s="191"/>
      <c r="BG31" s="191"/>
      <c r="BH31" s="191"/>
      <c r="BI31" s="191"/>
      <c r="BJ31" s="191"/>
      <c r="BK31" s="191"/>
      <c r="BL31" s="191"/>
      <c r="BM31" s="191"/>
      <c r="BN31" s="191"/>
      <c r="BO31" s="191"/>
      <c r="BP31" s="191"/>
      <c r="BQ31" s="191"/>
      <c r="BR31" s="191"/>
      <c r="BS31" s="191"/>
      <c r="BT31" s="191"/>
      <c r="BU31" s="191"/>
      <c r="BV31" s="191"/>
      <c r="BW31" s="191"/>
      <c r="BX31" s="191"/>
      <c r="BY31" s="191"/>
      <c r="BZ31" s="191"/>
      <c r="CA31" s="191"/>
      <c r="CB31" s="191"/>
      <c r="CC31" s="191"/>
      <c r="CD31" s="191"/>
      <c r="CE31" s="191"/>
      <c r="CF31" s="191"/>
      <c r="CG31" s="191"/>
      <c r="CH31" s="191"/>
      <c r="CI31" s="191"/>
      <c r="CJ31" s="191"/>
      <c r="CK31" s="191"/>
      <c r="CL31" s="191"/>
      <c r="CM31" s="191"/>
      <c r="CN31" s="191"/>
      <c r="CO31" s="191"/>
      <c r="CP31" s="191"/>
      <c r="CQ31" s="191"/>
      <c r="CR31" s="191"/>
      <c r="CS31" s="191"/>
      <c r="CT31" s="191"/>
      <c r="CU31" s="191"/>
      <c r="CV31" s="191"/>
      <c r="CW31" s="191"/>
      <c r="CX31" s="191"/>
      <c r="CY31" s="191"/>
      <c r="CZ31" s="191"/>
      <c r="DA31" s="191"/>
      <c r="DB31" s="191"/>
      <c r="DC31" s="191"/>
      <c r="DD31" s="191"/>
      <c r="DE31" s="191"/>
      <c r="DF31" s="191"/>
      <c r="DG31" s="191"/>
      <c r="DH31" s="191"/>
      <c r="DI31" s="191"/>
      <c r="DJ31" s="191"/>
      <c r="DK31" s="191"/>
      <c r="DL31" s="191"/>
      <c r="DM31" s="191"/>
      <c r="DN31" s="191"/>
      <c r="DO31" s="191"/>
      <c r="DP31" s="191"/>
      <c r="DQ31" s="191"/>
      <c r="DR31" s="191"/>
      <c r="DS31" s="191"/>
      <c r="DT31" s="191"/>
      <c r="DU31" s="191"/>
      <c r="DV31" s="191"/>
      <c r="DW31" s="191"/>
      <c r="DX31" s="191"/>
    </row>
    <row r="32" spans="1:128" s="159" customFormat="1" ht="128.25" customHeight="1">
      <c r="A32" s="510"/>
      <c r="B32" s="504"/>
      <c r="C32" s="517"/>
      <c r="D32" s="478">
        <v>0.1</v>
      </c>
      <c r="E32" s="475" t="s">
        <v>190</v>
      </c>
      <c r="F32" s="441" t="s">
        <v>191</v>
      </c>
      <c r="G32" s="482" t="s">
        <v>534</v>
      </c>
      <c r="H32" s="467" t="s">
        <v>326</v>
      </c>
      <c r="I32" s="294" t="str">
        <f>'Ma tran chuc năng P5'!G59</f>
        <v>TC5.1.2</v>
      </c>
      <c r="J32" s="151" t="str">
        <f>'Ma tran chuc năng P5'!H59</f>
        <v>Lập báo cáo quyết toán công trình hoàn thành, tập hợp hồ sơ và hoàn thành công tác thẩm tra. Thực hiện trình lãnh đạo phê duyệt quyết định quyết toán công trình ĐTXD hoàn thành.</v>
      </c>
      <c r="K32" s="169" t="s">
        <v>584</v>
      </c>
      <c r="L32" s="391">
        <v>2</v>
      </c>
      <c r="M32" s="317" t="s">
        <v>199</v>
      </c>
      <c r="N32" s="202">
        <v>0.5</v>
      </c>
      <c r="O32" s="262">
        <f>N32*D32*$C$24*$B$18*$A$9</f>
        <v>2.5198250000000002E-2</v>
      </c>
      <c r="P32" s="349"/>
      <c r="Q32" s="168"/>
      <c r="R32" s="189"/>
      <c r="S32" s="199"/>
      <c r="T32" s="349"/>
      <c r="U32" s="168"/>
      <c r="V32" s="189"/>
      <c r="W32" s="199"/>
      <c r="X32" s="191"/>
      <c r="Y32" s="191"/>
      <c r="Z32" s="191"/>
      <c r="AA32" s="191"/>
      <c r="AB32" s="191"/>
      <c r="AC32" s="191"/>
      <c r="AD32" s="191"/>
      <c r="AE32" s="191"/>
      <c r="AF32" s="191"/>
      <c r="AG32" s="191"/>
      <c r="AH32" s="191"/>
      <c r="AI32" s="191"/>
      <c r="AJ32" s="191"/>
      <c r="AK32" s="191"/>
      <c r="AL32" s="191"/>
      <c r="AM32" s="191"/>
      <c r="AN32" s="191"/>
      <c r="AO32" s="191"/>
      <c r="AP32" s="191"/>
      <c r="AQ32" s="191"/>
      <c r="AR32" s="191"/>
      <c r="AS32" s="191"/>
      <c r="AT32" s="191"/>
      <c r="AU32" s="191"/>
      <c r="AV32" s="191"/>
      <c r="AW32" s="191"/>
      <c r="AX32" s="191"/>
      <c r="AY32" s="191"/>
      <c r="AZ32" s="191"/>
      <c r="BA32" s="191"/>
      <c r="BB32" s="191"/>
      <c r="BC32" s="191"/>
      <c r="BD32" s="191"/>
      <c r="BE32" s="191"/>
      <c r="BF32" s="191"/>
      <c r="BG32" s="191"/>
      <c r="BH32" s="191"/>
      <c r="BI32" s="191"/>
      <c r="BJ32" s="191"/>
      <c r="BK32" s="191"/>
      <c r="BL32" s="191"/>
      <c r="BM32" s="191"/>
      <c r="BN32" s="191"/>
      <c r="BO32" s="191"/>
      <c r="BP32" s="191"/>
      <c r="BQ32" s="191"/>
      <c r="BR32" s="191"/>
      <c r="BS32" s="191"/>
      <c r="BT32" s="191"/>
      <c r="BU32" s="191"/>
      <c r="BV32" s="191"/>
      <c r="BW32" s="191"/>
      <c r="BX32" s="191"/>
      <c r="BY32" s="191"/>
      <c r="BZ32" s="191"/>
      <c r="CA32" s="191"/>
      <c r="CB32" s="191"/>
      <c r="CC32" s="191"/>
      <c r="CD32" s="191"/>
      <c r="CE32" s="191"/>
      <c r="CF32" s="191"/>
      <c r="CG32" s="191"/>
      <c r="CH32" s="191"/>
      <c r="CI32" s="191"/>
      <c r="CJ32" s="191"/>
      <c r="CK32" s="191"/>
      <c r="CL32" s="191"/>
      <c r="CM32" s="191"/>
      <c r="CN32" s="191"/>
      <c r="CO32" s="191"/>
      <c r="CP32" s="191"/>
      <c r="CQ32" s="191"/>
      <c r="CR32" s="191"/>
      <c r="CS32" s="191"/>
      <c r="CT32" s="191"/>
      <c r="CU32" s="191"/>
      <c r="CV32" s="191"/>
      <c r="CW32" s="191"/>
      <c r="CX32" s="191"/>
      <c r="CY32" s="191"/>
      <c r="CZ32" s="191"/>
      <c r="DA32" s="191"/>
      <c r="DB32" s="191"/>
      <c r="DC32" s="191"/>
      <c r="DD32" s="191"/>
      <c r="DE32" s="191"/>
      <c r="DF32" s="191"/>
      <c r="DG32" s="191"/>
      <c r="DH32" s="191"/>
      <c r="DI32" s="191"/>
      <c r="DJ32" s="191"/>
      <c r="DK32" s="191"/>
      <c r="DL32" s="191"/>
      <c r="DM32" s="191"/>
      <c r="DN32" s="191"/>
      <c r="DO32" s="191"/>
      <c r="DP32" s="191"/>
      <c r="DQ32" s="191"/>
      <c r="DR32" s="191"/>
      <c r="DS32" s="191"/>
      <c r="DT32" s="191"/>
      <c r="DU32" s="191"/>
      <c r="DV32" s="191"/>
      <c r="DW32" s="191"/>
      <c r="DX32" s="191"/>
    </row>
    <row r="33" spans="1:128" s="159" customFormat="1" ht="83.25" customHeight="1">
      <c r="A33" s="510"/>
      <c r="B33" s="504"/>
      <c r="C33" s="517"/>
      <c r="D33" s="479"/>
      <c r="E33" s="476"/>
      <c r="F33" s="442"/>
      <c r="G33" s="483"/>
      <c r="H33" s="481"/>
      <c r="I33" s="388" t="str">
        <f>'Ma tran chuc năng P5'!G60</f>
        <v>TC5.1.3</v>
      </c>
      <c r="J33" s="151" t="str">
        <f>'Ma tran chuc năng P5'!H60</f>
        <v>Thực hiện công tác xin cấp vốn (Tạm ứng, thanh toán giai đoạn, quyết toán)  vốn KHCB, TDTM, vốn vay nước ngoài các dự án ĐTXD  hàng tháng.</v>
      </c>
      <c r="K33" s="169" t="s">
        <v>198</v>
      </c>
      <c r="L33" s="215">
        <v>0</v>
      </c>
      <c r="M33" s="317" t="s">
        <v>199</v>
      </c>
      <c r="N33" s="202">
        <v>0.3</v>
      </c>
      <c r="O33" s="262">
        <f>N33*D32*$C$24*$B$18*$A$9</f>
        <v>1.5118950000000001E-2</v>
      </c>
      <c r="P33" s="349"/>
      <c r="Q33" s="168"/>
      <c r="R33" s="390"/>
      <c r="S33" s="199"/>
      <c r="T33" s="349"/>
      <c r="U33" s="168"/>
      <c r="V33" s="390"/>
      <c r="W33" s="199"/>
      <c r="X33" s="191"/>
      <c r="Y33" s="191"/>
      <c r="Z33" s="191"/>
      <c r="AA33" s="191"/>
      <c r="AB33" s="191"/>
      <c r="AC33" s="191"/>
      <c r="AD33" s="191"/>
      <c r="AE33" s="191"/>
      <c r="AF33" s="191"/>
      <c r="AG33" s="191"/>
      <c r="AH33" s="191"/>
      <c r="AI33" s="191"/>
      <c r="AJ33" s="191"/>
      <c r="AK33" s="191"/>
      <c r="AL33" s="191"/>
      <c r="AM33" s="191"/>
      <c r="AN33" s="191"/>
      <c r="AO33" s="191"/>
      <c r="AP33" s="191"/>
      <c r="AQ33" s="191"/>
      <c r="AR33" s="191"/>
      <c r="AS33" s="191"/>
      <c r="AT33" s="191"/>
      <c r="AU33" s="191"/>
      <c r="AV33" s="191"/>
      <c r="AW33" s="191"/>
      <c r="AX33" s="191"/>
      <c r="AY33" s="191"/>
      <c r="AZ33" s="191"/>
      <c r="BA33" s="191"/>
      <c r="BB33" s="191"/>
      <c r="BC33" s="191"/>
      <c r="BD33" s="191"/>
      <c r="BE33" s="191"/>
      <c r="BF33" s="191"/>
      <c r="BG33" s="191"/>
      <c r="BH33" s="191"/>
      <c r="BI33" s="191"/>
      <c r="BJ33" s="191"/>
      <c r="BK33" s="191"/>
      <c r="BL33" s="191"/>
      <c r="BM33" s="191"/>
      <c r="BN33" s="191"/>
      <c r="BO33" s="191"/>
      <c r="BP33" s="191"/>
      <c r="BQ33" s="191"/>
      <c r="BR33" s="191"/>
      <c r="BS33" s="191"/>
      <c r="BT33" s="191"/>
      <c r="BU33" s="191"/>
      <c r="BV33" s="191"/>
      <c r="BW33" s="191"/>
      <c r="BX33" s="191"/>
      <c r="BY33" s="191"/>
      <c r="BZ33" s="191"/>
      <c r="CA33" s="191"/>
      <c r="CB33" s="191"/>
      <c r="CC33" s="191"/>
      <c r="CD33" s="191"/>
      <c r="CE33" s="191"/>
      <c r="CF33" s="191"/>
      <c r="CG33" s="191"/>
      <c r="CH33" s="191"/>
      <c r="CI33" s="191"/>
      <c r="CJ33" s="191"/>
      <c r="CK33" s="191"/>
      <c r="CL33" s="191"/>
      <c r="CM33" s="191"/>
      <c r="CN33" s="191"/>
      <c r="CO33" s="191"/>
      <c r="CP33" s="191"/>
      <c r="CQ33" s="191"/>
      <c r="CR33" s="191"/>
      <c r="CS33" s="191"/>
      <c r="CT33" s="191"/>
      <c r="CU33" s="191"/>
      <c r="CV33" s="191"/>
      <c r="CW33" s="191"/>
      <c r="CX33" s="191"/>
      <c r="CY33" s="191"/>
      <c r="CZ33" s="191"/>
      <c r="DA33" s="191"/>
      <c r="DB33" s="191"/>
      <c r="DC33" s="191"/>
      <c r="DD33" s="191"/>
      <c r="DE33" s="191"/>
      <c r="DF33" s="191"/>
      <c r="DG33" s="191"/>
      <c r="DH33" s="191"/>
      <c r="DI33" s="191"/>
      <c r="DJ33" s="191"/>
      <c r="DK33" s="191"/>
      <c r="DL33" s="191"/>
      <c r="DM33" s="191"/>
      <c r="DN33" s="191"/>
      <c r="DO33" s="191"/>
      <c r="DP33" s="191"/>
      <c r="DQ33" s="191"/>
      <c r="DR33" s="191"/>
      <c r="DS33" s="191"/>
      <c r="DT33" s="191"/>
      <c r="DU33" s="191"/>
      <c r="DV33" s="191"/>
      <c r="DW33" s="191"/>
      <c r="DX33" s="191"/>
    </row>
    <row r="34" spans="1:128" s="159" customFormat="1" ht="83.25" customHeight="1">
      <c r="A34" s="510"/>
      <c r="B34" s="504"/>
      <c r="C34" s="517"/>
      <c r="D34" s="480"/>
      <c r="E34" s="476"/>
      <c r="F34" s="442"/>
      <c r="G34" s="484"/>
      <c r="H34" s="468"/>
      <c r="I34" s="388" t="str">
        <f>'Ma tran chuc năng P5'!G61</f>
        <v>TC5.1.4</v>
      </c>
      <c r="J34" s="151" t="str">
        <f>'Ma tran chuc năng P5'!H61</f>
        <v>Thực hiện công tác giải ngân vốn các dự án ĐTXD hàng tháng.</v>
      </c>
      <c r="K34" s="169" t="s">
        <v>198</v>
      </c>
      <c r="L34" s="215">
        <v>0</v>
      </c>
      <c r="M34" s="317" t="s">
        <v>199</v>
      </c>
      <c r="N34" s="202">
        <v>0.2</v>
      </c>
      <c r="O34" s="262">
        <f>N34*D32*$C$24*$B$18*$A$9</f>
        <v>1.0079300000000003E-2</v>
      </c>
      <c r="P34" s="349"/>
      <c r="Q34" s="168"/>
      <c r="R34" s="390"/>
      <c r="S34" s="199"/>
      <c r="T34" s="349"/>
      <c r="U34" s="168"/>
      <c r="V34" s="390"/>
      <c r="W34" s="199"/>
      <c r="X34" s="191"/>
      <c r="Y34" s="191"/>
      <c r="Z34" s="191"/>
      <c r="AA34" s="191"/>
      <c r="AB34" s="191"/>
      <c r="AC34" s="191"/>
      <c r="AD34" s="191"/>
      <c r="AE34" s="191"/>
      <c r="AF34" s="191"/>
      <c r="AG34" s="191"/>
      <c r="AH34" s="191"/>
      <c r="AI34" s="191"/>
      <c r="AJ34" s="191"/>
      <c r="AK34" s="191"/>
      <c r="AL34" s="191"/>
      <c r="AM34" s="191"/>
      <c r="AN34" s="191"/>
      <c r="AO34" s="191"/>
      <c r="AP34" s="191"/>
      <c r="AQ34" s="191"/>
      <c r="AR34" s="191"/>
      <c r="AS34" s="191"/>
      <c r="AT34" s="191"/>
      <c r="AU34" s="191"/>
      <c r="AV34" s="191"/>
      <c r="AW34" s="191"/>
      <c r="AX34" s="191"/>
      <c r="AY34" s="191"/>
      <c r="AZ34" s="191"/>
      <c r="BA34" s="191"/>
      <c r="BB34" s="191"/>
      <c r="BC34" s="191"/>
      <c r="BD34" s="191"/>
      <c r="BE34" s="191"/>
      <c r="BF34" s="191"/>
      <c r="BG34" s="191"/>
      <c r="BH34" s="191"/>
      <c r="BI34" s="191"/>
      <c r="BJ34" s="191"/>
      <c r="BK34" s="191"/>
      <c r="BL34" s="191"/>
      <c r="BM34" s="191"/>
      <c r="BN34" s="191"/>
      <c r="BO34" s="191"/>
      <c r="BP34" s="191"/>
      <c r="BQ34" s="191"/>
      <c r="BR34" s="191"/>
      <c r="BS34" s="191"/>
      <c r="BT34" s="191"/>
      <c r="BU34" s="191"/>
      <c r="BV34" s="191"/>
      <c r="BW34" s="191"/>
      <c r="BX34" s="191"/>
      <c r="BY34" s="191"/>
      <c r="BZ34" s="191"/>
      <c r="CA34" s="191"/>
      <c r="CB34" s="191"/>
      <c r="CC34" s="191"/>
      <c r="CD34" s="191"/>
      <c r="CE34" s="191"/>
      <c r="CF34" s="191"/>
      <c r="CG34" s="191"/>
      <c r="CH34" s="191"/>
      <c r="CI34" s="191"/>
      <c r="CJ34" s="191"/>
      <c r="CK34" s="191"/>
      <c r="CL34" s="191"/>
      <c r="CM34" s="191"/>
      <c r="CN34" s="191"/>
      <c r="CO34" s="191"/>
      <c r="CP34" s="191"/>
      <c r="CQ34" s="191"/>
      <c r="CR34" s="191"/>
      <c r="CS34" s="191"/>
      <c r="CT34" s="191"/>
      <c r="CU34" s="191"/>
      <c r="CV34" s="191"/>
      <c r="CW34" s="191"/>
      <c r="CX34" s="191"/>
      <c r="CY34" s="191"/>
      <c r="CZ34" s="191"/>
      <c r="DA34" s="191"/>
      <c r="DB34" s="191"/>
      <c r="DC34" s="191"/>
      <c r="DD34" s="191"/>
      <c r="DE34" s="191"/>
      <c r="DF34" s="191"/>
      <c r="DG34" s="191"/>
      <c r="DH34" s="191"/>
      <c r="DI34" s="191"/>
      <c r="DJ34" s="191"/>
      <c r="DK34" s="191"/>
      <c r="DL34" s="191"/>
      <c r="DM34" s="191"/>
      <c r="DN34" s="191"/>
      <c r="DO34" s="191"/>
      <c r="DP34" s="191"/>
      <c r="DQ34" s="191"/>
      <c r="DR34" s="191"/>
      <c r="DS34" s="191"/>
      <c r="DT34" s="191"/>
      <c r="DU34" s="191"/>
      <c r="DV34" s="191"/>
      <c r="DW34" s="191"/>
      <c r="DX34" s="191"/>
    </row>
    <row r="35" spans="1:128" s="159" customFormat="1" ht="75.75" customHeight="1">
      <c r="A35" s="510"/>
      <c r="B35" s="504"/>
      <c r="C35" s="517"/>
      <c r="D35" s="478">
        <v>0.1</v>
      </c>
      <c r="E35" s="476"/>
      <c r="F35" s="442"/>
      <c r="G35" s="482" t="s">
        <v>489</v>
      </c>
      <c r="H35" s="467" t="s">
        <v>327</v>
      </c>
      <c r="I35" s="294" t="s">
        <v>531</v>
      </c>
      <c r="J35" s="151" t="str">
        <f>'Ma tran chuc năng P5'!H63</f>
        <v>Lập báo cáo quyết toán, tập hợp hồ sơ và hoàn thành công tác thẩm tra trình lãnh đạo phê duyệt quyết toán công trình SCL.</v>
      </c>
      <c r="K35" s="169" t="s">
        <v>584</v>
      </c>
      <c r="L35" s="391">
        <v>2</v>
      </c>
      <c r="M35" s="317" t="s">
        <v>199</v>
      </c>
      <c r="N35" s="202">
        <v>0.5</v>
      </c>
      <c r="O35" s="262">
        <f>N35*D35*$C$24*$B$18*$A$9</f>
        <v>2.5198250000000002E-2</v>
      </c>
      <c r="P35" s="349"/>
      <c r="Q35" s="168"/>
      <c r="R35" s="189"/>
      <c r="S35" s="199"/>
      <c r="T35" s="349"/>
      <c r="U35" s="168"/>
      <c r="V35" s="368"/>
      <c r="W35" s="199"/>
      <c r="X35" s="191"/>
      <c r="Y35" s="191"/>
      <c r="Z35" s="191"/>
      <c r="AA35" s="191"/>
      <c r="AB35" s="191"/>
      <c r="AC35" s="191"/>
      <c r="AD35" s="191"/>
      <c r="AE35" s="191"/>
      <c r="AF35" s="191"/>
      <c r="AG35" s="191"/>
      <c r="AH35" s="191"/>
      <c r="AI35" s="191"/>
      <c r="AJ35" s="191"/>
      <c r="AK35" s="191"/>
      <c r="AL35" s="191"/>
      <c r="AM35" s="191"/>
      <c r="AN35" s="191"/>
      <c r="AO35" s="191"/>
      <c r="AP35" s="191"/>
      <c r="AQ35" s="191"/>
      <c r="AR35" s="191"/>
      <c r="AS35" s="191"/>
      <c r="AT35" s="191"/>
      <c r="AU35" s="191"/>
      <c r="AV35" s="191"/>
      <c r="AW35" s="191"/>
      <c r="AX35" s="191"/>
      <c r="AY35" s="191"/>
      <c r="AZ35" s="191"/>
      <c r="BA35" s="191"/>
      <c r="BB35" s="191"/>
      <c r="BC35" s="191"/>
      <c r="BD35" s="191"/>
      <c r="BE35" s="191"/>
      <c r="BF35" s="191"/>
      <c r="BG35" s="191"/>
      <c r="BH35" s="191"/>
      <c r="BI35" s="191"/>
      <c r="BJ35" s="191"/>
      <c r="BK35" s="191"/>
      <c r="BL35" s="191"/>
      <c r="BM35" s="191"/>
      <c r="BN35" s="191"/>
      <c r="BO35" s="191"/>
      <c r="BP35" s="191"/>
      <c r="BQ35" s="191"/>
      <c r="BR35" s="191"/>
      <c r="BS35" s="191"/>
      <c r="BT35" s="191"/>
      <c r="BU35" s="191"/>
      <c r="BV35" s="191"/>
      <c r="BW35" s="191"/>
      <c r="BX35" s="191"/>
      <c r="BY35" s="191"/>
      <c r="BZ35" s="191"/>
      <c r="CA35" s="191"/>
      <c r="CB35" s="191"/>
      <c r="CC35" s="191"/>
      <c r="CD35" s="191"/>
      <c r="CE35" s="191"/>
      <c r="CF35" s="191"/>
      <c r="CG35" s="191"/>
      <c r="CH35" s="191"/>
      <c r="CI35" s="191"/>
      <c r="CJ35" s="191"/>
      <c r="CK35" s="191"/>
      <c r="CL35" s="191"/>
      <c r="CM35" s="191"/>
      <c r="CN35" s="191"/>
      <c r="CO35" s="191"/>
      <c r="CP35" s="191"/>
      <c r="CQ35" s="191"/>
      <c r="CR35" s="191"/>
      <c r="CS35" s="191"/>
      <c r="CT35" s="191"/>
      <c r="CU35" s="191"/>
      <c r="CV35" s="191"/>
      <c r="CW35" s="191"/>
      <c r="CX35" s="191"/>
      <c r="CY35" s="191"/>
      <c r="CZ35" s="191"/>
      <c r="DA35" s="191"/>
      <c r="DB35" s="191"/>
      <c r="DC35" s="191"/>
      <c r="DD35" s="191"/>
      <c r="DE35" s="191"/>
      <c r="DF35" s="191"/>
      <c r="DG35" s="191"/>
      <c r="DH35" s="191"/>
      <c r="DI35" s="191"/>
      <c r="DJ35" s="191"/>
      <c r="DK35" s="191"/>
      <c r="DL35" s="191"/>
      <c r="DM35" s="191"/>
      <c r="DN35" s="191"/>
      <c r="DO35" s="191"/>
      <c r="DP35" s="191"/>
      <c r="DQ35" s="191"/>
      <c r="DR35" s="191"/>
      <c r="DS35" s="191"/>
      <c r="DT35" s="191"/>
      <c r="DU35" s="191"/>
      <c r="DV35" s="191"/>
      <c r="DW35" s="191"/>
      <c r="DX35" s="191"/>
    </row>
    <row r="36" spans="1:128" s="159" customFormat="1" ht="96.75" customHeight="1">
      <c r="A36" s="510"/>
      <c r="B36" s="504"/>
      <c r="C36" s="517"/>
      <c r="D36" s="479"/>
      <c r="E36" s="476"/>
      <c r="F36" s="442"/>
      <c r="G36" s="483"/>
      <c r="H36" s="481"/>
      <c r="I36" s="388" t="str">
        <f>'Ma tran chuc năng P5'!G64</f>
        <v>TC5.2.3</v>
      </c>
      <c r="J36" s="151" t="str">
        <f>'Ma tran chuc năng P5'!H64</f>
        <v>Thực hiện công tác xin cấp vốn (Tạm ứng, thanh toán giai đoạn, quyết toán) công trình SCL</v>
      </c>
      <c r="K36" s="169" t="s">
        <v>198</v>
      </c>
      <c r="L36" s="215">
        <v>0</v>
      </c>
      <c r="M36" s="317" t="s">
        <v>199</v>
      </c>
      <c r="N36" s="202">
        <v>0.3</v>
      </c>
      <c r="O36" s="262">
        <f>N36*D35*$C$24*$B$18*$A$9</f>
        <v>1.5118950000000001E-2</v>
      </c>
      <c r="P36" s="349"/>
      <c r="Q36" s="168"/>
      <c r="R36" s="390"/>
      <c r="S36" s="199"/>
      <c r="T36" s="349"/>
      <c r="U36" s="168"/>
      <c r="V36" s="390"/>
      <c r="W36" s="199"/>
      <c r="X36" s="191"/>
      <c r="Y36" s="191"/>
      <c r="Z36" s="191"/>
      <c r="AA36" s="191"/>
      <c r="AB36" s="191"/>
      <c r="AC36" s="191"/>
      <c r="AD36" s="191"/>
      <c r="AE36" s="191"/>
      <c r="AF36" s="191"/>
      <c r="AG36" s="191"/>
      <c r="AH36" s="191"/>
      <c r="AI36" s="191"/>
      <c r="AJ36" s="191"/>
      <c r="AK36" s="191"/>
      <c r="AL36" s="191"/>
      <c r="AM36" s="191"/>
      <c r="AN36" s="191"/>
      <c r="AO36" s="191"/>
      <c r="AP36" s="191"/>
      <c r="AQ36" s="191"/>
      <c r="AR36" s="191"/>
      <c r="AS36" s="191"/>
      <c r="AT36" s="191"/>
      <c r="AU36" s="191"/>
      <c r="AV36" s="191"/>
      <c r="AW36" s="191"/>
      <c r="AX36" s="191"/>
      <c r="AY36" s="191"/>
      <c r="AZ36" s="191"/>
      <c r="BA36" s="191"/>
      <c r="BB36" s="191"/>
      <c r="BC36" s="191"/>
      <c r="BD36" s="191"/>
      <c r="BE36" s="191"/>
      <c r="BF36" s="191"/>
      <c r="BG36" s="191"/>
      <c r="BH36" s="191"/>
      <c r="BI36" s="191"/>
      <c r="BJ36" s="191"/>
      <c r="BK36" s="191"/>
      <c r="BL36" s="191"/>
      <c r="BM36" s="191"/>
      <c r="BN36" s="191"/>
      <c r="BO36" s="191"/>
      <c r="BP36" s="191"/>
      <c r="BQ36" s="191"/>
      <c r="BR36" s="191"/>
      <c r="BS36" s="191"/>
      <c r="BT36" s="191"/>
      <c r="BU36" s="191"/>
      <c r="BV36" s="191"/>
      <c r="BW36" s="191"/>
      <c r="BX36" s="191"/>
      <c r="BY36" s="191"/>
      <c r="BZ36" s="191"/>
      <c r="CA36" s="191"/>
      <c r="CB36" s="191"/>
      <c r="CC36" s="191"/>
      <c r="CD36" s="191"/>
      <c r="CE36" s="191"/>
      <c r="CF36" s="191"/>
      <c r="CG36" s="191"/>
      <c r="CH36" s="191"/>
      <c r="CI36" s="191"/>
      <c r="CJ36" s="191"/>
      <c r="CK36" s="191"/>
      <c r="CL36" s="191"/>
      <c r="CM36" s="191"/>
      <c r="CN36" s="191"/>
      <c r="CO36" s="191"/>
      <c r="CP36" s="191"/>
      <c r="CQ36" s="191"/>
      <c r="CR36" s="191"/>
      <c r="CS36" s="191"/>
      <c r="CT36" s="191"/>
      <c r="CU36" s="191"/>
      <c r="CV36" s="191"/>
      <c r="CW36" s="191"/>
      <c r="CX36" s="191"/>
      <c r="CY36" s="191"/>
      <c r="CZ36" s="191"/>
      <c r="DA36" s="191"/>
      <c r="DB36" s="191"/>
      <c r="DC36" s="191"/>
      <c r="DD36" s="191"/>
      <c r="DE36" s="191"/>
      <c r="DF36" s="191"/>
      <c r="DG36" s="191"/>
      <c r="DH36" s="191"/>
      <c r="DI36" s="191"/>
      <c r="DJ36" s="191"/>
      <c r="DK36" s="191"/>
      <c r="DL36" s="191"/>
      <c r="DM36" s="191"/>
      <c r="DN36" s="191"/>
      <c r="DO36" s="191"/>
      <c r="DP36" s="191"/>
      <c r="DQ36" s="191"/>
      <c r="DR36" s="191"/>
      <c r="DS36" s="191"/>
      <c r="DT36" s="191"/>
      <c r="DU36" s="191"/>
      <c r="DV36" s="191"/>
      <c r="DW36" s="191"/>
      <c r="DX36" s="191"/>
    </row>
    <row r="37" spans="1:128" s="159" customFormat="1" ht="31.5">
      <c r="A37" s="510"/>
      <c r="B37" s="504"/>
      <c r="C37" s="517"/>
      <c r="D37" s="480"/>
      <c r="E37" s="476"/>
      <c r="F37" s="442"/>
      <c r="G37" s="484"/>
      <c r="H37" s="468"/>
      <c r="I37" s="388" t="str">
        <f>'Ma tran chuc năng P5'!G65</f>
        <v>TC5.2.4</v>
      </c>
      <c r="J37" s="151" t="str">
        <f>'Ma tran chuc năng P5'!H65</f>
        <v>Thực hiện công tác giải ngân vốn công trình SCL hàng tháng.</v>
      </c>
      <c r="K37" s="169" t="s">
        <v>198</v>
      </c>
      <c r="L37" s="215">
        <v>0</v>
      </c>
      <c r="M37" s="317" t="s">
        <v>199</v>
      </c>
      <c r="N37" s="202">
        <v>0.2</v>
      </c>
      <c r="O37" s="262">
        <f>N37*D35*$C$24*$B$18*$A$9</f>
        <v>1.0079300000000003E-2</v>
      </c>
      <c r="P37" s="349"/>
      <c r="Q37" s="168"/>
      <c r="R37" s="390"/>
      <c r="S37" s="199"/>
      <c r="T37" s="349"/>
      <c r="U37" s="168"/>
      <c r="V37" s="390"/>
      <c r="W37" s="199"/>
      <c r="X37" s="191"/>
      <c r="Y37" s="191"/>
      <c r="Z37" s="191"/>
      <c r="AA37" s="191"/>
      <c r="AB37" s="191"/>
      <c r="AC37" s="191"/>
      <c r="AD37" s="191"/>
      <c r="AE37" s="191"/>
      <c r="AF37" s="191"/>
      <c r="AG37" s="191"/>
      <c r="AH37" s="191"/>
      <c r="AI37" s="191"/>
      <c r="AJ37" s="191"/>
      <c r="AK37" s="191"/>
      <c r="AL37" s="191"/>
      <c r="AM37" s="191"/>
      <c r="AN37" s="191"/>
      <c r="AO37" s="191"/>
      <c r="AP37" s="191"/>
      <c r="AQ37" s="191"/>
      <c r="AR37" s="191"/>
      <c r="AS37" s="191"/>
      <c r="AT37" s="191"/>
      <c r="AU37" s="191"/>
      <c r="AV37" s="191"/>
      <c r="AW37" s="191"/>
      <c r="AX37" s="191"/>
      <c r="AY37" s="191"/>
      <c r="AZ37" s="191"/>
      <c r="BA37" s="191"/>
      <c r="BB37" s="191"/>
      <c r="BC37" s="191"/>
      <c r="BD37" s="191"/>
      <c r="BE37" s="191"/>
      <c r="BF37" s="191"/>
      <c r="BG37" s="191"/>
      <c r="BH37" s="191"/>
      <c r="BI37" s="191"/>
      <c r="BJ37" s="191"/>
      <c r="BK37" s="191"/>
      <c r="BL37" s="191"/>
      <c r="BM37" s="191"/>
      <c r="BN37" s="191"/>
      <c r="BO37" s="191"/>
      <c r="BP37" s="191"/>
      <c r="BQ37" s="191"/>
      <c r="BR37" s="191"/>
      <c r="BS37" s="191"/>
      <c r="BT37" s="191"/>
      <c r="BU37" s="191"/>
      <c r="BV37" s="191"/>
      <c r="BW37" s="191"/>
      <c r="BX37" s="191"/>
      <c r="BY37" s="191"/>
      <c r="BZ37" s="191"/>
      <c r="CA37" s="191"/>
      <c r="CB37" s="191"/>
      <c r="CC37" s="191"/>
      <c r="CD37" s="191"/>
      <c r="CE37" s="191"/>
      <c r="CF37" s="191"/>
      <c r="CG37" s="191"/>
      <c r="CH37" s="191"/>
      <c r="CI37" s="191"/>
      <c r="CJ37" s="191"/>
      <c r="CK37" s="191"/>
      <c r="CL37" s="191"/>
      <c r="CM37" s="191"/>
      <c r="CN37" s="191"/>
      <c r="CO37" s="191"/>
      <c r="CP37" s="191"/>
      <c r="CQ37" s="191"/>
      <c r="CR37" s="191"/>
      <c r="CS37" s="191"/>
      <c r="CT37" s="191"/>
      <c r="CU37" s="191"/>
      <c r="CV37" s="191"/>
      <c r="CW37" s="191"/>
      <c r="CX37" s="191"/>
      <c r="CY37" s="191"/>
      <c r="CZ37" s="191"/>
      <c r="DA37" s="191"/>
      <c r="DB37" s="191"/>
      <c r="DC37" s="191"/>
      <c r="DD37" s="191"/>
      <c r="DE37" s="191"/>
      <c r="DF37" s="191"/>
      <c r="DG37" s="191"/>
      <c r="DH37" s="191"/>
      <c r="DI37" s="191"/>
      <c r="DJ37" s="191"/>
      <c r="DK37" s="191"/>
      <c r="DL37" s="191"/>
      <c r="DM37" s="191"/>
      <c r="DN37" s="191"/>
      <c r="DO37" s="191"/>
      <c r="DP37" s="191"/>
      <c r="DQ37" s="191"/>
      <c r="DR37" s="191"/>
      <c r="DS37" s="191"/>
      <c r="DT37" s="191"/>
      <c r="DU37" s="191"/>
      <c r="DV37" s="191"/>
      <c r="DW37" s="191"/>
      <c r="DX37" s="191"/>
    </row>
    <row r="38" spans="1:128" s="270" customFormat="1" ht="75.75" customHeight="1">
      <c r="A38" s="510"/>
      <c r="B38" s="504"/>
      <c r="C38" s="517"/>
      <c r="D38" s="478">
        <v>0</v>
      </c>
      <c r="E38" s="476"/>
      <c r="F38" s="442"/>
      <c r="G38" s="472" t="s">
        <v>490</v>
      </c>
      <c r="H38" s="507" t="s">
        <v>328</v>
      </c>
      <c r="I38" s="308" t="str">
        <f>'Ma tran chuc năng P5'!G67</f>
        <v>TC5.3.2</v>
      </c>
      <c r="J38" s="315" t="str">
        <f>'Ma tran chuc năng P5'!H67</f>
        <v xml:space="preserve"> Lập hồ sơ quyết toán công trình KPTT.</v>
      </c>
      <c r="K38" s="169" t="s">
        <v>584</v>
      </c>
      <c r="L38" s="311">
        <v>1</v>
      </c>
      <c r="M38" s="281" t="s">
        <v>199</v>
      </c>
      <c r="N38" s="309">
        <v>0.5</v>
      </c>
      <c r="O38" s="262">
        <f>N38*D38*$C$24*$B$18*$A$9</f>
        <v>0</v>
      </c>
      <c r="P38" s="351"/>
      <c r="Q38" s="308"/>
      <c r="R38" s="392"/>
      <c r="S38" s="305"/>
      <c r="T38" s="351"/>
      <c r="U38" s="308"/>
      <c r="V38" s="392"/>
      <c r="W38" s="305"/>
      <c r="X38" s="190"/>
      <c r="Y38" s="190"/>
      <c r="Z38" s="190"/>
      <c r="AA38" s="190"/>
      <c r="AB38" s="190"/>
      <c r="AC38" s="190"/>
      <c r="AD38" s="190"/>
      <c r="AE38" s="190"/>
      <c r="AF38" s="190"/>
      <c r="AG38" s="190"/>
      <c r="AH38" s="190"/>
      <c r="AI38" s="190"/>
      <c r="AJ38" s="190"/>
      <c r="AK38" s="190"/>
      <c r="AL38" s="190"/>
      <c r="AM38" s="190"/>
      <c r="AN38" s="190"/>
      <c r="AO38" s="190"/>
      <c r="AP38" s="190"/>
      <c r="AQ38" s="190"/>
      <c r="AR38" s="190"/>
      <c r="AS38" s="190"/>
      <c r="AT38" s="190"/>
      <c r="AU38" s="190"/>
      <c r="AV38" s="190"/>
      <c r="AW38" s="190"/>
      <c r="AX38" s="190"/>
      <c r="AY38" s="190"/>
      <c r="AZ38" s="190"/>
      <c r="BA38" s="190"/>
      <c r="BB38" s="190"/>
      <c r="BC38" s="190"/>
      <c r="BD38" s="190"/>
      <c r="BE38" s="190"/>
      <c r="BF38" s="190"/>
      <c r="BG38" s="190"/>
      <c r="BH38" s="190"/>
      <c r="BI38" s="190"/>
      <c r="BJ38" s="190"/>
      <c r="BK38" s="190"/>
      <c r="BL38" s="190"/>
      <c r="BM38" s="190"/>
      <c r="BN38" s="190"/>
      <c r="BO38" s="190"/>
      <c r="BP38" s="190"/>
      <c r="BQ38" s="190"/>
      <c r="BR38" s="190"/>
      <c r="BS38" s="190"/>
      <c r="BT38" s="190"/>
      <c r="BU38" s="190"/>
      <c r="BV38" s="190"/>
      <c r="BW38" s="190"/>
      <c r="BX38" s="190"/>
      <c r="BY38" s="190"/>
      <c r="BZ38" s="190"/>
      <c r="CA38" s="190"/>
      <c r="CB38" s="190"/>
      <c r="CC38" s="190"/>
      <c r="CD38" s="190"/>
      <c r="CE38" s="190"/>
      <c r="CF38" s="190"/>
      <c r="CG38" s="190"/>
      <c r="CH38" s="190"/>
      <c r="CI38" s="190"/>
      <c r="CJ38" s="190"/>
      <c r="CK38" s="190"/>
      <c r="CL38" s="190"/>
      <c r="CM38" s="190"/>
      <c r="CN38" s="190"/>
      <c r="CO38" s="190"/>
      <c r="CP38" s="190"/>
      <c r="CQ38" s="190"/>
      <c r="CR38" s="190"/>
      <c r="CS38" s="190"/>
      <c r="CT38" s="190"/>
      <c r="CU38" s="190"/>
      <c r="CV38" s="190"/>
      <c r="CW38" s="190"/>
      <c r="CX38" s="190"/>
      <c r="CY38" s="190"/>
      <c r="CZ38" s="190"/>
      <c r="DA38" s="190"/>
      <c r="DB38" s="190"/>
      <c r="DC38" s="190"/>
      <c r="DD38" s="190"/>
      <c r="DE38" s="190"/>
      <c r="DF38" s="190"/>
      <c r="DG38" s="190"/>
      <c r="DH38" s="190"/>
      <c r="DI38" s="190"/>
      <c r="DJ38" s="190"/>
      <c r="DK38" s="190"/>
      <c r="DL38" s="190"/>
      <c r="DM38" s="190"/>
      <c r="DN38" s="190"/>
      <c r="DO38" s="190"/>
      <c r="DP38" s="190"/>
      <c r="DQ38" s="190"/>
      <c r="DR38" s="190"/>
      <c r="DS38" s="190"/>
      <c r="DT38" s="190"/>
      <c r="DU38" s="190"/>
      <c r="DV38" s="190"/>
      <c r="DW38" s="190"/>
      <c r="DX38" s="190"/>
    </row>
    <row r="39" spans="1:128" s="159" customFormat="1" ht="75.75" customHeight="1">
      <c r="A39" s="510"/>
      <c r="B39" s="504"/>
      <c r="C39" s="517"/>
      <c r="D39" s="479"/>
      <c r="E39" s="476"/>
      <c r="F39" s="442"/>
      <c r="G39" s="473"/>
      <c r="H39" s="508"/>
      <c r="I39" s="382" t="str">
        <f>'Ma tran chuc năng P5'!G68</f>
        <v>TC5.3.3</v>
      </c>
      <c r="J39" s="355" t="str">
        <f>'Ma tran chuc năng P5'!H68</f>
        <v>Thực hiện công tác xin cấp vốn (Tạm ứng,  quyết toán) công trình KPTT</v>
      </c>
      <c r="K39" s="313" t="s">
        <v>584</v>
      </c>
      <c r="L39" s="383">
        <v>0</v>
      </c>
      <c r="M39" s="314" t="s">
        <v>199</v>
      </c>
      <c r="N39" s="384">
        <v>0.3</v>
      </c>
      <c r="O39" s="299">
        <f t="shared" ref="O39:O40" si="1">N39*D39*$C$24*$B$18*$A$9</f>
        <v>0</v>
      </c>
      <c r="P39" s="385"/>
      <c r="Q39" s="382"/>
      <c r="R39" s="358"/>
      <c r="S39" s="379"/>
      <c r="T39" s="385"/>
      <c r="U39" s="382"/>
      <c r="V39" s="358"/>
      <c r="W39" s="379"/>
      <c r="X39" s="191"/>
      <c r="Y39" s="191"/>
      <c r="Z39" s="191"/>
      <c r="AA39" s="191"/>
      <c r="AB39" s="191"/>
      <c r="AC39" s="191"/>
      <c r="AD39" s="191"/>
      <c r="AE39" s="191"/>
      <c r="AF39" s="191"/>
      <c r="AG39" s="191"/>
      <c r="AH39" s="191"/>
      <c r="AI39" s="191"/>
      <c r="AJ39" s="191"/>
      <c r="AK39" s="191"/>
      <c r="AL39" s="191"/>
      <c r="AM39" s="191"/>
      <c r="AN39" s="191"/>
      <c r="AO39" s="191"/>
      <c r="AP39" s="191"/>
      <c r="AQ39" s="191"/>
      <c r="AR39" s="191"/>
      <c r="AS39" s="191"/>
      <c r="AT39" s="191"/>
      <c r="AU39" s="191"/>
      <c r="AV39" s="191"/>
      <c r="AW39" s="191"/>
      <c r="AX39" s="191"/>
      <c r="AY39" s="191"/>
      <c r="AZ39" s="191"/>
      <c r="BA39" s="191"/>
      <c r="BB39" s="191"/>
      <c r="BC39" s="191"/>
      <c r="BD39" s="191"/>
      <c r="BE39" s="191"/>
      <c r="BF39" s="191"/>
      <c r="BG39" s="191"/>
      <c r="BH39" s="191"/>
      <c r="BI39" s="191"/>
      <c r="BJ39" s="191"/>
      <c r="BK39" s="191"/>
      <c r="BL39" s="191"/>
      <c r="BM39" s="191"/>
      <c r="BN39" s="191"/>
      <c r="BO39" s="191"/>
      <c r="BP39" s="191"/>
      <c r="BQ39" s="191"/>
      <c r="BR39" s="191"/>
      <c r="BS39" s="191"/>
      <c r="BT39" s="191"/>
      <c r="BU39" s="191"/>
      <c r="BV39" s="191"/>
      <c r="BW39" s="191"/>
      <c r="BX39" s="191"/>
      <c r="BY39" s="191"/>
      <c r="BZ39" s="191"/>
      <c r="CA39" s="191"/>
      <c r="CB39" s="191"/>
      <c r="CC39" s="191"/>
      <c r="CD39" s="191"/>
      <c r="CE39" s="191"/>
      <c r="CF39" s="191"/>
      <c r="CG39" s="191"/>
      <c r="CH39" s="191"/>
      <c r="CI39" s="191"/>
      <c r="CJ39" s="191"/>
      <c r="CK39" s="191"/>
      <c r="CL39" s="191"/>
      <c r="CM39" s="191"/>
      <c r="CN39" s="191"/>
      <c r="CO39" s="191"/>
      <c r="CP39" s="191"/>
      <c r="CQ39" s="191"/>
      <c r="CR39" s="191"/>
      <c r="CS39" s="191"/>
      <c r="CT39" s="191"/>
      <c r="CU39" s="191"/>
      <c r="CV39" s="191"/>
      <c r="CW39" s="191"/>
      <c r="CX39" s="191"/>
      <c r="CY39" s="191"/>
      <c r="CZ39" s="191"/>
      <c r="DA39" s="191"/>
      <c r="DB39" s="191"/>
      <c r="DC39" s="191"/>
      <c r="DD39" s="191"/>
      <c r="DE39" s="191"/>
      <c r="DF39" s="191"/>
      <c r="DG39" s="191"/>
      <c r="DH39" s="191"/>
      <c r="DI39" s="191"/>
      <c r="DJ39" s="191"/>
      <c r="DK39" s="191"/>
      <c r="DL39" s="191"/>
      <c r="DM39" s="191"/>
      <c r="DN39" s="191"/>
      <c r="DO39" s="191"/>
      <c r="DP39" s="191"/>
      <c r="DQ39" s="191"/>
      <c r="DR39" s="191"/>
      <c r="DS39" s="191"/>
      <c r="DT39" s="191"/>
      <c r="DU39" s="191"/>
      <c r="DV39" s="191"/>
      <c r="DW39" s="191"/>
      <c r="DX39" s="191"/>
    </row>
    <row r="40" spans="1:128" s="159" customFormat="1" ht="75.75" customHeight="1">
      <c r="A40" s="510"/>
      <c r="B40" s="504"/>
      <c r="C40" s="518"/>
      <c r="D40" s="480"/>
      <c r="E40" s="477"/>
      <c r="F40" s="443"/>
      <c r="G40" s="474"/>
      <c r="H40" s="509"/>
      <c r="I40" s="382" t="str">
        <f>'Ma tran chuc năng P5'!G69</f>
        <v>TC5.3.4</v>
      </c>
      <c r="J40" s="355" t="str">
        <f>'Ma tran chuc năng P5'!H69</f>
        <v>Thực hiện công tác giải ngân vốn công trình KPTT  hàng tháng.</v>
      </c>
      <c r="K40" s="313" t="s">
        <v>584</v>
      </c>
      <c r="L40" s="383">
        <v>0</v>
      </c>
      <c r="M40" s="314" t="s">
        <v>199</v>
      </c>
      <c r="N40" s="384">
        <v>0.2</v>
      </c>
      <c r="O40" s="299">
        <f t="shared" si="1"/>
        <v>0</v>
      </c>
      <c r="P40" s="385"/>
      <c r="Q40" s="382"/>
      <c r="R40" s="358"/>
      <c r="S40" s="379"/>
      <c r="T40" s="385"/>
      <c r="U40" s="382"/>
      <c r="V40" s="358"/>
      <c r="W40" s="379"/>
      <c r="X40" s="191"/>
      <c r="Y40" s="191"/>
      <c r="Z40" s="191"/>
      <c r="AA40" s="191"/>
      <c r="AB40" s="191"/>
      <c r="AC40" s="191"/>
      <c r="AD40" s="191"/>
      <c r="AE40" s="191"/>
      <c r="AF40" s="191"/>
      <c r="AG40" s="191"/>
      <c r="AH40" s="191"/>
      <c r="AI40" s="191"/>
      <c r="AJ40" s="191"/>
      <c r="AK40" s="191"/>
      <c r="AL40" s="191"/>
      <c r="AM40" s="191"/>
      <c r="AN40" s="191"/>
      <c r="AO40" s="191"/>
      <c r="AP40" s="191"/>
      <c r="AQ40" s="191"/>
      <c r="AR40" s="191"/>
      <c r="AS40" s="191"/>
      <c r="AT40" s="191"/>
      <c r="AU40" s="191"/>
      <c r="AV40" s="191"/>
      <c r="AW40" s="191"/>
      <c r="AX40" s="191"/>
      <c r="AY40" s="191"/>
      <c r="AZ40" s="191"/>
      <c r="BA40" s="191"/>
      <c r="BB40" s="191"/>
      <c r="BC40" s="191"/>
      <c r="BD40" s="191"/>
      <c r="BE40" s="191"/>
      <c r="BF40" s="191"/>
      <c r="BG40" s="191"/>
      <c r="BH40" s="191"/>
      <c r="BI40" s="191"/>
      <c r="BJ40" s="191"/>
      <c r="BK40" s="191"/>
      <c r="BL40" s="191"/>
      <c r="BM40" s="191"/>
      <c r="BN40" s="191"/>
      <c r="BO40" s="191"/>
      <c r="BP40" s="191"/>
      <c r="BQ40" s="191"/>
      <c r="BR40" s="191"/>
      <c r="BS40" s="191"/>
      <c r="BT40" s="191"/>
      <c r="BU40" s="191"/>
      <c r="BV40" s="191"/>
      <c r="BW40" s="191"/>
      <c r="BX40" s="191"/>
      <c r="BY40" s="191"/>
      <c r="BZ40" s="191"/>
      <c r="CA40" s="191"/>
      <c r="CB40" s="191"/>
      <c r="CC40" s="191"/>
      <c r="CD40" s="191"/>
      <c r="CE40" s="191"/>
      <c r="CF40" s="191"/>
      <c r="CG40" s="191"/>
      <c r="CH40" s="191"/>
      <c r="CI40" s="191"/>
      <c r="CJ40" s="191"/>
      <c r="CK40" s="191"/>
      <c r="CL40" s="191"/>
      <c r="CM40" s="191"/>
      <c r="CN40" s="191"/>
      <c r="CO40" s="191"/>
      <c r="CP40" s="191"/>
      <c r="CQ40" s="191"/>
      <c r="CR40" s="191"/>
      <c r="CS40" s="191"/>
      <c r="CT40" s="191"/>
      <c r="CU40" s="191"/>
      <c r="CV40" s="191"/>
      <c r="CW40" s="191"/>
      <c r="CX40" s="191"/>
      <c r="CY40" s="191"/>
      <c r="CZ40" s="191"/>
      <c r="DA40" s="191"/>
      <c r="DB40" s="191"/>
      <c r="DC40" s="191"/>
      <c r="DD40" s="191"/>
      <c r="DE40" s="191"/>
      <c r="DF40" s="191"/>
      <c r="DG40" s="191"/>
      <c r="DH40" s="191"/>
      <c r="DI40" s="191"/>
      <c r="DJ40" s="191"/>
      <c r="DK40" s="191"/>
      <c r="DL40" s="191"/>
      <c r="DM40" s="191"/>
      <c r="DN40" s="191"/>
      <c r="DO40" s="191"/>
      <c r="DP40" s="191"/>
      <c r="DQ40" s="191"/>
      <c r="DR40" s="191"/>
      <c r="DS40" s="191"/>
      <c r="DT40" s="191"/>
      <c r="DU40" s="191"/>
      <c r="DV40" s="191"/>
      <c r="DW40" s="191"/>
      <c r="DX40" s="191"/>
    </row>
    <row r="41" spans="1:128" s="159" customFormat="1" ht="29.25" customHeight="1">
      <c r="A41" s="510"/>
      <c r="B41" s="504"/>
      <c r="C41" s="312"/>
      <c r="D41" s="312"/>
      <c r="E41" s="201" t="s">
        <v>269</v>
      </c>
      <c r="F41" s="500" t="s">
        <v>270</v>
      </c>
      <c r="G41" s="500"/>
      <c r="H41" s="500"/>
      <c r="I41" s="500"/>
      <c r="J41" s="500"/>
      <c r="K41" s="500"/>
      <c r="L41" s="500"/>
      <c r="M41" s="500"/>
      <c r="N41" s="220"/>
      <c r="O41" s="271"/>
      <c r="P41" s="223"/>
      <c r="Q41" s="223"/>
      <c r="R41" s="165"/>
      <c r="S41" s="222"/>
      <c r="T41" s="223"/>
      <c r="U41" s="223"/>
      <c r="V41" s="165"/>
      <c r="W41" s="222"/>
      <c r="X41" s="191"/>
      <c r="Y41" s="191"/>
      <c r="Z41" s="191"/>
      <c r="AA41" s="191"/>
      <c r="AB41" s="191"/>
      <c r="AC41" s="191"/>
      <c r="AD41" s="191"/>
      <c r="AE41" s="191"/>
      <c r="AF41" s="191"/>
      <c r="AG41" s="191"/>
      <c r="AH41" s="191"/>
      <c r="AI41" s="191"/>
      <c r="AJ41" s="191"/>
      <c r="AK41" s="191"/>
      <c r="AL41" s="191"/>
      <c r="AM41" s="191"/>
      <c r="AN41" s="191"/>
      <c r="AO41" s="191"/>
      <c r="AP41" s="191"/>
      <c r="AQ41" s="191"/>
      <c r="AR41" s="191"/>
      <c r="AS41" s="191"/>
      <c r="AT41" s="191"/>
      <c r="AU41" s="191"/>
      <c r="AV41" s="191"/>
      <c r="AW41" s="191"/>
      <c r="AX41" s="191"/>
      <c r="AY41" s="191"/>
      <c r="AZ41" s="191"/>
      <c r="BA41" s="191"/>
      <c r="BB41" s="191"/>
      <c r="BC41" s="191"/>
      <c r="BD41" s="191"/>
      <c r="BE41" s="191"/>
      <c r="BF41" s="191"/>
      <c r="BG41" s="191"/>
      <c r="BH41" s="191"/>
      <c r="BI41" s="191"/>
      <c r="BJ41" s="191"/>
      <c r="BK41" s="191"/>
      <c r="BL41" s="191"/>
      <c r="BM41" s="191"/>
      <c r="BN41" s="191"/>
      <c r="BO41" s="191"/>
      <c r="BP41" s="191"/>
      <c r="BQ41" s="191"/>
      <c r="BR41" s="191"/>
      <c r="BS41" s="191"/>
      <c r="BT41" s="191"/>
      <c r="BU41" s="191"/>
      <c r="BV41" s="191"/>
      <c r="BW41" s="191"/>
      <c r="BX41" s="191"/>
      <c r="BY41" s="191"/>
      <c r="BZ41" s="191"/>
      <c r="CA41" s="191"/>
      <c r="CB41" s="191"/>
      <c r="CC41" s="191"/>
      <c r="CD41" s="191"/>
      <c r="CE41" s="191"/>
      <c r="CF41" s="191"/>
      <c r="CG41" s="191"/>
      <c r="CH41" s="191"/>
      <c r="CI41" s="191"/>
      <c r="CJ41" s="191"/>
      <c r="CK41" s="191"/>
      <c r="CL41" s="191"/>
      <c r="CM41" s="191"/>
      <c r="CN41" s="191"/>
      <c r="CO41" s="191"/>
      <c r="CP41" s="191"/>
      <c r="CQ41" s="191"/>
      <c r="CR41" s="191"/>
      <c r="CS41" s="191"/>
      <c r="CT41" s="191"/>
      <c r="CU41" s="191"/>
      <c r="CV41" s="191"/>
      <c r="CW41" s="191"/>
      <c r="CX41" s="191"/>
      <c r="CY41" s="191"/>
      <c r="CZ41" s="191"/>
      <c r="DA41" s="191"/>
      <c r="DB41" s="191"/>
      <c r="DC41" s="191"/>
      <c r="DD41" s="191"/>
      <c r="DE41" s="191"/>
      <c r="DF41" s="191"/>
      <c r="DG41" s="191"/>
      <c r="DH41" s="191"/>
      <c r="DI41" s="191"/>
      <c r="DJ41" s="191"/>
      <c r="DK41" s="191"/>
      <c r="DL41" s="191"/>
      <c r="DM41" s="191"/>
      <c r="DN41" s="191"/>
      <c r="DO41" s="191"/>
      <c r="DP41" s="191"/>
      <c r="DQ41" s="191"/>
      <c r="DR41" s="191"/>
      <c r="DS41" s="191"/>
      <c r="DT41" s="191"/>
      <c r="DU41" s="191"/>
      <c r="DV41" s="191"/>
      <c r="DW41" s="191"/>
      <c r="DX41" s="191"/>
    </row>
    <row r="42" spans="1:128" s="159" customFormat="1" ht="47.25">
      <c r="A42" s="510"/>
      <c r="B42" s="504"/>
      <c r="C42" s="307">
        <v>0.02</v>
      </c>
      <c r="D42" s="364">
        <v>1</v>
      </c>
      <c r="E42" s="298" t="s">
        <v>192</v>
      </c>
      <c r="F42" s="151" t="s">
        <v>254</v>
      </c>
      <c r="G42" s="298" t="s">
        <v>515</v>
      </c>
      <c r="H42" s="293" t="s">
        <v>286</v>
      </c>
      <c r="I42" s="298" t="s">
        <v>518</v>
      </c>
      <c r="J42" s="293" t="s">
        <v>296</v>
      </c>
      <c r="K42" s="169" t="s">
        <v>198</v>
      </c>
      <c r="L42" s="215">
        <v>0</v>
      </c>
      <c r="M42" s="317" t="s">
        <v>199</v>
      </c>
      <c r="N42" s="202">
        <v>1</v>
      </c>
      <c r="O42" s="262">
        <f>N42*D42*C42*B18*A9</f>
        <v>1.3090000000000001E-2</v>
      </c>
      <c r="P42" s="349"/>
      <c r="Q42" s="168"/>
      <c r="R42" s="189"/>
      <c r="S42" s="199"/>
      <c r="T42" s="349"/>
      <c r="U42" s="168"/>
      <c r="V42" s="189"/>
      <c r="W42" s="199"/>
      <c r="X42" s="191"/>
      <c r="Y42" s="191"/>
      <c r="Z42" s="191"/>
      <c r="AA42" s="191"/>
      <c r="AB42" s="191"/>
      <c r="AC42" s="191"/>
      <c r="AD42" s="191"/>
      <c r="AE42" s="191"/>
      <c r="AF42" s="191"/>
      <c r="AG42" s="191"/>
      <c r="AH42" s="191"/>
      <c r="AI42" s="191"/>
      <c r="AJ42" s="191"/>
      <c r="AK42" s="191"/>
      <c r="AL42" s="191"/>
      <c r="AM42" s="191"/>
      <c r="AN42" s="191"/>
      <c r="AO42" s="191"/>
      <c r="AP42" s="191"/>
      <c r="AQ42" s="191"/>
      <c r="AR42" s="191"/>
      <c r="AS42" s="191"/>
      <c r="AT42" s="191"/>
      <c r="AU42" s="191"/>
      <c r="AV42" s="191"/>
      <c r="AW42" s="191"/>
      <c r="AX42" s="191"/>
      <c r="AY42" s="191"/>
      <c r="AZ42" s="191"/>
      <c r="BA42" s="191"/>
      <c r="BB42" s="191"/>
      <c r="BC42" s="191"/>
      <c r="BD42" s="191"/>
      <c r="BE42" s="191"/>
      <c r="BF42" s="191"/>
      <c r="BG42" s="191"/>
      <c r="BH42" s="191"/>
      <c r="BI42" s="191"/>
      <c r="BJ42" s="191"/>
      <c r="BK42" s="191"/>
      <c r="BL42" s="191"/>
      <c r="BM42" s="191"/>
      <c r="BN42" s="191"/>
      <c r="BO42" s="191"/>
      <c r="BP42" s="191"/>
      <c r="BQ42" s="191"/>
      <c r="BR42" s="191"/>
      <c r="BS42" s="191"/>
      <c r="BT42" s="191"/>
      <c r="BU42" s="191"/>
      <c r="BV42" s="191"/>
      <c r="BW42" s="191"/>
      <c r="BX42" s="191"/>
      <c r="BY42" s="191"/>
      <c r="BZ42" s="191"/>
      <c r="CA42" s="191"/>
      <c r="CB42" s="191"/>
      <c r="CC42" s="191"/>
      <c r="CD42" s="191"/>
      <c r="CE42" s="191"/>
      <c r="CF42" s="191"/>
      <c r="CG42" s="191"/>
      <c r="CH42" s="191"/>
      <c r="CI42" s="191"/>
      <c r="CJ42" s="191"/>
      <c r="CK42" s="191"/>
      <c r="CL42" s="191"/>
      <c r="CM42" s="191"/>
      <c r="CN42" s="191"/>
      <c r="CO42" s="191"/>
      <c r="CP42" s="191"/>
      <c r="CQ42" s="191"/>
      <c r="CR42" s="191"/>
      <c r="CS42" s="191"/>
      <c r="CT42" s="191"/>
      <c r="CU42" s="191"/>
      <c r="CV42" s="191"/>
      <c r="CW42" s="191"/>
      <c r="CX42" s="191"/>
      <c r="CY42" s="191"/>
      <c r="CZ42" s="191"/>
      <c r="DA42" s="191"/>
      <c r="DB42" s="191"/>
      <c r="DC42" s="191"/>
      <c r="DD42" s="191"/>
      <c r="DE42" s="191"/>
      <c r="DF42" s="191"/>
      <c r="DG42" s="191"/>
      <c r="DH42" s="191"/>
      <c r="DI42" s="191"/>
      <c r="DJ42" s="191"/>
      <c r="DK42" s="191"/>
      <c r="DL42" s="191"/>
      <c r="DM42" s="191"/>
      <c r="DN42" s="191"/>
      <c r="DO42" s="191"/>
      <c r="DP42" s="191"/>
      <c r="DQ42" s="191"/>
      <c r="DR42" s="191"/>
      <c r="DS42" s="191"/>
      <c r="DT42" s="191"/>
      <c r="DU42" s="191"/>
      <c r="DV42" s="191"/>
      <c r="DW42" s="191"/>
      <c r="DX42" s="191"/>
    </row>
    <row r="43" spans="1:128" s="159" customFormat="1" ht="30.75" customHeight="1">
      <c r="A43" s="510"/>
      <c r="B43" s="504"/>
      <c r="C43" s="312"/>
      <c r="D43" s="312"/>
      <c r="E43" s="201" t="s">
        <v>271</v>
      </c>
      <c r="F43" s="500" t="s">
        <v>272</v>
      </c>
      <c r="G43" s="500"/>
      <c r="H43" s="500"/>
      <c r="I43" s="500"/>
      <c r="J43" s="500"/>
      <c r="K43" s="500"/>
      <c r="L43" s="500"/>
      <c r="M43" s="500"/>
      <c r="N43" s="220"/>
      <c r="O43" s="271"/>
      <c r="P43" s="223"/>
      <c r="Q43" s="223"/>
      <c r="R43" s="221"/>
      <c r="S43" s="222"/>
      <c r="T43" s="223"/>
      <c r="U43" s="223"/>
      <c r="V43" s="221"/>
      <c r="W43" s="222"/>
      <c r="X43" s="191"/>
      <c r="Y43" s="191"/>
      <c r="Z43" s="191"/>
      <c r="AA43" s="191"/>
      <c r="AB43" s="191"/>
      <c r="AC43" s="191"/>
      <c r="AD43" s="191"/>
      <c r="AE43" s="191"/>
      <c r="AF43" s="191"/>
      <c r="AG43" s="191"/>
      <c r="AH43" s="191"/>
      <c r="AI43" s="191"/>
      <c r="AJ43" s="191"/>
      <c r="AK43" s="191"/>
      <c r="AL43" s="191"/>
      <c r="AM43" s="191"/>
      <c r="AN43" s="191"/>
      <c r="AO43" s="191"/>
      <c r="AP43" s="191"/>
      <c r="AQ43" s="191"/>
      <c r="AR43" s="191"/>
      <c r="AS43" s="191"/>
      <c r="AT43" s="191"/>
      <c r="AU43" s="191"/>
      <c r="AV43" s="191"/>
      <c r="AW43" s="191"/>
      <c r="AX43" s="191"/>
      <c r="AY43" s="191"/>
      <c r="AZ43" s="191"/>
      <c r="BA43" s="191"/>
      <c r="BB43" s="191"/>
      <c r="BC43" s="191"/>
      <c r="BD43" s="191"/>
      <c r="BE43" s="191"/>
      <c r="BF43" s="191"/>
      <c r="BG43" s="191"/>
      <c r="BH43" s="191"/>
      <c r="BI43" s="191"/>
      <c r="BJ43" s="191"/>
      <c r="BK43" s="191"/>
      <c r="BL43" s="191"/>
      <c r="BM43" s="191"/>
      <c r="BN43" s="191"/>
      <c r="BO43" s="191"/>
      <c r="BP43" s="191"/>
      <c r="BQ43" s="191"/>
      <c r="BR43" s="191"/>
      <c r="BS43" s="191"/>
      <c r="BT43" s="191"/>
      <c r="BU43" s="191"/>
      <c r="BV43" s="191"/>
      <c r="BW43" s="191"/>
      <c r="BX43" s="191"/>
      <c r="BY43" s="191"/>
      <c r="BZ43" s="191"/>
      <c r="CA43" s="191"/>
      <c r="CB43" s="191"/>
      <c r="CC43" s="191"/>
      <c r="CD43" s="191"/>
      <c r="CE43" s="191"/>
      <c r="CF43" s="191"/>
      <c r="CG43" s="191"/>
      <c r="CH43" s="191"/>
      <c r="CI43" s="191"/>
      <c r="CJ43" s="191"/>
      <c r="CK43" s="191"/>
      <c r="CL43" s="191"/>
      <c r="CM43" s="191"/>
      <c r="CN43" s="191"/>
      <c r="CO43" s="191"/>
      <c r="CP43" s="191"/>
      <c r="CQ43" s="191"/>
      <c r="CR43" s="191"/>
      <c r="CS43" s="191"/>
      <c r="CT43" s="191"/>
      <c r="CU43" s="191"/>
      <c r="CV43" s="191"/>
      <c r="CW43" s="191"/>
      <c r="CX43" s="191"/>
      <c r="CY43" s="191"/>
      <c r="CZ43" s="191"/>
      <c r="DA43" s="191"/>
      <c r="DB43" s="191"/>
      <c r="DC43" s="191"/>
      <c r="DD43" s="191"/>
      <c r="DE43" s="191"/>
      <c r="DF43" s="191"/>
      <c r="DG43" s="191"/>
      <c r="DH43" s="191"/>
      <c r="DI43" s="191"/>
      <c r="DJ43" s="191"/>
      <c r="DK43" s="191"/>
      <c r="DL43" s="191"/>
      <c r="DM43" s="191"/>
      <c r="DN43" s="191"/>
      <c r="DO43" s="191"/>
      <c r="DP43" s="191"/>
      <c r="DQ43" s="191"/>
      <c r="DR43" s="191"/>
      <c r="DS43" s="191"/>
      <c r="DT43" s="191"/>
      <c r="DU43" s="191"/>
      <c r="DV43" s="191"/>
      <c r="DW43" s="191"/>
      <c r="DX43" s="191"/>
    </row>
    <row r="44" spans="1:128" s="159" customFormat="1" ht="57" customHeight="1">
      <c r="A44" s="510"/>
      <c r="B44" s="504"/>
      <c r="C44" s="505">
        <v>0.06</v>
      </c>
      <c r="D44" s="364">
        <v>0.2</v>
      </c>
      <c r="E44" s="298" t="s">
        <v>193</v>
      </c>
      <c r="F44" s="195" t="s">
        <v>254</v>
      </c>
      <c r="G44" s="298" t="s">
        <v>516</v>
      </c>
      <c r="H44" s="195" t="s">
        <v>286</v>
      </c>
      <c r="I44" s="298" t="s">
        <v>519</v>
      </c>
      <c r="J44" s="293" t="s">
        <v>296</v>
      </c>
      <c r="K44" s="169" t="s">
        <v>198</v>
      </c>
      <c r="L44" s="215">
        <v>0</v>
      </c>
      <c r="M44" s="317" t="s">
        <v>199</v>
      </c>
      <c r="N44" s="202">
        <v>1</v>
      </c>
      <c r="O44" s="262">
        <f>N44*D44*$C$44*$B$18*$A$9</f>
        <v>7.8539999999999999E-3</v>
      </c>
      <c r="P44" s="349"/>
      <c r="Q44" s="168"/>
      <c r="R44" s="189"/>
      <c r="S44" s="199"/>
      <c r="T44" s="349"/>
      <c r="U44" s="168"/>
      <c r="V44" s="189"/>
      <c r="W44" s="199"/>
      <c r="X44" s="191"/>
      <c r="Y44" s="191"/>
      <c r="Z44" s="191"/>
      <c r="AA44" s="191"/>
      <c r="AB44" s="191"/>
      <c r="AC44" s="191"/>
      <c r="AD44" s="191"/>
      <c r="AE44" s="191"/>
      <c r="AF44" s="191"/>
      <c r="AG44" s="191"/>
      <c r="AH44" s="191"/>
      <c r="AI44" s="191"/>
      <c r="AJ44" s="191"/>
      <c r="AK44" s="191"/>
      <c r="AL44" s="191"/>
      <c r="AM44" s="191"/>
      <c r="AN44" s="191"/>
      <c r="AO44" s="191"/>
      <c r="AP44" s="191"/>
      <c r="AQ44" s="191"/>
      <c r="AR44" s="191"/>
      <c r="AS44" s="191"/>
      <c r="AT44" s="191"/>
      <c r="AU44" s="191"/>
      <c r="AV44" s="191"/>
      <c r="AW44" s="191"/>
      <c r="AX44" s="191"/>
      <c r="AY44" s="191"/>
      <c r="AZ44" s="191"/>
      <c r="BA44" s="191"/>
      <c r="BB44" s="191"/>
      <c r="BC44" s="191"/>
      <c r="BD44" s="191"/>
      <c r="BE44" s="191"/>
      <c r="BF44" s="191"/>
      <c r="BG44" s="191"/>
      <c r="BH44" s="191"/>
      <c r="BI44" s="191"/>
      <c r="BJ44" s="191"/>
      <c r="BK44" s="191"/>
      <c r="BL44" s="191"/>
      <c r="BM44" s="191"/>
      <c r="BN44" s="191"/>
      <c r="BO44" s="191"/>
      <c r="BP44" s="191"/>
      <c r="BQ44" s="191"/>
      <c r="BR44" s="191"/>
      <c r="BS44" s="191"/>
      <c r="BT44" s="191"/>
      <c r="BU44" s="191"/>
      <c r="BV44" s="191"/>
      <c r="BW44" s="191"/>
      <c r="BX44" s="191"/>
      <c r="BY44" s="191"/>
      <c r="BZ44" s="191"/>
      <c r="CA44" s="191"/>
      <c r="CB44" s="191"/>
      <c r="CC44" s="191"/>
      <c r="CD44" s="191"/>
      <c r="CE44" s="191"/>
      <c r="CF44" s="191"/>
      <c r="CG44" s="191"/>
      <c r="CH44" s="191"/>
      <c r="CI44" s="191"/>
      <c r="CJ44" s="191"/>
      <c r="CK44" s="191"/>
      <c r="CL44" s="191"/>
      <c r="CM44" s="191"/>
      <c r="CN44" s="191"/>
      <c r="CO44" s="191"/>
      <c r="CP44" s="191"/>
      <c r="CQ44" s="191"/>
      <c r="CR44" s="191"/>
      <c r="CS44" s="191"/>
      <c r="CT44" s="191"/>
      <c r="CU44" s="191"/>
      <c r="CV44" s="191"/>
      <c r="CW44" s="191"/>
      <c r="CX44" s="191"/>
      <c r="CY44" s="191"/>
      <c r="CZ44" s="191"/>
      <c r="DA44" s="191"/>
      <c r="DB44" s="191"/>
      <c r="DC44" s="191"/>
      <c r="DD44" s="191"/>
      <c r="DE44" s="191"/>
      <c r="DF44" s="191"/>
      <c r="DG44" s="191"/>
      <c r="DH44" s="191"/>
      <c r="DI44" s="191"/>
      <c r="DJ44" s="191"/>
      <c r="DK44" s="191"/>
      <c r="DL44" s="191"/>
      <c r="DM44" s="191"/>
      <c r="DN44" s="191"/>
      <c r="DO44" s="191"/>
      <c r="DP44" s="191"/>
      <c r="DQ44" s="191"/>
      <c r="DR44" s="191"/>
      <c r="DS44" s="191"/>
      <c r="DT44" s="191"/>
      <c r="DU44" s="191"/>
      <c r="DV44" s="191"/>
      <c r="DW44" s="191"/>
      <c r="DX44" s="191"/>
    </row>
    <row r="45" spans="1:128" s="159" customFormat="1" ht="92.25" customHeight="1">
      <c r="A45" s="510"/>
      <c r="B45" s="504"/>
      <c r="C45" s="505"/>
      <c r="D45" s="364">
        <v>0.8</v>
      </c>
      <c r="E45" s="298" t="s">
        <v>201</v>
      </c>
      <c r="F45" s="195" t="s">
        <v>255</v>
      </c>
      <c r="G45" s="298" t="s">
        <v>517</v>
      </c>
      <c r="H45" s="195" t="s">
        <v>334</v>
      </c>
      <c r="I45" s="298" t="s">
        <v>520</v>
      </c>
      <c r="J45" s="195" t="s">
        <v>369</v>
      </c>
      <c r="K45" s="169" t="s">
        <v>548</v>
      </c>
      <c r="L45" s="318">
        <v>8000</v>
      </c>
      <c r="M45" s="319" t="s">
        <v>199</v>
      </c>
      <c r="N45" s="202">
        <v>1</v>
      </c>
      <c r="O45" s="262">
        <f>N45*D45*$C$44*$B$18*$A$9</f>
        <v>3.1415999999999999E-2</v>
      </c>
      <c r="P45" s="283"/>
      <c r="Q45" s="168"/>
      <c r="R45" s="320"/>
      <c r="S45" s="199"/>
      <c r="T45" s="283"/>
      <c r="U45" s="168"/>
      <c r="V45" s="189"/>
      <c r="W45" s="199"/>
      <c r="X45" s="191"/>
      <c r="Y45" s="191"/>
      <c r="Z45" s="191"/>
      <c r="AA45" s="191"/>
      <c r="AB45" s="191"/>
      <c r="AC45" s="191"/>
      <c r="AD45" s="191"/>
      <c r="AE45" s="191"/>
      <c r="AF45" s="191"/>
      <c r="AG45" s="191"/>
      <c r="AH45" s="191"/>
      <c r="AI45" s="191"/>
      <c r="AJ45" s="191"/>
      <c r="AK45" s="191"/>
      <c r="AL45" s="191"/>
      <c r="AM45" s="191"/>
      <c r="AN45" s="191"/>
      <c r="AO45" s="191"/>
      <c r="AP45" s="191"/>
      <c r="AQ45" s="191"/>
      <c r="AR45" s="191"/>
      <c r="AS45" s="191"/>
      <c r="AT45" s="191"/>
      <c r="AU45" s="191"/>
      <c r="AV45" s="191"/>
      <c r="AW45" s="191"/>
      <c r="AX45" s="191"/>
      <c r="AY45" s="191"/>
      <c r="AZ45" s="191"/>
      <c r="BA45" s="191"/>
      <c r="BB45" s="191"/>
      <c r="BC45" s="191"/>
      <c r="BD45" s="191"/>
      <c r="BE45" s="191"/>
      <c r="BF45" s="191"/>
      <c r="BG45" s="191"/>
      <c r="BH45" s="191"/>
      <c r="BI45" s="191"/>
      <c r="BJ45" s="191"/>
      <c r="BK45" s="191"/>
      <c r="BL45" s="191"/>
      <c r="BM45" s="191"/>
      <c r="BN45" s="191"/>
      <c r="BO45" s="191"/>
      <c r="BP45" s="191"/>
      <c r="BQ45" s="191"/>
      <c r="BR45" s="191"/>
      <c r="BS45" s="191"/>
      <c r="BT45" s="191"/>
      <c r="BU45" s="191"/>
      <c r="BV45" s="191"/>
      <c r="BW45" s="191"/>
      <c r="BX45" s="191"/>
      <c r="BY45" s="191"/>
      <c r="BZ45" s="191"/>
      <c r="CA45" s="191"/>
      <c r="CB45" s="191"/>
      <c r="CC45" s="191"/>
      <c r="CD45" s="191"/>
      <c r="CE45" s="191"/>
      <c r="CF45" s="191"/>
      <c r="CG45" s="191"/>
      <c r="CH45" s="191"/>
      <c r="CI45" s="191"/>
      <c r="CJ45" s="191"/>
      <c r="CK45" s="191"/>
      <c r="CL45" s="191"/>
      <c r="CM45" s="191"/>
      <c r="CN45" s="191"/>
      <c r="CO45" s="191"/>
      <c r="CP45" s="191"/>
      <c r="CQ45" s="191"/>
      <c r="CR45" s="191"/>
      <c r="CS45" s="191"/>
      <c r="CT45" s="191"/>
      <c r="CU45" s="191"/>
      <c r="CV45" s="191"/>
      <c r="CW45" s="191"/>
      <c r="CX45" s="191"/>
      <c r="CY45" s="191"/>
      <c r="CZ45" s="191"/>
      <c r="DA45" s="191"/>
      <c r="DB45" s="191"/>
      <c r="DC45" s="191"/>
      <c r="DD45" s="191"/>
      <c r="DE45" s="191"/>
      <c r="DF45" s="191"/>
      <c r="DG45" s="191"/>
      <c r="DH45" s="191"/>
      <c r="DI45" s="191"/>
      <c r="DJ45" s="191"/>
      <c r="DK45" s="191"/>
      <c r="DL45" s="191"/>
      <c r="DM45" s="191"/>
      <c r="DN45" s="191"/>
      <c r="DO45" s="191"/>
      <c r="DP45" s="191"/>
      <c r="DQ45" s="191"/>
      <c r="DR45" s="191"/>
      <c r="DS45" s="191"/>
      <c r="DT45" s="191"/>
      <c r="DU45" s="191"/>
      <c r="DV45" s="191"/>
      <c r="DW45" s="191"/>
      <c r="DX45" s="191"/>
    </row>
    <row r="46" spans="1:128" s="159" customFormat="1" ht="39.75" customHeight="1">
      <c r="A46" s="510"/>
      <c r="B46" s="504"/>
      <c r="C46" s="321"/>
      <c r="D46" s="321"/>
      <c r="E46" s="201" t="s">
        <v>278</v>
      </c>
      <c r="F46" s="500" t="s">
        <v>277</v>
      </c>
      <c r="G46" s="500"/>
      <c r="H46" s="500"/>
      <c r="I46" s="500"/>
      <c r="J46" s="500"/>
      <c r="K46" s="500"/>
      <c r="L46" s="500"/>
      <c r="M46" s="500"/>
      <c r="N46" s="220"/>
      <c r="O46" s="220"/>
      <c r="P46" s="223"/>
      <c r="Q46" s="223"/>
      <c r="R46" s="221"/>
      <c r="S46" s="222"/>
      <c r="T46" s="223"/>
      <c r="U46" s="223"/>
      <c r="V46" s="221"/>
      <c r="W46" s="222"/>
      <c r="X46" s="191"/>
      <c r="Y46" s="191"/>
      <c r="Z46" s="191"/>
      <c r="AA46" s="191"/>
      <c r="AB46" s="191"/>
      <c r="AC46" s="191"/>
      <c r="AD46" s="191"/>
      <c r="AE46" s="191"/>
      <c r="AF46" s="191"/>
      <c r="AG46" s="191"/>
      <c r="AH46" s="191"/>
      <c r="AI46" s="191"/>
      <c r="AJ46" s="191"/>
      <c r="AK46" s="191"/>
      <c r="AL46" s="191"/>
      <c r="AM46" s="191"/>
      <c r="AN46" s="191"/>
      <c r="AO46" s="191"/>
      <c r="AP46" s="191"/>
      <c r="AQ46" s="191"/>
      <c r="AR46" s="191"/>
      <c r="AS46" s="191"/>
      <c r="AT46" s="191"/>
      <c r="AU46" s="191"/>
      <c r="AV46" s="191"/>
      <c r="AW46" s="191"/>
      <c r="AX46" s="191"/>
      <c r="AY46" s="191"/>
      <c r="AZ46" s="191"/>
      <c r="BA46" s="191"/>
      <c r="BB46" s="191"/>
      <c r="BC46" s="191"/>
      <c r="BD46" s="191"/>
      <c r="BE46" s="191"/>
      <c r="BF46" s="191"/>
      <c r="BG46" s="191"/>
      <c r="BH46" s="191"/>
      <c r="BI46" s="191"/>
      <c r="BJ46" s="191"/>
      <c r="BK46" s="191"/>
      <c r="BL46" s="191"/>
      <c r="BM46" s="191"/>
      <c r="BN46" s="191"/>
      <c r="BO46" s="191"/>
      <c r="BP46" s="191"/>
      <c r="BQ46" s="191"/>
      <c r="BR46" s="191"/>
      <c r="BS46" s="191"/>
      <c r="BT46" s="191"/>
      <c r="BU46" s="191"/>
      <c r="BV46" s="191"/>
      <c r="BW46" s="191"/>
      <c r="BX46" s="191"/>
      <c r="BY46" s="191"/>
      <c r="BZ46" s="191"/>
      <c r="CA46" s="191"/>
      <c r="CB46" s="191"/>
      <c r="CC46" s="191"/>
      <c r="CD46" s="191"/>
      <c r="CE46" s="191"/>
      <c r="CF46" s="191"/>
      <c r="CG46" s="191"/>
      <c r="CH46" s="191"/>
      <c r="CI46" s="191"/>
      <c r="CJ46" s="191"/>
      <c r="CK46" s="191"/>
      <c r="CL46" s="191"/>
      <c r="CM46" s="191"/>
      <c r="CN46" s="191"/>
      <c r="CO46" s="191"/>
      <c r="CP46" s="191"/>
      <c r="CQ46" s="191"/>
      <c r="CR46" s="191"/>
      <c r="CS46" s="191"/>
      <c r="CT46" s="191"/>
      <c r="CU46" s="191"/>
      <c r="CV46" s="191"/>
      <c r="CW46" s="191"/>
      <c r="CX46" s="191"/>
      <c r="CY46" s="191"/>
      <c r="CZ46" s="191"/>
      <c r="DA46" s="191"/>
      <c r="DB46" s="191"/>
      <c r="DC46" s="191"/>
      <c r="DD46" s="191"/>
      <c r="DE46" s="191"/>
      <c r="DF46" s="191"/>
      <c r="DG46" s="191"/>
      <c r="DH46" s="191"/>
      <c r="DI46" s="191"/>
      <c r="DJ46" s="191"/>
      <c r="DK46" s="191"/>
      <c r="DL46" s="191"/>
      <c r="DM46" s="191"/>
      <c r="DN46" s="191"/>
      <c r="DO46" s="191"/>
      <c r="DP46" s="191"/>
      <c r="DQ46" s="191"/>
      <c r="DR46" s="191"/>
      <c r="DS46" s="191"/>
      <c r="DT46" s="191"/>
      <c r="DU46" s="191"/>
      <c r="DV46" s="191"/>
      <c r="DW46" s="191"/>
      <c r="DX46" s="191"/>
    </row>
    <row r="47" spans="1:128" s="159" customFormat="1" ht="88.5" customHeight="1">
      <c r="A47" s="510"/>
      <c r="B47" s="504"/>
      <c r="C47" s="505">
        <v>0.1</v>
      </c>
      <c r="D47" s="364">
        <v>0.5</v>
      </c>
      <c r="E47" s="503" t="s">
        <v>194</v>
      </c>
      <c r="F47" s="453" t="s">
        <v>252</v>
      </c>
      <c r="G47" s="294" t="s">
        <v>511</v>
      </c>
      <c r="H47" s="194" t="s">
        <v>341</v>
      </c>
      <c r="I47" s="294" t="s">
        <v>512</v>
      </c>
      <c r="J47" s="195" t="s">
        <v>370</v>
      </c>
      <c r="K47" s="169" t="s">
        <v>198</v>
      </c>
      <c r="L47" s="215">
        <v>0</v>
      </c>
      <c r="M47" s="168" t="s">
        <v>199</v>
      </c>
      <c r="N47" s="202">
        <v>1</v>
      </c>
      <c r="O47" s="262">
        <f>N47*D47*$C$47*$B$18*$A$9</f>
        <v>3.2725000000000004E-2</v>
      </c>
      <c r="P47" s="349"/>
      <c r="Q47" s="168"/>
      <c r="R47" s="189"/>
      <c r="S47" s="199"/>
      <c r="T47" s="349"/>
      <c r="U47" s="168"/>
      <c r="V47" s="189"/>
      <c r="W47" s="199"/>
      <c r="X47" s="191"/>
      <c r="Y47" s="191"/>
      <c r="Z47" s="191"/>
      <c r="AA47" s="191"/>
      <c r="AB47" s="191"/>
      <c r="AC47" s="191"/>
      <c r="AD47" s="191"/>
      <c r="AE47" s="191"/>
      <c r="AF47" s="191"/>
      <c r="AG47" s="191"/>
      <c r="AH47" s="191"/>
      <c r="AI47" s="191"/>
      <c r="AJ47" s="191"/>
      <c r="AK47" s="191"/>
      <c r="AL47" s="191"/>
      <c r="AM47" s="191"/>
      <c r="AN47" s="191"/>
      <c r="AO47" s="191"/>
      <c r="AP47" s="191"/>
      <c r="AQ47" s="191"/>
      <c r="AR47" s="191"/>
      <c r="AS47" s="191"/>
      <c r="AT47" s="191"/>
      <c r="AU47" s="191"/>
      <c r="AV47" s="191"/>
      <c r="AW47" s="191"/>
      <c r="AX47" s="191"/>
      <c r="AY47" s="191"/>
      <c r="AZ47" s="191"/>
      <c r="BA47" s="191"/>
      <c r="BB47" s="191"/>
      <c r="BC47" s="191"/>
      <c r="BD47" s="191"/>
      <c r="BE47" s="191"/>
      <c r="BF47" s="191"/>
      <c r="BG47" s="191"/>
      <c r="BH47" s="191"/>
      <c r="BI47" s="191"/>
      <c r="BJ47" s="191"/>
      <c r="BK47" s="191"/>
      <c r="BL47" s="191"/>
      <c r="BM47" s="191"/>
      <c r="BN47" s="191"/>
      <c r="BO47" s="191"/>
      <c r="BP47" s="191"/>
      <c r="BQ47" s="191"/>
      <c r="BR47" s="191"/>
      <c r="BS47" s="191"/>
      <c r="BT47" s="191"/>
      <c r="BU47" s="191"/>
      <c r="BV47" s="191"/>
      <c r="BW47" s="191"/>
      <c r="BX47" s="191"/>
      <c r="BY47" s="191"/>
      <c r="BZ47" s="191"/>
      <c r="CA47" s="191"/>
      <c r="CB47" s="191"/>
      <c r="CC47" s="191"/>
      <c r="CD47" s="191"/>
      <c r="CE47" s="191"/>
      <c r="CF47" s="191"/>
      <c r="CG47" s="191"/>
      <c r="CH47" s="191"/>
      <c r="CI47" s="191"/>
      <c r="CJ47" s="191"/>
      <c r="CK47" s="191"/>
      <c r="CL47" s="191"/>
      <c r="CM47" s="191"/>
      <c r="CN47" s="191"/>
      <c r="CO47" s="191"/>
      <c r="CP47" s="191"/>
      <c r="CQ47" s="191"/>
      <c r="CR47" s="191"/>
      <c r="CS47" s="191"/>
      <c r="CT47" s="191"/>
      <c r="CU47" s="191"/>
      <c r="CV47" s="191"/>
      <c r="CW47" s="191"/>
      <c r="CX47" s="191"/>
      <c r="CY47" s="191"/>
      <c r="CZ47" s="191"/>
      <c r="DA47" s="191"/>
      <c r="DB47" s="191"/>
      <c r="DC47" s="191"/>
      <c r="DD47" s="191"/>
      <c r="DE47" s="191"/>
      <c r="DF47" s="191"/>
      <c r="DG47" s="191"/>
      <c r="DH47" s="191"/>
      <c r="DI47" s="191"/>
      <c r="DJ47" s="191"/>
      <c r="DK47" s="191"/>
      <c r="DL47" s="191"/>
      <c r="DM47" s="191"/>
      <c r="DN47" s="191"/>
      <c r="DO47" s="191"/>
      <c r="DP47" s="191"/>
      <c r="DQ47" s="191"/>
      <c r="DR47" s="191"/>
      <c r="DS47" s="191"/>
      <c r="DT47" s="191"/>
      <c r="DU47" s="191"/>
      <c r="DV47" s="191"/>
      <c r="DW47" s="191"/>
      <c r="DX47" s="191"/>
    </row>
    <row r="48" spans="1:128" s="159" customFormat="1" ht="78.75">
      <c r="A48" s="510"/>
      <c r="B48" s="504"/>
      <c r="C48" s="505"/>
      <c r="D48" s="364">
        <v>0.5</v>
      </c>
      <c r="E48" s="503"/>
      <c r="F48" s="453"/>
      <c r="G48" s="294" t="s">
        <v>510</v>
      </c>
      <c r="H48" s="194" t="s">
        <v>337</v>
      </c>
      <c r="I48" s="294" t="s">
        <v>514</v>
      </c>
      <c r="J48" s="195" t="s">
        <v>384</v>
      </c>
      <c r="K48" s="169" t="s">
        <v>198</v>
      </c>
      <c r="L48" s="215">
        <v>0</v>
      </c>
      <c r="M48" s="168" t="s">
        <v>199</v>
      </c>
      <c r="N48" s="202">
        <v>1</v>
      </c>
      <c r="O48" s="262">
        <f>N48*D48*$C$47*$B$18*$A$9</f>
        <v>3.2725000000000004E-2</v>
      </c>
      <c r="P48" s="349"/>
      <c r="Q48" s="168"/>
      <c r="R48" s="189"/>
      <c r="S48" s="199"/>
      <c r="T48" s="349"/>
      <c r="U48" s="168"/>
      <c r="V48" s="189"/>
      <c r="W48" s="199"/>
      <c r="X48" s="191"/>
      <c r="Y48" s="191"/>
      <c r="Z48" s="191"/>
      <c r="AA48" s="191"/>
      <c r="AB48" s="191"/>
      <c r="AC48" s="191"/>
      <c r="AD48" s="191"/>
      <c r="AE48" s="191"/>
      <c r="AF48" s="191"/>
      <c r="AG48" s="191"/>
      <c r="AH48" s="191"/>
      <c r="AI48" s="191"/>
      <c r="AJ48" s="191"/>
      <c r="AK48" s="191"/>
      <c r="AL48" s="191"/>
      <c r="AM48" s="191"/>
      <c r="AN48" s="191"/>
      <c r="AO48" s="191"/>
      <c r="AP48" s="191"/>
      <c r="AQ48" s="191"/>
      <c r="AR48" s="191"/>
      <c r="AS48" s="191"/>
      <c r="AT48" s="191"/>
      <c r="AU48" s="191"/>
      <c r="AV48" s="191"/>
      <c r="AW48" s="191"/>
      <c r="AX48" s="191"/>
      <c r="AY48" s="191"/>
      <c r="AZ48" s="191"/>
      <c r="BA48" s="191"/>
      <c r="BB48" s="191"/>
      <c r="BC48" s="191"/>
      <c r="BD48" s="191"/>
      <c r="BE48" s="191"/>
      <c r="BF48" s="191"/>
      <c r="BG48" s="191"/>
      <c r="BH48" s="191"/>
      <c r="BI48" s="191"/>
      <c r="BJ48" s="191"/>
      <c r="BK48" s="191"/>
      <c r="BL48" s="191"/>
      <c r="BM48" s="191"/>
      <c r="BN48" s="191"/>
      <c r="BO48" s="191"/>
      <c r="BP48" s="191"/>
      <c r="BQ48" s="191"/>
      <c r="BR48" s="191"/>
      <c r="BS48" s="191"/>
      <c r="BT48" s="191"/>
      <c r="BU48" s="191"/>
      <c r="BV48" s="191"/>
      <c r="BW48" s="191"/>
      <c r="BX48" s="191"/>
      <c r="BY48" s="191"/>
      <c r="BZ48" s="191"/>
      <c r="CA48" s="191"/>
      <c r="CB48" s="191"/>
      <c r="CC48" s="191"/>
      <c r="CD48" s="191"/>
      <c r="CE48" s="191"/>
      <c r="CF48" s="191"/>
      <c r="CG48" s="191"/>
      <c r="CH48" s="191"/>
      <c r="CI48" s="191"/>
      <c r="CJ48" s="191"/>
      <c r="CK48" s="191"/>
      <c r="CL48" s="191"/>
      <c r="CM48" s="191"/>
      <c r="CN48" s="191"/>
      <c r="CO48" s="191"/>
      <c r="CP48" s="191"/>
      <c r="CQ48" s="191"/>
      <c r="CR48" s="191"/>
      <c r="CS48" s="191"/>
      <c r="CT48" s="191"/>
      <c r="CU48" s="191"/>
      <c r="CV48" s="191"/>
      <c r="CW48" s="191"/>
      <c r="CX48" s="191"/>
      <c r="CY48" s="191"/>
      <c r="CZ48" s="191"/>
      <c r="DA48" s="191"/>
      <c r="DB48" s="191"/>
      <c r="DC48" s="191"/>
      <c r="DD48" s="191"/>
      <c r="DE48" s="191"/>
      <c r="DF48" s="191"/>
      <c r="DG48" s="191"/>
      <c r="DH48" s="191"/>
      <c r="DI48" s="191"/>
      <c r="DJ48" s="191"/>
      <c r="DK48" s="191"/>
      <c r="DL48" s="191"/>
      <c r="DM48" s="191"/>
      <c r="DN48" s="191"/>
      <c r="DO48" s="191"/>
      <c r="DP48" s="191"/>
      <c r="DQ48" s="191"/>
      <c r="DR48" s="191"/>
      <c r="DS48" s="191"/>
      <c r="DT48" s="191"/>
      <c r="DU48" s="191"/>
      <c r="DV48" s="191"/>
      <c r="DW48" s="191"/>
      <c r="DX48" s="191"/>
    </row>
    <row r="49" spans="1:128" s="159" customFormat="1" ht="33" customHeight="1">
      <c r="A49" s="510"/>
      <c r="B49" s="504"/>
      <c r="C49" s="312"/>
      <c r="D49" s="312"/>
      <c r="E49" s="201" t="s">
        <v>273</v>
      </c>
      <c r="F49" s="500" t="s">
        <v>274</v>
      </c>
      <c r="G49" s="500"/>
      <c r="H49" s="500"/>
      <c r="I49" s="500"/>
      <c r="J49" s="500"/>
      <c r="K49" s="500"/>
      <c r="L49" s="500"/>
      <c r="M49" s="500"/>
      <c r="N49" s="220"/>
      <c r="O49" s="220"/>
      <c r="P49" s="223"/>
      <c r="Q49" s="223"/>
      <c r="R49" s="221"/>
      <c r="S49" s="222"/>
      <c r="T49" s="223"/>
      <c r="U49" s="223"/>
      <c r="V49" s="221"/>
      <c r="W49" s="222"/>
      <c r="X49" s="191"/>
      <c r="Y49" s="191"/>
      <c r="Z49" s="191"/>
      <c r="AA49" s="191"/>
      <c r="AB49" s="191"/>
      <c r="AC49" s="191"/>
      <c r="AD49" s="191"/>
      <c r="AE49" s="191"/>
      <c r="AF49" s="191"/>
      <c r="AG49" s="191"/>
      <c r="AH49" s="191"/>
      <c r="AI49" s="191"/>
      <c r="AJ49" s="191"/>
      <c r="AK49" s="191"/>
      <c r="AL49" s="191"/>
      <c r="AM49" s="191"/>
      <c r="AN49" s="191"/>
      <c r="AO49" s="191"/>
      <c r="AP49" s="191"/>
      <c r="AQ49" s="191"/>
      <c r="AR49" s="191"/>
      <c r="AS49" s="191"/>
      <c r="AT49" s="191"/>
      <c r="AU49" s="191"/>
      <c r="AV49" s="191"/>
      <c r="AW49" s="191"/>
      <c r="AX49" s="191"/>
      <c r="AY49" s="191"/>
      <c r="AZ49" s="191"/>
      <c r="BA49" s="191"/>
      <c r="BB49" s="191"/>
      <c r="BC49" s="191"/>
      <c r="BD49" s="191"/>
      <c r="BE49" s="191"/>
      <c r="BF49" s="191"/>
      <c r="BG49" s="191"/>
      <c r="BH49" s="191"/>
      <c r="BI49" s="191"/>
      <c r="BJ49" s="191"/>
      <c r="BK49" s="191"/>
      <c r="BL49" s="191"/>
      <c r="BM49" s="191"/>
      <c r="BN49" s="191"/>
      <c r="BO49" s="191"/>
      <c r="BP49" s="191"/>
      <c r="BQ49" s="191"/>
      <c r="BR49" s="191"/>
      <c r="BS49" s="191"/>
      <c r="BT49" s="191"/>
      <c r="BU49" s="191"/>
      <c r="BV49" s="191"/>
      <c r="BW49" s="191"/>
      <c r="BX49" s="191"/>
      <c r="BY49" s="191"/>
      <c r="BZ49" s="191"/>
      <c r="CA49" s="191"/>
      <c r="CB49" s="191"/>
      <c r="CC49" s="191"/>
      <c r="CD49" s="191"/>
      <c r="CE49" s="191"/>
      <c r="CF49" s="191"/>
      <c r="CG49" s="191"/>
      <c r="CH49" s="191"/>
      <c r="CI49" s="191"/>
      <c r="CJ49" s="191"/>
      <c r="CK49" s="191"/>
      <c r="CL49" s="191"/>
      <c r="CM49" s="191"/>
      <c r="CN49" s="191"/>
      <c r="CO49" s="191"/>
      <c r="CP49" s="191"/>
      <c r="CQ49" s="191"/>
      <c r="CR49" s="191"/>
      <c r="CS49" s="191"/>
      <c r="CT49" s="191"/>
      <c r="CU49" s="191"/>
      <c r="CV49" s="191"/>
      <c r="CW49" s="191"/>
      <c r="CX49" s="191"/>
      <c r="CY49" s="191"/>
      <c r="CZ49" s="191"/>
      <c r="DA49" s="191"/>
      <c r="DB49" s="191"/>
      <c r="DC49" s="191"/>
      <c r="DD49" s="191"/>
      <c r="DE49" s="191"/>
      <c r="DF49" s="191"/>
      <c r="DG49" s="191"/>
      <c r="DH49" s="191"/>
      <c r="DI49" s="191"/>
      <c r="DJ49" s="191"/>
      <c r="DK49" s="191"/>
      <c r="DL49" s="191"/>
      <c r="DM49" s="191"/>
      <c r="DN49" s="191"/>
      <c r="DO49" s="191"/>
      <c r="DP49" s="191"/>
      <c r="DQ49" s="191"/>
      <c r="DR49" s="191"/>
      <c r="DS49" s="191"/>
      <c r="DT49" s="191"/>
      <c r="DU49" s="191"/>
      <c r="DV49" s="191"/>
      <c r="DW49" s="191"/>
      <c r="DX49" s="191"/>
    </row>
    <row r="50" spans="1:128" s="159" customFormat="1" ht="215.25" customHeight="1">
      <c r="A50" s="510"/>
      <c r="B50" s="504"/>
      <c r="C50" s="307">
        <v>0.05</v>
      </c>
      <c r="D50" s="364">
        <v>1</v>
      </c>
      <c r="E50" s="298" t="s">
        <v>169</v>
      </c>
      <c r="F50" s="151" t="s">
        <v>170</v>
      </c>
      <c r="G50" s="298" t="s">
        <v>498</v>
      </c>
      <c r="H50" s="195" t="s">
        <v>358</v>
      </c>
      <c r="I50" s="298" t="s">
        <v>499</v>
      </c>
      <c r="J50" s="156" t="s">
        <v>371</v>
      </c>
      <c r="K50" s="169" t="s">
        <v>198</v>
      </c>
      <c r="L50" s="215">
        <v>1</v>
      </c>
      <c r="M50" s="317" t="s">
        <v>199</v>
      </c>
      <c r="N50" s="202">
        <v>1</v>
      </c>
      <c r="O50" s="262">
        <f>N50*D50*C50*B18*A9</f>
        <v>3.2725000000000004E-2</v>
      </c>
      <c r="P50" s="349"/>
      <c r="Q50" s="168"/>
      <c r="R50" s="189"/>
      <c r="S50" s="199"/>
      <c r="T50" s="349"/>
      <c r="U50" s="168"/>
      <c r="V50" s="189"/>
      <c r="W50" s="199"/>
      <c r="X50" s="191"/>
      <c r="Y50" s="191"/>
      <c r="Z50" s="191"/>
      <c r="AA50" s="191"/>
      <c r="AB50" s="191"/>
      <c r="AC50" s="191"/>
      <c r="AD50" s="191"/>
      <c r="AE50" s="191"/>
      <c r="AF50" s="191"/>
      <c r="AG50" s="191"/>
      <c r="AH50" s="191"/>
      <c r="AI50" s="191"/>
      <c r="AJ50" s="191"/>
      <c r="AK50" s="191"/>
      <c r="AL50" s="191"/>
      <c r="AM50" s="191"/>
      <c r="AN50" s="191"/>
      <c r="AO50" s="191"/>
      <c r="AP50" s="191"/>
      <c r="AQ50" s="191"/>
      <c r="AR50" s="191"/>
      <c r="AS50" s="191"/>
      <c r="AT50" s="191"/>
      <c r="AU50" s="191"/>
      <c r="AV50" s="191"/>
      <c r="AW50" s="191"/>
      <c r="AX50" s="191"/>
      <c r="AY50" s="191"/>
      <c r="AZ50" s="191"/>
      <c r="BA50" s="191"/>
      <c r="BB50" s="191"/>
      <c r="BC50" s="191"/>
      <c r="BD50" s="191"/>
      <c r="BE50" s="191"/>
      <c r="BF50" s="191"/>
      <c r="BG50" s="191"/>
      <c r="BH50" s="191"/>
      <c r="BI50" s="191"/>
      <c r="BJ50" s="191"/>
      <c r="BK50" s="191"/>
      <c r="BL50" s="191"/>
      <c r="BM50" s="191"/>
      <c r="BN50" s="191"/>
      <c r="BO50" s="191"/>
      <c r="BP50" s="191"/>
      <c r="BQ50" s="191"/>
      <c r="BR50" s="191"/>
      <c r="BS50" s="191"/>
      <c r="BT50" s="191"/>
      <c r="BU50" s="191"/>
      <c r="BV50" s="191"/>
      <c r="BW50" s="191"/>
      <c r="BX50" s="191"/>
      <c r="BY50" s="191"/>
      <c r="BZ50" s="191"/>
      <c r="CA50" s="191"/>
      <c r="CB50" s="191"/>
      <c r="CC50" s="191"/>
      <c r="CD50" s="191"/>
      <c r="CE50" s="191"/>
      <c r="CF50" s="191"/>
      <c r="CG50" s="191"/>
      <c r="CH50" s="191"/>
      <c r="CI50" s="191"/>
      <c r="CJ50" s="191"/>
      <c r="CK50" s="191"/>
      <c r="CL50" s="191"/>
      <c r="CM50" s="191"/>
      <c r="CN50" s="191"/>
      <c r="CO50" s="191"/>
      <c r="CP50" s="191"/>
      <c r="CQ50" s="191"/>
      <c r="CR50" s="191"/>
      <c r="CS50" s="191"/>
      <c r="CT50" s="191"/>
      <c r="CU50" s="191"/>
      <c r="CV50" s="191"/>
      <c r="CW50" s="191"/>
      <c r="CX50" s="191"/>
      <c r="CY50" s="191"/>
      <c r="CZ50" s="191"/>
      <c r="DA50" s="191"/>
      <c r="DB50" s="191"/>
      <c r="DC50" s="191"/>
      <c r="DD50" s="191"/>
      <c r="DE50" s="191"/>
      <c r="DF50" s="191"/>
      <c r="DG50" s="191"/>
      <c r="DH50" s="191"/>
      <c r="DI50" s="191"/>
      <c r="DJ50" s="191"/>
      <c r="DK50" s="191"/>
      <c r="DL50" s="191"/>
      <c r="DM50" s="191"/>
      <c r="DN50" s="191"/>
      <c r="DO50" s="191"/>
      <c r="DP50" s="191"/>
      <c r="DQ50" s="191"/>
      <c r="DR50" s="191"/>
      <c r="DS50" s="191"/>
      <c r="DT50" s="191"/>
      <c r="DU50" s="191"/>
      <c r="DV50" s="191"/>
      <c r="DW50" s="191"/>
      <c r="DX50" s="191"/>
    </row>
    <row r="51" spans="1:128" s="270" customFormat="1" ht="15.75" customHeight="1">
      <c r="A51" s="510"/>
      <c r="B51" s="274"/>
      <c r="C51" s="268"/>
      <c r="D51" s="268"/>
      <c r="E51" s="269" t="s">
        <v>546</v>
      </c>
      <c r="F51" s="501" t="s">
        <v>547</v>
      </c>
      <c r="G51" s="501"/>
      <c r="H51" s="501"/>
      <c r="I51" s="501"/>
      <c r="J51" s="501"/>
      <c r="K51" s="501"/>
      <c r="L51" s="501"/>
      <c r="M51" s="501"/>
      <c r="N51" s="322"/>
      <c r="O51" s="322"/>
      <c r="P51" s="323"/>
      <c r="Q51" s="323"/>
      <c r="R51" s="324"/>
      <c r="S51" s="325"/>
      <c r="T51" s="323"/>
      <c r="U51" s="323"/>
      <c r="V51" s="326"/>
      <c r="W51" s="325"/>
    </row>
    <row r="52" spans="1:128" s="270" customFormat="1" ht="132.75" customHeight="1">
      <c r="A52" s="510"/>
      <c r="B52" s="515">
        <v>0.13</v>
      </c>
      <c r="C52" s="304">
        <v>0.11</v>
      </c>
      <c r="D52" s="362">
        <v>1</v>
      </c>
      <c r="E52" s="168" t="s">
        <v>30</v>
      </c>
      <c r="F52" s="352" t="s">
        <v>126</v>
      </c>
      <c r="G52" s="353" t="s">
        <v>527</v>
      </c>
      <c r="H52" s="352" t="s">
        <v>353</v>
      </c>
      <c r="I52" s="349" t="s">
        <v>528</v>
      </c>
      <c r="J52" s="352" t="s">
        <v>353</v>
      </c>
      <c r="K52" s="169" t="s">
        <v>198</v>
      </c>
      <c r="L52" s="406">
        <v>0</v>
      </c>
      <c r="M52" s="189" t="s">
        <v>199</v>
      </c>
      <c r="N52" s="212">
        <v>1</v>
      </c>
      <c r="O52" s="262">
        <f>N52*D52*C52*$B$52*$A$9</f>
        <v>1.2154999999999999E-2</v>
      </c>
      <c r="P52" s="349"/>
      <c r="Q52" s="168"/>
      <c r="R52" s="189"/>
      <c r="S52" s="199"/>
      <c r="T52" s="349"/>
      <c r="U52" s="168"/>
      <c r="V52" s="189"/>
      <c r="W52" s="199"/>
    </row>
    <row r="53" spans="1:128" s="270" customFormat="1" ht="47.25">
      <c r="A53" s="510"/>
      <c r="B53" s="515"/>
      <c r="C53" s="296">
        <v>0</v>
      </c>
      <c r="D53" s="363">
        <v>1</v>
      </c>
      <c r="E53" s="298" t="s">
        <v>153</v>
      </c>
      <c r="F53" s="151" t="s">
        <v>154</v>
      </c>
      <c r="G53" s="294" t="s">
        <v>418</v>
      </c>
      <c r="H53" s="146" t="s">
        <v>285</v>
      </c>
      <c r="I53" s="298" t="s">
        <v>423</v>
      </c>
      <c r="J53" s="251" t="s">
        <v>378</v>
      </c>
      <c r="K53" s="169" t="s">
        <v>198</v>
      </c>
      <c r="L53" s="406">
        <v>0</v>
      </c>
      <c r="M53" s="189" t="s">
        <v>199</v>
      </c>
      <c r="N53" s="202">
        <v>1</v>
      </c>
      <c r="O53" s="262">
        <f>N53*D53*C53*$B$52*$A$9</f>
        <v>0</v>
      </c>
      <c r="P53" s="349"/>
      <c r="Q53" s="168"/>
      <c r="R53" s="189"/>
      <c r="S53" s="199"/>
      <c r="T53" s="349"/>
      <c r="U53" s="168"/>
      <c r="V53" s="189"/>
      <c r="W53" s="199"/>
    </row>
    <row r="54" spans="1:128" s="270" customFormat="1" ht="63">
      <c r="A54" s="510"/>
      <c r="B54" s="515"/>
      <c r="C54" s="296">
        <v>0</v>
      </c>
      <c r="D54" s="363">
        <v>1</v>
      </c>
      <c r="E54" s="298" t="s">
        <v>155</v>
      </c>
      <c r="F54" s="151" t="s">
        <v>156</v>
      </c>
      <c r="G54" s="294" t="s">
        <v>419</v>
      </c>
      <c r="H54" s="146" t="s">
        <v>290</v>
      </c>
      <c r="I54" s="298" t="s">
        <v>424</v>
      </c>
      <c r="J54" s="251" t="s">
        <v>379</v>
      </c>
      <c r="K54" s="169" t="s">
        <v>198</v>
      </c>
      <c r="L54" s="406">
        <v>0</v>
      </c>
      <c r="M54" s="189" t="s">
        <v>199</v>
      </c>
      <c r="N54" s="202">
        <v>1</v>
      </c>
      <c r="O54" s="262">
        <f>N54*D54*C54*$B$52*$A$9</f>
        <v>0</v>
      </c>
      <c r="P54" s="349"/>
      <c r="Q54" s="168"/>
      <c r="R54" s="189"/>
      <c r="S54" s="199"/>
      <c r="T54" s="349"/>
      <c r="U54" s="168"/>
      <c r="V54" s="189"/>
      <c r="W54" s="199"/>
    </row>
    <row r="55" spans="1:128" s="270" customFormat="1" ht="92.25" customHeight="1">
      <c r="A55" s="510"/>
      <c r="B55" s="515"/>
      <c r="C55" s="493">
        <v>0.11</v>
      </c>
      <c r="D55" s="363">
        <v>0.5</v>
      </c>
      <c r="E55" s="490" t="s">
        <v>163</v>
      </c>
      <c r="F55" s="495" t="s">
        <v>218</v>
      </c>
      <c r="G55" s="172" t="s">
        <v>532</v>
      </c>
      <c r="H55" s="293" t="s">
        <v>347</v>
      </c>
      <c r="I55" s="294" t="s">
        <v>493</v>
      </c>
      <c r="J55" s="327" t="s">
        <v>352</v>
      </c>
      <c r="K55" s="169" t="s">
        <v>198</v>
      </c>
      <c r="L55" s="215">
        <v>0</v>
      </c>
      <c r="M55" s="317" t="s">
        <v>199</v>
      </c>
      <c r="N55" s="202">
        <v>1</v>
      </c>
      <c r="O55" s="262">
        <f>N55*D55*$C$55*$B$52*$A$9</f>
        <v>6.0774999999999996E-3</v>
      </c>
      <c r="P55" s="349"/>
      <c r="Q55" s="168"/>
      <c r="R55" s="189"/>
      <c r="S55" s="199"/>
      <c r="T55" s="349"/>
      <c r="U55" s="168"/>
      <c r="V55" s="189"/>
      <c r="W55" s="199"/>
    </row>
    <row r="56" spans="1:128" s="270" customFormat="1" ht="77.25" customHeight="1">
      <c r="A56" s="510"/>
      <c r="B56" s="515"/>
      <c r="C56" s="494"/>
      <c r="D56" s="363">
        <v>0.5</v>
      </c>
      <c r="E56" s="490"/>
      <c r="F56" s="495"/>
      <c r="G56" s="172" t="str">
        <f>+'[1]Ma tran chuc năng P5'!E79</f>
        <v>HC1.2</v>
      </c>
      <c r="H56" s="293" t="str">
        <f>+'[1]Ma tran chuc năng P5'!F79</f>
        <v>Công tác văn thư phòng</v>
      </c>
      <c r="I56" s="294" t="str">
        <f>+'[1]Ma tran chuc năng P5'!G79</f>
        <v>HC1.2.1</v>
      </c>
      <c r="J56" s="327" t="s">
        <v>563</v>
      </c>
      <c r="K56" s="169" t="s">
        <v>198</v>
      </c>
      <c r="L56" s="215">
        <v>0</v>
      </c>
      <c r="M56" s="317" t="s">
        <v>199</v>
      </c>
      <c r="N56" s="202">
        <v>1</v>
      </c>
      <c r="O56" s="262">
        <f>N56*D56*$C$55*$B$52*$A$9</f>
        <v>6.0774999999999996E-3</v>
      </c>
      <c r="P56" s="349"/>
      <c r="Q56" s="168"/>
      <c r="R56" s="189"/>
      <c r="S56" s="199"/>
      <c r="T56" s="349"/>
      <c r="U56" s="168"/>
      <c r="V56" s="189"/>
      <c r="W56" s="199"/>
    </row>
    <row r="57" spans="1:128" s="270" customFormat="1" ht="59.25" customHeight="1">
      <c r="A57" s="510"/>
      <c r="B57" s="515"/>
      <c r="C57" s="328">
        <v>0.1</v>
      </c>
      <c r="D57" s="365">
        <v>1</v>
      </c>
      <c r="E57" s="315" t="s">
        <v>195</v>
      </c>
      <c r="F57" s="315" t="s">
        <v>196</v>
      </c>
      <c r="G57" s="266" t="s">
        <v>573</v>
      </c>
      <c r="H57" s="329" t="s">
        <v>574</v>
      </c>
      <c r="I57" s="153" t="s">
        <v>575</v>
      </c>
      <c r="J57" s="329" t="s">
        <v>574</v>
      </c>
      <c r="K57" s="169" t="s">
        <v>586</v>
      </c>
      <c r="L57" s="406">
        <v>1</v>
      </c>
      <c r="M57" s="251" t="s">
        <v>199</v>
      </c>
      <c r="N57" s="330">
        <v>1</v>
      </c>
      <c r="O57" s="262">
        <f>N57*D57*C57*B52*A9</f>
        <v>1.1050000000000001E-2</v>
      </c>
      <c r="P57" s="349"/>
      <c r="Q57" s="168"/>
      <c r="R57" s="189"/>
      <c r="S57" s="199"/>
      <c r="T57" s="349"/>
      <c r="U57" s="168"/>
      <c r="V57" s="189"/>
      <c r="W57" s="199"/>
    </row>
    <row r="58" spans="1:128" s="270" customFormat="1" ht="63">
      <c r="A58" s="510"/>
      <c r="B58" s="515"/>
      <c r="C58" s="496">
        <v>0.2</v>
      </c>
      <c r="D58" s="497">
        <v>1</v>
      </c>
      <c r="E58" s="499" t="s">
        <v>166</v>
      </c>
      <c r="F58" s="502" t="s">
        <v>167</v>
      </c>
      <c r="G58" s="499" t="s">
        <v>497</v>
      </c>
      <c r="H58" s="502" t="s">
        <v>167</v>
      </c>
      <c r="I58" s="204" t="s">
        <v>495</v>
      </c>
      <c r="J58" s="331" t="s">
        <v>587</v>
      </c>
      <c r="K58" s="313" t="s">
        <v>242</v>
      </c>
      <c r="L58" s="215">
        <v>10</v>
      </c>
      <c r="M58" s="317" t="s">
        <v>199</v>
      </c>
      <c r="N58" s="202">
        <v>0.5</v>
      </c>
      <c r="O58" s="262">
        <f>N58*$D$58*$C$58*$B$52*$A$9</f>
        <v>1.1050000000000001E-2</v>
      </c>
      <c r="P58" s="349"/>
      <c r="Q58" s="168"/>
      <c r="R58" s="189"/>
      <c r="S58" s="199"/>
      <c r="T58" s="349"/>
      <c r="U58" s="168"/>
      <c r="V58" s="189"/>
      <c r="W58" s="199"/>
    </row>
    <row r="59" spans="1:128" s="270" customFormat="1" ht="31.5">
      <c r="A59" s="510"/>
      <c r="B59" s="515"/>
      <c r="C59" s="496"/>
      <c r="D59" s="498"/>
      <c r="E59" s="499"/>
      <c r="F59" s="502"/>
      <c r="G59" s="499"/>
      <c r="H59" s="502"/>
      <c r="I59" s="204" t="s">
        <v>496</v>
      </c>
      <c r="J59" s="195" t="s">
        <v>361</v>
      </c>
      <c r="K59" s="169" t="s">
        <v>198</v>
      </c>
      <c r="L59" s="215">
        <v>0</v>
      </c>
      <c r="M59" s="317" t="s">
        <v>199</v>
      </c>
      <c r="N59" s="202">
        <v>0.5</v>
      </c>
      <c r="O59" s="262">
        <f>N59*$D$58*$C$58*$B$52*$A$9</f>
        <v>1.1050000000000001E-2</v>
      </c>
      <c r="P59" s="349"/>
      <c r="Q59" s="168"/>
      <c r="R59" s="189"/>
      <c r="S59" s="199"/>
      <c r="T59" s="349"/>
      <c r="U59" s="168"/>
      <c r="V59" s="189"/>
      <c r="W59" s="199"/>
    </row>
    <row r="60" spans="1:128" s="270" customFormat="1" ht="78.75">
      <c r="A60" s="510"/>
      <c r="B60" s="515"/>
      <c r="C60" s="493">
        <v>0.2</v>
      </c>
      <c r="D60" s="363">
        <v>0.5</v>
      </c>
      <c r="E60" s="490" t="s">
        <v>172</v>
      </c>
      <c r="F60" s="495" t="s">
        <v>173</v>
      </c>
      <c r="G60" s="298" t="s">
        <v>501</v>
      </c>
      <c r="H60" s="155" t="s">
        <v>386</v>
      </c>
      <c r="I60" s="298" t="s">
        <v>500</v>
      </c>
      <c r="J60" s="156" t="s">
        <v>275</v>
      </c>
      <c r="K60" s="313" t="s">
        <v>588</v>
      </c>
      <c r="L60" s="407">
        <v>0</v>
      </c>
      <c r="M60" s="317" t="s">
        <v>199</v>
      </c>
      <c r="N60" s="202">
        <v>1</v>
      </c>
      <c r="O60" s="262">
        <f>N60*D60*$C$60*$B$52*$A$9</f>
        <v>1.1050000000000001E-2</v>
      </c>
      <c r="P60" s="349"/>
      <c r="Q60" s="168"/>
      <c r="R60" s="189"/>
      <c r="S60" s="199"/>
      <c r="T60" s="349"/>
      <c r="U60" s="168"/>
      <c r="V60" s="189"/>
      <c r="W60" s="199"/>
    </row>
    <row r="61" spans="1:128" s="270" customFormat="1" ht="78.75">
      <c r="A61" s="510"/>
      <c r="B61" s="515"/>
      <c r="C61" s="494"/>
      <c r="D61" s="363">
        <v>0.5</v>
      </c>
      <c r="E61" s="490"/>
      <c r="F61" s="495"/>
      <c r="G61" s="298" t="str">
        <f>+'[1]Ma tran chuc năng P5'!E84</f>
        <v>QT1.2</v>
      </c>
      <c r="H61" s="155" t="str">
        <f>+'[1]Ma tran chuc năng P5'!F84</f>
        <v>Tổ chức kiểm tra, giám sát và theo dõi đánh giá việc thực hiện công tác Iso của CBCNV trong phòng.</v>
      </c>
      <c r="I61" s="298" t="str">
        <f>+'[1]Ma tran chuc năng P5'!G84</f>
        <v>QT1.2.1</v>
      </c>
      <c r="J61" s="155" t="str">
        <f>+'[1]Ma tran chuc năng P5'!H84</f>
        <v>Tổ chức kiểm tra, giám sát và theo dõi đánh giá việc thực hiện công tác Iso của CBCNV trong phòng.</v>
      </c>
      <c r="K61" s="313" t="s">
        <v>589</v>
      </c>
      <c r="L61" s="371">
        <v>1</v>
      </c>
      <c r="M61" s="317" t="s">
        <v>199</v>
      </c>
      <c r="N61" s="202">
        <v>1</v>
      </c>
      <c r="O61" s="262">
        <f>N61*D61*$C$60*$B$52*$A$9</f>
        <v>1.1050000000000001E-2</v>
      </c>
      <c r="P61" s="349"/>
      <c r="Q61" s="168"/>
      <c r="R61" s="189"/>
      <c r="S61" s="199"/>
      <c r="T61" s="349"/>
      <c r="U61" s="168"/>
      <c r="V61" s="189"/>
      <c r="W61" s="199"/>
    </row>
    <row r="62" spans="1:128" s="270" customFormat="1" ht="93" customHeight="1">
      <c r="A62" s="510"/>
      <c r="B62" s="515"/>
      <c r="C62" s="493">
        <v>0.2</v>
      </c>
      <c r="D62" s="363">
        <v>0.5</v>
      </c>
      <c r="E62" s="490" t="s">
        <v>174</v>
      </c>
      <c r="F62" s="495" t="s">
        <v>175</v>
      </c>
      <c r="G62" s="298" t="s">
        <v>503</v>
      </c>
      <c r="H62" s="155" t="s">
        <v>389</v>
      </c>
      <c r="I62" s="298" t="s">
        <v>504</v>
      </c>
      <c r="J62" s="155" t="s">
        <v>276</v>
      </c>
      <c r="K62" s="313" t="s">
        <v>289</v>
      </c>
      <c r="L62" s="408" t="s">
        <v>590</v>
      </c>
      <c r="M62" s="317" t="s">
        <v>199</v>
      </c>
      <c r="N62" s="202">
        <v>1</v>
      </c>
      <c r="O62" s="262">
        <f>N62*D62*$C$62*$B$52*$A$9</f>
        <v>1.1050000000000001E-2</v>
      </c>
      <c r="P62" s="349"/>
      <c r="Q62" s="168"/>
      <c r="R62" s="189"/>
      <c r="S62" s="199"/>
      <c r="T62" s="349"/>
      <c r="U62" s="168"/>
      <c r="V62" s="189"/>
      <c r="W62" s="199"/>
    </row>
    <row r="63" spans="1:128" s="270" customFormat="1" ht="75.75" customHeight="1">
      <c r="A63" s="510"/>
      <c r="B63" s="515"/>
      <c r="C63" s="494"/>
      <c r="D63" s="363">
        <v>0.5</v>
      </c>
      <c r="E63" s="490"/>
      <c r="F63" s="495"/>
      <c r="G63" s="298" t="str">
        <f>+'[1]Ma tran chuc năng P5'!E86</f>
        <v>QT2.2</v>
      </c>
      <c r="H63" s="155" t="str">
        <f>+'[1]Ma tran chuc năng P5'!F86</f>
        <v>Tổ chức kiểm tra, giám sát và theo dõi đánh giá việc thực hiện công tác 5S của CBCNV trong phòng.</v>
      </c>
      <c r="I63" s="298" t="str">
        <f>+'[1]Ma tran chuc năng P5'!G86</f>
        <v>QT2.2.1</v>
      </c>
      <c r="J63" s="155" t="str">
        <f>+'[1]Ma tran chuc năng P5'!H86</f>
        <v>Tổ chức kiểm tra, giám sát và theo dõi đánh giá việc thực hiện công tác 5S của CBCNV trong phòng.</v>
      </c>
      <c r="K63" s="313" t="s">
        <v>589</v>
      </c>
      <c r="L63" s="358">
        <v>1</v>
      </c>
      <c r="M63" s="317" t="s">
        <v>199</v>
      </c>
      <c r="N63" s="202">
        <v>1</v>
      </c>
      <c r="O63" s="262">
        <f>N63*D63*$C$62*$B$52*$A$9</f>
        <v>1.1050000000000001E-2</v>
      </c>
      <c r="P63" s="349"/>
      <c r="Q63" s="168"/>
      <c r="R63" s="189"/>
      <c r="S63" s="199"/>
      <c r="T63" s="349"/>
      <c r="U63" s="168"/>
      <c r="V63" s="189"/>
      <c r="W63" s="199"/>
    </row>
    <row r="64" spans="1:128" s="159" customFormat="1" ht="81.75" customHeight="1">
      <c r="A64" s="510"/>
      <c r="B64" s="515"/>
      <c r="C64" s="307">
        <v>0.08</v>
      </c>
      <c r="D64" s="364">
        <v>1</v>
      </c>
      <c r="E64" s="298" t="s">
        <v>177</v>
      </c>
      <c r="F64" s="167" t="s">
        <v>178</v>
      </c>
      <c r="G64" s="298" t="s">
        <v>509</v>
      </c>
      <c r="H64" s="293" t="s">
        <v>391</v>
      </c>
      <c r="I64" s="189" t="s">
        <v>508</v>
      </c>
      <c r="J64" s="251" t="s">
        <v>391</v>
      </c>
      <c r="K64" s="313" t="s">
        <v>289</v>
      </c>
      <c r="L64" s="371">
        <v>100</v>
      </c>
      <c r="M64" s="317" t="s">
        <v>199</v>
      </c>
      <c r="N64" s="202">
        <v>1</v>
      </c>
      <c r="O64" s="262">
        <f>N64*D64*C64*B52*A9</f>
        <v>8.8400000000000006E-3</v>
      </c>
      <c r="P64" s="349"/>
      <c r="Q64" s="168"/>
      <c r="R64" s="189"/>
      <c r="S64" s="199"/>
      <c r="T64" s="349"/>
      <c r="U64" s="168"/>
      <c r="V64" s="189"/>
      <c r="W64" s="199"/>
      <c r="X64" s="191"/>
      <c r="Y64" s="191"/>
      <c r="Z64" s="191"/>
      <c r="AA64" s="191"/>
      <c r="AB64" s="191"/>
      <c r="AC64" s="191"/>
      <c r="AD64" s="191"/>
      <c r="AE64" s="191"/>
      <c r="AF64" s="191"/>
      <c r="AG64" s="191"/>
      <c r="AH64" s="191"/>
      <c r="AI64" s="191"/>
      <c r="AJ64" s="191"/>
      <c r="AK64" s="191"/>
      <c r="AL64" s="191"/>
      <c r="AM64" s="191"/>
      <c r="AN64" s="191"/>
      <c r="AO64" s="191"/>
      <c r="AP64" s="191"/>
      <c r="AQ64" s="191"/>
      <c r="AR64" s="191"/>
      <c r="AS64" s="191"/>
      <c r="AT64" s="191"/>
      <c r="AU64" s="191"/>
      <c r="AV64" s="191"/>
      <c r="AW64" s="191"/>
      <c r="AX64" s="191"/>
      <c r="AY64" s="191"/>
      <c r="AZ64" s="191"/>
      <c r="BA64" s="191"/>
      <c r="BB64" s="191"/>
      <c r="BC64" s="191"/>
      <c r="BD64" s="191"/>
      <c r="BE64" s="191"/>
      <c r="BF64" s="191"/>
      <c r="BG64" s="191"/>
      <c r="BH64" s="191"/>
      <c r="BI64" s="191"/>
      <c r="BJ64" s="191"/>
      <c r="BK64" s="191"/>
      <c r="BL64" s="191"/>
      <c r="BM64" s="191"/>
      <c r="BN64" s="191"/>
      <c r="BO64" s="191"/>
      <c r="BP64" s="191"/>
      <c r="BQ64" s="191"/>
      <c r="BR64" s="191"/>
      <c r="BS64" s="191"/>
      <c r="BT64" s="191"/>
      <c r="BU64" s="191"/>
      <c r="BV64" s="191"/>
      <c r="BW64" s="191"/>
      <c r="BX64" s="191"/>
      <c r="BY64" s="191"/>
      <c r="BZ64" s="191"/>
      <c r="CA64" s="191"/>
      <c r="CB64" s="191"/>
      <c r="CC64" s="191"/>
      <c r="CD64" s="191"/>
      <c r="CE64" s="191"/>
      <c r="CF64" s="191"/>
      <c r="CG64" s="191"/>
      <c r="CH64" s="191"/>
      <c r="CI64" s="191"/>
      <c r="CJ64" s="191"/>
      <c r="CK64" s="191"/>
      <c r="CL64" s="191"/>
      <c r="CM64" s="191"/>
      <c r="CN64" s="191"/>
      <c r="CO64" s="191"/>
      <c r="CP64" s="191"/>
      <c r="CQ64" s="191"/>
      <c r="CR64" s="191"/>
      <c r="CS64" s="191"/>
      <c r="CT64" s="191"/>
      <c r="CU64" s="191"/>
      <c r="CV64" s="191"/>
      <c r="CW64" s="191"/>
      <c r="CX64" s="191"/>
      <c r="CY64" s="191"/>
      <c r="CZ64" s="191"/>
      <c r="DA64" s="191"/>
      <c r="DB64" s="191"/>
      <c r="DC64" s="191"/>
      <c r="DD64" s="191"/>
      <c r="DE64" s="191"/>
      <c r="DF64" s="191"/>
      <c r="DG64" s="191"/>
      <c r="DH64" s="191"/>
      <c r="DI64" s="191"/>
      <c r="DJ64" s="191"/>
      <c r="DK64" s="191"/>
      <c r="DL64" s="191"/>
      <c r="DM64" s="191"/>
      <c r="DN64" s="191"/>
      <c r="DO64" s="191"/>
      <c r="DP64" s="191"/>
      <c r="DQ64" s="191"/>
      <c r="DR64" s="191"/>
      <c r="DS64" s="191"/>
      <c r="DT64" s="191"/>
      <c r="DU64" s="191"/>
      <c r="DV64" s="191"/>
      <c r="DW64" s="191"/>
      <c r="DX64" s="191"/>
    </row>
    <row r="65" spans="1:128" s="159" customFormat="1" ht="46.5" customHeight="1">
      <c r="A65" s="487">
        <v>0.15</v>
      </c>
      <c r="B65" s="312"/>
      <c r="C65" s="403"/>
      <c r="D65" s="312"/>
      <c r="E65" s="276" t="s">
        <v>219</v>
      </c>
      <c r="F65" s="488" t="s">
        <v>220</v>
      </c>
      <c r="G65" s="488"/>
      <c r="H65" s="488"/>
      <c r="I65" s="488"/>
      <c r="J65" s="488"/>
      <c r="K65" s="488"/>
      <c r="L65" s="488"/>
      <c r="M65" s="488"/>
      <c r="N65" s="277"/>
      <c r="O65" s="277"/>
      <c r="P65" s="332"/>
      <c r="Q65" s="332"/>
      <c r="R65" s="332"/>
      <c r="S65" s="278"/>
      <c r="T65" s="332"/>
      <c r="U65" s="332"/>
      <c r="V65" s="332"/>
      <c r="W65" s="278"/>
      <c r="X65" s="191"/>
      <c r="Y65" s="191"/>
      <c r="Z65" s="191"/>
      <c r="AA65" s="191"/>
      <c r="AB65" s="191"/>
      <c r="AC65" s="191"/>
      <c r="AD65" s="191"/>
      <c r="AE65" s="191"/>
      <c r="AF65" s="191"/>
      <c r="AG65" s="191"/>
      <c r="AH65" s="191"/>
      <c r="AI65" s="191"/>
      <c r="AJ65" s="191"/>
      <c r="AK65" s="191"/>
      <c r="AL65" s="191"/>
      <c r="AM65" s="191"/>
      <c r="AN65" s="191"/>
      <c r="AO65" s="191"/>
      <c r="AP65" s="191"/>
      <c r="AQ65" s="191"/>
      <c r="AR65" s="191"/>
      <c r="AS65" s="191"/>
      <c r="AT65" s="191"/>
      <c r="AU65" s="191"/>
      <c r="AV65" s="191"/>
      <c r="AW65" s="191"/>
      <c r="AX65" s="191"/>
      <c r="AY65" s="191"/>
      <c r="AZ65" s="191"/>
      <c r="BA65" s="191"/>
      <c r="BB65" s="191"/>
      <c r="BC65" s="191"/>
      <c r="BD65" s="191"/>
      <c r="BE65" s="191"/>
      <c r="BF65" s="191"/>
      <c r="BG65" s="191"/>
      <c r="BH65" s="191"/>
      <c r="BI65" s="191"/>
      <c r="BJ65" s="191"/>
      <c r="BK65" s="191"/>
      <c r="BL65" s="191"/>
      <c r="BM65" s="191"/>
      <c r="BN65" s="191"/>
      <c r="BO65" s="191"/>
      <c r="BP65" s="191"/>
      <c r="BQ65" s="191"/>
      <c r="BR65" s="191"/>
      <c r="BS65" s="191"/>
      <c r="BT65" s="191"/>
      <c r="BU65" s="191"/>
      <c r="BV65" s="191"/>
      <c r="BW65" s="191"/>
      <c r="BX65" s="191"/>
      <c r="BY65" s="191"/>
      <c r="BZ65" s="191"/>
      <c r="CA65" s="191"/>
      <c r="CB65" s="191"/>
      <c r="CC65" s="191"/>
      <c r="CD65" s="191"/>
      <c r="CE65" s="191"/>
      <c r="CF65" s="191"/>
      <c r="CG65" s="191"/>
      <c r="CH65" s="191"/>
      <c r="CI65" s="191"/>
      <c r="CJ65" s="191"/>
      <c r="CK65" s="191"/>
      <c r="CL65" s="191"/>
      <c r="CM65" s="191"/>
      <c r="CN65" s="191"/>
      <c r="CO65" s="191"/>
      <c r="CP65" s="191"/>
      <c r="CQ65" s="191"/>
      <c r="CR65" s="191"/>
      <c r="CS65" s="191"/>
      <c r="CT65" s="191"/>
      <c r="CU65" s="191"/>
      <c r="CV65" s="191"/>
      <c r="CW65" s="191"/>
      <c r="CX65" s="191"/>
      <c r="CY65" s="191"/>
      <c r="CZ65" s="191"/>
      <c r="DA65" s="191"/>
      <c r="DB65" s="191"/>
      <c r="DC65" s="191"/>
      <c r="DD65" s="191"/>
      <c r="DE65" s="191"/>
      <c r="DF65" s="191"/>
      <c r="DG65" s="191"/>
      <c r="DH65" s="191"/>
      <c r="DI65" s="191"/>
      <c r="DJ65" s="191"/>
      <c r="DK65" s="191"/>
      <c r="DL65" s="191"/>
      <c r="DM65" s="191"/>
      <c r="DN65" s="191"/>
      <c r="DO65" s="191"/>
      <c r="DP65" s="191"/>
      <c r="DQ65" s="191"/>
      <c r="DR65" s="191"/>
      <c r="DS65" s="191"/>
      <c r="DT65" s="191"/>
      <c r="DU65" s="191"/>
      <c r="DV65" s="191"/>
      <c r="DW65" s="191"/>
      <c r="DX65" s="191"/>
    </row>
    <row r="66" spans="1:128" s="159" customFormat="1" ht="49.9" customHeight="1">
      <c r="A66" s="487"/>
      <c r="B66" s="209">
        <v>0.6</v>
      </c>
      <c r="C66" s="208">
        <v>1</v>
      </c>
      <c r="D66" s="363">
        <v>1</v>
      </c>
      <c r="E66" s="298" t="s">
        <v>221</v>
      </c>
      <c r="F66" s="231" t="s">
        <v>240</v>
      </c>
      <c r="G66" s="333" t="s">
        <v>567</v>
      </c>
      <c r="H66" s="231" t="s">
        <v>240</v>
      </c>
      <c r="I66" s="195" t="s">
        <v>569</v>
      </c>
      <c r="J66" s="195" t="s">
        <v>222</v>
      </c>
      <c r="K66" s="169" t="s">
        <v>198</v>
      </c>
      <c r="L66" s="215">
        <v>0</v>
      </c>
      <c r="M66" s="317" t="s">
        <v>199</v>
      </c>
      <c r="N66" s="211">
        <v>1</v>
      </c>
      <c r="O66" s="262">
        <f>N66*D66*C66*B66*A65</f>
        <v>0.09</v>
      </c>
      <c r="P66" s="349"/>
      <c r="Q66" s="168"/>
      <c r="R66" s="189"/>
      <c r="S66" s="199"/>
      <c r="T66" s="349"/>
      <c r="U66" s="168"/>
      <c r="V66" s="189"/>
      <c r="W66" s="199"/>
      <c r="X66" s="191"/>
      <c r="Y66" s="191"/>
      <c r="Z66" s="191"/>
      <c r="AA66" s="191"/>
      <c r="AB66" s="191"/>
      <c r="AC66" s="191"/>
      <c r="AD66" s="191"/>
      <c r="AE66" s="191"/>
      <c r="AF66" s="191"/>
      <c r="AG66" s="191"/>
      <c r="AH66" s="191"/>
      <c r="AI66" s="191"/>
      <c r="AJ66" s="191"/>
      <c r="AK66" s="191"/>
      <c r="AL66" s="191"/>
      <c r="AM66" s="191"/>
      <c r="AN66" s="191"/>
      <c r="AO66" s="191"/>
      <c r="AP66" s="191"/>
      <c r="AQ66" s="191"/>
      <c r="AR66" s="191"/>
      <c r="AS66" s="191"/>
      <c r="AT66" s="191"/>
      <c r="AU66" s="191"/>
      <c r="AV66" s="191"/>
      <c r="AW66" s="191"/>
      <c r="AX66" s="191"/>
      <c r="AY66" s="191"/>
      <c r="AZ66" s="191"/>
      <c r="BA66" s="191"/>
      <c r="BB66" s="191"/>
      <c r="BC66" s="191"/>
      <c r="BD66" s="191"/>
      <c r="BE66" s="191"/>
      <c r="BF66" s="191"/>
      <c r="BG66" s="191"/>
      <c r="BH66" s="191"/>
      <c r="BI66" s="191"/>
      <c r="BJ66" s="191"/>
      <c r="BK66" s="191"/>
      <c r="BL66" s="191"/>
      <c r="BM66" s="191"/>
      <c r="BN66" s="191"/>
      <c r="BO66" s="191"/>
      <c r="BP66" s="191"/>
      <c r="BQ66" s="191"/>
      <c r="BR66" s="191"/>
      <c r="BS66" s="191"/>
      <c r="BT66" s="191"/>
      <c r="BU66" s="191"/>
      <c r="BV66" s="191"/>
      <c r="BW66" s="191"/>
      <c r="BX66" s="191"/>
      <c r="BY66" s="191"/>
      <c r="BZ66" s="191"/>
      <c r="CA66" s="191"/>
      <c r="CB66" s="191"/>
      <c r="CC66" s="191"/>
      <c r="CD66" s="191"/>
      <c r="CE66" s="191"/>
      <c r="CF66" s="191"/>
      <c r="CG66" s="191"/>
      <c r="CH66" s="191"/>
      <c r="CI66" s="191"/>
      <c r="CJ66" s="191"/>
      <c r="CK66" s="191"/>
      <c r="CL66" s="191"/>
      <c r="CM66" s="191"/>
      <c r="CN66" s="191"/>
      <c r="CO66" s="191"/>
      <c r="CP66" s="191"/>
      <c r="CQ66" s="191"/>
      <c r="CR66" s="191"/>
      <c r="CS66" s="191"/>
      <c r="CT66" s="191"/>
      <c r="CU66" s="191"/>
      <c r="CV66" s="191"/>
      <c r="CW66" s="191"/>
      <c r="CX66" s="191"/>
      <c r="CY66" s="191"/>
      <c r="CZ66" s="191"/>
      <c r="DA66" s="191"/>
      <c r="DB66" s="191"/>
      <c r="DC66" s="191"/>
      <c r="DD66" s="191"/>
      <c r="DE66" s="191"/>
      <c r="DF66" s="191"/>
      <c r="DG66" s="191"/>
      <c r="DH66" s="191"/>
      <c r="DI66" s="191"/>
      <c r="DJ66" s="191"/>
      <c r="DK66" s="191"/>
      <c r="DL66" s="191"/>
      <c r="DM66" s="191"/>
      <c r="DN66" s="191"/>
      <c r="DO66" s="191"/>
      <c r="DP66" s="191"/>
      <c r="DQ66" s="191"/>
      <c r="DR66" s="191"/>
      <c r="DS66" s="191"/>
      <c r="DT66" s="191"/>
      <c r="DU66" s="191"/>
      <c r="DV66" s="191"/>
      <c r="DW66" s="191"/>
      <c r="DX66" s="191"/>
    </row>
    <row r="67" spans="1:128" s="159" customFormat="1" ht="57" customHeight="1">
      <c r="A67" s="487"/>
      <c r="B67" s="209">
        <v>0.4</v>
      </c>
      <c r="C67" s="208">
        <v>1</v>
      </c>
      <c r="D67" s="363">
        <v>1</v>
      </c>
      <c r="E67" s="298" t="s">
        <v>223</v>
      </c>
      <c r="F67" s="231" t="s">
        <v>241</v>
      </c>
      <c r="G67" s="333" t="s">
        <v>568</v>
      </c>
      <c r="H67" s="231" t="s">
        <v>241</v>
      </c>
      <c r="I67" s="195" t="s">
        <v>570</v>
      </c>
      <c r="J67" s="195" t="s">
        <v>224</v>
      </c>
      <c r="K67" s="169" t="s">
        <v>198</v>
      </c>
      <c r="L67" s="215">
        <v>0</v>
      </c>
      <c r="M67" s="317" t="s">
        <v>199</v>
      </c>
      <c r="N67" s="211">
        <v>1</v>
      </c>
      <c r="O67" s="262">
        <f>N67*D67*C67*B67*A65</f>
        <v>0.06</v>
      </c>
      <c r="P67" s="349"/>
      <c r="Q67" s="168"/>
      <c r="R67" s="189"/>
      <c r="S67" s="199"/>
      <c r="T67" s="349"/>
      <c r="U67" s="168"/>
      <c r="V67" s="189"/>
      <c r="W67" s="199"/>
      <c r="X67" s="191"/>
      <c r="Y67" s="191"/>
      <c r="Z67" s="191"/>
      <c r="AA67" s="191"/>
      <c r="AB67" s="191"/>
      <c r="AC67" s="191"/>
      <c r="AD67" s="191"/>
      <c r="AE67" s="191"/>
      <c r="AF67" s="191"/>
      <c r="AG67" s="191"/>
      <c r="AH67" s="191"/>
      <c r="AI67" s="191"/>
      <c r="AJ67" s="191"/>
      <c r="AK67" s="191"/>
      <c r="AL67" s="191"/>
      <c r="AM67" s="191"/>
      <c r="AN67" s="191"/>
      <c r="AO67" s="191"/>
      <c r="AP67" s="191"/>
      <c r="AQ67" s="191"/>
      <c r="AR67" s="191"/>
      <c r="AS67" s="191"/>
      <c r="AT67" s="191"/>
      <c r="AU67" s="191"/>
      <c r="AV67" s="191"/>
      <c r="AW67" s="191"/>
      <c r="AX67" s="191"/>
      <c r="AY67" s="191"/>
      <c r="AZ67" s="191"/>
      <c r="BA67" s="191"/>
      <c r="BB67" s="191"/>
      <c r="BC67" s="191"/>
      <c r="BD67" s="191"/>
      <c r="BE67" s="191"/>
      <c r="BF67" s="191"/>
      <c r="BG67" s="191"/>
      <c r="BH67" s="191"/>
      <c r="BI67" s="191"/>
      <c r="BJ67" s="191"/>
      <c r="BK67" s="191"/>
      <c r="BL67" s="191"/>
      <c r="BM67" s="191"/>
      <c r="BN67" s="191"/>
      <c r="BO67" s="191"/>
      <c r="BP67" s="191"/>
      <c r="BQ67" s="191"/>
      <c r="BR67" s="191"/>
      <c r="BS67" s="191"/>
      <c r="BT67" s="191"/>
      <c r="BU67" s="191"/>
      <c r="BV67" s="191"/>
      <c r="BW67" s="191"/>
      <c r="BX67" s="191"/>
      <c r="BY67" s="191"/>
      <c r="BZ67" s="191"/>
      <c r="CA67" s="191"/>
      <c r="CB67" s="191"/>
      <c r="CC67" s="191"/>
      <c r="CD67" s="191"/>
      <c r="CE67" s="191"/>
      <c r="CF67" s="191"/>
      <c r="CG67" s="191"/>
      <c r="CH67" s="191"/>
      <c r="CI67" s="191"/>
      <c r="CJ67" s="191"/>
      <c r="CK67" s="191"/>
      <c r="CL67" s="191"/>
      <c r="CM67" s="191"/>
      <c r="CN67" s="191"/>
      <c r="CO67" s="191"/>
      <c r="CP67" s="191"/>
      <c r="CQ67" s="191"/>
      <c r="CR67" s="191"/>
      <c r="CS67" s="191"/>
      <c r="CT67" s="191"/>
      <c r="CU67" s="191"/>
      <c r="CV67" s="191"/>
      <c r="CW67" s="191"/>
      <c r="CX67" s="191"/>
      <c r="CY67" s="191"/>
      <c r="CZ67" s="191"/>
      <c r="DA67" s="191"/>
      <c r="DB67" s="191"/>
      <c r="DC67" s="191"/>
      <c r="DD67" s="191"/>
      <c r="DE67" s="191"/>
      <c r="DF67" s="191"/>
      <c r="DG67" s="191"/>
      <c r="DH67" s="191"/>
      <c r="DI67" s="191"/>
      <c r="DJ67" s="191"/>
      <c r="DK67" s="191"/>
      <c r="DL67" s="191"/>
      <c r="DM67" s="191"/>
      <c r="DN67" s="191"/>
      <c r="DO67" s="191"/>
      <c r="DP67" s="191"/>
      <c r="DQ67" s="191"/>
      <c r="DR67" s="191"/>
      <c r="DS67" s="191"/>
      <c r="DT67" s="191"/>
      <c r="DU67" s="191"/>
      <c r="DV67" s="191"/>
      <c r="DW67" s="191"/>
      <c r="DX67" s="191"/>
    </row>
    <row r="68" spans="1:128" s="159" customFormat="1" ht="29.45" customHeight="1">
      <c r="A68" s="367"/>
      <c r="B68" s="367"/>
      <c r="C68" s="367"/>
      <c r="D68" s="291"/>
      <c r="E68" s="279" t="s">
        <v>150</v>
      </c>
      <c r="F68" s="489" t="s">
        <v>225</v>
      </c>
      <c r="G68" s="489"/>
      <c r="H68" s="489"/>
      <c r="I68" s="489"/>
      <c r="J68" s="489"/>
      <c r="K68" s="489"/>
      <c r="L68" s="489"/>
      <c r="M68" s="489"/>
      <c r="N68" s="280"/>
      <c r="O68" s="280"/>
      <c r="P68" s="332"/>
      <c r="Q68" s="332"/>
      <c r="R68" s="334"/>
      <c r="S68" s="335"/>
      <c r="T68" s="332"/>
      <c r="U68" s="332"/>
      <c r="V68" s="334"/>
      <c r="W68" s="335"/>
      <c r="X68" s="191"/>
      <c r="Y68" s="191"/>
      <c r="Z68" s="191"/>
      <c r="AA68" s="191"/>
      <c r="AB68" s="191"/>
      <c r="AC68" s="191"/>
      <c r="AD68" s="191"/>
      <c r="AE68" s="191"/>
      <c r="AF68" s="191"/>
      <c r="AG68" s="191"/>
      <c r="AH68" s="191"/>
      <c r="AI68" s="191"/>
      <c r="AJ68" s="191"/>
      <c r="AK68" s="191"/>
      <c r="AL68" s="191"/>
      <c r="AM68" s="191"/>
      <c r="AN68" s="191"/>
      <c r="AO68" s="191"/>
      <c r="AP68" s="191"/>
      <c r="AQ68" s="191"/>
      <c r="AR68" s="191"/>
      <c r="AS68" s="191"/>
      <c r="AT68" s="191"/>
      <c r="AU68" s="191"/>
      <c r="AV68" s="191"/>
      <c r="AW68" s="191"/>
      <c r="AX68" s="191"/>
      <c r="AY68" s="191"/>
      <c r="AZ68" s="191"/>
      <c r="BA68" s="191"/>
      <c r="BB68" s="191"/>
      <c r="BC68" s="191"/>
      <c r="BD68" s="191"/>
      <c r="BE68" s="191"/>
      <c r="BF68" s="191"/>
      <c r="BG68" s="191"/>
      <c r="BH68" s="191"/>
      <c r="BI68" s="191"/>
      <c r="BJ68" s="191"/>
      <c r="BK68" s="191"/>
      <c r="BL68" s="191"/>
      <c r="BM68" s="191"/>
      <c r="BN68" s="191"/>
      <c r="BO68" s="191"/>
      <c r="BP68" s="191"/>
      <c r="BQ68" s="191"/>
      <c r="BR68" s="191"/>
      <c r="BS68" s="191"/>
      <c r="BT68" s="191"/>
      <c r="BU68" s="191"/>
      <c r="BV68" s="191"/>
      <c r="BW68" s="191"/>
      <c r="BX68" s="191"/>
      <c r="BY68" s="191"/>
      <c r="BZ68" s="191"/>
      <c r="CA68" s="191"/>
      <c r="CB68" s="191"/>
      <c r="CC68" s="191"/>
      <c r="CD68" s="191"/>
      <c r="CE68" s="191"/>
      <c r="CF68" s="191"/>
      <c r="CG68" s="191"/>
      <c r="CH68" s="191"/>
      <c r="CI68" s="191"/>
      <c r="CJ68" s="191"/>
      <c r="CK68" s="191"/>
      <c r="CL68" s="191"/>
      <c r="CM68" s="191"/>
      <c r="CN68" s="191"/>
      <c r="CO68" s="191"/>
      <c r="CP68" s="191"/>
      <c r="CQ68" s="191"/>
      <c r="CR68" s="191"/>
      <c r="CS68" s="191"/>
      <c r="CT68" s="191"/>
      <c r="CU68" s="191"/>
      <c r="CV68" s="191"/>
      <c r="CW68" s="191"/>
      <c r="CX68" s="191"/>
      <c r="CY68" s="191"/>
      <c r="CZ68" s="191"/>
      <c r="DA68" s="191"/>
      <c r="DB68" s="191"/>
      <c r="DC68" s="191"/>
      <c r="DD68" s="191"/>
      <c r="DE68" s="191"/>
      <c r="DF68" s="191"/>
      <c r="DG68" s="191"/>
      <c r="DH68" s="191"/>
      <c r="DI68" s="191"/>
      <c r="DJ68" s="191"/>
      <c r="DK68" s="191"/>
      <c r="DL68" s="191"/>
      <c r="DM68" s="191"/>
      <c r="DN68" s="191"/>
      <c r="DO68" s="191"/>
      <c r="DP68" s="191"/>
      <c r="DQ68" s="191"/>
      <c r="DR68" s="191"/>
      <c r="DS68" s="191"/>
      <c r="DT68" s="191"/>
      <c r="DU68" s="191"/>
      <c r="DV68" s="191"/>
      <c r="DW68" s="191"/>
      <c r="DX68" s="191"/>
    </row>
    <row r="69" spans="1:128" s="159" customFormat="1" ht="62.45" customHeight="1">
      <c r="A69" s="367"/>
      <c r="B69" s="367"/>
      <c r="C69" s="367"/>
      <c r="D69" s="291"/>
      <c r="E69" s="490" t="s">
        <v>226</v>
      </c>
      <c r="F69" s="491" t="s">
        <v>227</v>
      </c>
      <c r="G69" s="336" t="s">
        <v>527</v>
      </c>
      <c r="H69" s="336" t="s">
        <v>356</v>
      </c>
      <c r="I69" s="336" t="s">
        <v>528</v>
      </c>
      <c r="J69" s="336" t="s">
        <v>354</v>
      </c>
      <c r="K69" s="171" t="s">
        <v>564</v>
      </c>
      <c r="L69" s="215"/>
      <c r="M69" s="317" t="s">
        <v>199</v>
      </c>
      <c r="N69" s="211"/>
      <c r="O69" s="211"/>
      <c r="P69" s="317"/>
      <c r="Q69" s="211"/>
      <c r="R69" s="189"/>
      <c r="S69" s="199"/>
      <c r="T69" s="317"/>
      <c r="U69" s="211"/>
      <c r="V69" s="189"/>
      <c r="W69" s="199"/>
      <c r="X69" s="191"/>
      <c r="Y69" s="191"/>
      <c r="Z69" s="191"/>
      <c r="AA69" s="191"/>
      <c r="AB69" s="191"/>
      <c r="AC69" s="191"/>
      <c r="AD69" s="191"/>
      <c r="AE69" s="191"/>
      <c r="AF69" s="191"/>
      <c r="AG69" s="191"/>
      <c r="AH69" s="191"/>
      <c r="AI69" s="191"/>
      <c r="AJ69" s="191"/>
      <c r="AK69" s="191"/>
      <c r="AL69" s="191"/>
      <c r="AM69" s="191"/>
      <c r="AN69" s="191"/>
      <c r="AO69" s="191"/>
      <c r="AP69" s="191"/>
      <c r="AQ69" s="191"/>
      <c r="AR69" s="191"/>
      <c r="AS69" s="191"/>
      <c r="AT69" s="191"/>
      <c r="AU69" s="191"/>
      <c r="AV69" s="191"/>
      <c r="AW69" s="191"/>
      <c r="AX69" s="191"/>
      <c r="AY69" s="191"/>
      <c r="AZ69" s="191"/>
      <c r="BA69" s="191"/>
      <c r="BB69" s="191"/>
      <c r="BC69" s="191"/>
      <c r="BD69" s="191"/>
      <c r="BE69" s="191"/>
      <c r="BF69" s="191"/>
      <c r="BG69" s="191"/>
      <c r="BH69" s="191"/>
      <c r="BI69" s="191"/>
      <c r="BJ69" s="191"/>
      <c r="BK69" s="191"/>
      <c r="BL69" s="191"/>
      <c r="BM69" s="191"/>
      <c r="BN69" s="191"/>
      <c r="BO69" s="191"/>
      <c r="BP69" s="191"/>
      <c r="BQ69" s="191"/>
      <c r="BR69" s="191"/>
      <c r="BS69" s="191"/>
      <c r="BT69" s="191"/>
      <c r="BU69" s="191"/>
      <c r="BV69" s="191"/>
      <c r="BW69" s="191"/>
      <c r="BX69" s="191"/>
      <c r="BY69" s="191"/>
      <c r="BZ69" s="191"/>
      <c r="CA69" s="191"/>
      <c r="CB69" s="191"/>
      <c r="CC69" s="191"/>
      <c r="CD69" s="191"/>
      <c r="CE69" s="191"/>
      <c r="CF69" s="191"/>
      <c r="CG69" s="191"/>
      <c r="CH69" s="191"/>
      <c r="CI69" s="191"/>
      <c r="CJ69" s="191"/>
      <c r="CK69" s="191"/>
      <c r="CL69" s="191"/>
      <c r="CM69" s="191"/>
      <c r="CN69" s="191"/>
      <c r="CO69" s="191"/>
      <c r="CP69" s="191"/>
      <c r="CQ69" s="191"/>
      <c r="CR69" s="191"/>
      <c r="CS69" s="191"/>
      <c r="CT69" s="191"/>
      <c r="CU69" s="191"/>
      <c r="CV69" s="191"/>
      <c r="CW69" s="191"/>
      <c r="CX69" s="191"/>
      <c r="CY69" s="191"/>
      <c r="CZ69" s="191"/>
      <c r="DA69" s="191"/>
      <c r="DB69" s="191"/>
      <c r="DC69" s="191"/>
      <c r="DD69" s="191"/>
      <c r="DE69" s="191"/>
      <c r="DF69" s="191"/>
      <c r="DG69" s="191"/>
      <c r="DH69" s="191"/>
      <c r="DI69" s="191"/>
      <c r="DJ69" s="191"/>
      <c r="DK69" s="191"/>
      <c r="DL69" s="191"/>
      <c r="DM69" s="191"/>
      <c r="DN69" s="191"/>
      <c r="DO69" s="191"/>
      <c r="DP69" s="191"/>
      <c r="DQ69" s="191"/>
      <c r="DR69" s="191"/>
      <c r="DS69" s="191"/>
      <c r="DT69" s="191"/>
      <c r="DU69" s="191"/>
      <c r="DV69" s="191"/>
      <c r="DW69" s="191"/>
      <c r="DX69" s="191"/>
    </row>
    <row r="70" spans="1:128" s="159" customFormat="1" ht="62.45" customHeight="1">
      <c r="A70" s="367"/>
      <c r="B70" s="367"/>
      <c r="C70" s="367"/>
      <c r="D70" s="291"/>
      <c r="E70" s="490"/>
      <c r="F70" s="491"/>
      <c r="G70" s="336" t="s">
        <v>571</v>
      </c>
      <c r="H70" s="336" t="s">
        <v>357</v>
      </c>
      <c r="I70" s="336" t="s">
        <v>565</v>
      </c>
      <c r="J70" s="336" t="s">
        <v>355</v>
      </c>
      <c r="K70" s="171" t="s">
        <v>564</v>
      </c>
      <c r="L70" s="215"/>
      <c r="M70" s="317" t="s">
        <v>199</v>
      </c>
      <c r="N70" s="211"/>
      <c r="O70" s="211"/>
      <c r="P70" s="317"/>
      <c r="Q70" s="211"/>
      <c r="R70" s="189"/>
      <c r="S70" s="199"/>
      <c r="T70" s="317"/>
      <c r="U70" s="211"/>
      <c r="V70" s="189"/>
      <c r="W70" s="199"/>
      <c r="X70" s="191"/>
      <c r="Y70" s="191"/>
      <c r="Z70" s="191"/>
      <c r="AA70" s="191"/>
      <c r="AB70" s="191"/>
      <c r="AC70" s="191"/>
      <c r="AD70" s="191"/>
      <c r="AE70" s="191"/>
      <c r="AF70" s="191"/>
      <c r="AG70" s="191"/>
      <c r="AH70" s="191"/>
      <c r="AI70" s="191"/>
      <c r="AJ70" s="191"/>
      <c r="AK70" s="191"/>
      <c r="AL70" s="191"/>
      <c r="AM70" s="191"/>
      <c r="AN70" s="191"/>
      <c r="AO70" s="191"/>
      <c r="AP70" s="191"/>
      <c r="AQ70" s="191"/>
      <c r="AR70" s="191"/>
      <c r="AS70" s="191"/>
      <c r="AT70" s="191"/>
      <c r="AU70" s="191"/>
      <c r="AV70" s="191"/>
      <c r="AW70" s="191"/>
      <c r="AX70" s="191"/>
      <c r="AY70" s="191"/>
      <c r="AZ70" s="191"/>
      <c r="BA70" s="191"/>
      <c r="BB70" s="191"/>
      <c r="BC70" s="191"/>
      <c r="BD70" s="191"/>
      <c r="BE70" s="191"/>
      <c r="BF70" s="191"/>
      <c r="BG70" s="191"/>
      <c r="BH70" s="191"/>
      <c r="BI70" s="191"/>
      <c r="BJ70" s="191"/>
      <c r="BK70" s="191"/>
      <c r="BL70" s="191"/>
      <c r="BM70" s="191"/>
      <c r="BN70" s="191"/>
      <c r="BO70" s="191"/>
      <c r="BP70" s="191"/>
      <c r="BQ70" s="191"/>
      <c r="BR70" s="191"/>
      <c r="BS70" s="191"/>
      <c r="BT70" s="191"/>
      <c r="BU70" s="191"/>
      <c r="BV70" s="191"/>
      <c r="BW70" s="191"/>
      <c r="BX70" s="191"/>
      <c r="BY70" s="191"/>
      <c r="BZ70" s="191"/>
      <c r="CA70" s="191"/>
      <c r="CB70" s="191"/>
      <c r="CC70" s="191"/>
      <c r="CD70" s="191"/>
      <c r="CE70" s="191"/>
      <c r="CF70" s="191"/>
      <c r="CG70" s="191"/>
      <c r="CH70" s="191"/>
      <c r="CI70" s="191"/>
      <c r="CJ70" s="191"/>
      <c r="CK70" s="191"/>
      <c r="CL70" s="191"/>
      <c r="CM70" s="191"/>
      <c r="CN70" s="191"/>
      <c r="CO70" s="191"/>
      <c r="CP70" s="191"/>
      <c r="CQ70" s="191"/>
      <c r="CR70" s="191"/>
      <c r="CS70" s="191"/>
      <c r="CT70" s="191"/>
      <c r="CU70" s="191"/>
      <c r="CV70" s="191"/>
      <c r="CW70" s="191"/>
      <c r="CX70" s="191"/>
      <c r="CY70" s="191"/>
      <c r="CZ70" s="191"/>
      <c r="DA70" s="191"/>
      <c r="DB70" s="191"/>
      <c r="DC70" s="191"/>
      <c r="DD70" s="191"/>
      <c r="DE70" s="191"/>
      <c r="DF70" s="191"/>
      <c r="DG70" s="191"/>
      <c r="DH70" s="191"/>
      <c r="DI70" s="191"/>
      <c r="DJ70" s="191"/>
      <c r="DK70" s="191"/>
      <c r="DL70" s="191"/>
      <c r="DM70" s="191"/>
      <c r="DN70" s="191"/>
      <c r="DO70" s="191"/>
      <c r="DP70" s="191"/>
      <c r="DQ70" s="191"/>
      <c r="DR70" s="191"/>
      <c r="DS70" s="191"/>
      <c r="DT70" s="191"/>
      <c r="DU70" s="191"/>
      <c r="DV70" s="191"/>
      <c r="DW70" s="191"/>
      <c r="DX70" s="191"/>
    </row>
    <row r="71" spans="1:128" ht="91.5" customHeight="1">
      <c r="A71" s="367"/>
      <c r="B71" s="367"/>
      <c r="C71" s="367"/>
      <c r="D71" s="291"/>
      <c r="E71" s="298" t="s">
        <v>228</v>
      </c>
      <c r="F71" s="337" t="s">
        <v>229</v>
      </c>
      <c r="G71" s="337" t="s">
        <v>566</v>
      </c>
      <c r="H71" s="337" t="s">
        <v>229</v>
      </c>
      <c r="I71" s="337" t="s">
        <v>572</v>
      </c>
      <c r="J71" s="337" t="s">
        <v>229</v>
      </c>
      <c r="K71" s="170" t="s">
        <v>242</v>
      </c>
      <c r="L71" s="216"/>
      <c r="M71" s="338" t="s">
        <v>199</v>
      </c>
      <c r="N71" s="211"/>
      <c r="O71" s="211"/>
      <c r="P71" s="317"/>
      <c r="Q71" s="198"/>
      <c r="R71" s="189"/>
      <c r="S71" s="199"/>
      <c r="T71" s="317"/>
      <c r="U71" s="198"/>
      <c r="V71" s="189"/>
      <c r="W71" s="199"/>
    </row>
    <row r="72" spans="1:128" s="181" customFormat="1" ht="37.15" customHeight="1">
      <c r="A72" s="367"/>
      <c r="B72" s="367"/>
      <c r="C72" s="367"/>
      <c r="D72" s="291"/>
      <c r="E72" s="298"/>
      <c r="F72" s="492" t="s">
        <v>230</v>
      </c>
      <c r="G72" s="492"/>
      <c r="H72" s="492"/>
      <c r="I72" s="492"/>
      <c r="J72" s="492"/>
      <c r="K72" s="339"/>
      <c r="L72" s="339"/>
      <c r="M72" s="340"/>
      <c r="N72" s="341"/>
      <c r="O72" s="341">
        <f>SUM(O12:O71)</f>
        <v>1</v>
      </c>
      <c r="P72" s="342"/>
      <c r="Q72" s="342"/>
      <c r="R72" s="342"/>
      <c r="S72" s="366"/>
      <c r="T72" s="342"/>
      <c r="U72" s="342"/>
      <c r="V72" s="342"/>
      <c r="W72" s="366"/>
      <c r="X72" s="193"/>
      <c r="Y72" s="193"/>
      <c r="Z72" s="193"/>
      <c r="AA72" s="193"/>
      <c r="AB72" s="193"/>
      <c r="AC72" s="193"/>
      <c r="AD72" s="193"/>
      <c r="AE72" s="193"/>
      <c r="AF72" s="193"/>
      <c r="AG72" s="193"/>
      <c r="AH72" s="193"/>
      <c r="AI72" s="193"/>
      <c r="AJ72" s="193"/>
      <c r="AK72" s="193"/>
      <c r="AL72" s="193"/>
      <c r="AM72" s="193"/>
      <c r="AN72" s="193"/>
      <c r="AO72" s="193"/>
      <c r="AP72" s="193"/>
      <c r="AQ72" s="193"/>
      <c r="AR72" s="193"/>
      <c r="AS72" s="193"/>
      <c r="AT72" s="193"/>
      <c r="AU72" s="193"/>
      <c r="AV72" s="193"/>
      <c r="AW72" s="193"/>
      <c r="AX72" s="193"/>
      <c r="AY72" s="193"/>
      <c r="AZ72" s="193"/>
      <c r="BA72" s="193"/>
      <c r="BB72" s="193"/>
      <c r="BC72" s="193"/>
      <c r="BD72" s="193"/>
      <c r="BE72" s="193"/>
      <c r="BF72" s="193"/>
      <c r="BG72" s="193"/>
      <c r="BH72" s="193"/>
      <c r="BI72" s="193"/>
      <c r="BJ72" s="193"/>
      <c r="BK72" s="193"/>
      <c r="BL72" s="193"/>
      <c r="BM72" s="193"/>
      <c r="BN72" s="193"/>
      <c r="BO72" s="193"/>
      <c r="BP72" s="193"/>
      <c r="BQ72" s="193"/>
      <c r="BR72" s="193"/>
      <c r="BS72" s="193"/>
      <c r="BT72" s="193"/>
      <c r="BU72" s="193"/>
      <c r="BV72" s="193"/>
      <c r="BW72" s="193"/>
      <c r="BX72" s="193"/>
      <c r="BY72" s="193"/>
      <c r="BZ72" s="193"/>
      <c r="CA72" s="193"/>
      <c r="CB72" s="193"/>
      <c r="CC72" s="193"/>
      <c r="CD72" s="193"/>
      <c r="CE72" s="193"/>
      <c r="CF72" s="193"/>
      <c r="CG72" s="193"/>
      <c r="CH72" s="193"/>
      <c r="CI72" s="193"/>
      <c r="CJ72" s="193"/>
      <c r="CK72" s="193"/>
      <c r="CL72" s="193"/>
      <c r="CM72" s="193"/>
      <c r="CN72" s="193"/>
      <c r="CO72" s="193"/>
      <c r="CP72" s="193"/>
      <c r="CQ72" s="193"/>
      <c r="CR72" s="193"/>
      <c r="CS72" s="193"/>
      <c r="CT72" s="193"/>
      <c r="CU72" s="193"/>
      <c r="CV72" s="193"/>
      <c r="CW72" s="193"/>
      <c r="CX72" s="193"/>
      <c r="CY72" s="193"/>
      <c r="CZ72" s="193"/>
      <c r="DA72" s="193"/>
      <c r="DB72" s="193"/>
      <c r="DC72" s="193"/>
      <c r="DD72" s="193"/>
      <c r="DE72" s="193"/>
      <c r="DF72" s="193"/>
      <c r="DG72" s="193"/>
      <c r="DH72" s="193"/>
      <c r="DI72" s="193"/>
      <c r="DJ72" s="193"/>
      <c r="DK72" s="193"/>
      <c r="DL72" s="193"/>
      <c r="DM72" s="193"/>
      <c r="DN72" s="193"/>
      <c r="DO72" s="193"/>
      <c r="DP72" s="193"/>
      <c r="DQ72" s="193"/>
      <c r="DR72" s="193"/>
      <c r="DS72" s="193"/>
      <c r="DT72" s="193"/>
      <c r="DU72" s="193"/>
      <c r="DV72" s="193"/>
      <c r="DW72" s="193"/>
      <c r="DX72" s="193"/>
    </row>
    <row r="73" spans="1:128">
      <c r="E73" s="174"/>
      <c r="F73" s="343"/>
      <c r="G73" s="343"/>
      <c r="H73" s="344"/>
      <c r="I73" s="343"/>
      <c r="J73" s="175"/>
      <c r="K73" s="176"/>
      <c r="L73" s="217"/>
      <c r="M73" s="345"/>
      <c r="N73" s="177"/>
      <c r="O73" s="177"/>
      <c r="P73" s="346"/>
      <c r="Q73" s="346"/>
      <c r="R73" s="346"/>
    </row>
    <row r="74" spans="1:128">
      <c r="Y74" s="347"/>
      <c r="Z74" s="347"/>
    </row>
    <row r="75" spans="1:128" s="183" customFormat="1">
      <c r="E75" s="178"/>
      <c r="F75" s="485" t="s">
        <v>231</v>
      </c>
      <c r="G75" s="485"/>
      <c r="H75" s="485"/>
      <c r="I75" s="182"/>
      <c r="J75" s="182"/>
      <c r="M75" s="486" t="s">
        <v>232</v>
      </c>
      <c r="N75" s="486"/>
      <c r="O75" s="486"/>
      <c r="P75" s="486"/>
      <c r="Q75" s="486"/>
      <c r="R75" s="486"/>
      <c r="S75" s="486"/>
      <c r="T75" s="181"/>
      <c r="U75" s="181"/>
      <c r="V75" s="181"/>
      <c r="W75" s="181"/>
      <c r="X75" s="193"/>
      <c r="Y75" s="347"/>
      <c r="Z75" s="347"/>
      <c r="AA75" s="193"/>
      <c r="AB75" s="193"/>
      <c r="AC75" s="193"/>
      <c r="AD75" s="193"/>
      <c r="AE75" s="193"/>
      <c r="AF75" s="193"/>
      <c r="AG75" s="193"/>
      <c r="AH75" s="193"/>
      <c r="AI75" s="193"/>
      <c r="AJ75" s="193"/>
      <c r="AK75" s="193"/>
      <c r="AL75" s="193"/>
      <c r="AM75" s="193"/>
      <c r="AN75" s="193"/>
      <c r="AO75" s="193"/>
      <c r="AP75" s="193"/>
      <c r="AQ75" s="193"/>
      <c r="AR75" s="193"/>
      <c r="AS75" s="193"/>
      <c r="AT75" s="193"/>
      <c r="AU75" s="193"/>
      <c r="AV75" s="193"/>
      <c r="AW75" s="193"/>
      <c r="AX75" s="193"/>
      <c r="AY75" s="193"/>
      <c r="AZ75" s="193"/>
      <c r="BA75" s="193"/>
      <c r="BB75" s="193"/>
      <c r="BC75" s="193"/>
      <c r="BD75" s="193"/>
      <c r="BE75" s="193"/>
      <c r="BF75" s="193"/>
      <c r="BG75" s="193"/>
      <c r="BH75" s="193"/>
      <c r="BI75" s="193"/>
      <c r="BJ75" s="193"/>
      <c r="BK75" s="193"/>
      <c r="BL75" s="193"/>
      <c r="BM75" s="193"/>
      <c r="BN75" s="193"/>
      <c r="BO75" s="193"/>
      <c r="BP75" s="193"/>
      <c r="BQ75" s="193"/>
      <c r="BR75" s="193"/>
      <c r="BS75" s="193"/>
      <c r="BT75" s="193"/>
      <c r="BU75" s="193"/>
      <c r="BV75" s="193"/>
      <c r="BW75" s="193"/>
      <c r="BX75" s="193"/>
      <c r="BY75" s="193"/>
      <c r="BZ75" s="193"/>
      <c r="CA75" s="193"/>
      <c r="CB75" s="193"/>
      <c r="CC75" s="193"/>
      <c r="CD75" s="193"/>
      <c r="CE75" s="193"/>
      <c r="CF75" s="193"/>
      <c r="CG75" s="193"/>
      <c r="CH75" s="193"/>
      <c r="CI75" s="193"/>
      <c r="CJ75" s="193"/>
      <c r="CK75" s="193"/>
      <c r="CL75" s="193"/>
      <c r="CM75" s="193"/>
      <c r="CN75" s="193"/>
      <c r="CO75" s="193"/>
      <c r="CP75" s="193"/>
      <c r="CQ75" s="193"/>
      <c r="CR75" s="193"/>
      <c r="CS75" s="193"/>
      <c r="CT75" s="193"/>
      <c r="CU75" s="193"/>
      <c r="CV75" s="193"/>
      <c r="CW75" s="193"/>
      <c r="CX75" s="193"/>
      <c r="CY75" s="193"/>
      <c r="CZ75" s="193"/>
      <c r="DA75" s="193"/>
      <c r="DB75" s="193"/>
      <c r="DC75" s="193"/>
      <c r="DD75" s="193"/>
      <c r="DE75" s="193"/>
      <c r="DF75" s="193"/>
      <c r="DG75" s="193"/>
      <c r="DH75" s="193"/>
      <c r="DI75" s="193"/>
      <c r="DJ75" s="193"/>
      <c r="DK75" s="193"/>
      <c r="DL75" s="193"/>
      <c r="DM75" s="193"/>
      <c r="DN75" s="193"/>
      <c r="DO75" s="193"/>
      <c r="DP75" s="193"/>
      <c r="DQ75" s="193"/>
      <c r="DR75" s="193"/>
      <c r="DS75" s="193"/>
      <c r="DT75" s="193"/>
      <c r="DU75" s="193"/>
      <c r="DV75" s="193"/>
      <c r="DW75" s="193"/>
      <c r="DX75" s="193"/>
    </row>
    <row r="76" spans="1:128">
      <c r="Y76" s="347"/>
      <c r="Z76" s="347"/>
    </row>
    <row r="77" spans="1:128">
      <c r="Y77" s="347"/>
      <c r="Z77" s="347"/>
    </row>
    <row r="78" spans="1:128">
      <c r="Y78" s="193"/>
      <c r="Z78" s="193"/>
    </row>
    <row r="79" spans="1:128">
      <c r="H79" s="250" t="s">
        <v>592</v>
      </c>
    </row>
  </sheetData>
  <mergeCells count="91">
    <mergeCell ref="A1:F2"/>
    <mergeCell ref="I1:R1"/>
    <mergeCell ref="S1:W1"/>
    <mergeCell ref="I2:L2"/>
    <mergeCell ref="M2:R2"/>
    <mergeCell ref="S2:W2"/>
    <mergeCell ref="P3:W4"/>
    <mergeCell ref="K4:K6"/>
    <mergeCell ref="L4:L6"/>
    <mergeCell ref="P5:S5"/>
    <mergeCell ref="T5:W5"/>
    <mergeCell ref="K3:L3"/>
    <mergeCell ref="M3:M6"/>
    <mergeCell ref="N3:N6"/>
    <mergeCell ref="O3:O6"/>
    <mergeCell ref="B3:B6"/>
    <mergeCell ref="C3:C6"/>
    <mergeCell ref="D3:D6"/>
    <mergeCell ref="E3:F3"/>
    <mergeCell ref="I3:J3"/>
    <mergeCell ref="J4:J6"/>
    <mergeCell ref="E4:E6"/>
    <mergeCell ref="F4:F6"/>
    <mergeCell ref="G4:G6"/>
    <mergeCell ref="H4:H6"/>
    <mergeCell ref="I4:I6"/>
    <mergeCell ref="A9:A64"/>
    <mergeCell ref="F9:M9"/>
    <mergeCell ref="B10:B16"/>
    <mergeCell ref="C12:C14"/>
    <mergeCell ref="F15:M15"/>
    <mergeCell ref="F17:M17"/>
    <mergeCell ref="E30:E31"/>
    <mergeCell ref="F30:F31"/>
    <mergeCell ref="F41:M41"/>
    <mergeCell ref="F43:M43"/>
    <mergeCell ref="C44:C45"/>
    <mergeCell ref="F46:M46"/>
    <mergeCell ref="F58:F59"/>
    <mergeCell ref="B52:B64"/>
    <mergeCell ref="C24:C40"/>
    <mergeCell ref="C62:C63"/>
    <mergeCell ref="A3:A6"/>
    <mergeCell ref="B18:B50"/>
    <mergeCell ref="F18:M18"/>
    <mergeCell ref="F20:M20"/>
    <mergeCell ref="C21:C22"/>
    <mergeCell ref="F23:M23"/>
    <mergeCell ref="E24:E25"/>
    <mergeCell ref="F24:F25"/>
    <mergeCell ref="E26:E27"/>
    <mergeCell ref="F26:F27"/>
    <mergeCell ref="C47:C48"/>
    <mergeCell ref="E47:E48"/>
    <mergeCell ref="F47:F48"/>
    <mergeCell ref="E28:E29"/>
    <mergeCell ref="F28:F29"/>
    <mergeCell ref="H38:H40"/>
    <mergeCell ref="E62:E63"/>
    <mergeCell ref="F62:F63"/>
    <mergeCell ref="F49:M49"/>
    <mergeCell ref="F51:M51"/>
    <mergeCell ref="G58:G59"/>
    <mergeCell ref="H58:H59"/>
    <mergeCell ref="C60:C61"/>
    <mergeCell ref="E60:E61"/>
    <mergeCell ref="F60:F61"/>
    <mergeCell ref="C55:C56"/>
    <mergeCell ref="E55:E56"/>
    <mergeCell ref="F55:F56"/>
    <mergeCell ref="C58:C59"/>
    <mergeCell ref="D58:D59"/>
    <mergeCell ref="E58:E59"/>
    <mergeCell ref="F75:H75"/>
    <mergeCell ref="M75:S75"/>
    <mergeCell ref="A65:A67"/>
    <mergeCell ref="F65:M65"/>
    <mergeCell ref="F68:M68"/>
    <mergeCell ref="E69:E70"/>
    <mergeCell ref="F69:F70"/>
    <mergeCell ref="F72:J72"/>
    <mergeCell ref="G38:G40"/>
    <mergeCell ref="F32:F40"/>
    <mergeCell ref="E32:E40"/>
    <mergeCell ref="D38:D40"/>
    <mergeCell ref="H35:H37"/>
    <mergeCell ref="G35:G37"/>
    <mergeCell ref="D35:D37"/>
    <mergeCell ref="H32:H34"/>
    <mergeCell ref="G32:G34"/>
    <mergeCell ref="D32:D34"/>
  </mergeCells>
  <pageMargins left="0.70866141732283472" right="0.70866141732283472" top="0.74803149606299213" bottom="0.74803149606299213" header="0.31496062992125984" footer="0.31496062992125984"/>
  <pageSetup paperSize="9" scale="8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Ban do chien luoc PCYB</vt:lpstr>
      <vt:lpstr>BSC P5</vt:lpstr>
      <vt:lpstr>Ma tran chuc năng P5</vt:lpstr>
      <vt:lpstr>BANG KPI TP P5 </vt:lpstr>
      <vt:lpstr>'Ma tran chuc năng P5'!Print_Titles</vt:lpstr>
    </vt:vector>
  </TitlesOfParts>
  <Company>FTU</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Nhâm Ngô</dc:creator>
  <cp:lastModifiedBy>admin</cp:lastModifiedBy>
  <cp:lastPrinted>2018-06-05T06:46:44Z</cp:lastPrinted>
  <dcterms:created xsi:type="dcterms:W3CDTF">2016-11-18T02:13:24Z</dcterms:created>
  <dcterms:modified xsi:type="dcterms:W3CDTF">2018-08-30T10:05:40Z</dcterms:modified>
</cp:coreProperties>
</file>