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s44\Documents\SystemsGuides\eCornell\"/>
    </mc:Choice>
  </mc:AlternateContent>
  <bookViews>
    <workbookView xWindow="480" yWindow="225" windowWidth="22995" windowHeight="9855" firstSheet="6" activeTab="16"/>
  </bookViews>
  <sheets>
    <sheet name="Step 1" sheetId="7" r:id="rId1"/>
    <sheet name="Step 1a" sheetId="9" r:id="rId2"/>
    <sheet name="Step 2" sheetId="10" r:id="rId3"/>
    <sheet name="Step 3" sheetId="12" r:id="rId4"/>
    <sheet name="Steps 3a" sheetId="13" r:id="rId5"/>
    <sheet name="Steps 4" sheetId="14" r:id="rId6"/>
    <sheet name="Step 6" sheetId="15" r:id="rId7"/>
    <sheet name="Step 7" sheetId="6" r:id="rId8"/>
    <sheet name="Step 8" sheetId="16" r:id="rId9"/>
    <sheet name="Step 9" sheetId="5" r:id="rId10"/>
    <sheet name="Step 12 &amp; 12a" sheetId="18" r:id="rId11"/>
    <sheet name="Calc. Imputed Importance" sheetId="3" r:id="rId12"/>
    <sheet name="Step 13" sheetId="19" r:id="rId13"/>
    <sheet name="Step 14" sheetId="20" r:id="rId14"/>
    <sheet name="Step 15" sheetId="21" r:id="rId15"/>
    <sheet name="Step 16 &amp; 17" sheetId="22" r:id="rId16"/>
    <sheet name="Step 20" sheetId="4" r:id="rId17"/>
    <sheet name="(opt)CustomerPerceptionSliders" sheetId="23" r:id="rId18"/>
  </sheets>
  <calcPr calcId="162913"/>
</workbook>
</file>

<file path=xl/calcChain.xml><?xml version="1.0" encoding="utf-8"?>
<calcChain xmlns="http://schemas.openxmlformats.org/spreadsheetml/2006/main">
  <c r="AL44" i="4" l="1"/>
  <c r="AL43" i="4"/>
  <c r="AL42" i="4"/>
  <c r="AL41" i="4"/>
  <c r="AL40" i="4"/>
  <c r="AL39" i="4"/>
  <c r="AL38" i="4"/>
  <c r="AL37" i="4"/>
  <c r="AL36" i="4"/>
  <c r="AL35" i="4"/>
  <c r="AL34" i="4"/>
  <c r="AL33" i="4"/>
  <c r="AL45" i="4" l="1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AL44" i="22"/>
  <c r="AK44" i="22"/>
  <c r="AJ44" i="22"/>
  <c r="AI44" i="22"/>
  <c r="AL43" i="22"/>
  <c r="AK43" i="22"/>
  <c r="AJ43" i="22"/>
  <c r="AI43" i="22"/>
  <c r="AL42" i="22"/>
  <c r="AK42" i="22"/>
  <c r="AJ42" i="22"/>
  <c r="AI42" i="22"/>
  <c r="AL41" i="22"/>
  <c r="AK41" i="22"/>
  <c r="AJ41" i="22"/>
  <c r="AI41" i="22"/>
  <c r="AL40" i="22"/>
  <c r="AK40" i="22"/>
  <c r="AJ40" i="22"/>
  <c r="AI40" i="22"/>
  <c r="AL39" i="22"/>
  <c r="AK39" i="22"/>
  <c r="AJ39" i="22"/>
  <c r="AI39" i="22"/>
  <c r="AL38" i="22"/>
  <c r="AK38" i="22"/>
  <c r="AJ38" i="22"/>
  <c r="AI38" i="22"/>
  <c r="AL37" i="22"/>
  <c r="AK37" i="22"/>
  <c r="AJ37" i="22"/>
  <c r="AI37" i="22"/>
  <c r="AL36" i="22"/>
  <c r="AK36" i="22"/>
  <c r="AJ36" i="22"/>
  <c r="AI36" i="22"/>
  <c r="AL35" i="22"/>
  <c r="AK35" i="22"/>
  <c r="AJ35" i="22"/>
  <c r="AI35" i="22"/>
  <c r="A35" i="22"/>
  <c r="A36" i="22" s="1"/>
  <c r="A37" i="22" s="1"/>
  <c r="A38" i="22" s="1"/>
  <c r="A39" i="22" s="1"/>
  <c r="A40" i="22" s="1"/>
  <c r="A41" i="22" s="1"/>
  <c r="A42" i="22" s="1"/>
  <c r="A43" i="22" s="1"/>
  <c r="A44" i="22" s="1"/>
  <c r="AL34" i="22"/>
  <c r="AK34" i="22"/>
  <c r="AJ34" i="22"/>
  <c r="AI34" i="22"/>
  <c r="A34" i="22"/>
  <c r="AL33" i="22"/>
  <c r="AK33" i="22"/>
  <c r="AJ33" i="22"/>
  <c r="AI33" i="22"/>
  <c r="D32" i="22"/>
  <c r="F29" i="22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AB29" i="22" s="1"/>
  <c r="AC29" i="22" s="1"/>
  <c r="AD29" i="22" s="1"/>
  <c r="AE28" i="22"/>
  <c r="AD28" i="22"/>
  <c r="AD27" i="22"/>
  <c r="AC27" i="22"/>
  <c r="AC26" i="22"/>
  <c r="AB26" i="22"/>
  <c r="AB25" i="22"/>
  <c r="AA25" i="22"/>
  <c r="AA24" i="22"/>
  <c r="Z24" i="22"/>
  <c r="Z23" i="22"/>
  <c r="Y23" i="22"/>
  <c r="Y22" i="22"/>
  <c r="X22" i="22"/>
  <c r="X21" i="22"/>
  <c r="W21" i="22"/>
  <c r="W20" i="22"/>
  <c r="V20" i="22"/>
  <c r="V19" i="22"/>
  <c r="U19" i="22"/>
  <c r="U18" i="22"/>
  <c r="T18" i="22"/>
  <c r="T17" i="22"/>
  <c r="S17" i="22"/>
  <c r="S16" i="22"/>
  <c r="R16" i="22"/>
  <c r="R15" i="22"/>
  <c r="Q15" i="22"/>
  <c r="Q14" i="22"/>
  <c r="P14" i="22"/>
  <c r="P13" i="22"/>
  <c r="O13" i="22"/>
  <c r="O12" i="22"/>
  <c r="N12" i="22"/>
  <c r="N11" i="22"/>
  <c r="M11" i="22"/>
  <c r="M10" i="22"/>
  <c r="L10" i="22"/>
  <c r="L9" i="22"/>
  <c r="K9" i="22"/>
  <c r="K8" i="22"/>
  <c r="J8" i="22"/>
  <c r="J7" i="22"/>
  <c r="I7" i="22"/>
  <c r="I6" i="22"/>
  <c r="H6" i="22"/>
  <c r="H5" i="22"/>
  <c r="G5" i="22"/>
  <c r="G4" i="22"/>
  <c r="F4" i="22"/>
  <c r="D4" i="22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F3" i="22"/>
  <c r="E3" i="22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L44" i="21"/>
  <c r="AK44" i="21"/>
  <c r="AJ44" i="21"/>
  <c r="AI44" i="21"/>
  <c r="AL43" i="21"/>
  <c r="AK43" i="21"/>
  <c r="AJ43" i="21"/>
  <c r="AI43" i="21"/>
  <c r="AL42" i="21"/>
  <c r="AK42" i="21"/>
  <c r="AJ42" i="21"/>
  <c r="AI42" i="21"/>
  <c r="AL41" i="21"/>
  <c r="AK41" i="21"/>
  <c r="AJ41" i="21"/>
  <c r="AI41" i="21"/>
  <c r="AL40" i="21"/>
  <c r="AK40" i="21"/>
  <c r="AJ40" i="21"/>
  <c r="AI40" i="21"/>
  <c r="AL39" i="21"/>
  <c r="AK39" i="21"/>
  <c r="AJ39" i="21"/>
  <c r="AI39" i="21"/>
  <c r="AL38" i="21"/>
  <c r="AK38" i="21"/>
  <c r="AJ38" i="21"/>
  <c r="AI38" i="21"/>
  <c r="AL37" i="21"/>
  <c r="AK37" i="21"/>
  <c r="AJ37" i="21"/>
  <c r="AI37" i="21"/>
  <c r="AL36" i="21"/>
  <c r="AK36" i="21"/>
  <c r="AJ36" i="21"/>
  <c r="AI36" i="21"/>
  <c r="AL35" i="21"/>
  <c r="AK35" i="21"/>
  <c r="AJ35" i="21"/>
  <c r="AI35" i="21"/>
  <c r="A35" i="21"/>
  <c r="A36" i="21" s="1"/>
  <c r="A37" i="21" s="1"/>
  <c r="A38" i="21" s="1"/>
  <c r="A39" i="21" s="1"/>
  <c r="A40" i="21" s="1"/>
  <c r="A41" i="21" s="1"/>
  <c r="A42" i="21" s="1"/>
  <c r="A43" i="21" s="1"/>
  <c r="A44" i="21" s="1"/>
  <c r="AL34" i="21"/>
  <c r="AK34" i="21"/>
  <c r="AJ34" i="21"/>
  <c r="AI34" i="21"/>
  <c r="A34" i="21"/>
  <c r="AL33" i="21"/>
  <c r="AK33" i="21"/>
  <c r="AJ33" i="21"/>
  <c r="AI33" i="21"/>
  <c r="D32" i="21"/>
  <c r="F29" i="2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8" i="21"/>
  <c r="AD28" i="21"/>
  <c r="AD27" i="21"/>
  <c r="AC27" i="21"/>
  <c r="AC26" i="21"/>
  <c r="AB26" i="21"/>
  <c r="AB25" i="21"/>
  <c r="AA25" i="21"/>
  <c r="AA24" i="21"/>
  <c r="Z24" i="21"/>
  <c r="Z23" i="21"/>
  <c r="Y23" i="21"/>
  <c r="Y22" i="21"/>
  <c r="X22" i="21"/>
  <c r="X21" i="21"/>
  <c r="W21" i="21"/>
  <c r="W20" i="21"/>
  <c r="V20" i="21"/>
  <c r="V19" i="21"/>
  <c r="U19" i="21"/>
  <c r="U18" i="21"/>
  <c r="T18" i="21"/>
  <c r="T17" i="21"/>
  <c r="S17" i="21"/>
  <c r="S16" i="21"/>
  <c r="R16" i="21"/>
  <c r="R15" i="21"/>
  <c r="Q15" i="21"/>
  <c r="Q14" i="21"/>
  <c r="P14" i="21"/>
  <c r="P13" i="21"/>
  <c r="O13" i="21"/>
  <c r="O12" i="21"/>
  <c r="N12" i="21"/>
  <c r="N11" i="21"/>
  <c r="M11" i="21"/>
  <c r="M10" i="21"/>
  <c r="L10" i="21"/>
  <c r="L9" i="21"/>
  <c r="K9" i="21"/>
  <c r="K8" i="21"/>
  <c r="J8" i="21"/>
  <c r="J7" i="21"/>
  <c r="I7" i="21"/>
  <c r="I6" i="21"/>
  <c r="H6" i="21"/>
  <c r="H5" i="21"/>
  <c r="G5" i="21"/>
  <c r="G4" i="21"/>
  <c r="F4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F3" i="21"/>
  <c r="E3" i="21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AL44" i="20"/>
  <c r="AK44" i="20"/>
  <c r="AJ44" i="20"/>
  <c r="AI44" i="20"/>
  <c r="AL43" i="20"/>
  <c r="AK43" i="20"/>
  <c r="AJ43" i="20"/>
  <c r="AI43" i="20"/>
  <c r="AL42" i="20"/>
  <c r="AK42" i="20"/>
  <c r="AJ42" i="20"/>
  <c r="AI42" i="20"/>
  <c r="AL41" i="20"/>
  <c r="AK41" i="20"/>
  <c r="AJ41" i="20"/>
  <c r="AI41" i="20"/>
  <c r="AL40" i="20"/>
  <c r="AK40" i="20"/>
  <c r="AJ40" i="20"/>
  <c r="AI40" i="20"/>
  <c r="AL39" i="20"/>
  <c r="AK39" i="20"/>
  <c r="AJ39" i="20"/>
  <c r="AI39" i="20"/>
  <c r="AL38" i="20"/>
  <c r="AK38" i="20"/>
  <c r="AJ38" i="20"/>
  <c r="AI38" i="20"/>
  <c r="AL37" i="20"/>
  <c r="AK37" i="20"/>
  <c r="AJ37" i="20"/>
  <c r="AI37" i="20"/>
  <c r="AL36" i="20"/>
  <c r="AK36" i="20"/>
  <c r="AJ36" i="20"/>
  <c r="AI36" i="20"/>
  <c r="AL35" i="20"/>
  <c r="AK35" i="20"/>
  <c r="AJ35" i="20"/>
  <c r="AI35" i="20"/>
  <c r="AL34" i="20"/>
  <c r="AK34" i="20"/>
  <c r="AJ34" i="20"/>
  <c r="AI34" i="20"/>
  <c r="A34" i="20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L33" i="20"/>
  <c r="AK33" i="20"/>
  <c r="AJ33" i="20"/>
  <c r="AJ45" i="20" s="1"/>
  <c r="AI33" i="20"/>
  <c r="D32" i="20"/>
  <c r="F29" i="20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AB29" i="20" s="1"/>
  <c r="AC29" i="20" s="1"/>
  <c r="AD29" i="20" s="1"/>
  <c r="AE28" i="20"/>
  <c r="AD28" i="20"/>
  <c r="AD27" i="20"/>
  <c r="AC27" i="20"/>
  <c r="AC26" i="20"/>
  <c r="AB26" i="20"/>
  <c r="AB25" i="20"/>
  <c r="AA25" i="20"/>
  <c r="AA24" i="20"/>
  <c r="Z24" i="20"/>
  <c r="Z23" i="20"/>
  <c r="Y23" i="20"/>
  <c r="Y22" i="20"/>
  <c r="X22" i="20"/>
  <c r="X21" i="20"/>
  <c r="W21" i="20"/>
  <c r="W20" i="20"/>
  <c r="V20" i="20"/>
  <c r="V19" i="20"/>
  <c r="U19" i="20"/>
  <c r="U18" i="20"/>
  <c r="T18" i="20"/>
  <c r="T17" i="20"/>
  <c r="S17" i="20"/>
  <c r="S16" i="20"/>
  <c r="R16" i="20"/>
  <c r="R15" i="20"/>
  <c r="Q15" i="20"/>
  <c r="Q14" i="20"/>
  <c r="P14" i="20"/>
  <c r="P13" i="20"/>
  <c r="O13" i="20"/>
  <c r="O12" i="20"/>
  <c r="N12" i="20"/>
  <c r="N11" i="20"/>
  <c r="M11" i="20"/>
  <c r="M10" i="20"/>
  <c r="L10" i="20"/>
  <c r="L9" i="20"/>
  <c r="K9" i="20"/>
  <c r="K8" i="20"/>
  <c r="J8" i="20"/>
  <c r="J7" i="20"/>
  <c r="I7" i="20"/>
  <c r="I6" i="20"/>
  <c r="H6" i="20"/>
  <c r="H5" i="20"/>
  <c r="G5" i="20"/>
  <c r="G4" i="20"/>
  <c r="F4" i="20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F3" i="20"/>
  <c r="E3" i="20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AL44" i="19"/>
  <c r="AK44" i="19"/>
  <c r="AJ44" i="19"/>
  <c r="AI44" i="19"/>
  <c r="AL43" i="19"/>
  <c r="AK43" i="19"/>
  <c r="AJ43" i="19"/>
  <c r="AI43" i="19"/>
  <c r="AL42" i="19"/>
  <c r="AK42" i="19"/>
  <c r="AJ42" i="19"/>
  <c r="AI42" i="19"/>
  <c r="AL41" i="19"/>
  <c r="AK41" i="19"/>
  <c r="AJ41" i="19"/>
  <c r="AI41" i="19"/>
  <c r="AL40" i="19"/>
  <c r="AK40" i="19"/>
  <c r="AJ40" i="19"/>
  <c r="AI40" i="19"/>
  <c r="AL39" i="19"/>
  <c r="AK39" i="19"/>
  <c r="AJ39" i="19"/>
  <c r="AI39" i="19"/>
  <c r="AL38" i="19"/>
  <c r="AK38" i="19"/>
  <c r="AJ38" i="19"/>
  <c r="AI38" i="19"/>
  <c r="AL37" i="19"/>
  <c r="AK37" i="19"/>
  <c r="AJ37" i="19"/>
  <c r="AI37" i="19"/>
  <c r="AL36" i="19"/>
  <c r="AK36" i="19"/>
  <c r="AJ36" i="19"/>
  <c r="AI36" i="19"/>
  <c r="AL35" i="19"/>
  <c r="AK35" i="19"/>
  <c r="AJ35" i="19"/>
  <c r="AI35" i="19"/>
  <c r="AL34" i="19"/>
  <c r="AK34" i="19"/>
  <c r="AJ34" i="19"/>
  <c r="AI34" i="19"/>
  <c r="A34" i="19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L33" i="19"/>
  <c r="AL45" i="19" s="1"/>
  <c r="AK33" i="19"/>
  <c r="AJ33" i="19"/>
  <c r="AI33" i="19"/>
  <c r="D32" i="19"/>
  <c r="H29" i="19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F29" i="19"/>
  <c r="G29" i="19" s="1"/>
  <c r="AE28" i="19"/>
  <c r="AD28" i="19"/>
  <c r="AD27" i="19"/>
  <c r="AC27" i="19"/>
  <c r="AC26" i="19"/>
  <c r="AB26" i="19"/>
  <c r="AB25" i="19"/>
  <c r="AA25" i="19"/>
  <c r="AA24" i="19"/>
  <c r="Z24" i="19"/>
  <c r="Z23" i="19"/>
  <c r="Y23" i="19"/>
  <c r="Y22" i="19"/>
  <c r="X22" i="19"/>
  <c r="X21" i="19"/>
  <c r="W21" i="19"/>
  <c r="W20" i="19"/>
  <c r="V20" i="19"/>
  <c r="V19" i="19"/>
  <c r="U19" i="19"/>
  <c r="U18" i="19"/>
  <c r="T18" i="19"/>
  <c r="T17" i="19"/>
  <c r="S17" i="19"/>
  <c r="S16" i="19"/>
  <c r="R16" i="19"/>
  <c r="R15" i="19"/>
  <c r="Q15" i="19"/>
  <c r="Q14" i="19"/>
  <c r="P14" i="19"/>
  <c r="P13" i="19"/>
  <c r="O13" i="19"/>
  <c r="O12" i="19"/>
  <c r="N12" i="19"/>
  <c r="N11" i="19"/>
  <c r="M11" i="19"/>
  <c r="M10" i="19"/>
  <c r="L10" i="19"/>
  <c r="L9" i="19"/>
  <c r="K9" i="19"/>
  <c r="K8" i="19"/>
  <c r="J8" i="19"/>
  <c r="J7" i="19"/>
  <c r="I7" i="19"/>
  <c r="I6" i="19"/>
  <c r="H6" i="19"/>
  <c r="H5" i="19"/>
  <c r="G5" i="19"/>
  <c r="G4" i="19"/>
  <c r="F4" i="19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F3" i="19"/>
  <c r="E3" i="19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AL44" i="18"/>
  <c r="AK44" i="18"/>
  <c r="AJ44" i="18"/>
  <c r="AI44" i="18"/>
  <c r="AL43" i="18"/>
  <c r="AK43" i="18"/>
  <c r="AJ43" i="18"/>
  <c r="AI43" i="18"/>
  <c r="AL42" i="18"/>
  <c r="AK42" i="18"/>
  <c r="AJ42" i="18"/>
  <c r="AI42" i="18"/>
  <c r="AL41" i="18"/>
  <c r="AK41" i="18"/>
  <c r="AJ41" i="18"/>
  <c r="AI41" i="18"/>
  <c r="AL40" i="18"/>
  <c r="AK40" i="18"/>
  <c r="AJ40" i="18"/>
  <c r="AI40" i="18"/>
  <c r="AL39" i="18"/>
  <c r="AK39" i="18"/>
  <c r="AJ39" i="18"/>
  <c r="AI39" i="18"/>
  <c r="AL38" i="18"/>
  <c r="AK38" i="18"/>
  <c r="AJ38" i="18"/>
  <c r="AI38" i="18"/>
  <c r="AL37" i="18"/>
  <c r="AK37" i="18"/>
  <c r="AJ37" i="18"/>
  <c r="AI37" i="18"/>
  <c r="A37" i="18"/>
  <c r="A38" i="18" s="1"/>
  <c r="A39" i="18" s="1"/>
  <c r="A40" i="18" s="1"/>
  <c r="A41" i="18" s="1"/>
  <c r="A42" i="18" s="1"/>
  <c r="A43" i="18" s="1"/>
  <c r="A44" i="18" s="1"/>
  <c r="AL36" i="18"/>
  <c r="AK36" i="18"/>
  <c r="AJ36" i="18"/>
  <c r="AI36" i="18"/>
  <c r="AL35" i="18"/>
  <c r="AK35" i="18"/>
  <c r="AJ35" i="18"/>
  <c r="AI35" i="18"/>
  <c r="AL34" i="18"/>
  <c r="AK34" i="18"/>
  <c r="AJ34" i="18"/>
  <c r="AI34" i="18"/>
  <c r="A34" i="18"/>
  <c r="A35" i="18" s="1"/>
  <c r="A36" i="18" s="1"/>
  <c r="AL33" i="18"/>
  <c r="AL45" i="18" s="1"/>
  <c r="AK33" i="18"/>
  <c r="AJ33" i="18"/>
  <c r="AI33" i="18"/>
  <c r="D32" i="18"/>
  <c r="F29" i="18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AE28" i="18"/>
  <c r="AD28" i="18"/>
  <c r="AD27" i="18"/>
  <c r="AC27" i="18"/>
  <c r="AC26" i="18"/>
  <c r="AB26" i="18"/>
  <c r="AB25" i="18"/>
  <c r="AA25" i="18"/>
  <c r="AA24" i="18"/>
  <c r="Z24" i="18"/>
  <c r="Z23" i="18"/>
  <c r="Y23" i="18"/>
  <c r="Y22" i="18"/>
  <c r="X22" i="18"/>
  <c r="X21" i="18"/>
  <c r="W21" i="18"/>
  <c r="W20" i="18"/>
  <c r="V20" i="18"/>
  <c r="V19" i="18"/>
  <c r="U19" i="18"/>
  <c r="U18" i="18"/>
  <c r="T18" i="18"/>
  <c r="T17" i="18"/>
  <c r="S17" i="18"/>
  <c r="S16" i="18"/>
  <c r="R16" i="18"/>
  <c r="R15" i="18"/>
  <c r="Q15" i="18"/>
  <c r="Q14" i="18"/>
  <c r="P14" i="18"/>
  <c r="P13" i="18"/>
  <c r="O13" i="18"/>
  <c r="O12" i="18"/>
  <c r="N12" i="18"/>
  <c r="N11" i="18"/>
  <c r="M11" i="18"/>
  <c r="M10" i="18"/>
  <c r="L10" i="18"/>
  <c r="L9" i="18"/>
  <c r="K9" i="18"/>
  <c r="K8" i="18"/>
  <c r="J8" i="18"/>
  <c r="J7" i="18"/>
  <c r="I7" i="18"/>
  <c r="I6" i="18"/>
  <c r="H6" i="18"/>
  <c r="H5" i="18"/>
  <c r="G5" i="18"/>
  <c r="G4" i="18"/>
  <c r="F4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F3" i="18"/>
  <c r="E3" i="18"/>
  <c r="S16" i="5"/>
  <c r="F29" i="15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AB29" i="15" s="1"/>
  <c r="AC29" i="15" s="1"/>
  <c r="AD29" i="15" s="1"/>
  <c r="F29" i="6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F29" i="16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AB29" i="16" s="1"/>
  <c r="AC29" i="16" s="1"/>
  <c r="AD29" i="16" s="1"/>
  <c r="AL44" i="16"/>
  <c r="AK44" i="16"/>
  <c r="AJ44" i="16"/>
  <c r="AI44" i="16"/>
  <c r="AL43" i="16"/>
  <c r="AK43" i="16"/>
  <c r="AJ43" i="16"/>
  <c r="AI43" i="16"/>
  <c r="AL42" i="16"/>
  <c r="AK42" i="16"/>
  <c r="AJ42" i="16"/>
  <c r="AI42" i="16"/>
  <c r="AL41" i="16"/>
  <c r="AK41" i="16"/>
  <c r="AJ41" i="16"/>
  <c r="AI41" i="16"/>
  <c r="AL40" i="16"/>
  <c r="AK40" i="16"/>
  <c r="AJ40" i="16"/>
  <c r="AI40" i="16"/>
  <c r="AL39" i="16"/>
  <c r="AK39" i="16"/>
  <c r="AJ39" i="16"/>
  <c r="AI39" i="16"/>
  <c r="AL38" i="16"/>
  <c r="AK38" i="16"/>
  <c r="AJ38" i="16"/>
  <c r="AI38" i="16"/>
  <c r="AL37" i="16"/>
  <c r="AK37" i="16"/>
  <c r="AJ37" i="16"/>
  <c r="AI37" i="16"/>
  <c r="AL36" i="16"/>
  <c r="AK36" i="16"/>
  <c r="AJ36" i="16"/>
  <c r="AI36" i="16"/>
  <c r="AL35" i="16"/>
  <c r="AK35" i="16"/>
  <c r="AJ35" i="16"/>
  <c r="AI35" i="16"/>
  <c r="AL34" i="16"/>
  <c r="AK34" i="16"/>
  <c r="AK45" i="16" s="1"/>
  <c r="AJ34" i="16"/>
  <c r="AI34" i="16"/>
  <c r="A34" i="16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L33" i="16"/>
  <c r="AK33" i="16"/>
  <c r="AJ33" i="16"/>
  <c r="AI33" i="16"/>
  <c r="D32" i="16"/>
  <c r="AL44" i="15"/>
  <c r="AK44" i="15"/>
  <c r="AJ44" i="15"/>
  <c r="AI44" i="15"/>
  <c r="AL43" i="15"/>
  <c r="AK43" i="15"/>
  <c r="AJ43" i="15"/>
  <c r="AI43" i="15"/>
  <c r="AL42" i="15"/>
  <c r="AK42" i="15"/>
  <c r="AJ42" i="15"/>
  <c r="AI42" i="15"/>
  <c r="AL41" i="15"/>
  <c r="AK41" i="15"/>
  <c r="AJ41" i="15"/>
  <c r="AI41" i="15"/>
  <c r="AL40" i="15"/>
  <c r="AK40" i="15"/>
  <c r="AJ40" i="15"/>
  <c r="AI40" i="15"/>
  <c r="AL39" i="15"/>
  <c r="AK39" i="15"/>
  <c r="AJ39" i="15"/>
  <c r="AI39" i="15"/>
  <c r="AL38" i="15"/>
  <c r="AK38" i="15"/>
  <c r="AJ38" i="15"/>
  <c r="AI38" i="15"/>
  <c r="AL37" i="15"/>
  <c r="AK37" i="15"/>
  <c r="AJ37" i="15"/>
  <c r="AI37" i="15"/>
  <c r="AL36" i="15"/>
  <c r="AK36" i="15"/>
  <c r="AJ36" i="15"/>
  <c r="AI36" i="15"/>
  <c r="AL35" i="15"/>
  <c r="AK35" i="15"/>
  <c r="AJ35" i="15"/>
  <c r="AI35" i="15"/>
  <c r="AI45" i="15" s="1"/>
  <c r="A35" i="15"/>
  <c r="A36" i="15" s="1"/>
  <c r="A37" i="15" s="1"/>
  <c r="A38" i="15" s="1"/>
  <c r="A39" i="15" s="1"/>
  <c r="A40" i="15" s="1"/>
  <c r="A41" i="15" s="1"/>
  <c r="A42" i="15" s="1"/>
  <c r="A43" i="15" s="1"/>
  <c r="A44" i="15" s="1"/>
  <c r="AL34" i="15"/>
  <c r="AK34" i="15"/>
  <c r="AJ34" i="15"/>
  <c r="AI34" i="15"/>
  <c r="A34" i="15"/>
  <c r="AL33" i="15"/>
  <c r="AL45" i="15" s="1"/>
  <c r="AK33" i="15"/>
  <c r="AK45" i="15" s="1"/>
  <c r="AJ33" i="15"/>
  <c r="AI33" i="15"/>
  <c r="D32" i="15"/>
  <c r="AL45" i="14"/>
  <c r="AL44" i="14"/>
  <c r="AK44" i="14"/>
  <c r="AJ44" i="14"/>
  <c r="AI44" i="14"/>
  <c r="AL43" i="14"/>
  <c r="AK43" i="14"/>
  <c r="AJ43" i="14"/>
  <c r="AI43" i="14"/>
  <c r="AL42" i="14"/>
  <c r="AK42" i="14"/>
  <c r="AJ42" i="14"/>
  <c r="AI42" i="14"/>
  <c r="AL41" i="14"/>
  <c r="AK41" i="14"/>
  <c r="AJ41" i="14"/>
  <c r="AI41" i="14"/>
  <c r="AL40" i="14"/>
  <c r="AK40" i="14"/>
  <c r="AJ40" i="14"/>
  <c r="AI40" i="14"/>
  <c r="AL39" i="14"/>
  <c r="AK39" i="14"/>
  <c r="AJ39" i="14"/>
  <c r="AI39" i="14"/>
  <c r="AL38" i="14"/>
  <c r="AK38" i="14"/>
  <c r="AJ38" i="14"/>
  <c r="AI38" i="14"/>
  <c r="AL37" i="14"/>
  <c r="AK37" i="14"/>
  <c r="AJ37" i="14"/>
  <c r="AI37" i="14"/>
  <c r="AL36" i="14"/>
  <c r="AK36" i="14"/>
  <c r="AJ36" i="14"/>
  <c r="AI36" i="14"/>
  <c r="AL35" i="14"/>
  <c r="AK35" i="14"/>
  <c r="AJ35" i="14"/>
  <c r="AI35" i="14"/>
  <c r="AI45" i="14" s="1"/>
  <c r="A35" i="14"/>
  <c r="A36" i="14" s="1"/>
  <c r="A37" i="14" s="1"/>
  <c r="A38" i="14" s="1"/>
  <c r="A39" i="14" s="1"/>
  <c r="A40" i="14" s="1"/>
  <c r="A41" i="14" s="1"/>
  <c r="A42" i="14" s="1"/>
  <c r="A43" i="14" s="1"/>
  <c r="A44" i="14" s="1"/>
  <c r="AL34" i="14"/>
  <c r="AK34" i="14"/>
  <c r="AJ34" i="14"/>
  <c r="AI34" i="14"/>
  <c r="A34" i="14"/>
  <c r="AL33" i="14"/>
  <c r="AK33" i="14"/>
  <c r="AK45" i="14" s="1"/>
  <c r="AJ33" i="14"/>
  <c r="AI33" i="14"/>
  <c r="D32" i="14"/>
  <c r="AJ44" i="13"/>
  <c r="AI44" i="13"/>
  <c r="AJ43" i="13"/>
  <c r="AI43" i="13"/>
  <c r="AJ42" i="13"/>
  <c r="AI42" i="13"/>
  <c r="AJ41" i="13"/>
  <c r="AI41" i="13"/>
  <c r="AJ40" i="13"/>
  <c r="AI40" i="13"/>
  <c r="AJ39" i="13"/>
  <c r="AI39" i="13"/>
  <c r="AJ38" i="13"/>
  <c r="AI38" i="13"/>
  <c r="AJ37" i="13"/>
  <c r="AI37" i="13"/>
  <c r="AJ36" i="13"/>
  <c r="AI36" i="13"/>
  <c r="AJ35" i="13"/>
  <c r="AI35" i="13"/>
  <c r="AI45" i="13" s="1"/>
  <c r="A35" i="13"/>
  <c r="A36" i="13" s="1"/>
  <c r="A37" i="13" s="1"/>
  <c r="A38" i="13" s="1"/>
  <c r="A39" i="13" s="1"/>
  <c r="A40" i="13" s="1"/>
  <c r="A41" i="13" s="1"/>
  <c r="A42" i="13" s="1"/>
  <c r="A43" i="13" s="1"/>
  <c r="A44" i="13" s="1"/>
  <c r="AJ34" i="13"/>
  <c r="AI34" i="13"/>
  <c r="A34" i="13"/>
  <c r="AJ33" i="13"/>
  <c r="AJ45" i="13" s="1"/>
  <c r="AI33" i="13"/>
  <c r="D32" i="13"/>
  <c r="A34" i="12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D32" i="12"/>
  <c r="AN32" i="10"/>
  <c r="AO33" i="10"/>
  <c r="AP33" i="10"/>
  <c r="AO34" i="10"/>
  <c r="AO35" i="10"/>
  <c r="AP35" i="10" s="1"/>
  <c r="AO36" i="10"/>
  <c r="AP36" i="10"/>
  <c r="AO37" i="10"/>
  <c r="AP37" i="10"/>
  <c r="AO38" i="10"/>
  <c r="AP38" i="10"/>
  <c r="AO39" i="10"/>
  <c r="AP39" i="10" s="1"/>
  <c r="AO40" i="10"/>
  <c r="AP40" i="10"/>
  <c r="AO41" i="10"/>
  <c r="AP41" i="10" s="1"/>
  <c r="AO42" i="10"/>
  <c r="AP42" i="10" s="1"/>
  <c r="AO43" i="10"/>
  <c r="AP43" i="10" s="1"/>
  <c r="AO44" i="10"/>
  <c r="AP44" i="10"/>
  <c r="A34" i="10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D32" i="10"/>
  <c r="A35" i="9"/>
  <c r="A36" i="9" s="1"/>
  <c r="A37" i="9" s="1"/>
  <c r="A38" i="9" s="1"/>
  <c r="A39" i="9" s="1"/>
  <c r="A40" i="9" s="1"/>
  <c r="A41" i="9" s="1"/>
  <c r="A42" i="9" s="1"/>
  <c r="A43" i="9" s="1"/>
  <c r="A44" i="9" s="1"/>
  <c r="A34" i="9"/>
  <c r="D32" i="9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D32" i="7"/>
  <c r="AL44" i="6"/>
  <c r="AK44" i="6"/>
  <c r="AJ44" i="6"/>
  <c r="AI44" i="6"/>
  <c r="AL43" i="6"/>
  <c r="AK43" i="6"/>
  <c r="AJ43" i="6"/>
  <c r="AI43" i="6"/>
  <c r="AL42" i="6"/>
  <c r="AK42" i="6"/>
  <c r="AJ42" i="6"/>
  <c r="AI42" i="6"/>
  <c r="AL41" i="6"/>
  <c r="AK41" i="6"/>
  <c r="AJ41" i="6"/>
  <c r="AI41" i="6"/>
  <c r="AL40" i="6"/>
  <c r="AK40" i="6"/>
  <c r="AJ40" i="6"/>
  <c r="AI40" i="6"/>
  <c r="AL39" i="6"/>
  <c r="AK39" i="6"/>
  <c r="AJ39" i="6"/>
  <c r="AI39" i="6"/>
  <c r="AL38" i="6"/>
  <c r="AK38" i="6"/>
  <c r="AJ38" i="6"/>
  <c r="AI38" i="6"/>
  <c r="AL37" i="6"/>
  <c r="AK37" i="6"/>
  <c r="AJ37" i="6"/>
  <c r="AI37" i="6"/>
  <c r="AL36" i="6"/>
  <c r="AK36" i="6"/>
  <c r="AJ36" i="6"/>
  <c r="AI36" i="6"/>
  <c r="AL35" i="6"/>
  <c r="AK35" i="6"/>
  <c r="AJ35" i="6"/>
  <c r="AI35" i="6"/>
  <c r="AL34" i="6"/>
  <c r="AK34" i="6"/>
  <c r="AJ34" i="6"/>
  <c r="AI34" i="6"/>
  <c r="A34" i="6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L33" i="6"/>
  <c r="AK33" i="6"/>
  <c r="AK45" i="6" s="1"/>
  <c r="AJ33" i="6"/>
  <c r="AI33" i="6"/>
  <c r="D32" i="6"/>
  <c r="AL44" i="5"/>
  <c r="AK44" i="5"/>
  <c r="AJ44" i="5"/>
  <c r="AI44" i="5"/>
  <c r="AL43" i="5"/>
  <c r="AK43" i="5"/>
  <c r="AJ43" i="5"/>
  <c r="AI43" i="5"/>
  <c r="AL42" i="5"/>
  <c r="AK42" i="5"/>
  <c r="AJ42" i="5"/>
  <c r="AI42" i="5"/>
  <c r="AL41" i="5"/>
  <c r="AK41" i="5"/>
  <c r="AJ41" i="5"/>
  <c r="AI41" i="5"/>
  <c r="AL40" i="5"/>
  <c r="AK40" i="5"/>
  <c r="AJ40" i="5"/>
  <c r="AI40" i="5"/>
  <c r="AL39" i="5"/>
  <c r="AK39" i="5"/>
  <c r="AJ39" i="5"/>
  <c r="AI39" i="5"/>
  <c r="AL38" i="5"/>
  <c r="AK38" i="5"/>
  <c r="AJ38" i="5"/>
  <c r="AI38" i="5"/>
  <c r="AL37" i="5"/>
  <c r="AK37" i="5"/>
  <c r="AJ37" i="5"/>
  <c r="AI37" i="5"/>
  <c r="AL36" i="5"/>
  <c r="AK36" i="5"/>
  <c r="AJ36" i="5"/>
  <c r="AI36" i="5"/>
  <c r="AL35" i="5"/>
  <c r="AK35" i="5"/>
  <c r="AJ35" i="5"/>
  <c r="AI35" i="5"/>
  <c r="AL34" i="5"/>
  <c r="AK34" i="5"/>
  <c r="AJ34" i="5"/>
  <c r="AI34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L33" i="5"/>
  <c r="AK33" i="5"/>
  <c r="AJ33" i="5"/>
  <c r="AI33" i="5"/>
  <c r="D32" i="5"/>
  <c r="F29" i="5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8" i="5"/>
  <c r="AD28" i="5"/>
  <c r="AD27" i="5"/>
  <c r="AC27" i="5"/>
  <c r="AC26" i="5"/>
  <c r="AB26" i="5"/>
  <c r="AB25" i="5"/>
  <c r="AA25" i="5"/>
  <c r="AA24" i="5"/>
  <c r="Z24" i="5"/>
  <c r="Z23" i="5"/>
  <c r="Y23" i="5"/>
  <c r="Y22" i="5"/>
  <c r="X22" i="5"/>
  <c r="X21" i="5"/>
  <c r="W21" i="5"/>
  <c r="W20" i="5"/>
  <c r="V20" i="5"/>
  <c r="V19" i="5"/>
  <c r="U19" i="5"/>
  <c r="U18" i="5"/>
  <c r="T18" i="5"/>
  <c r="T17" i="5"/>
  <c r="S17" i="5"/>
  <c r="R16" i="5"/>
  <c r="R15" i="5"/>
  <c r="Q15" i="5"/>
  <c r="Q14" i="5"/>
  <c r="P14" i="5"/>
  <c r="P13" i="5"/>
  <c r="O13" i="5"/>
  <c r="O12" i="5"/>
  <c r="N12" i="5"/>
  <c r="N11" i="5"/>
  <c r="M11" i="5"/>
  <c r="M10" i="5"/>
  <c r="L10" i="5"/>
  <c r="L9" i="5"/>
  <c r="K9" i="5"/>
  <c r="K8" i="5"/>
  <c r="J8" i="5"/>
  <c r="J7" i="5"/>
  <c r="I7" i="5"/>
  <c r="I6" i="5"/>
  <c r="H6" i="5"/>
  <c r="H5" i="5"/>
  <c r="G5" i="5"/>
  <c r="G4" i="5"/>
  <c r="F4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F3" i="5"/>
  <c r="E3" i="5"/>
  <c r="AI45" i="16" l="1"/>
  <c r="AI45" i="20"/>
  <c r="AJ45" i="21"/>
  <c r="AJ45" i="22"/>
  <c r="AL45" i="5"/>
  <c r="AJ45" i="5"/>
  <c r="AL45" i="16"/>
  <c r="AK45" i="5"/>
  <c r="AJ45" i="6"/>
  <c r="AI45" i="6"/>
  <c r="AO45" i="10"/>
  <c r="AP34" i="10"/>
  <c r="AJ45" i="14"/>
  <c r="AJ45" i="15"/>
  <c r="AK45" i="19"/>
  <c r="AI45" i="5"/>
  <c r="AL45" i="6"/>
  <c r="AJ45" i="16"/>
  <c r="AI45" i="21"/>
  <c r="AI45" i="22"/>
  <c r="AJ45" i="18"/>
  <c r="AI45" i="18"/>
  <c r="AI45" i="19"/>
  <c r="AK45" i="21"/>
  <c r="AK45" i="18"/>
  <c r="AJ45" i="19"/>
  <c r="AL45" i="20"/>
  <c r="AK45" i="20"/>
  <c r="AL45" i="21"/>
  <c r="AL45" i="22"/>
  <c r="AK45" i="22"/>
  <c r="AP45" i="10"/>
  <c r="C5" i="3"/>
  <c r="AD5" i="3" s="1"/>
  <c r="BE5" i="3" s="1"/>
  <c r="D5" i="3"/>
  <c r="AE5" i="3" s="1"/>
  <c r="BF5" i="3" s="1"/>
  <c r="E5" i="3"/>
  <c r="AF5" i="3" s="1"/>
  <c r="BG5" i="3" s="1"/>
  <c r="F5" i="3"/>
  <c r="F20" i="3" s="1"/>
  <c r="AG20" i="3" s="1"/>
  <c r="G5" i="3"/>
  <c r="AH5" i="3" s="1"/>
  <c r="BI5" i="3" s="1"/>
  <c r="H5" i="3"/>
  <c r="I5" i="3"/>
  <c r="AJ5" i="3" s="1"/>
  <c r="BK5" i="3" s="1"/>
  <c r="J5" i="3"/>
  <c r="K5" i="3"/>
  <c r="AL5" i="3" s="1"/>
  <c r="BM5" i="3" s="1"/>
  <c r="L5" i="3"/>
  <c r="AM5" i="3" s="1"/>
  <c r="BN5" i="3" s="1"/>
  <c r="M5" i="3"/>
  <c r="AN5" i="3" s="1"/>
  <c r="BO5" i="3" s="1"/>
  <c r="N5" i="3"/>
  <c r="O5" i="3"/>
  <c r="AP5" i="3" s="1"/>
  <c r="BQ5" i="3" s="1"/>
  <c r="P5" i="3"/>
  <c r="Q5" i="3"/>
  <c r="AR5" i="3" s="1"/>
  <c r="BS5" i="3" s="1"/>
  <c r="R5" i="3"/>
  <c r="AS5" i="3" s="1"/>
  <c r="BT5" i="3" s="1"/>
  <c r="S5" i="3"/>
  <c r="AT5" i="3" s="1"/>
  <c r="BU5" i="3" s="1"/>
  <c r="T5" i="3"/>
  <c r="AU5" i="3" s="1"/>
  <c r="BV5" i="3" s="1"/>
  <c r="U5" i="3"/>
  <c r="AV5" i="3" s="1"/>
  <c r="BW5" i="3" s="1"/>
  <c r="V5" i="3"/>
  <c r="W5" i="3"/>
  <c r="AX5" i="3" s="1"/>
  <c r="BY5" i="3" s="1"/>
  <c r="X5" i="3"/>
  <c r="Y5" i="3"/>
  <c r="AZ5" i="3" s="1"/>
  <c r="CA5" i="3" s="1"/>
  <c r="Z5" i="3"/>
  <c r="BA5" i="3" s="1"/>
  <c r="CB5" i="3" s="1"/>
  <c r="AA5" i="3"/>
  <c r="BB5" i="3" s="1"/>
  <c r="CC5" i="3" s="1"/>
  <c r="AB5" i="3"/>
  <c r="BC5" i="3" s="1"/>
  <c r="CD5" i="3" s="1"/>
  <c r="C6" i="3"/>
  <c r="AD6" i="3" s="1"/>
  <c r="BE6" i="3" s="1"/>
  <c r="D6" i="3"/>
  <c r="E6" i="3"/>
  <c r="AF6" i="3" s="1"/>
  <c r="BG6" i="3" s="1"/>
  <c r="F6" i="3"/>
  <c r="AG6" i="3" s="1"/>
  <c r="BH6" i="3" s="1"/>
  <c r="G6" i="3"/>
  <c r="H6" i="3"/>
  <c r="I6" i="3"/>
  <c r="AJ6" i="3" s="1"/>
  <c r="BK6" i="3" s="1"/>
  <c r="J6" i="3"/>
  <c r="AK6" i="3" s="1"/>
  <c r="BL6" i="3" s="1"/>
  <c r="K6" i="3"/>
  <c r="AL6" i="3" s="1"/>
  <c r="BM6" i="3" s="1"/>
  <c r="L6" i="3"/>
  <c r="M6" i="3"/>
  <c r="AN6" i="3" s="1"/>
  <c r="BO6" i="3" s="1"/>
  <c r="N6" i="3"/>
  <c r="AO6" i="3" s="1"/>
  <c r="BP6" i="3" s="1"/>
  <c r="O6" i="3"/>
  <c r="P6" i="3"/>
  <c r="Q6" i="3"/>
  <c r="AR6" i="3" s="1"/>
  <c r="BS6" i="3" s="1"/>
  <c r="R6" i="3"/>
  <c r="AS6" i="3" s="1"/>
  <c r="BT6" i="3" s="1"/>
  <c r="S6" i="3"/>
  <c r="AT6" i="3" s="1"/>
  <c r="BU6" i="3" s="1"/>
  <c r="T6" i="3"/>
  <c r="U6" i="3"/>
  <c r="AV6" i="3" s="1"/>
  <c r="BW6" i="3" s="1"/>
  <c r="V6" i="3"/>
  <c r="AW6" i="3" s="1"/>
  <c r="BX6" i="3" s="1"/>
  <c r="W6" i="3"/>
  <c r="X6" i="3"/>
  <c r="Y6" i="3"/>
  <c r="AZ6" i="3" s="1"/>
  <c r="CA6" i="3" s="1"/>
  <c r="Z6" i="3"/>
  <c r="BA6" i="3" s="1"/>
  <c r="CB6" i="3" s="1"/>
  <c r="AA6" i="3"/>
  <c r="BB6" i="3" s="1"/>
  <c r="CC6" i="3" s="1"/>
  <c r="AB6" i="3"/>
  <c r="C7" i="3"/>
  <c r="AD7" i="3" s="1"/>
  <c r="BE7" i="3" s="1"/>
  <c r="D7" i="3"/>
  <c r="E7" i="3"/>
  <c r="AF7" i="3" s="1"/>
  <c r="BG7" i="3" s="1"/>
  <c r="F7" i="3"/>
  <c r="G7" i="3"/>
  <c r="AH7" i="3" s="1"/>
  <c r="BI7" i="3" s="1"/>
  <c r="H7" i="3"/>
  <c r="AI7" i="3" s="1"/>
  <c r="BJ7" i="3" s="1"/>
  <c r="I7" i="3"/>
  <c r="AJ7" i="3" s="1"/>
  <c r="BK7" i="3" s="1"/>
  <c r="J7" i="3"/>
  <c r="J22" i="3" s="1"/>
  <c r="AK22" i="3" s="1"/>
  <c r="K7" i="3"/>
  <c r="AL7" i="3" s="1"/>
  <c r="BM7" i="3" s="1"/>
  <c r="L7" i="3"/>
  <c r="M7" i="3"/>
  <c r="AN7" i="3" s="1"/>
  <c r="BO7" i="3" s="1"/>
  <c r="N7" i="3"/>
  <c r="O7" i="3"/>
  <c r="AP7" i="3" s="1"/>
  <c r="BQ7" i="3" s="1"/>
  <c r="P7" i="3"/>
  <c r="AQ7" i="3" s="1"/>
  <c r="BR7" i="3" s="1"/>
  <c r="Q7" i="3"/>
  <c r="AR7" i="3" s="1"/>
  <c r="BS7" i="3" s="1"/>
  <c r="R7" i="3"/>
  <c r="S7" i="3"/>
  <c r="AT7" i="3" s="1"/>
  <c r="BU7" i="3" s="1"/>
  <c r="T7" i="3"/>
  <c r="U7" i="3"/>
  <c r="V7" i="3"/>
  <c r="W7" i="3"/>
  <c r="AX7" i="3" s="1"/>
  <c r="BY7" i="3" s="1"/>
  <c r="X7" i="3"/>
  <c r="AY7" i="3" s="1"/>
  <c r="BZ7" i="3" s="1"/>
  <c r="Y7" i="3"/>
  <c r="AZ7" i="3" s="1"/>
  <c r="CA7" i="3" s="1"/>
  <c r="Z7" i="3"/>
  <c r="AA7" i="3"/>
  <c r="BB7" i="3" s="1"/>
  <c r="CC7" i="3" s="1"/>
  <c r="AB7" i="3"/>
  <c r="C8" i="3"/>
  <c r="AD8" i="3" s="1"/>
  <c r="BE8" i="3" s="1"/>
  <c r="D8" i="3"/>
  <c r="E8" i="3"/>
  <c r="AF8" i="3" s="1"/>
  <c r="BG8" i="3" s="1"/>
  <c r="F8" i="3"/>
  <c r="AG8" i="3" s="1"/>
  <c r="BH8" i="3" s="1"/>
  <c r="G8" i="3"/>
  <c r="AH8" i="3" s="1"/>
  <c r="BI8" i="3" s="1"/>
  <c r="H8" i="3"/>
  <c r="H23" i="3" s="1"/>
  <c r="AI23" i="3" s="1"/>
  <c r="I8" i="3"/>
  <c r="AJ8" i="3" s="1"/>
  <c r="BK8" i="3" s="1"/>
  <c r="J8" i="3"/>
  <c r="K8" i="3"/>
  <c r="K23" i="3" s="1"/>
  <c r="AL23" i="3" s="1"/>
  <c r="L8" i="3"/>
  <c r="M8" i="3"/>
  <c r="AN8" i="3" s="1"/>
  <c r="BO8" i="3" s="1"/>
  <c r="N8" i="3"/>
  <c r="AO8" i="3" s="1"/>
  <c r="BP8" i="3" s="1"/>
  <c r="O8" i="3"/>
  <c r="AP8" i="3" s="1"/>
  <c r="BQ8" i="3" s="1"/>
  <c r="P8" i="3"/>
  <c r="Q8" i="3"/>
  <c r="AR8" i="3" s="1"/>
  <c r="BS8" i="3" s="1"/>
  <c r="R8" i="3"/>
  <c r="AS8" i="3" s="1"/>
  <c r="BT8" i="3" s="1"/>
  <c r="S8" i="3"/>
  <c r="T8" i="3"/>
  <c r="U8" i="3"/>
  <c r="AV8" i="3" s="1"/>
  <c r="BW8" i="3" s="1"/>
  <c r="V8" i="3"/>
  <c r="AW8" i="3" s="1"/>
  <c r="BX8" i="3" s="1"/>
  <c r="W8" i="3"/>
  <c r="AX8" i="3" s="1"/>
  <c r="BY8" i="3" s="1"/>
  <c r="X8" i="3"/>
  <c r="Y8" i="3"/>
  <c r="AZ8" i="3" s="1"/>
  <c r="CA8" i="3" s="1"/>
  <c r="Z8" i="3"/>
  <c r="BA8" i="3" s="1"/>
  <c r="CB8" i="3" s="1"/>
  <c r="AA8" i="3"/>
  <c r="AB8" i="3"/>
  <c r="C9" i="3"/>
  <c r="AD9" i="3" s="1"/>
  <c r="BE9" i="3" s="1"/>
  <c r="D9" i="3"/>
  <c r="AE9" i="3" s="1"/>
  <c r="BF9" i="3" s="1"/>
  <c r="E9" i="3"/>
  <c r="AF9" i="3" s="1"/>
  <c r="BG9" i="3" s="1"/>
  <c r="F9" i="3"/>
  <c r="G9" i="3"/>
  <c r="AH9" i="3" s="1"/>
  <c r="BI9" i="3" s="1"/>
  <c r="H9" i="3"/>
  <c r="I9" i="3"/>
  <c r="J9" i="3"/>
  <c r="K9" i="3"/>
  <c r="AL9" i="3" s="1"/>
  <c r="BM9" i="3" s="1"/>
  <c r="L9" i="3"/>
  <c r="AM9" i="3" s="1"/>
  <c r="BN9" i="3" s="1"/>
  <c r="M9" i="3"/>
  <c r="AN9" i="3" s="1"/>
  <c r="BO9" i="3" s="1"/>
  <c r="N9" i="3"/>
  <c r="N24" i="3" s="1"/>
  <c r="AO24" i="3" s="1"/>
  <c r="O9" i="3"/>
  <c r="AP9" i="3" s="1"/>
  <c r="BQ9" i="3" s="1"/>
  <c r="P9" i="3"/>
  <c r="Q9" i="3"/>
  <c r="AR9" i="3" s="1"/>
  <c r="BS9" i="3" s="1"/>
  <c r="R9" i="3"/>
  <c r="S9" i="3"/>
  <c r="AT9" i="3" s="1"/>
  <c r="BU9" i="3" s="1"/>
  <c r="T9" i="3"/>
  <c r="AU9" i="3" s="1"/>
  <c r="BV9" i="3" s="1"/>
  <c r="U9" i="3"/>
  <c r="AV9" i="3" s="1"/>
  <c r="BW9" i="3" s="1"/>
  <c r="V9" i="3"/>
  <c r="W9" i="3"/>
  <c r="AX9" i="3" s="1"/>
  <c r="BY9" i="3" s="1"/>
  <c r="X9" i="3"/>
  <c r="AY9" i="3" s="1"/>
  <c r="BZ9" i="3" s="1"/>
  <c r="Y9" i="3"/>
  <c r="Z9" i="3"/>
  <c r="BA9" i="3" s="1"/>
  <c r="CB9" i="3" s="1"/>
  <c r="AA9" i="3"/>
  <c r="BB9" i="3" s="1"/>
  <c r="CC9" i="3" s="1"/>
  <c r="AB9" i="3"/>
  <c r="BC9" i="3" s="1"/>
  <c r="CD9" i="3" s="1"/>
  <c r="C10" i="3"/>
  <c r="AD10" i="3" s="1"/>
  <c r="BE10" i="3" s="1"/>
  <c r="D10" i="3"/>
  <c r="E10" i="3"/>
  <c r="AF10" i="3" s="1"/>
  <c r="BG10" i="3" s="1"/>
  <c r="F10" i="3"/>
  <c r="G10" i="3"/>
  <c r="H10" i="3"/>
  <c r="I10" i="3"/>
  <c r="AJ10" i="3" s="1"/>
  <c r="BK10" i="3" s="1"/>
  <c r="J10" i="3"/>
  <c r="AK10" i="3" s="1"/>
  <c r="BL10" i="3" s="1"/>
  <c r="K10" i="3"/>
  <c r="AL10" i="3" s="1"/>
  <c r="BM10" i="3" s="1"/>
  <c r="L10" i="3"/>
  <c r="L25" i="3" s="1"/>
  <c r="AM25" i="3" s="1"/>
  <c r="M10" i="3"/>
  <c r="AN10" i="3" s="1"/>
  <c r="BO10" i="3" s="1"/>
  <c r="N10" i="3"/>
  <c r="O10" i="3"/>
  <c r="P10" i="3"/>
  <c r="Q10" i="3"/>
  <c r="AR10" i="3" s="1"/>
  <c r="BS10" i="3" s="1"/>
  <c r="R10" i="3"/>
  <c r="AS10" i="3" s="1"/>
  <c r="BT10" i="3" s="1"/>
  <c r="S10" i="3"/>
  <c r="AT10" i="3" s="1"/>
  <c r="BU10" i="3" s="1"/>
  <c r="T10" i="3"/>
  <c r="T25" i="3" s="1"/>
  <c r="AU25" i="3" s="1"/>
  <c r="U10" i="3"/>
  <c r="AV10" i="3" s="1"/>
  <c r="BW10" i="3" s="1"/>
  <c r="V10" i="3"/>
  <c r="W10" i="3"/>
  <c r="AX10" i="3" s="1"/>
  <c r="BY10" i="3" s="1"/>
  <c r="X10" i="3"/>
  <c r="AY10" i="3" s="1"/>
  <c r="BZ10" i="3" s="1"/>
  <c r="Y10" i="3"/>
  <c r="AZ10" i="3" s="1"/>
  <c r="CA10" i="3" s="1"/>
  <c r="Z10" i="3"/>
  <c r="BA10" i="3" s="1"/>
  <c r="CB10" i="3" s="1"/>
  <c r="AA10" i="3"/>
  <c r="BB10" i="3" s="1"/>
  <c r="CC10" i="3" s="1"/>
  <c r="AB10" i="3"/>
  <c r="C11" i="3"/>
  <c r="AD11" i="3" s="1"/>
  <c r="BE11" i="3" s="1"/>
  <c r="D11" i="3"/>
  <c r="E11" i="3"/>
  <c r="AF11" i="3" s="1"/>
  <c r="BG11" i="3" s="1"/>
  <c r="F11" i="3"/>
  <c r="G11" i="3"/>
  <c r="AH11" i="3" s="1"/>
  <c r="BI11" i="3" s="1"/>
  <c r="H11" i="3"/>
  <c r="AI11" i="3" s="1"/>
  <c r="BJ11" i="3" s="1"/>
  <c r="I11" i="3"/>
  <c r="AJ11" i="3" s="1"/>
  <c r="BK11" i="3" s="1"/>
  <c r="J11" i="3"/>
  <c r="K11" i="3"/>
  <c r="AL11" i="3" s="1"/>
  <c r="BM11" i="3" s="1"/>
  <c r="L11" i="3"/>
  <c r="M11" i="3"/>
  <c r="N11" i="3"/>
  <c r="O11" i="3"/>
  <c r="AP11" i="3" s="1"/>
  <c r="BQ11" i="3" s="1"/>
  <c r="P11" i="3"/>
  <c r="AQ11" i="3" s="1"/>
  <c r="BR11" i="3" s="1"/>
  <c r="Q11" i="3"/>
  <c r="AR11" i="3" s="1"/>
  <c r="BS11" i="3" s="1"/>
  <c r="R11" i="3"/>
  <c r="S11" i="3"/>
  <c r="AT11" i="3" s="1"/>
  <c r="BU11" i="3" s="1"/>
  <c r="T11" i="3"/>
  <c r="U11" i="3"/>
  <c r="V11" i="3"/>
  <c r="W11" i="3"/>
  <c r="AX11" i="3" s="1"/>
  <c r="BY11" i="3" s="1"/>
  <c r="X11" i="3"/>
  <c r="AY11" i="3" s="1"/>
  <c r="BZ11" i="3" s="1"/>
  <c r="Y11" i="3"/>
  <c r="AZ11" i="3" s="1"/>
  <c r="CA11" i="3" s="1"/>
  <c r="Z11" i="3"/>
  <c r="Z26" i="3" s="1"/>
  <c r="BA26" i="3" s="1"/>
  <c r="AA11" i="3"/>
  <c r="BB11" i="3" s="1"/>
  <c r="CC11" i="3" s="1"/>
  <c r="AB11" i="3"/>
  <c r="C12" i="3"/>
  <c r="D12" i="3"/>
  <c r="E12" i="3"/>
  <c r="AF12" i="3" s="1"/>
  <c r="BG12" i="3" s="1"/>
  <c r="F12" i="3"/>
  <c r="AG12" i="3" s="1"/>
  <c r="BH12" i="3" s="1"/>
  <c r="G12" i="3"/>
  <c r="AH12" i="3" s="1"/>
  <c r="BI12" i="3" s="1"/>
  <c r="H12" i="3"/>
  <c r="I12" i="3"/>
  <c r="AJ12" i="3" s="1"/>
  <c r="BK12" i="3" s="1"/>
  <c r="J12" i="3"/>
  <c r="AK12" i="3" s="1"/>
  <c r="BL12" i="3" s="1"/>
  <c r="K12" i="3"/>
  <c r="K27" i="3" s="1"/>
  <c r="AL27" i="3" s="1"/>
  <c r="L12" i="3"/>
  <c r="M12" i="3"/>
  <c r="AN12" i="3" s="1"/>
  <c r="BO12" i="3" s="1"/>
  <c r="N12" i="3"/>
  <c r="AO12" i="3" s="1"/>
  <c r="BP12" i="3" s="1"/>
  <c r="O12" i="3"/>
  <c r="AP12" i="3" s="1"/>
  <c r="BQ12" i="3" s="1"/>
  <c r="P12" i="3"/>
  <c r="Q12" i="3"/>
  <c r="AR12" i="3" s="1"/>
  <c r="BS12" i="3" s="1"/>
  <c r="R12" i="3"/>
  <c r="S12" i="3"/>
  <c r="AT12" i="3" s="1"/>
  <c r="BU12" i="3" s="1"/>
  <c r="T12" i="3"/>
  <c r="AU12" i="3" s="1"/>
  <c r="BV12" i="3" s="1"/>
  <c r="U12" i="3"/>
  <c r="AV12" i="3" s="1"/>
  <c r="BW12" i="3" s="1"/>
  <c r="V12" i="3"/>
  <c r="AW12" i="3" s="1"/>
  <c r="BX12" i="3" s="1"/>
  <c r="W12" i="3"/>
  <c r="AX12" i="3" s="1"/>
  <c r="BY12" i="3" s="1"/>
  <c r="X12" i="3"/>
  <c r="Y12" i="3"/>
  <c r="AZ12" i="3" s="1"/>
  <c r="CA12" i="3" s="1"/>
  <c r="Z12" i="3"/>
  <c r="AA12" i="3"/>
  <c r="BB12" i="3" s="1"/>
  <c r="CC12" i="3" s="1"/>
  <c r="AB12" i="3"/>
  <c r="C13" i="3"/>
  <c r="AD13" i="3" s="1"/>
  <c r="BE13" i="3" s="1"/>
  <c r="D13" i="3"/>
  <c r="AE13" i="3" s="1"/>
  <c r="BF13" i="3" s="1"/>
  <c r="E13" i="3"/>
  <c r="AF13" i="3" s="1"/>
  <c r="BG13" i="3" s="1"/>
  <c r="F13" i="3"/>
  <c r="G13" i="3"/>
  <c r="AH13" i="3" s="1"/>
  <c r="BI13" i="3" s="1"/>
  <c r="H13" i="3"/>
  <c r="I13" i="3"/>
  <c r="AJ13" i="3" s="1"/>
  <c r="BK13" i="3" s="1"/>
  <c r="J13" i="3"/>
  <c r="K13" i="3"/>
  <c r="AL13" i="3" s="1"/>
  <c r="BM13" i="3" s="1"/>
  <c r="L13" i="3"/>
  <c r="AM13" i="3" s="1"/>
  <c r="BN13" i="3" s="1"/>
  <c r="M13" i="3"/>
  <c r="AN13" i="3" s="1"/>
  <c r="BO13" i="3" s="1"/>
  <c r="N13" i="3"/>
  <c r="O13" i="3"/>
  <c r="AP13" i="3" s="1"/>
  <c r="BQ13" i="3" s="1"/>
  <c r="P13" i="3"/>
  <c r="Q13" i="3"/>
  <c r="AR13" i="3" s="1"/>
  <c r="BS13" i="3" s="1"/>
  <c r="R13" i="3"/>
  <c r="AS13" i="3" s="1"/>
  <c r="BT13" i="3" s="1"/>
  <c r="S13" i="3"/>
  <c r="AT13" i="3" s="1"/>
  <c r="BU13" i="3" s="1"/>
  <c r="T13" i="3"/>
  <c r="AU13" i="3" s="1"/>
  <c r="BV13" i="3" s="1"/>
  <c r="U13" i="3"/>
  <c r="AV13" i="3" s="1"/>
  <c r="BW13" i="3" s="1"/>
  <c r="V13" i="3"/>
  <c r="W13" i="3"/>
  <c r="AX13" i="3" s="1"/>
  <c r="BY13" i="3" s="1"/>
  <c r="X13" i="3"/>
  <c r="Y13" i="3"/>
  <c r="Z13" i="3"/>
  <c r="BA13" i="3" s="1"/>
  <c r="CB13" i="3" s="1"/>
  <c r="AA13" i="3"/>
  <c r="BB13" i="3" s="1"/>
  <c r="CC13" i="3" s="1"/>
  <c r="AB13" i="3"/>
  <c r="BC13" i="3" s="1"/>
  <c r="CD13" i="3" s="1"/>
  <c r="C14" i="3"/>
  <c r="AD14" i="3" s="1"/>
  <c r="BE14" i="3" s="1"/>
  <c r="D14" i="3"/>
  <c r="E14" i="3"/>
  <c r="AF14" i="3" s="1"/>
  <c r="BG14" i="3" s="1"/>
  <c r="F14" i="3"/>
  <c r="AG14" i="3" s="1"/>
  <c r="BH14" i="3" s="1"/>
  <c r="G14" i="3"/>
  <c r="H14" i="3"/>
  <c r="I14" i="3"/>
  <c r="AJ14" i="3" s="1"/>
  <c r="BK14" i="3" s="1"/>
  <c r="J14" i="3"/>
  <c r="AK14" i="3" s="1"/>
  <c r="BL14" i="3" s="1"/>
  <c r="K14" i="3"/>
  <c r="AL14" i="3" s="1"/>
  <c r="BM14" i="3" s="1"/>
  <c r="L14" i="3"/>
  <c r="M14" i="3"/>
  <c r="AN14" i="3" s="1"/>
  <c r="BO14" i="3" s="1"/>
  <c r="N14" i="3"/>
  <c r="O14" i="3"/>
  <c r="P14" i="3"/>
  <c r="Q14" i="3"/>
  <c r="AR14" i="3" s="1"/>
  <c r="BS14" i="3" s="1"/>
  <c r="R14" i="3"/>
  <c r="AS14" i="3" s="1"/>
  <c r="BT14" i="3" s="1"/>
  <c r="S14" i="3"/>
  <c r="AT14" i="3" s="1"/>
  <c r="BU14" i="3" s="1"/>
  <c r="T14" i="3"/>
  <c r="U14" i="3"/>
  <c r="AV14" i="3" s="1"/>
  <c r="BW14" i="3" s="1"/>
  <c r="V14" i="3"/>
  <c r="AW14" i="3" s="1"/>
  <c r="BX14" i="3" s="1"/>
  <c r="W14" i="3"/>
  <c r="AX14" i="3" s="1"/>
  <c r="BY14" i="3" s="1"/>
  <c r="X14" i="3"/>
  <c r="Y14" i="3"/>
  <c r="AZ14" i="3" s="1"/>
  <c r="CA14" i="3" s="1"/>
  <c r="Z14" i="3"/>
  <c r="BA14" i="3" s="1"/>
  <c r="CB14" i="3" s="1"/>
  <c r="AA14" i="3"/>
  <c r="BB14" i="3" s="1"/>
  <c r="CC14" i="3" s="1"/>
  <c r="AB14" i="3"/>
  <c r="C15" i="3"/>
  <c r="AD15" i="3" s="1"/>
  <c r="BE15" i="3" s="1"/>
  <c r="D15" i="3"/>
  <c r="E15" i="3"/>
  <c r="AF15" i="3" s="1"/>
  <c r="BG15" i="3" s="1"/>
  <c r="F15" i="3"/>
  <c r="G15" i="3"/>
  <c r="AH15" i="3" s="1"/>
  <c r="BI15" i="3" s="1"/>
  <c r="H15" i="3"/>
  <c r="AI15" i="3" s="1"/>
  <c r="BJ15" i="3" s="1"/>
  <c r="I15" i="3"/>
  <c r="AJ15" i="3" s="1"/>
  <c r="BK15" i="3" s="1"/>
  <c r="J15" i="3"/>
  <c r="J30" i="3" s="1"/>
  <c r="AK30" i="3" s="1"/>
  <c r="K15" i="3"/>
  <c r="AL15" i="3" s="1"/>
  <c r="BM15" i="3" s="1"/>
  <c r="L15" i="3"/>
  <c r="M15" i="3"/>
  <c r="AN15" i="3" s="1"/>
  <c r="BO15" i="3" s="1"/>
  <c r="N15" i="3"/>
  <c r="O15" i="3"/>
  <c r="AP15" i="3" s="1"/>
  <c r="BQ15" i="3" s="1"/>
  <c r="P15" i="3"/>
  <c r="AQ15" i="3" s="1"/>
  <c r="BR15" i="3" s="1"/>
  <c r="Q15" i="3"/>
  <c r="AR15" i="3" s="1"/>
  <c r="BS15" i="3" s="1"/>
  <c r="R15" i="3"/>
  <c r="S15" i="3"/>
  <c r="AT15" i="3" s="1"/>
  <c r="BU15" i="3" s="1"/>
  <c r="T15" i="3"/>
  <c r="U15" i="3"/>
  <c r="V15" i="3"/>
  <c r="W15" i="3"/>
  <c r="AX15" i="3" s="1"/>
  <c r="BY15" i="3" s="1"/>
  <c r="X15" i="3"/>
  <c r="AY15" i="3" s="1"/>
  <c r="BZ15" i="3" s="1"/>
  <c r="Y15" i="3"/>
  <c r="AZ15" i="3" s="1"/>
  <c r="CA15" i="3" s="1"/>
  <c r="Z15" i="3"/>
  <c r="AA15" i="3"/>
  <c r="BB15" i="3" s="1"/>
  <c r="CC15" i="3" s="1"/>
  <c r="AB15" i="3"/>
  <c r="D4" i="3"/>
  <c r="AE4" i="3" s="1"/>
  <c r="BF4" i="3" s="1"/>
  <c r="E4" i="3"/>
  <c r="F4" i="3"/>
  <c r="AG4" i="3" s="1"/>
  <c r="BH4" i="3" s="1"/>
  <c r="G4" i="3"/>
  <c r="AH4" i="3" s="1"/>
  <c r="BI4" i="3" s="1"/>
  <c r="H4" i="3"/>
  <c r="H50" i="3" s="1"/>
  <c r="AI50" i="3" s="1"/>
  <c r="I4" i="3"/>
  <c r="I50" i="3" s="1"/>
  <c r="AJ50" i="3" s="1"/>
  <c r="J4" i="3"/>
  <c r="J50" i="3" s="1"/>
  <c r="AK50" i="3" s="1"/>
  <c r="K4" i="3"/>
  <c r="L4" i="3"/>
  <c r="AM4" i="3" s="1"/>
  <c r="BN4" i="3" s="1"/>
  <c r="M4" i="3"/>
  <c r="N4" i="3"/>
  <c r="AO4" i="3" s="1"/>
  <c r="BP4" i="3" s="1"/>
  <c r="O4" i="3"/>
  <c r="AP4" i="3" s="1"/>
  <c r="BQ4" i="3" s="1"/>
  <c r="P4" i="3"/>
  <c r="Q4" i="3"/>
  <c r="R4" i="3"/>
  <c r="R50" i="3" s="1"/>
  <c r="AS50" i="3" s="1"/>
  <c r="S4" i="3"/>
  <c r="T4" i="3"/>
  <c r="AU4" i="3" s="1"/>
  <c r="BV4" i="3" s="1"/>
  <c r="U4" i="3"/>
  <c r="V4" i="3"/>
  <c r="AW4" i="3" s="1"/>
  <c r="BX4" i="3" s="1"/>
  <c r="W4" i="3"/>
  <c r="AX4" i="3" s="1"/>
  <c r="BY4" i="3" s="1"/>
  <c r="X4" i="3"/>
  <c r="X50" i="3" s="1"/>
  <c r="AY50" i="3" s="1"/>
  <c r="Y4" i="3"/>
  <c r="Z4" i="3"/>
  <c r="AA4" i="3"/>
  <c r="AB4" i="3"/>
  <c r="BC4" i="3" s="1"/>
  <c r="CD4" i="3" s="1"/>
  <c r="C4" i="3"/>
  <c r="AD4" i="3" s="1"/>
  <c r="BE4" i="3" s="1"/>
  <c r="C51" i="3"/>
  <c r="AD51" i="3" s="1"/>
  <c r="D51" i="3"/>
  <c r="E51" i="3"/>
  <c r="AF51" i="3" s="1"/>
  <c r="F51" i="3"/>
  <c r="AG51" i="3" s="1"/>
  <c r="G51" i="3"/>
  <c r="H51" i="3"/>
  <c r="I51" i="3"/>
  <c r="J51" i="3"/>
  <c r="AK51" i="3" s="1"/>
  <c r="K51" i="3"/>
  <c r="AL51" i="3" s="1"/>
  <c r="L51" i="3"/>
  <c r="M51" i="3"/>
  <c r="N51" i="3"/>
  <c r="AO51" i="3" s="1"/>
  <c r="O51" i="3"/>
  <c r="P51" i="3"/>
  <c r="Q51" i="3"/>
  <c r="R51" i="3"/>
  <c r="AS51" i="3" s="1"/>
  <c r="S51" i="3"/>
  <c r="T51" i="3"/>
  <c r="U51" i="3"/>
  <c r="AV51" i="3" s="1"/>
  <c r="V51" i="3"/>
  <c r="AW51" i="3" s="1"/>
  <c r="W51" i="3"/>
  <c r="X51" i="3"/>
  <c r="Y51" i="3"/>
  <c r="Z51" i="3"/>
  <c r="BA51" i="3" s="1"/>
  <c r="AA51" i="3"/>
  <c r="AB51" i="3"/>
  <c r="C52" i="3"/>
  <c r="D52" i="3"/>
  <c r="AE52" i="3" s="1"/>
  <c r="E52" i="3"/>
  <c r="F52" i="3"/>
  <c r="G52" i="3"/>
  <c r="H52" i="3"/>
  <c r="I52" i="3"/>
  <c r="J52" i="3"/>
  <c r="K52" i="3"/>
  <c r="L52" i="3"/>
  <c r="AM52" i="3" s="1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C52" i="3" s="1"/>
  <c r="C53" i="3"/>
  <c r="D53" i="3"/>
  <c r="E53" i="3"/>
  <c r="AF53" i="3" s="1"/>
  <c r="F53" i="3"/>
  <c r="G53" i="3"/>
  <c r="H53" i="3"/>
  <c r="I53" i="3"/>
  <c r="AJ53" i="3" s="1"/>
  <c r="J53" i="3"/>
  <c r="AK53" i="3" s="1"/>
  <c r="K53" i="3"/>
  <c r="L53" i="3"/>
  <c r="M53" i="3"/>
  <c r="AN53" i="3" s="1"/>
  <c r="N53" i="3"/>
  <c r="O53" i="3"/>
  <c r="P53" i="3"/>
  <c r="Q53" i="3"/>
  <c r="AR53" i="3" s="1"/>
  <c r="R53" i="3"/>
  <c r="AS53" i="3" s="1"/>
  <c r="S53" i="3"/>
  <c r="T53" i="3"/>
  <c r="U53" i="3"/>
  <c r="AV53" i="3" s="1"/>
  <c r="V53" i="3"/>
  <c r="AW53" i="3" s="1"/>
  <c r="W53" i="3"/>
  <c r="AX53" i="3" s="1"/>
  <c r="X53" i="3"/>
  <c r="Y53" i="3"/>
  <c r="AZ53" i="3" s="1"/>
  <c r="Z53" i="3"/>
  <c r="BA53" i="3" s="1"/>
  <c r="AA53" i="3"/>
  <c r="AB53" i="3"/>
  <c r="C54" i="3"/>
  <c r="AD54" i="3" s="1"/>
  <c r="D54" i="3"/>
  <c r="AE54" i="3" s="1"/>
  <c r="E54" i="3"/>
  <c r="F54" i="3"/>
  <c r="G54" i="3"/>
  <c r="H54" i="3"/>
  <c r="I54" i="3"/>
  <c r="J54" i="3"/>
  <c r="K54" i="3"/>
  <c r="AL54" i="3" s="1"/>
  <c r="L54" i="3"/>
  <c r="AM54" i="3" s="1"/>
  <c r="M54" i="3"/>
  <c r="AN54" i="3" s="1"/>
  <c r="N54" i="3"/>
  <c r="O54" i="3"/>
  <c r="P54" i="3"/>
  <c r="Q54" i="3"/>
  <c r="AR54" i="3" s="1"/>
  <c r="R54" i="3"/>
  <c r="S54" i="3"/>
  <c r="T54" i="3"/>
  <c r="AU54" i="3" s="1"/>
  <c r="U54" i="3"/>
  <c r="V54" i="3"/>
  <c r="W54" i="3"/>
  <c r="X54" i="3"/>
  <c r="Y54" i="3"/>
  <c r="Z54" i="3"/>
  <c r="AA54" i="3"/>
  <c r="BB54" i="3" s="1"/>
  <c r="AB54" i="3"/>
  <c r="BC54" i="3" s="1"/>
  <c r="C55" i="3"/>
  <c r="D55" i="3"/>
  <c r="E55" i="3"/>
  <c r="F55" i="3"/>
  <c r="G55" i="3"/>
  <c r="H55" i="3"/>
  <c r="I55" i="3"/>
  <c r="J55" i="3"/>
  <c r="K55" i="3"/>
  <c r="L55" i="3"/>
  <c r="M55" i="3"/>
  <c r="AN55" i="3" s="1"/>
  <c r="N55" i="3"/>
  <c r="O55" i="3"/>
  <c r="P55" i="3"/>
  <c r="Q55" i="3"/>
  <c r="R55" i="3"/>
  <c r="S55" i="3"/>
  <c r="T55" i="3"/>
  <c r="U55" i="3"/>
  <c r="AV55" i="3" s="1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AG57" i="3" s="1"/>
  <c r="G57" i="3"/>
  <c r="H57" i="3"/>
  <c r="I57" i="3"/>
  <c r="J57" i="3"/>
  <c r="K57" i="3"/>
  <c r="L57" i="3"/>
  <c r="M57" i="3"/>
  <c r="N57" i="3"/>
  <c r="O57" i="3"/>
  <c r="P57" i="3"/>
  <c r="Q57" i="3"/>
  <c r="R57" i="3"/>
  <c r="AS57" i="3" s="1"/>
  <c r="S57" i="3"/>
  <c r="T57" i="3"/>
  <c r="U57" i="3"/>
  <c r="V57" i="3"/>
  <c r="W57" i="3"/>
  <c r="X57" i="3"/>
  <c r="Y57" i="3"/>
  <c r="Z57" i="3"/>
  <c r="AA57" i="3"/>
  <c r="AB57" i="3"/>
  <c r="C58" i="3"/>
  <c r="AD58" i="3" s="1"/>
  <c r="D58" i="3"/>
  <c r="E58" i="3"/>
  <c r="F58" i="3"/>
  <c r="G58" i="3"/>
  <c r="H58" i="3"/>
  <c r="I58" i="3"/>
  <c r="J58" i="3"/>
  <c r="K58" i="3"/>
  <c r="AL58" i="3" s="1"/>
  <c r="L58" i="3"/>
  <c r="M58" i="3"/>
  <c r="N58" i="3"/>
  <c r="O58" i="3"/>
  <c r="P58" i="3"/>
  <c r="Q58" i="3"/>
  <c r="R58" i="3"/>
  <c r="S58" i="3"/>
  <c r="AT58" i="3" s="1"/>
  <c r="T58" i="3"/>
  <c r="U58" i="3"/>
  <c r="V58" i="3"/>
  <c r="W58" i="3"/>
  <c r="X58" i="3"/>
  <c r="Y58" i="3"/>
  <c r="Z58" i="3"/>
  <c r="AA58" i="3"/>
  <c r="BB58" i="3" s="1"/>
  <c r="AB58" i="3"/>
  <c r="C59" i="3"/>
  <c r="D59" i="3"/>
  <c r="E59" i="3"/>
  <c r="AF59" i="3" s="1"/>
  <c r="F59" i="3"/>
  <c r="AG59" i="3" s="1"/>
  <c r="G59" i="3"/>
  <c r="H59" i="3"/>
  <c r="I59" i="3"/>
  <c r="J59" i="3"/>
  <c r="AK59" i="3" s="1"/>
  <c r="K59" i="3"/>
  <c r="L59" i="3"/>
  <c r="M59" i="3"/>
  <c r="N59" i="3"/>
  <c r="AO59" i="3" s="1"/>
  <c r="O59" i="3"/>
  <c r="P59" i="3"/>
  <c r="Q59" i="3"/>
  <c r="R59" i="3"/>
  <c r="AS59" i="3" s="1"/>
  <c r="S59" i="3"/>
  <c r="AT59" i="3" s="1"/>
  <c r="T59" i="3"/>
  <c r="U59" i="3"/>
  <c r="AV59" i="3" s="1"/>
  <c r="V59" i="3"/>
  <c r="AW59" i="3" s="1"/>
  <c r="W59" i="3"/>
  <c r="AX59" i="3" s="1"/>
  <c r="X59" i="3"/>
  <c r="Y59" i="3"/>
  <c r="Z59" i="3"/>
  <c r="BA59" i="3" s="1"/>
  <c r="AA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BB60" i="3" s="1"/>
  <c r="AB60" i="3"/>
  <c r="BC60" i="3" s="1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AP61" i="3" s="1"/>
  <c r="P61" i="3"/>
  <c r="Q61" i="3"/>
  <c r="R61" i="3"/>
  <c r="AS61" i="3" s="1"/>
  <c r="S61" i="3"/>
  <c r="T61" i="3"/>
  <c r="U61" i="3"/>
  <c r="V61" i="3"/>
  <c r="AW61" i="3" s="1"/>
  <c r="W61" i="3"/>
  <c r="AX61" i="3" s="1"/>
  <c r="X61" i="3"/>
  <c r="Y61" i="3"/>
  <c r="AZ61" i="3" s="1"/>
  <c r="Z61" i="3"/>
  <c r="BA61" i="3" s="1"/>
  <c r="AA61" i="3"/>
  <c r="AB61" i="3"/>
  <c r="D50" i="3"/>
  <c r="AE50" i="3" s="1"/>
  <c r="F50" i="3"/>
  <c r="AG50" i="3" s="1"/>
  <c r="G50" i="3"/>
  <c r="AH50" i="3" s="1"/>
  <c r="O50" i="3"/>
  <c r="AP50" i="3" s="1"/>
  <c r="P50" i="3"/>
  <c r="AQ50" i="3" s="1"/>
  <c r="W50" i="3"/>
  <c r="AX50" i="3" s="1"/>
  <c r="Z50" i="3"/>
  <c r="BA50" i="3" s="1"/>
  <c r="B51" i="3"/>
  <c r="BC51" i="3" s="1"/>
  <c r="B52" i="3"/>
  <c r="AS52" i="3" s="1"/>
  <c r="B53" i="3"/>
  <c r="B54" i="3"/>
  <c r="B55" i="3"/>
  <c r="AF55" i="3" s="1"/>
  <c r="B56" i="3"/>
  <c r="BA56" i="3" s="1"/>
  <c r="B57" i="3"/>
  <c r="B58" i="3"/>
  <c r="B59" i="3"/>
  <c r="BC59" i="3" s="1"/>
  <c r="B60" i="3"/>
  <c r="B61" i="3"/>
  <c r="B50" i="3"/>
  <c r="AR61" i="3"/>
  <c r="AJ61" i="3"/>
  <c r="AS60" i="3"/>
  <c r="AU59" i="3"/>
  <c r="AN59" i="3"/>
  <c r="BB59" i="3"/>
  <c r="AL59" i="3"/>
  <c r="AO58" i="3"/>
  <c r="AT57" i="3"/>
  <c r="AK56" i="3"/>
  <c r="AX55" i="3"/>
  <c r="AZ54" i="3"/>
  <c r="AW54" i="3"/>
  <c r="AP53" i="3"/>
  <c r="BC53" i="3"/>
  <c r="AN52" i="3"/>
  <c r="AZ52" i="3"/>
  <c r="BB52" i="3"/>
  <c r="AU51" i="3"/>
  <c r="AN51" i="3"/>
  <c r="AE51" i="3"/>
  <c r="BB51" i="3"/>
  <c r="C36" i="3"/>
  <c r="AD36" i="3" s="1"/>
  <c r="D36" i="3"/>
  <c r="AE36" i="3" s="1"/>
  <c r="G36" i="3"/>
  <c r="K36" i="3"/>
  <c r="AL36" i="3" s="1"/>
  <c r="L36" i="3"/>
  <c r="O36" i="3"/>
  <c r="S36" i="3"/>
  <c r="AT36" i="3" s="1"/>
  <c r="T36" i="3"/>
  <c r="W36" i="3"/>
  <c r="AA36" i="3"/>
  <c r="BB36" i="3" s="1"/>
  <c r="AB36" i="3"/>
  <c r="BC36" i="3" s="1"/>
  <c r="E37" i="3"/>
  <c r="F37" i="3"/>
  <c r="I37" i="3"/>
  <c r="AJ37" i="3" s="1"/>
  <c r="J37" i="3"/>
  <c r="K37" i="3"/>
  <c r="M37" i="3"/>
  <c r="N37" i="3"/>
  <c r="Q37" i="3"/>
  <c r="AR37" i="3" s="1"/>
  <c r="R37" i="3"/>
  <c r="AS37" i="3" s="1"/>
  <c r="U37" i="3"/>
  <c r="AV37" i="3" s="1"/>
  <c r="V37" i="3"/>
  <c r="Y37" i="3"/>
  <c r="Z37" i="3"/>
  <c r="C38" i="3"/>
  <c r="G38" i="3"/>
  <c r="AH38" i="3" s="1"/>
  <c r="H38" i="3"/>
  <c r="K38" i="3"/>
  <c r="L38" i="3"/>
  <c r="AM38" i="3" s="1"/>
  <c r="O38" i="3"/>
  <c r="P38" i="3"/>
  <c r="Q38" i="3"/>
  <c r="AR38" i="3" s="1"/>
  <c r="S38" i="3"/>
  <c r="W38" i="3"/>
  <c r="X38" i="3"/>
  <c r="Y38" i="3"/>
  <c r="AZ38" i="3" s="1"/>
  <c r="AA38" i="3"/>
  <c r="E39" i="3"/>
  <c r="F39" i="3"/>
  <c r="G39" i="3"/>
  <c r="AH39" i="3" s="1"/>
  <c r="I39" i="3"/>
  <c r="M39" i="3"/>
  <c r="N39" i="3"/>
  <c r="O39" i="3"/>
  <c r="AP39" i="3" s="1"/>
  <c r="Q39" i="3"/>
  <c r="R39" i="3"/>
  <c r="AS39" i="3" s="1"/>
  <c r="U39" i="3"/>
  <c r="AV39" i="3" s="1"/>
  <c r="V39" i="3"/>
  <c r="AW39" i="3" s="1"/>
  <c r="W39" i="3"/>
  <c r="AX39" i="3" s="1"/>
  <c r="Y39" i="3"/>
  <c r="AZ39" i="3" s="1"/>
  <c r="Z39" i="3"/>
  <c r="AA39" i="3"/>
  <c r="BB39" i="3" s="1"/>
  <c r="C40" i="3"/>
  <c r="D40" i="3"/>
  <c r="G40" i="3"/>
  <c r="H40" i="3"/>
  <c r="AI40" i="3" s="1"/>
  <c r="K40" i="3"/>
  <c r="L40" i="3"/>
  <c r="M40" i="3"/>
  <c r="O40" i="3"/>
  <c r="S40" i="3"/>
  <c r="T40" i="3"/>
  <c r="U40" i="3"/>
  <c r="AV40" i="3" s="1"/>
  <c r="W40" i="3"/>
  <c r="AX40" i="3" s="1"/>
  <c r="X40" i="3"/>
  <c r="AA40" i="3"/>
  <c r="AB40" i="3"/>
  <c r="BC40" i="3" s="1"/>
  <c r="C41" i="3"/>
  <c r="E41" i="3"/>
  <c r="I41" i="3"/>
  <c r="J41" i="3"/>
  <c r="K41" i="3"/>
  <c r="M41" i="3"/>
  <c r="Q41" i="3"/>
  <c r="R41" i="3"/>
  <c r="S41" i="3"/>
  <c r="U41" i="3"/>
  <c r="Y41" i="3"/>
  <c r="Z41" i="3"/>
  <c r="AA41" i="3"/>
  <c r="C42" i="3"/>
  <c r="D42" i="3"/>
  <c r="G42" i="3"/>
  <c r="H42" i="3"/>
  <c r="K42" i="3"/>
  <c r="L42" i="3"/>
  <c r="M42" i="3"/>
  <c r="AN42" i="3" s="1"/>
  <c r="O42" i="3"/>
  <c r="P42" i="3"/>
  <c r="S42" i="3"/>
  <c r="AT42" i="3" s="1"/>
  <c r="T42" i="3"/>
  <c r="W42" i="3"/>
  <c r="X42" i="3"/>
  <c r="Y42" i="3"/>
  <c r="AA42" i="3"/>
  <c r="E43" i="3"/>
  <c r="F43" i="3"/>
  <c r="G43" i="3"/>
  <c r="I43" i="3"/>
  <c r="J43" i="3"/>
  <c r="M43" i="3"/>
  <c r="N43" i="3"/>
  <c r="Q43" i="3"/>
  <c r="U43" i="3"/>
  <c r="V43" i="3"/>
  <c r="Y43" i="3"/>
  <c r="C44" i="3"/>
  <c r="D44" i="3"/>
  <c r="AE44" i="3" s="1"/>
  <c r="G44" i="3"/>
  <c r="K44" i="3"/>
  <c r="AL44" i="3" s="1"/>
  <c r="L44" i="3"/>
  <c r="AM44" i="3" s="1"/>
  <c r="O44" i="3"/>
  <c r="P44" i="3"/>
  <c r="S44" i="3"/>
  <c r="T44" i="3"/>
  <c r="W44" i="3"/>
  <c r="X44" i="3"/>
  <c r="AY44" i="3" s="1"/>
  <c r="AA44" i="3"/>
  <c r="AB44" i="3"/>
  <c r="C45" i="3"/>
  <c r="E45" i="3"/>
  <c r="F45" i="3"/>
  <c r="I45" i="3"/>
  <c r="AJ45" i="3" s="1"/>
  <c r="J45" i="3"/>
  <c r="AK45" i="3" s="1"/>
  <c r="M45" i="3"/>
  <c r="Q45" i="3"/>
  <c r="R45" i="3"/>
  <c r="AS45" i="3" s="1"/>
  <c r="U45" i="3"/>
  <c r="V45" i="3"/>
  <c r="Y45" i="3"/>
  <c r="Z45" i="3"/>
  <c r="C46" i="3"/>
  <c r="G46" i="3"/>
  <c r="H46" i="3"/>
  <c r="K46" i="3"/>
  <c r="O46" i="3"/>
  <c r="P46" i="3"/>
  <c r="S46" i="3"/>
  <c r="W46" i="3"/>
  <c r="X46" i="3"/>
  <c r="AA46" i="3"/>
  <c r="AB46" i="3"/>
  <c r="F35" i="3"/>
  <c r="AG35" i="3" s="1"/>
  <c r="G35" i="3"/>
  <c r="AH35" i="3" s="1"/>
  <c r="O35" i="3"/>
  <c r="V35" i="3"/>
  <c r="W35" i="3"/>
  <c r="AX35" i="3" s="1"/>
  <c r="B36" i="3"/>
  <c r="B37" i="3"/>
  <c r="AW37" i="3" s="1"/>
  <c r="B38" i="3"/>
  <c r="B39" i="3"/>
  <c r="B40" i="3"/>
  <c r="B41" i="3"/>
  <c r="AR41" i="3" s="1"/>
  <c r="B42" i="3"/>
  <c r="B43" i="3"/>
  <c r="B44" i="3"/>
  <c r="B45" i="3"/>
  <c r="AN45" i="3" s="1"/>
  <c r="B46" i="3"/>
  <c r="B35" i="3"/>
  <c r="AF45" i="3"/>
  <c r="AT44" i="3"/>
  <c r="AN39" i="3"/>
  <c r="AF39" i="3"/>
  <c r="B20" i="3"/>
  <c r="B21" i="3"/>
  <c r="B22" i="3"/>
  <c r="B23" i="3"/>
  <c r="B24" i="3"/>
  <c r="B25" i="3"/>
  <c r="B26" i="3"/>
  <c r="B27" i="3"/>
  <c r="B28" i="3"/>
  <c r="B29" i="3"/>
  <c r="B30" i="3"/>
  <c r="B19" i="3"/>
  <c r="T19" i="3"/>
  <c r="AU19" i="3" s="1"/>
  <c r="V19" i="3"/>
  <c r="W19" i="3"/>
  <c r="AX19" i="3" s="1"/>
  <c r="AB19" i="3"/>
  <c r="BC19" i="3" s="1"/>
  <c r="S20" i="3"/>
  <c r="T20" i="3"/>
  <c r="U20" i="3"/>
  <c r="W20" i="3"/>
  <c r="AX20" i="3" s="1"/>
  <c r="AA20" i="3"/>
  <c r="AB20" i="3"/>
  <c r="R21" i="3"/>
  <c r="AS21" i="3" s="1"/>
  <c r="S21" i="3"/>
  <c r="AT21" i="3" s="1"/>
  <c r="U21" i="3"/>
  <c r="AV21" i="3" s="1"/>
  <c r="V21" i="3"/>
  <c r="Y21" i="3"/>
  <c r="AZ21" i="3" s="1"/>
  <c r="Z21" i="3"/>
  <c r="BA21" i="3" s="1"/>
  <c r="S22" i="3"/>
  <c r="AT22" i="3" s="1"/>
  <c r="W22" i="3"/>
  <c r="AX22" i="3" s="1"/>
  <c r="X22" i="3"/>
  <c r="AY22" i="3" s="1"/>
  <c r="AA22" i="3"/>
  <c r="BB22" i="3" s="1"/>
  <c r="R23" i="3"/>
  <c r="AS23" i="3" s="1"/>
  <c r="U23" i="3"/>
  <c r="AV23" i="3" s="1"/>
  <c r="V23" i="3"/>
  <c r="Y23" i="3"/>
  <c r="AZ23" i="3" s="1"/>
  <c r="Z23" i="3"/>
  <c r="S24" i="3"/>
  <c r="T24" i="3"/>
  <c r="U24" i="3"/>
  <c r="AV24" i="3" s="1"/>
  <c r="W24" i="3"/>
  <c r="X24" i="3"/>
  <c r="Y24" i="3"/>
  <c r="AA24" i="3"/>
  <c r="BB24" i="3" s="1"/>
  <c r="AB24" i="3"/>
  <c r="R25" i="3"/>
  <c r="S25" i="3"/>
  <c r="AT25" i="3" s="1"/>
  <c r="U25" i="3"/>
  <c r="AV25" i="3" s="1"/>
  <c r="V25" i="3"/>
  <c r="Y25" i="3"/>
  <c r="AZ25" i="3" s="1"/>
  <c r="Z25" i="3"/>
  <c r="BA25" i="3" s="1"/>
  <c r="S26" i="3"/>
  <c r="AT26" i="3" s="1"/>
  <c r="W26" i="3"/>
  <c r="AX26" i="3" s="1"/>
  <c r="X26" i="3"/>
  <c r="AY26" i="3" s="1"/>
  <c r="Y26" i="3"/>
  <c r="AZ26" i="3" s="1"/>
  <c r="AA26" i="3"/>
  <c r="BB26" i="3" s="1"/>
  <c r="U27" i="3"/>
  <c r="V27" i="3"/>
  <c r="AW27" i="3" s="1"/>
  <c r="W27" i="3"/>
  <c r="AX27" i="3" s="1"/>
  <c r="Y27" i="3"/>
  <c r="S28" i="3"/>
  <c r="AT28" i="3" s="1"/>
  <c r="T28" i="3"/>
  <c r="W28" i="3"/>
  <c r="AA28" i="3"/>
  <c r="BB28" i="3" s="1"/>
  <c r="AB28" i="3"/>
  <c r="R29" i="3"/>
  <c r="S29" i="3"/>
  <c r="AT29" i="3" s="1"/>
  <c r="U29" i="3"/>
  <c r="AV29" i="3" s="1"/>
  <c r="V29" i="3"/>
  <c r="AW29" i="3" s="1"/>
  <c r="Y29" i="3"/>
  <c r="Z29" i="3"/>
  <c r="BA29" i="3" s="1"/>
  <c r="S30" i="3"/>
  <c r="AT30" i="3" s="1"/>
  <c r="W30" i="3"/>
  <c r="AX30" i="3" s="1"/>
  <c r="X30" i="3"/>
  <c r="AY30" i="3" s="1"/>
  <c r="AA30" i="3"/>
  <c r="BB30" i="3" s="1"/>
  <c r="F19" i="3"/>
  <c r="AG19" i="3" s="1"/>
  <c r="G19" i="3"/>
  <c r="AH19" i="3" s="1"/>
  <c r="N19" i="3"/>
  <c r="AO19" i="3" s="1"/>
  <c r="O19" i="3"/>
  <c r="AP19" i="3" s="1"/>
  <c r="D20" i="3"/>
  <c r="E20" i="3"/>
  <c r="G20" i="3"/>
  <c r="K20" i="3"/>
  <c r="L20" i="3"/>
  <c r="O20" i="3"/>
  <c r="E21" i="3"/>
  <c r="AF21" i="3" s="1"/>
  <c r="F21" i="3"/>
  <c r="AG21" i="3" s="1"/>
  <c r="I21" i="3"/>
  <c r="AJ21" i="3" s="1"/>
  <c r="J21" i="3"/>
  <c r="AK21" i="3" s="1"/>
  <c r="K21" i="3"/>
  <c r="AL21" i="3" s="1"/>
  <c r="M21" i="3"/>
  <c r="AN21" i="3" s="1"/>
  <c r="N21" i="3"/>
  <c r="AO21" i="3" s="1"/>
  <c r="Q21" i="3"/>
  <c r="AR21" i="3" s="1"/>
  <c r="G22" i="3"/>
  <c r="AH22" i="3" s="1"/>
  <c r="H22" i="3"/>
  <c r="AI22" i="3" s="1"/>
  <c r="K22" i="3"/>
  <c r="AL22" i="3" s="1"/>
  <c r="O22" i="3"/>
  <c r="AP22" i="3" s="1"/>
  <c r="P22" i="3"/>
  <c r="AQ22" i="3" s="1"/>
  <c r="Q22" i="3"/>
  <c r="AR22" i="3" s="1"/>
  <c r="E23" i="3"/>
  <c r="F23" i="3"/>
  <c r="I23" i="3"/>
  <c r="AJ23" i="3" s="1"/>
  <c r="J23" i="3"/>
  <c r="M23" i="3"/>
  <c r="AN23" i="3" s="1"/>
  <c r="N23" i="3"/>
  <c r="Q23" i="3"/>
  <c r="AR23" i="3" s="1"/>
  <c r="D24" i="3"/>
  <c r="G24" i="3"/>
  <c r="AH24" i="3" s="1"/>
  <c r="K24" i="3"/>
  <c r="AL24" i="3" s="1"/>
  <c r="L24" i="3"/>
  <c r="AM24" i="3" s="1"/>
  <c r="O24" i="3"/>
  <c r="E25" i="3"/>
  <c r="AF25" i="3" s="1"/>
  <c r="F25" i="3"/>
  <c r="AG25" i="3" s="1"/>
  <c r="I25" i="3"/>
  <c r="AJ25" i="3" s="1"/>
  <c r="J25" i="3"/>
  <c r="AK25" i="3" s="1"/>
  <c r="K25" i="3"/>
  <c r="AL25" i="3" s="1"/>
  <c r="M25" i="3"/>
  <c r="AN25" i="3" s="1"/>
  <c r="N25" i="3"/>
  <c r="AO25" i="3" s="1"/>
  <c r="Q25" i="3"/>
  <c r="AR25" i="3" s="1"/>
  <c r="G26" i="3"/>
  <c r="AH26" i="3" s="1"/>
  <c r="H26" i="3"/>
  <c r="AI26" i="3" s="1"/>
  <c r="K26" i="3"/>
  <c r="AL26" i="3" s="1"/>
  <c r="O26" i="3"/>
  <c r="AP26" i="3" s="1"/>
  <c r="P26" i="3"/>
  <c r="AQ26" i="3" s="1"/>
  <c r="Q26" i="3"/>
  <c r="AR26" i="3" s="1"/>
  <c r="E27" i="3"/>
  <c r="AF27" i="3" s="1"/>
  <c r="F27" i="3"/>
  <c r="I27" i="3"/>
  <c r="AJ27" i="3" s="1"/>
  <c r="J27" i="3"/>
  <c r="M27" i="3"/>
  <c r="AN27" i="3" s="1"/>
  <c r="N27" i="3"/>
  <c r="AO27" i="3" s="1"/>
  <c r="Q27" i="3"/>
  <c r="AR27" i="3" s="1"/>
  <c r="D28" i="3"/>
  <c r="AE28" i="3" s="1"/>
  <c r="G28" i="3"/>
  <c r="AH28" i="3" s="1"/>
  <c r="K28" i="3"/>
  <c r="AL28" i="3" s="1"/>
  <c r="L28" i="3"/>
  <c r="O28" i="3"/>
  <c r="AP28" i="3" s="1"/>
  <c r="E29" i="3"/>
  <c r="F29" i="3"/>
  <c r="AG29" i="3" s="1"/>
  <c r="I29" i="3"/>
  <c r="AJ29" i="3" s="1"/>
  <c r="J29" i="3"/>
  <c r="AK29" i="3" s="1"/>
  <c r="M29" i="3"/>
  <c r="AN29" i="3" s="1"/>
  <c r="N29" i="3"/>
  <c r="AO29" i="3" s="1"/>
  <c r="Q29" i="3"/>
  <c r="G30" i="3"/>
  <c r="AH30" i="3" s="1"/>
  <c r="H30" i="3"/>
  <c r="AI30" i="3" s="1"/>
  <c r="K30" i="3"/>
  <c r="AL30" i="3" s="1"/>
  <c r="O30" i="3"/>
  <c r="AP30" i="3" s="1"/>
  <c r="P30" i="3"/>
  <c r="AQ30" i="3" s="1"/>
  <c r="C20" i="3"/>
  <c r="C21" i="3"/>
  <c r="AD21" i="3" s="1"/>
  <c r="C22" i="3"/>
  <c r="AD22" i="3" s="1"/>
  <c r="C24" i="3"/>
  <c r="C25" i="3"/>
  <c r="AD25" i="3" s="1"/>
  <c r="C26" i="3"/>
  <c r="AD26" i="3" s="1"/>
  <c r="C28" i="3"/>
  <c r="C29" i="3"/>
  <c r="AD29" i="3" s="1"/>
  <c r="C30" i="3"/>
  <c r="AD30" i="3" s="1"/>
  <c r="AK33" i="4"/>
  <c r="AJ34" i="4"/>
  <c r="AK34" i="4"/>
  <c r="AJ35" i="4"/>
  <c r="AK35" i="4"/>
  <c r="AJ36" i="4"/>
  <c r="AK36" i="4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D28" i="4"/>
  <c r="AC27" i="4"/>
  <c r="AB26" i="4"/>
  <c r="AA25" i="4"/>
  <c r="Z24" i="4"/>
  <c r="Y23" i="4"/>
  <c r="X22" i="4"/>
  <c r="W21" i="4"/>
  <c r="V20" i="4"/>
  <c r="U19" i="4"/>
  <c r="T18" i="4"/>
  <c r="S17" i="4"/>
  <c r="R16" i="4"/>
  <c r="Q15" i="4"/>
  <c r="P14" i="4"/>
  <c r="O13" i="4"/>
  <c r="N12" i="4"/>
  <c r="L10" i="4"/>
  <c r="M11" i="4"/>
  <c r="K9" i="4"/>
  <c r="J8" i="4"/>
  <c r="I7" i="4"/>
  <c r="H6" i="4"/>
  <c r="G5" i="4"/>
  <c r="F4" i="4"/>
  <c r="E3" i="4"/>
  <c r="AP20" i="3" l="1"/>
  <c r="AZ27" i="3"/>
  <c r="M24" i="3"/>
  <c r="AN24" i="3" s="1"/>
  <c r="G23" i="3"/>
  <c r="AH23" i="3" s="1"/>
  <c r="I22" i="3"/>
  <c r="AJ22" i="3" s="1"/>
  <c r="M20" i="3"/>
  <c r="AN20" i="3" s="1"/>
  <c r="Y30" i="3"/>
  <c r="AZ30" i="3" s="1"/>
  <c r="AA29" i="3"/>
  <c r="BB29" i="3" s="1"/>
  <c r="N35" i="3"/>
  <c r="AO35" i="3" s="1"/>
  <c r="Q42" i="3"/>
  <c r="AR42" i="3" s="1"/>
  <c r="AR60" i="3"/>
  <c r="V50" i="3"/>
  <c r="AW50" i="3" s="1"/>
  <c r="BC24" i="3"/>
  <c r="T50" i="3"/>
  <c r="AU50" i="3" s="1"/>
  <c r="AD24" i="3"/>
  <c r="AH20" i="3"/>
  <c r="AZ45" i="3"/>
  <c r="AZ37" i="3"/>
  <c r="AG37" i="3"/>
  <c r="AU60" i="3"/>
  <c r="AE60" i="3"/>
  <c r="U50" i="3"/>
  <c r="AV50" i="3" s="1"/>
  <c r="AV4" i="3"/>
  <c r="BW4" i="3" s="1"/>
  <c r="M50" i="3"/>
  <c r="AN50" i="3" s="1"/>
  <c r="AN4" i="3"/>
  <c r="BO4" i="3" s="1"/>
  <c r="E50" i="3"/>
  <c r="AF50" i="3" s="1"/>
  <c r="AF4" i="3"/>
  <c r="BG4" i="3" s="1"/>
  <c r="V46" i="3"/>
  <c r="AW15" i="3"/>
  <c r="BX15" i="3" s="1"/>
  <c r="N46" i="3"/>
  <c r="AO46" i="3" s="1"/>
  <c r="AO15" i="3"/>
  <c r="BP15" i="3" s="1"/>
  <c r="F46" i="3"/>
  <c r="AG46" i="3" s="1"/>
  <c r="AG15" i="3"/>
  <c r="BH15" i="3" s="1"/>
  <c r="X45" i="3"/>
  <c r="AY45" i="3" s="1"/>
  <c r="AY14" i="3"/>
  <c r="BZ14" i="3" s="1"/>
  <c r="P45" i="3"/>
  <c r="AQ45" i="3" s="1"/>
  <c r="AQ14" i="3"/>
  <c r="BR14" i="3" s="1"/>
  <c r="H29" i="3"/>
  <c r="AI29" i="3" s="1"/>
  <c r="AI14" i="3"/>
  <c r="BJ14" i="3" s="1"/>
  <c r="D45" i="3"/>
  <c r="AE45" i="3" s="1"/>
  <c r="AE14" i="3"/>
  <c r="BF14" i="3" s="1"/>
  <c r="N44" i="3"/>
  <c r="AO44" i="3" s="1"/>
  <c r="AO13" i="3"/>
  <c r="BP13" i="3" s="1"/>
  <c r="J44" i="3"/>
  <c r="AK44" i="3" s="1"/>
  <c r="AK13" i="3"/>
  <c r="BL13" i="3" s="1"/>
  <c r="F44" i="3"/>
  <c r="AG44" i="3" s="1"/>
  <c r="AG13" i="3"/>
  <c r="BH13" i="3" s="1"/>
  <c r="AB43" i="3"/>
  <c r="BC43" i="3" s="1"/>
  <c r="BC12" i="3"/>
  <c r="CD12" i="3" s="1"/>
  <c r="X43" i="3"/>
  <c r="AY43" i="3" s="1"/>
  <c r="AY12" i="3"/>
  <c r="BZ12" i="3" s="1"/>
  <c r="P43" i="3"/>
  <c r="AQ12" i="3"/>
  <c r="BR12" i="3" s="1"/>
  <c r="H43" i="3"/>
  <c r="AI12" i="3"/>
  <c r="BJ12" i="3" s="1"/>
  <c r="D27" i="3"/>
  <c r="AE27" i="3" s="1"/>
  <c r="AE12" i="3"/>
  <c r="BF12" i="3" s="1"/>
  <c r="V26" i="3"/>
  <c r="AW26" i="3" s="1"/>
  <c r="AW11" i="3"/>
  <c r="BX11" i="3" s="1"/>
  <c r="R42" i="3"/>
  <c r="AS42" i="3" s="1"/>
  <c r="AS11" i="3"/>
  <c r="BT11" i="3" s="1"/>
  <c r="N42" i="3"/>
  <c r="AO42" i="3" s="1"/>
  <c r="AO11" i="3"/>
  <c r="BP11" i="3" s="1"/>
  <c r="J42" i="3"/>
  <c r="AK42" i="3" s="1"/>
  <c r="AK11" i="3"/>
  <c r="BL11" i="3" s="1"/>
  <c r="F42" i="3"/>
  <c r="AG42" i="3" s="1"/>
  <c r="AG11" i="3"/>
  <c r="BH11" i="3" s="1"/>
  <c r="AB41" i="3"/>
  <c r="BC41" i="3" s="1"/>
  <c r="BC10" i="3"/>
  <c r="CD10" i="3" s="1"/>
  <c r="T41" i="3"/>
  <c r="AU41" i="3" s="1"/>
  <c r="AU10" i="3"/>
  <c r="BV10" i="3" s="1"/>
  <c r="P41" i="3"/>
  <c r="AQ41" i="3" s="1"/>
  <c r="AQ10" i="3"/>
  <c r="BR10" i="3" s="1"/>
  <c r="L41" i="3"/>
  <c r="AM41" i="3" s="1"/>
  <c r="AM10" i="3"/>
  <c r="BN10" i="3" s="1"/>
  <c r="H41" i="3"/>
  <c r="AI41" i="3" s="1"/>
  <c r="AI10" i="3"/>
  <c r="BJ10" i="3" s="1"/>
  <c r="D41" i="3"/>
  <c r="AE41" i="3" s="1"/>
  <c r="AE10" i="3"/>
  <c r="BF10" i="3" s="1"/>
  <c r="V40" i="3"/>
  <c r="AW40" i="3" s="1"/>
  <c r="AW9" i="3"/>
  <c r="BX9" i="3" s="1"/>
  <c r="N40" i="3"/>
  <c r="AO40" i="3" s="1"/>
  <c r="AO9" i="3"/>
  <c r="BP9" i="3" s="1"/>
  <c r="F40" i="3"/>
  <c r="AG9" i="3"/>
  <c r="BH9" i="3" s="1"/>
  <c r="X39" i="3"/>
  <c r="AY39" i="3" s="1"/>
  <c r="AY8" i="3"/>
  <c r="BZ8" i="3" s="1"/>
  <c r="P39" i="3"/>
  <c r="AQ8" i="3"/>
  <c r="BR8" i="3" s="1"/>
  <c r="L39" i="3"/>
  <c r="AM39" i="3" s="1"/>
  <c r="AM8" i="3"/>
  <c r="BN8" i="3" s="1"/>
  <c r="D39" i="3"/>
  <c r="AE39" i="3" s="1"/>
  <c r="AE8" i="3"/>
  <c r="BF8" i="3" s="1"/>
  <c r="V38" i="3"/>
  <c r="AW38" i="3" s="1"/>
  <c r="AW7" i="3"/>
  <c r="BX7" i="3" s="1"/>
  <c r="N38" i="3"/>
  <c r="AO38" i="3" s="1"/>
  <c r="AO7" i="3"/>
  <c r="BP7" i="3" s="1"/>
  <c r="AB37" i="3"/>
  <c r="BC37" i="3" s="1"/>
  <c r="BC6" i="3"/>
  <c r="CD6" i="3" s="1"/>
  <c r="V36" i="3"/>
  <c r="AW36" i="3" s="1"/>
  <c r="AW5" i="3"/>
  <c r="BX5" i="3" s="1"/>
  <c r="N36" i="3"/>
  <c r="AO36" i="3" s="1"/>
  <c r="AO5" i="3"/>
  <c r="BP5" i="3" s="1"/>
  <c r="F36" i="3"/>
  <c r="AG36" i="3" s="1"/>
  <c r="AG5" i="3"/>
  <c r="BH5" i="3" s="1"/>
  <c r="AD20" i="3"/>
  <c r="H27" i="3"/>
  <c r="AI27" i="3" s="1"/>
  <c r="J26" i="3"/>
  <c r="AK26" i="3" s="1"/>
  <c r="AM20" i="3"/>
  <c r="M19" i="3"/>
  <c r="AN19" i="3" s="1"/>
  <c r="AX28" i="3"/>
  <c r="R26" i="3"/>
  <c r="AS26" i="3" s="1"/>
  <c r="AZ24" i="3"/>
  <c r="AV20" i="3"/>
  <c r="AR45" i="3"/>
  <c r="BC44" i="3"/>
  <c r="AJ52" i="3"/>
  <c r="AJ60" i="3"/>
  <c r="AP60" i="3"/>
  <c r="AX56" i="3"/>
  <c r="AX52" i="3"/>
  <c r="AH52" i="3"/>
  <c r="AZ51" i="3"/>
  <c r="AR51" i="3"/>
  <c r="AJ51" i="3"/>
  <c r="P35" i="3"/>
  <c r="AQ35" i="3" s="1"/>
  <c r="AQ4" i="3"/>
  <c r="BR4" i="3" s="1"/>
  <c r="O45" i="3"/>
  <c r="AP45" i="3" s="1"/>
  <c r="AP14" i="3"/>
  <c r="BQ14" i="3" s="1"/>
  <c r="G29" i="3"/>
  <c r="AH29" i="3" s="1"/>
  <c r="AH14" i="3"/>
  <c r="BI14" i="3" s="1"/>
  <c r="U26" i="3"/>
  <c r="AV26" i="3" s="1"/>
  <c r="AV11" i="3"/>
  <c r="BW11" i="3" s="1"/>
  <c r="M26" i="3"/>
  <c r="AN26" i="3" s="1"/>
  <c r="AN11" i="3"/>
  <c r="BO11" i="3" s="1"/>
  <c r="O41" i="3"/>
  <c r="AP41" i="3" s="1"/>
  <c r="AP10" i="3"/>
  <c r="BQ10" i="3" s="1"/>
  <c r="G41" i="3"/>
  <c r="AH41" i="3" s="1"/>
  <c r="AH10" i="3"/>
  <c r="BI10" i="3" s="1"/>
  <c r="Y40" i="3"/>
  <c r="AZ40" i="3" s="1"/>
  <c r="AZ9" i="3"/>
  <c r="CA9" i="3" s="1"/>
  <c r="I24" i="3"/>
  <c r="AJ24" i="3" s="1"/>
  <c r="AJ9" i="3"/>
  <c r="BK9" i="3" s="1"/>
  <c r="AA23" i="3"/>
  <c r="BB23" i="3" s="1"/>
  <c r="BB8" i="3"/>
  <c r="CC8" i="3" s="1"/>
  <c r="S39" i="3"/>
  <c r="AT39" i="3" s="1"/>
  <c r="AT8" i="3"/>
  <c r="BU8" i="3" s="1"/>
  <c r="K39" i="3"/>
  <c r="AL39" i="3" s="1"/>
  <c r="AL8" i="3"/>
  <c r="BM8" i="3" s="1"/>
  <c r="U38" i="3"/>
  <c r="AV38" i="3" s="1"/>
  <c r="AV7" i="3"/>
  <c r="BW7" i="3" s="1"/>
  <c r="W21" i="3"/>
  <c r="AX21" i="3" s="1"/>
  <c r="AX6" i="3"/>
  <c r="BY6" i="3" s="1"/>
  <c r="O21" i="3"/>
  <c r="AP21" i="3" s="1"/>
  <c r="AP6" i="3"/>
  <c r="BQ6" i="3" s="1"/>
  <c r="G37" i="3"/>
  <c r="AH37" i="3" s="1"/>
  <c r="AH6" i="3"/>
  <c r="BI6" i="3" s="1"/>
  <c r="AD28" i="3"/>
  <c r="Q30" i="3"/>
  <c r="AR30" i="3" s="1"/>
  <c r="AR29" i="3"/>
  <c r="K29" i="3"/>
  <c r="AL29" i="3" s="1"/>
  <c r="AF29" i="3"/>
  <c r="M28" i="3"/>
  <c r="AN28" i="3" s="1"/>
  <c r="F28" i="3"/>
  <c r="AG28" i="3" s="1"/>
  <c r="P27" i="3"/>
  <c r="AQ27" i="3" s="1"/>
  <c r="G27" i="3"/>
  <c r="AH27" i="3" s="1"/>
  <c r="I26" i="3"/>
  <c r="AJ26" i="3" s="1"/>
  <c r="D25" i="3"/>
  <c r="AE25" i="3" s="1"/>
  <c r="E24" i="3"/>
  <c r="AF24" i="3" s="1"/>
  <c r="O23" i="3"/>
  <c r="AP23" i="3" s="1"/>
  <c r="AK23" i="3"/>
  <c r="AG23" i="3"/>
  <c r="AL20" i="3"/>
  <c r="AE20" i="3"/>
  <c r="L19" i="3"/>
  <c r="AM19" i="3" s="1"/>
  <c r="D19" i="3"/>
  <c r="AE19" i="3" s="1"/>
  <c r="AZ29" i="3"/>
  <c r="AS29" i="3"/>
  <c r="U28" i="3"/>
  <c r="AV28" i="3" s="1"/>
  <c r="AV27" i="3"/>
  <c r="AB25" i="3"/>
  <c r="BC25" i="3" s="1"/>
  <c r="AW25" i="3"/>
  <c r="AS25" i="3"/>
  <c r="AY24" i="3"/>
  <c r="AT24" i="3"/>
  <c r="W23" i="3"/>
  <c r="AX23" i="3" s="1"/>
  <c r="AW21" i="3"/>
  <c r="BC20" i="3"/>
  <c r="AU20" i="3"/>
  <c r="AW19" i="3"/>
  <c r="AG45" i="3"/>
  <c r="C35" i="3"/>
  <c r="AD35" i="3" s="1"/>
  <c r="U35" i="3"/>
  <c r="M35" i="3"/>
  <c r="AN35" i="3" s="1"/>
  <c r="E35" i="3"/>
  <c r="Y46" i="3"/>
  <c r="AZ46" i="3" s="1"/>
  <c r="Q46" i="3"/>
  <c r="AR46" i="3" s="1"/>
  <c r="I46" i="3"/>
  <c r="AJ46" i="3" s="1"/>
  <c r="AA45" i="3"/>
  <c r="BB45" i="3" s="1"/>
  <c r="BB44" i="3"/>
  <c r="U44" i="3"/>
  <c r="AV44" i="3" s="1"/>
  <c r="E40" i="3"/>
  <c r="AF40" i="3" s="1"/>
  <c r="BA39" i="3"/>
  <c r="AO39" i="3"/>
  <c r="AG39" i="3"/>
  <c r="AQ38" i="3"/>
  <c r="I38" i="3"/>
  <c r="AJ38" i="3" s="1"/>
  <c r="AA37" i="3"/>
  <c r="BB37" i="3" s="1"/>
  <c r="O37" i="3"/>
  <c r="AP37" i="3" s="1"/>
  <c r="AK37" i="3"/>
  <c r="C37" i="3"/>
  <c r="AD37" i="3" s="1"/>
  <c r="U36" i="3"/>
  <c r="AV36" i="3" s="1"/>
  <c r="M36" i="3"/>
  <c r="AN36" i="3" s="1"/>
  <c r="E36" i="3"/>
  <c r="AF36" i="3" s="1"/>
  <c r="AK52" i="3"/>
  <c r="AK60" i="3"/>
  <c r="BA60" i="3"/>
  <c r="AV54" i="3"/>
  <c r="C50" i="3"/>
  <c r="AD50" i="3" s="1"/>
  <c r="N50" i="3"/>
  <c r="AO50" i="3" s="1"/>
  <c r="BC61" i="3"/>
  <c r="AU61" i="3"/>
  <c r="AM61" i="3"/>
  <c r="AE61" i="3"/>
  <c r="AW60" i="3"/>
  <c r="AO60" i="3"/>
  <c r="AG60" i="3"/>
  <c r="AY59" i="3"/>
  <c r="AE59" i="3"/>
  <c r="BA58" i="3"/>
  <c r="AE57" i="3"/>
  <c r="AS56" i="3"/>
  <c r="BA54" i="3"/>
  <c r="AO54" i="3"/>
  <c r="AK54" i="3"/>
  <c r="AU53" i="3"/>
  <c r="AM53" i="3"/>
  <c r="AE53" i="3"/>
  <c r="AW52" i="3"/>
  <c r="AO52" i="3"/>
  <c r="AG52" i="3"/>
  <c r="AY51" i="3"/>
  <c r="AA50" i="3"/>
  <c r="BB50" i="3" s="1"/>
  <c r="BB4" i="3"/>
  <c r="CC4" i="3" s="1"/>
  <c r="S50" i="3"/>
  <c r="AT50" i="3" s="1"/>
  <c r="AT4" i="3"/>
  <c r="BU4" i="3" s="1"/>
  <c r="K50" i="3"/>
  <c r="AL50" i="3" s="1"/>
  <c r="AL4" i="3"/>
  <c r="BM4" i="3" s="1"/>
  <c r="AB30" i="3"/>
  <c r="BC30" i="3" s="1"/>
  <c r="BC15" i="3"/>
  <c r="CD15" i="3" s="1"/>
  <c r="T46" i="3"/>
  <c r="AU15" i="3"/>
  <c r="BV15" i="3" s="1"/>
  <c r="L46" i="3"/>
  <c r="AM15" i="3"/>
  <c r="BN15" i="3" s="1"/>
  <c r="D30" i="3"/>
  <c r="AE30" i="3" s="1"/>
  <c r="AE15" i="3"/>
  <c r="BF15" i="3" s="1"/>
  <c r="N45" i="3"/>
  <c r="AO45" i="3" s="1"/>
  <c r="AO14" i="3"/>
  <c r="BP14" i="3" s="1"/>
  <c r="X28" i="3"/>
  <c r="AY28" i="3" s="1"/>
  <c r="AY13" i="3"/>
  <c r="BZ13" i="3" s="1"/>
  <c r="P28" i="3"/>
  <c r="AQ28" i="3" s="1"/>
  <c r="AQ13" i="3"/>
  <c r="BR13" i="3" s="1"/>
  <c r="H44" i="3"/>
  <c r="AI13" i="3"/>
  <c r="BJ13" i="3" s="1"/>
  <c r="Z43" i="3"/>
  <c r="BA12" i="3"/>
  <c r="CB12" i="3" s="1"/>
  <c r="R27" i="3"/>
  <c r="AS27" i="3" s="1"/>
  <c r="AS12" i="3"/>
  <c r="BT12" i="3" s="1"/>
  <c r="AB26" i="3"/>
  <c r="BC26" i="3" s="1"/>
  <c r="BC11" i="3"/>
  <c r="CD11" i="3" s="1"/>
  <c r="T26" i="3"/>
  <c r="AU26" i="3" s="1"/>
  <c r="AU11" i="3"/>
  <c r="BV11" i="3" s="1"/>
  <c r="L26" i="3"/>
  <c r="AM26" i="3" s="1"/>
  <c r="AM11" i="3"/>
  <c r="BN11" i="3" s="1"/>
  <c r="D26" i="3"/>
  <c r="AE26" i="3" s="1"/>
  <c r="AE11" i="3"/>
  <c r="BF11" i="3" s="1"/>
  <c r="V41" i="3"/>
  <c r="AW41" i="3" s="1"/>
  <c r="AW10" i="3"/>
  <c r="BX10" i="3" s="1"/>
  <c r="N41" i="3"/>
  <c r="AO10" i="3"/>
  <c r="BP10" i="3" s="1"/>
  <c r="F41" i="3"/>
  <c r="AG10" i="3"/>
  <c r="BH10" i="3" s="1"/>
  <c r="P24" i="3"/>
  <c r="AQ24" i="3" s="1"/>
  <c r="AQ9" i="3"/>
  <c r="BR9" i="3" s="1"/>
  <c r="H24" i="3"/>
  <c r="AI24" i="3" s="1"/>
  <c r="AI9" i="3"/>
  <c r="BJ9" i="3" s="1"/>
  <c r="J39" i="3"/>
  <c r="AK39" i="3" s="1"/>
  <c r="AK8" i="3"/>
  <c r="BL8" i="3" s="1"/>
  <c r="AB38" i="3"/>
  <c r="BC38" i="3" s="1"/>
  <c r="BC7" i="3"/>
  <c r="CD7" i="3" s="1"/>
  <c r="T38" i="3"/>
  <c r="AU38" i="3" s="1"/>
  <c r="AU7" i="3"/>
  <c r="BV7" i="3" s="1"/>
  <c r="L22" i="3"/>
  <c r="AM22" i="3" s="1"/>
  <c r="AM7" i="3"/>
  <c r="BN7" i="3" s="1"/>
  <c r="D22" i="3"/>
  <c r="AE22" i="3" s="1"/>
  <c r="AE7" i="3"/>
  <c r="BF7" i="3" s="1"/>
  <c r="X36" i="3"/>
  <c r="AY36" i="3" s="1"/>
  <c r="AY5" i="3"/>
  <c r="BZ5" i="3" s="1"/>
  <c r="P36" i="3"/>
  <c r="AQ5" i="3"/>
  <c r="BR5" i="3" s="1"/>
  <c r="H20" i="3"/>
  <c r="AI20" i="3" s="1"/>
  <c r="AI5" i="3"/>
  <c r="BJ5" i="3" s="1"/>
  <c r="AU24" i="3"/>
  <c r="AD45" i="3"/>
  <c r="AN37" i="3"/>
  <c r="AM60" i="3"/>
  <c r="AU52" i="3"/>
  <c r="Y19" i="3"/>
  <c r="AZ19" i="3" s="1"/>
  <c r="AZ31" i="3" s="1"/>
  <c r="AZ4" i="3"/>
  <c r="CA4" i="3" s="1"/>
  <c r="Q35" i="3"/>
  <c r="AR35" i="3" s="1"/>
  <c r="AR4" i="3"/>
  <c r="BS4" i="3" s="1"/>
  <c r="I35" i="3"/>
  <c r="AJ35" i="3" s="1"/>
  <c r="AJ4" i="3"/>
  <c r="BK4" i="3" s="1"/>
  <c r="Z46" i="3"/>
  <c r="BA46" i="3" s="1"/>
  <c r="BA15" i="3"/>
  <c r="CB15" i="3" s="1"/>
  <c r="R46" i="3"/>
  <c r="AS15" i="3"/>
  <c r="BT15" i="3" s="1"/>
  <c r="J46" i="3"/>
  <c r="AK46" i="3" s="1"/>
  <c r="AK15" i="3"/>
  <c r="BL15" i="3" s="1"/>
  <c r="AB45" i="3"/>
  <c r="BC45" i="3" s="1"/>
  <c r="BC14" i="3"/>
  <c r="CD14" i="3" s="1"/>
  <c r="T45" i="3"/>
  <c r="AU45" i="3" s="1"/>
  <c r="AU14" i="3"/>
  <c r="BV14" i="3" s="1"/>
  <c r="L45" i="3"/>
  <c r="AM45" i="3" s="1"/>
  <c r="AM14" i="3"/>
  <c r="BN14" i="3" s="1"/>
  <c r="V44" i="3"/>
  <c r="AW44" i="3" s="1"/>
  <c r="AW13" i="3"/>
  <c r="BX13" i="3" s="1"/>
  <c r="L43" i="3"/>
  <c r="AM43" i="3" s="1"/>
  <c r="AM12" i="3"/>
  <c r="BN12" i="3" s="1"/>
  <c r="Z42" i="3"/>
  <c r="BA42" i="3" s="1"/>
  <c r="BA11" i="3"/>
  <c r="CB11" i="3" s="1"/>
  <c r="R24" i="3"/>
  <c r="AS24" i="3" s="1"/>
  <c r="AS9" i="3"/>
  <c r="BT9" i="3" s="1"/>
  <c r="J24" i="3"/>
  <c r="AK24" i="3" s="1"/>
  <c r="AK9" i="3"/>
  <c r="BL9" i="3" s="1"/>
  <c r="AB39" i="3"/>
  <c r="BC39" i="3" s="1"/>
  <c r="BC8" i="3"/>
  <c r="CD8" i="3" s="1"/>
  <c r="T39" i="3"/>
  <c r="AU39" i="3" s="1"/>
  <c r="AU8" i="3"/>
  <c r="BV8" i="3" s="1"/>
  <c r="H39" i="3"/>
  <c r="AI39" i="3" s="1"/>
  <c r="AI8" i="3"/>
  <c r="BJ8" i="3" s="1"/>
  <c r="Z38" i="3"/>
  <c r="BA38" i="3" s="1"/>
  <c r="BA7" i="3"/>
  <c r="CB7" i="3" s="1"/>
  <c r="R38" i="3"/>
  <c r="AS38" i="3" s="1"/>
  <c r="AS7" i="3"/>
  <c r="BT7" i="3" s="1"/>
  <c r="J38" i="3"/>
  <c r="AK38" i="3" s="1"/>
  <c r="AK7" i="3"/>
  <c r="BL7" i="3" s="1"/>
  <c r="F38" i="3"/>
  <c r="AG38" i="3" s="1"/>
  <c r="AG7" i="3"/>
  <c r="BH7" i="3" s="1"/>
  <c r="X21" i="3"/>
  <c r="AY21" i="3" s="1"/>
  <c r="AY6" i="3"/>
  <c r="BZ6" i="3" s="1"/>
  <c r="T37" i="3"/>
  <c r="AU37" i="3" s="1"/>
  <c r="AU6" i="3"/>
  <c r="BV6" i="3" s="1"/>
  <c r="P37" i="3"/>
  <c r="AQ37" i="3" s="1"/>
  <c r="AQ6" i="3"/>
  <c r="BR6" i="3" s="1"/>
  <c r="L37" i="3"/>
  <c r="AM37" i="3" s="1"/>
  <c r="AM6" i="3"/>
  <c r="BN6" i="3" s="1"/>
  <c r="H37" i="3"/>
  <c r="AI37" i="3" s="1"/>
  <c r="AI6" i="3"/>
  <c r="BJ6" i="3" s="1"/>
  <c r="D37" i="3"/>
  <c r="AE37" i="3" s="1"/>
  <c r="AE6" i="3"/>
  <c r="BF6" i="3" s="1"/>
  <c r="J36" i="3"/>
  <c r="AK36" i="3" s="1"/>
  <c r="AK5" i="3"/>
  <c r="BL5" i="3" s="1"/>
  <c r="L29" i="3"/>
  <c r="AM29" i="3" s="1"/>
  <c r="N28" i="3"/>
  <c r="AO28" i="3" s="1"/>
  <c r="F24" i="3"/>
  <c r="AG24" i="3" s="1"/>
  <c r="P23" i="3"/>
  <c r="AQ23" i="3" s="1"/>
  <c r="D21" i="3"/>
  <c r="AE21" i="3" s="1"/>
  <c r="AF20" i="3"/>
  <c r="E19" i="3"/>
  <c r="AF19" i="3" s="1"/>
  <c r="AB27" i="3"/>
  <c r="BC27" i="3" s="1"/>
  <c r="X23" i="3"/>
  <c r="AY23" i="3" s="1"/>
  <c r="AG27" i="3"/>
  <c r="AL37" i="3"/>
  <c r="AV45" i="3"/>
  <c r="AW45" i="3"/>
  <c r="AD44" i="3"/>
  <c r="AF37" i="3"/>
  <c r="BA52" i="3"/>
  <c r="AZ60" i="3"/>
  <c r="Y50" i="3"/>
  <c r="AZ50" i="3" s="1"/>
  <c r="AX60" i="3"/>
  <c r="AH60" i="3"/>
  <c r="AR59" i="3"/>
  <c r="AP52" i="3"/>
  <c r="X19" i="3"/>
  <c r="AY19" i="3" s="1"/>
  <c r="AY4" i="3"/>
  <c r="BZ4" i="3" s="1"/>
  <c r="H35" i="3"/>
  <c r="AI35" i="3" s="1"/>
  <c r="AI4" i="3"/>
  <c r="BJ4" i="3" s="1"/>
  <c r="U46" i="3"/>
  <c r="AV46" i="3" s="1"/>
  <c r="AV15" i="3"/>
  <c r="BW15" i="3" s="1"/>
  <c r="Y28" i="3"/>
  <c r="AZ28" i="3" s="1"/>
  <c r="AZ13" i="3"/>
  <c r="CA13" i="3" s="1"/>
  <c r="K43" i="3"/>
  <c r="AL43" i="3" s="1"/>
  <c r="AL12" i="3"/>
  <c r="BM12" i="3" s="1"/>
  <c r="C43" i="3"/>
  <c r="AD43" i="3" s="1"/>
  <c r="AD12" i="3"/>
  <c r="BE12" i="3" s="1"/>
  <c r="C19" i="3"/>
  <c r="AD19" i="3" s="1"/>
  <c r="C27" i="3"/>
  <c r="AD27" i="3" s="1"/>
  <c r="I30" i="3"/>
  <c r="AJ30" i="3" s="1"/>
  <c r="D29" i="3"/>
  <c r="AE29" i="3" s="1"/>
  <c r="AM28" i="3"/>
  <c r="E28" i="3"/>
  <c r="AF28" i="3" s="1"/>
  <c r="O27" i="3"/>
  <c r="AP27" i="3" s="1"/>
  <c r="AK27" i="3"/>
  <c r="AP24" i="3"/>
  <c r="AE24" i="3"/>
  <c r="AO23" i="3"/>
  <c r="AF23" i="3"/>
  <c r="L21" i="3"/>
  <c r="AM21" i="3" s="1"/>
  <c r="N20" i="3"/>
  <c r="AO20" i="3" s="1"/>
  <c r="BC28" i="3"/>
  <c r="AU28" i="3"/>
  <c r="X27" i="3"/>
  <c r="AY27" i="3" s="1"/>
  <c r="AA25" i="3"/>
  <c r="BB25" i="3" s="1"/>
  <c r="AX24" i="3"/>
  <c r="BA23" i="3"/>
  <c r="AW23" i="3"/>
  <c r="Y22" i="3"/>
  <c r="AZ22" i="3" s="1"/>
  <c r="AA21" i="3"/>
  <c r="BB21" i="3" s="1"/>
  <c r="BB20" i="3"/>
  <c r="AT20" i="3"/>
  <c r="U19" i="3"/>
  <c r="AV19" i="3" s="1"/>
  <c r="AB35" i="3"/>
  <c r="BC35" i="3" s="1"/>
  <c r="T35" i="3"/>
  <c r="AU35" i="3" s="1"/>
  <c r="L35" i="3"/>
  <c r="AM35" i="3" s="1"/>
  <c r="D35" i="3"/>
  <c r="BA45" i="3"/>
  <c r="S45" i="3"/>
  <c r="AT45" i="3" s="1"/>
  <c r="K45" i="3"/>
  <c r="AL45" i="3" s="1"/>
  <c r="Y44" i="3"/>
  <c r="AZ44" i="3" s="1"/>
  <c r="AU44" i="3"/>
  <c r="M44" i="3"/>
  <c r="AN44" i="3" s="1"/>
  <c r="E44" i="3"/>
  <c r="AF44" i="3" s="1"/>
  <c r="W43" i="3"/>
  <c r="O43" i="3"/>
  <c r="AP43" i="3" s="1"/>
  <c r="I42" i="3"/>
  <c r="AJ42" i="3" s="1"/>
  <c r="AD42" i="3"/>
  <c r="AY40" i="3"/>
  <c r="AI38" i="3"/>
  <c r="BA37" i="3"/>
  <c r="S37" i="3"/>
  <c r="AT37" i="3" s="1"/>
  <c r="AO37" i="3"/>
  <c r="AU36" i="3"/>
  <c r="AM36" i="3"/>
  <c r="AT51" i="3"/>
  <c r="AM51" i="3"/>
  <c r="AM59" i="3"/>
  <c r="AB50" i="3"/>
  <c r="BC50" i="3" s="1"/>
  <c r="Q50" i="3"/>
  <c r="AR50" i="3" s="1"/>
  <c r="L50" i="3"/>
  <c r="AM50" i="3" s="1"/>
  <c r="AP59" i="3"/>
  <c r="AH59" i="3"/>
  <c r="AD59" i="3"/>
  <c r="AP55" i="3"/>
  <c r="AH55" i="3"/>
  <c r="AH53" i="3"/>
  <c r="AV52" i="3"/>
  <c r="AR52" i="3"/>
  <c r="AF52" i="3"/>
  <c r="AX51" i="3"/>
  <c r="AP51" i="3"/>
  <c r="AH51" i="3"/>
  <c r="Z19" i="3"/>
  <c r="BA19" i="3" s="1"/>
  <c r="BA4" i="3"/>
  <c r="CB4" i="3" s="1"/>
  <c r="R19" i="3"/>
  <c r="AS19" i="3" s="1"/>
  <c r="AS4" i="3"/>
  <c r="BT4" i="3" s="1"/>
  <c r="J35" i="3"/>
  <c r="AK35" i="3" s="1"/>
  <c r="AK4" i="3"/>
  <c r="BL4" i="3" s="1"/>
  <c r="R44" i="3"/>
  <c r="AS44" i="3" s="1"/>
  <c r="R28" i="3"/>
  <c r="AS28" i="3" s="1"/>
  <c r="X25" i="3"/>
  <c r="AY25" i="3" s="1"/>
  <c r="X41" i="3"/>
  <c r="AY41" i="3" s="1"/>
  <c r="Z24" i="3"/>
  <c r="BA24" i="3" s="1"/>
  <c r="Z40" i="3"/>
  <c r="BA40" i="3" s="1"/>
  <c r="Z36" i="3"/>
  <c r="BA36" i="3" s="1"/>
  <c r="Z20" i="3"/>
  <c r="BA20" i="3" s="1"/>
  <c r="N30" i="3"/>
  <c r="AO30" i="3" s="1"/>
  <c r="P29" i="3"/>
  <c r="AQ29" i="3" s="1"/>
  <c r="N26" i="3"/>
  <c r="AO26" i="3" s="1"/>
  <c r="P25" i="3"/>
  <c r="AQ25" i="3" s="1"/>
  <c r="H25" i="3"/>
  <c r="AI25" i="3" s="1"/>
  <c r="G45" i="3"/>
  <c r="AH45" i="3" s="1"/>
  <c r="I40" i="3"/>
  <c r="AJ40" i="3" s="1"/>
  <c r="W37" i="3"/>
  <c r="AX37" i="3" s="1"/>
  <c r="O29" i="3"/>
  <c r="AP29" i="3" s="1"/>
  <c r="O25" i="3"/>
  <c r="AP25" i="3" s="1"/>
  <c r="G25" i="3"/>
  <c r="AH25" i="3" s="1"/>
  <c r="G21" i="3"/>
  <c r="AH21" i="3" s="1"/>
  <c r="X29" i="3"/>
  <c r="AY29" i="3" s="1"/>
  <c r="Z44" i="3"/>
  <c r="BA44" i="3" s="1"/>
  <c r="Z28" i="3"/>
  <c r="BA28" i="3" s="1"/>
  <c r="T27" i="3"/>
  <c r="AU27" i="3" s="1"/>
  <c r="T43" i="3"/>
  <c r="AU43" i="3" s="1"/>
  <c r="F22" i="3"/>
  <c r="AG22" i="3" s="1"/>
  <c r="AG31" i="3" s="1"/>
  <c r="E46" i="3"/>
  <c r="AF46" i="3" s="1"/>
  <c r="E30" i="3"/>
  <c r="AF30" i="3" s="1"/>
  <c r="W45" i="3"/>
  <c r="AX45" i="3" s="1"/>
  <c r="W29" i="3"/>
  <c r="AX29" i="3" s="1"/>
  <c r="Q44" i="3"/>
  <c r="AR44" i="3" s="1"/>
  <c r="Q28" i="3"/>
  <c r="AR28" i="3" s="1"/>
  <c r="S27" i="3"/>
  <c r="AT27" i="3" s="1"/>
  <c r="S43" i="3"/>
  <c r="AT43" i="3" s="1"/>
  <c r="Q24" i="3"/>
  <c r="AR24" i="3" s="1"/>
  <c r="Q40" i="3"/>
  <c r="AR40" i="3" s="1"/>
  <c r="Y36" i="3"/>
  <c r="AZ36" i="3" s="1"/>
  <c r="Y20" i="3"/>
  <c r="AZ20" i="3" s="1"/>
  <c r="I36" i="3"/>
  <c r="AJ36" i="3" s="1"/>
  <c r="I20" i="3"/>
  <c r="AJ20" i="3" s="1"/>
  <c r="V42" i="3"/>
  <c r="AW42" i="3" s="1"/>
  <c r="J40" i="3"/>
  <c r="AK40" i="3" s="1"/>
  <c r="N22" i="3"/>
  <c r="AO22" i="3" s="1"/>
  <c r="H21" i="3"/>
  <c r="AI21" i="3" s="1"/>
  <c r="U42" i="3"/>
  <c r="AV42" i="3" s="1"/>
  <c r="J28" i="3"/>
  <c r="AK28" i="3" s="1"/>
  <c r="J20" i="3"/>
  <c r="AK20" i="3" s="1"/>
  <c r="V22" i="3"/>
  <c r="AW22" i="3" s="1"/>
  <c r="D43" i="3"/>
  <c r="R40" i="3"/>
  <c r="AS40" i="3" s="1"/>
  <c r="R36" i="3"/>
  <c r="AS36" i="3" s="1"/>
  <c r="R20" i="3"/>
  <c r="AS20" i="3" s="1"/>
  <c r="F30" i="3"/>
  <c r="AG30" i="3" s="1"/>
  <c r="M46" i="3"/>
  <c r="AN46" i="3" s="1"/>
  <c r="M30" i="3"/>
  <c r="AN30" i="3" s="1"/>
  <c r="AA43" i="3"/>
  <c r="BB43" i="3" s="1"/>
  <c r="AA27" i="3"/>
  <c r="BB27" i="3" s="1"/>
  <c r="E42" i="3"/>
  <c r="AF42" i="3" s="1"/>
  <c r="E26" i="3"/>
  <c r="AF26" i="3" s="1"/>
  <c r="W25" i="3"/>
  <c r="AX25" i="3" s="1"/>
  <c r="W41" i="3"/>
  <c r="C39" i="3"/>
  <c r="AD39" i="3" s="1"/>
  <c r="C23" i="3"/>
  <c r="AD23" i="3" s="1"/>
  <c r="AD31" i="3" s="1"/>
  <c r="M22" i="3"/>
  <c r="AN22" i="3" s="1"/>
  <c r="M38" i="3"/>
  <c r="E22" i="3"/>
  <c r="AF22" i="3" s="1"/>
  <c r="E38" i="3"/>
  <c r="Q36" i="3"/>
  <c r="AR36" i="3" s="1"/>
  <c r="Q20" i="3"/>
  <c r="AR20" i="3" s="1"/>
  <c r="H45" i="3"/>
  <c r="AI45" i="3" s="1"/>
  <c r="X37" i="3"/>
  <c r="AY37" i="3" s="1"/>
  <c r="P21" i="3"/>
  <c r="AQ21" i="3" s="1"/>
  <c r="V30" i="3"/>
  <c r="AW30" i="3" s="1"/>
  <c r="AB23" i="3"/>
  <c r="BC23" i="3" s="1"/>
  <c r="T23" i="3"/>
  <c r="AU23" i="3" s="1"/>
  <c r="U22" i="3"/>
  <c r="AV22" i="3" s="1"/>
  <c r="F26" i="3"/>
  <c r="AG26" i="3" s="1"/>
  <c r="I44" i="3"/>
  <c r="AJ44" i="3" s="1"/>
  <c r="I28" i="3"/>
  <c r="AJ28" i="3" s="1"/>
  <c r="L27" i="3"/>
  <c r="AM27" i="3" s="1"/>
  <c r="L23" i="3"/>
  <c r="AM23" i="3" s="1"/>
  <c r="D23" i="3"/>
  <c r="AE23" i="3" s="1"/>
  <c r="U30" i="3"/>
  <c r="AV30" i="3" s="1"/>
  <c r="S23" i="3"/>
  <c r="AT23" i="3" s="1"/>
  <c r="T30" i="3"/>
  <c r="AU30" i="3" s="1"/>
  <c r="V24" i="3"/>
  <c r="AW24" i="3" s="1"/>
  <c r="AB22" i="3"/>
  <c r="BC22" i="3" s="1"/>
  <c r="T22" i="3"/>
  <c r="AU22" i="3" s="1"/>
  <c r="AB42" i="3"/>
  <c r="BC42" i="3" s="1"/>
  <c r="P40" i="3"/>
  <c r="AQ40" i="3" s="1"/>
  <c r="D38" i="3"/>
  <c r="AE38" i="3" s="1"/>
  <c r="AK61" i="3"/>
  <c r="Z30" i="3"/>
  <c r="BA30" i="3" s="1"/>
  <c r="R30" i="3"/>
  <c r="AS30" i="3" s="1"/>
  <c r="Z22" i="3"/>
  <c r="BA22" i="3" s="1"/>
  <c r="R22" i="3"/>
  <c r="AS22" i="3" s="1"/>
  <c r="X20" i="3"/>
  <c r="AY20" i="3" s="1"/>
  <c r="D46" i="3"/>
  <c r="AE46" i="3" s="1"/>
  <c r="R43" i="3"/>
  <c r="AS43" i="3" s="1"/>
  <c r="H36" i="3"/>
  <c r="L30" i="3"/>
  <c r="AM30" i="3" s="1"/>
  <c r="H28" i="3"/>
  <c r="AI28" i="3" s="1"/>
  <c r="P20" i="3"/>
  <c r="AQ20" i="3" s="1"/>
  <c r="AB29" i="3"/>
  <c r="BC29" i="3" s="1"/>
  <c r="T29" i="3"/>
  <c r="AU29" i="3" s="1"/>
  <c r="Z27" i="3"/>
  <c r="BA27" i="3" s="1"/>
  <c r="AB21" i="3"/>
  <c r="BC21" i="3" s="1"/>
  <c r="T21" i="3"/>
  <c r="AU21" i="3" s="1"/>
  <c r="V28" i="3"/>
  <c r="AW28" i="3" s="1"/>
  <c r="V20" i="3"/>
  <c r="AW20" i="3" s="1"/>
  <c r="AX46" i="3"/>
  <c r="AY38" i="3"/>
  <c r="AX43" i="3"/>
  <c r="AZ58" i="3"/>
  <c r="BC57" i="3"/>
  <c r="K19" i="3"/>
  <c r="AL19" i="3" s="1"/>
  <c r="K35" i="3"/>
  <c r="AL35" i="3" s="1"/>
  <c r="J19" i="3"/>
  <c r="AK19" i="3" s="1"/>
  <c r="Z35" i="3"/>
  <c r="BA35" i="3" s="1"/>
  <c r="Q19" i="3"/>
  <c r="AR19" i="3" s="1"/>
  <c r="I19" i="3"/>
  <c r="AJ19" i="3" s="1"/>
  <c r="AA19" i="3"/>
  <c r="BB19" i="3" s="1"/>
  <c r="S19" i="3"/>
  <c r="AT19" i="3" s="1"/>
  <c r="AP35" i="3"/>
  <c r="Y35" i="3"/>
  <c r="AZ35" i="3" s="1"/>
  <c r="S35" i="3"/>
  <c r="R35" i="3"/>
  <c r="P19" i="3"/>
  <c r="AQ19" i="3" s="1"/>
  <c r="H19" i="3"/>
  <c r="AI19" i="3" s="1"/>
  <c r="X35" i="3"/>
  <c r="AY35" i="3" s="1"/>
  <c r="AA35" i="3"/>
  <c r="AZ59" i="3"/>
  <c r="AE58" i="3"/>
  <c r="BC58" i="3"/>
  <c r="AQ57" i="3"/>
  <c r="AU57" i="3"/>
  <c r="AR58" i="3"/>
  <c r="AZ57" i="3"/>
  <c r="AK55" i="3"/>
  <c r="AF54" i="3"/>
  <c r="AS54" i="3"/>
  <c r="AD55" i="3"/>
  <c r="AL55" i="3"/>
  <c r="AT55" i="3"/>
  <c r="BB55" i="3"/>
  <c r="AF56" i="3"/>
  <c r="AN56" i="3"/>
  <c r="AV56" i="3"/>
  <c r="AM57" i="3"/>
  <c r="BA57" i="3"/>
  <c r="AI58" i="3"/>
  <c r="AQ58" i="3"/>
  <c r="AY58" i="3"/>
  <c r="AJ58" i="3"/>
  <c r="AW58" i="3"/>
  <c r="AU58" i="3"/>
  <c r="AH57" i="3"/>
  <c r="AF58" i="3"/>
  <c r="AR57" i="3"/>
  <c r="AW57" i="3"/>
  <c r="AG58" i="3"/>
  <c r="AS55" i="3"/>
  <c r="AX57" i="3"/>
  <c r="AH58" i="3"/>
  <c r="AH54" i="3"/>
  <c r="AP54" i="3"/>
  <c r="AX54" i="3"/>
  <c r="AG54" i="3"/>
  <c r="AT54" i="3"/>
  <c r="AG56" i="3"/>
  <c r="AO56" i="3"/>
  <c r="AW56" i="3"/>
  <c r="AO57" i="3"/>
  <c r="BB57" i="3"/>
  <c r="AK58" i="3"/>
  <c r="AX58" i="3"/>
  <c r="AJ59" i="3"/>
  <c r="AF61" i="3"/>
  <c r="AN61" i="3"/>
  <c r="AV61" i="3"/>
  <c r="AH61" i="3"/>
  <c r="AM58" i="3"/>
  <c r="AP58" i="3"/>
  <c r="AI57" i="3"/>
  <c r="AY57" i="3"/>
  <c r="AJ57" i="3"/>
  <c r="AK57" i="3"/>
  <c r="AS58" i="3"/>
  <c r="BC55" i="3"/>
  <c r="BA55" i="3"/>
  <c r="AL57" i="3"/>
  <c r="AV58" i="3"/>
  <c r="AI54" i="3"/>
  <c r="AQ54" i="3"/>
  <c r="AY54" i="3"/>
  <c r="AJ54" i="3"/>
  <c r="AF57" i="3"/>
  <c r="AN57" i="3"/>
  <c r="AV57" i="3"/>
  <c r="AD57" i="3"/>
  <c r="AP57" i="3"/>
  <c r="AN58" i="3"/>
  <c r="AI56" i="3"/>
  <c r="AQ56" i="3"/>
  <c r="AY56" i="3"/>
  <c r="AI53" i="3"/>
  <c r="AQ53" i="3"/>
  <c r="AY53" i="3"/>
  <c r="AG55" i="3"/>
  <c r="AO55" i="3"/>
  <c r="AW55" i="3"/>
  <c r="AJ56" i="3"/>
  <c r="AR56" i="3"/>
  <c r="AZ56" i="3"/>
  <c r="AF60" i="3"/>
  <c r="AN60" i="3"/>
  <c r="AV60" i="3"/>
  <c r="AI61" i="3"/>
  <c r="AQ61" i="3"/>
  <c r="AY61" i="3"/>
  <c r="AY55" i="3"/>
  <c r="AT56" i="3"/>
  <c r="AQ52" i="3"/>
  <c r="AL53" i="3"/>
  <c r="BB53" i="3"/>
  <c r="AJ55" i="3"/>
  <c r="AM56" i="3"/>
  <c r="AI60" i="3"/>
  <c r="AQ60" i="3"/>
  <c r="AY60" i="3"/>
  <c r="AD61" i="3"/>
  <c r="AL61" i="3"/>
  <c r="AT61" i="3"/>
  <c r="BB61" i="3"/>
  <c r="AI55" i="3"/>
  <c r="AL56" i="3"/>
  <c r="BB56" i="3"/>
  <c r="AI52" i="3"/>
  <c r="AD53" i="3"/>
  <c r="AR55" i="3"/>
  <c r="AE56" i="3"/>
  <c r="BC56" i="3"/>
  <c r="AQ55" i="3"/>
  <c r="AD56" i="3"/>
  <c r="AY52" i="3"/>
  <c r="AT53" i="3"/>
  <c r="AZ55" i="3"/>
  <c r="AU56" i="3"/>
  <c r="AI51" i="3"/>
  <c r="AQ51" i="3"/>
  <c r="AD52" i="3"/>
  <c r="AL52" i="3"/>
  <c r="AT52" i="3"/>
  <c r="AG53" i="3"/>
  <c r="AO53" i="3"/>
  <c r="AE55" i="3"/>
  <c r="AM55" i="3"/>
  <c r="AU55" i="3"/>
  <c r="AH56" i="3"/>
  <c r="AP56" i="3"/>
  <c r="AI59" i="3"/>
  <c r="AQ59" i="3"/>
  <c r="AD60" i="3"/>
  <c r="AL60" i="3"/>
  <c r="AT60" i="3"/>
  <c r="AG61" i="3"/>
  <c r="AO61" i="3"/>
  <c r="AN40" i="3"/>
  <c r="AE42" i="3"/>
  <c r="AK41" i="3"/>
  <c r="AS41" i="3"/>
  <c r="BA41" i="3"/>
  <c r="AH42" i="3"/>
  <c r="AP42" i="3"/>
  <c r="AX42" i="3"/>
  <c r="AZ42" i="3"/>
  <c r="AH43" i="3"/>
  <c r="AP38" i="3"/>
  <c r="AI42" i="3"/>
  <c r="AQ42" i="3"/>
  <c r="AY42" i="3"/>
  <c r="AO43" i="3"/>
  <c r="AU42" i="3"/>
  <c r="AL42" i="3"/>
  <c r="AI43" i="3"/>
  <c r="AX38" i="3"/>
  <c r="AG40" i="3"/>
  <c r="AM42" i="3"/>
  <c r="AJ43" i="3"/>
  <c r="AR43" i="3"/>
  <c r="AZ43" i="3"/>
  <c r="AW43" i="3"/>
  <c r="AG43" i="3"/>
  <c r="BB42" i="3"/>
  <c r="AQ43" i="3"/>
  <c r="AD38" i="3"/>
  <c r="AL38" i="3"/>
  <c r="AT38" i="3"/>
  <c r="BB38" i="3"/>
  <c r="AH40" i="3"/>
  <c r="AP40" i="3"/>
  <c r="AV43" i="3"/>
  <c r="AK43" i="3"/>
  <c r="BA43" i="3"/>
  <c r="AX41" i="3"/>
  <c r="AO41" i="3"/>
  <c r="AG41" i="3"/>
  <c r="AW46" i="3"/>
  <c r="AS46" i="3"/>
  <c r="AY46" i="3"/>
  <c r="AD41" i="3"/>
  <c r="AL41" i="3"/>
  <c r="AT41" i="3"/>
  <c r="BB41" i="3"/>
  <c r="AD46" i="3"/>
  <c r="AL46" i="3"/>
  <c r="AT46" i="3"/>
  <c r="BB46" i="3"/>
  <c r="AN38" i="3"/>
  <c r="AF38" i="3"/>
  <c r="AZ41" i="3"/>
  <c r="AM46" i="3"/>
  <c r="AU46" i="3"/>
  <c r="BC46" i="3"/>
  <c r="AF41" i="3"/>
  <c r="AV41" i="3"/>
  <c r="AJ41" i="3"/>
  <c r="AI46" i="3"/>
  <c r="AV35" i="3"/>
  <c r="AF35" i="3"/>
  <c r="AE35" i="3"/>
  <c r="AS35" i="3"/>
  <c r="AP46" i="3"/>
  <c r="AN41" i="3"/>
  <c r="AH46" i="3"/>
  <c r="AT35" i="3"/>
  <c r="BB35" i="3"/>
  <c r="AW35" i="3"/>
  <c r="AQ46" i="3"/>
  <c r="AH36" i="3"/>
  <c r="AP36" i="3"/>
  <c r="AX36" i="3"/>
  <c r="AQ39" i="3"/>
  <c r="AD40" i="3"/>
  <c r="AL40" i="3"/>
  <c r="AT40" i="3"/>
  <c r="BB40" i="3"/>
  <c r="AE43" i="3"/>
  <c r="AH44" i="3"/>
  <c r="AP44" i="3"/>
  <c r="AX44" i="3"/>
  <c r="AI36" i="3"/>
  <c r="AQ36" i="3"/>
  <c r="AJ39" i="3"/>
  <c r="AR39" i="3"/>
  <c r="AE40" i="3"/>
  <c r="AM40" i="3"/>
  <c r="AU40" i="3"/>
  <c r="AF43" i="3"/>
  <c r="AN43" i="3"/>
  <c r="AI44" i="3"/>
  <c r="AQ44" i="3"/>
  <c r="AM34" i="4"/>
  <c r="AN34" i="4"/>
  <c r="AM35" i="4"/>
  <c r="AN35" i="4"/>
  <c r="AM36" i="4"/>
  <c r="AN36" i="4"/>
  <c r="AM37" i="4"/>
  <c r="AN37" i="4"/>
  <c r="AM38" i="4"/>
  <c r="AN38" i="4"/>
  <c r="AM39" i="4"/>
  <c r="AN39" i="4"/>
  <c r="AM40" i="4"/>
  <c r="AN40" i="4"/>
  <c r="AM41" i="4"/>
  <c r="AN41" i="4"/>
  <c r="AM42" i="4"/>
  <c r="AN42" i="4"/>
  <c r="AM43" i="4"/>
  <c r="AN43" i="4"/>
  <c r="AM44" i="4"/>
  <c r="AN44" i="4"/>
  <c r="AM33" i="4"/>
  <c r="AN33" i="4"/>
  <c r="AJ33" i="4"/>
  <c r="AW62" i="3" l="1"/>
  <c r="AK62" i="3"/>
  <c r="BC31" i="3"/>
  <c r="AN31" i="3"/>
  <c r="AX31" i="3"/>
  <c r="AO31" i="3"/>
  <c r="AM31" i="3"/>
  <c r="BB31" i="3"/>
  <c r="AK31" i="3"/>
  <c r="AW31" i="3"/>
  <c r="BA62" i="3"/>
  <c r="AB52" i="21" s="1"/>
  <c r="AR31" i="3"/>
  <c r="AL31" i="3"/>
  <c r="BA31" i="3"/>
  <c r="AP31" i="3"/>
  <c r="AZ47" i="3"/>
  <c r="AA51" i="21" s="1"/>
  <c r="AJ31" i="3"/>
  <c r="AS31" i="3"/>
  <c r="AY31" i="3"/>
  <c r="AE31" i="3"/>
  <c r="AF31" i="3"/>
  <c r="AI31" i="3"/>
  <c r="AH31" i="3"/>
  <c r="AT31" i="3"/>
  <c r="AA51" i="19"/>
  <c r="AB52" i="18"/>
  <c r="AB52" i="22"/>
  <c r="AB52" i="4"/>
  <c r="AV31" i="3"/>
  <c r="X52" i="19"/>
  <c r="X52" i="18"/>
  <c r="X52" i="22"/>
  <c r="X52" i="21"/>
  <c r="X52" i="20"/>
  <c r="X52" i="4"/>
  <c r="L52" i="19"/>
  <c r="L52" i="18"/>
  <c r="L52" i="22"/>
  <c r="L52" i="21"/>
  <c r="L52" i="20"/>
  <c r="L52" i="4"/>
  <c r="AX62" i="3"/>
  <c r="AU31" i="3"/>
  <c r="AS62" i="3"/>
  <c r="AQ31" i="3"/>
  <c r="BC62" i="3"/>
  <c r="AE62" i="3"/>
  <c r="AP62" i="3"/>
  <c r="AL62" i="3"/>
  <c r="AI62" i="3"/>
  <c r="AY62" i="3"/>
  <c r="AH62" i="3"/>
  <c r="AU62" i="3"/>
  <c r="AD62" i="3"/>
  <c r="AJ62" i="3"/>
  <c r="AM62" i="3"/>
  <c r="AV62" i="3"/>
  <c r="AR62" i="3"/>
  <c r="AN62" i="3"/>
  <c r="AO62" i="3"/>
  <c r="AT62" i="3"/>
  <c r="BB62" i="3"/>
  <c r="AG62" i="3"/>
  <c r="AZ62" i="3"/>
  <c r="AF62" i="3"/>
  <c r="AQ62" i="3"/>
  <c r="AX47" i="3"/>
  <c r="AI47" i="3"/>
  <c r="AH47" i="3"/>
  <c r="AO47" i="3"/>
  <c r="AY47" i="3"/>
  <c r="AG47" i="3"/>
  <c r="AR47" i="3"/>
  <c r="AQ47" i="3"/>
  <c r="BB47" i="3"/>
  <c r="AN47" i="3"/>
  <c r="AJ47" i="3"/>
  <c r="AT47" i="3"/>
  <c r="AL47" i="3"/>
  <c r="AP47" i="3"/>
  <c r="AD47" i="3"/>
  <c r="BA47" i="3"/>
  <c r="AM47" i="3"/>
  <c r="AK47" i="3"/>
  <c r="AU47" i="3"/>
  <c r="BC47" i="3"/>
  <c r="AW47" i="3"/>
  <c r="AF47" i="3"/>
  <c r="AV47" i="3"/>
  <c r="AS47" i="3"/>
  <c r="AE47" i="3"/>
  <c r="AJ45" i="4"/>
  <c r="AN45" i="4"/>
  <c r="AM45" i="4"/>
  <c r="AK45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E50" i="4"/>
  <c r="AE28" i="4"/>
  <c r="AD27" i="4"/>
  <c r="AC26" i="4"/>
  <c r="AB25" i="4"/>
  <c r="AA24" i="4"/>
  <c r="Z23" i="4"/>
  <c r="Y22" i="4"/>
  <c r="X21" i="4"/>
  <c r="W20" i="4"/>
  <c r="V19" i="4"/>
  <c r="U18" i="4"/>
  <c r="T17" i="4"/>
  <c r="S16" i="4"/>
  <c r="R15" i="4"/>
  <c r="Q14" i="4"/>
  <c r="P13" i="4"/>
  <c r="O12" i="4"/>
  <c r="N11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M10" i="4"/>
  <c r="L9" i="4"/>
  <c r="K8" i="4"/>
  <c r="J7" i="4"/>
  <c r="I6" i="4"/>
  <c r="H5" i="4"/>
  <c r="G4" i="4"/>
  <c r="F3" i="4"/>
  <c r="AA51" i="20" l="1"/>
  <c r="AB52" i="20"/>
  <c r="AB52" i="19"/>
  <c r="AA51" i="22"/>
  <c r="AA51" i="4"/>
  <c r="AA51" i="18"/>
  <c r="AU32" i="3"/>
  <c r="V51" i="19"/>
  <c r="V51" i="18"/>
  <c r="V51" i="22"/>
  <c r="V51" i="21"/>
  <c r="V51" i="20"/>
  <c r="V51" i="4"/>
  <c r="S51" i="18"/>
  <c r="S51" i="22"/>
  <c r="S51" i="21"/>
  <c r="S51" i="20"/>
  <c r="S51" i="19"/>
  <c r="S51" i="4"/>
  <c r="G52" i="19"/>
  <c r="G52" i="22"/>
  <c r="G52" i="21"/>
  <c r="G52" i="20"/>
  <c r="G52" i="18"/>
  <c r="G52" i="4"/>
  <c r="W52" i="19"/>
  <c r="W52" i="22"/>
  <c r="W52" i="21"/>
  <c r="W52" i="20"/>
  <c r="W52" i="18"/>
  <c r="W52" i="4"/>
  <c r="M52" i="18"/>
  <c r="M52" i="22"/>
  <c r="M52" i="21"/>
  <c r="M52" i="20"/>
  <c r="M52" i="19"/>
  <c r="M52" i="4"/>
  <c r="G51" i="18"/>
  <c r="G51" i="22"/>
  <c r="G51" i="21"/>
  <c r="G51" i="20"/>
  <c r="G51" i="19"/>
  <c r="G51" i="4"/>
  <c r="AK32" i="3"/>
  <c r="L51" i="22"/>
  <c r="L51" i="21"/>
  <c r="L51" i="20"/>
  <c r="L51" i="18"/>
  <c r="L51" i="19"/>
  <c r="L51" i="4"/>
  <c r="AP32" i="3"/>
  <c r="Q51" i="19"/>
  <c r="Q51" i="22"/>
  <c r="Q51" i="21"/>
  <c r="Q51" i="20"/>
  <c r="Q51" i="18"/>
  <c r="Q51" i="4"/>
  <c r="AN32" i="3"/>
  <c r="O51" i="18"/>
  <c r="O51" i="22"/>
  <c r="O51" i="21"/>
  <c r="O51" i="20"/>
  <c r="O51" i="19"/>
  <c r="O51" i="4"/>
  <c r="H51" i="22"/>
  <c r="H51" i="21"/>
  <c r="H51" i="20"/>
  <c r="H51" i="18"/>
  <c r="H51" i="19"/>
  <c r="H51" i="4"/>
  <c r="AI32" i="3"/>
  <c r="J51" i="19"/>
  <c r="J51" i="18"/>
  <c r="J51" i="22"/>
  <c r="J51" i="21"/>
  <c r="J51" i="20"/>
  <c r="J51" i="4"/>
  <c r="AZ32" i="3"/>
  <c r="AA52" i="19"/>
  <c r="AA52" i="22"/>
  <c r="AA52" i="21"/>
  <c r="AA52" i="18"/>
  <c r="AA52" i="20"/>
  <c r="AA52" i="4"/>
  <c r="P52" i="19"/>
  <c r="P52" i="18"/>
  <c r="P52" i="22"/>
  <c r="P52" i="21"/>
  <c r="P52" i="20"/>
  <c r="P52" i="4"/>
  <c r="N52" i="22"/>
  <c r="N52" i="21"/>
  <c r="N52" i="20"/>
  <c r="N52" i="18"/>
  <c r="N52" i="19"/>
  <c r="N52" i="4"/>
  <c r="I52" i="18"/>
  <c r="I52" i="22"/>
  <c r="I52" i="21"/>
  <c r="I52" i="20"/>
  <c r="I52" i="19"/>
  <c r="I52" i="4"/>
  <c r="Q52" i="18"/>
  <c r="Q52" i="22"/>
  <c r="Q52" i="21"/>
  <c r="Q52" i="20"/>
  <c r="Q52" i="19"/>
  <c r="Q52" i="4"/>
  <c r="T52" i="19"/>
  <c r="T52" i="18"/>
  <c r="T52" i="21"/>
  <c r="T52" i="20"/>
  <c r="T52" i="22"/>
  <c r="T52" i="4"/>
  <c r="E51" i="19"/>
  <c r="E51" i="22"/>
  <c r="E51" i="21"/>
  <c r="E51" i="20"/>
  <c r="E51" i="18"/>
  <c r="E51" i="4"/>
  <c r="AH32" i="3"/>
  <c r="I51" i="19"/>
  <c r="I51" i="22"/>
  <c r="I51" i="18"/>
  <c r="I51" i="21"/>
  <c r="I51" i="20"/>
  <c r="I51" i="4"/>
  <c r="U52" i="18"/>
  <c r="U52" i="22"/>
  <c r="U52" i="21"/>
  <c r="U52" i="20"/>
  <c r="U52" i="19"/>
  <c r="U52" i="4"/>
  <c r="V52" i="22"/>
  <c r="V52" i="21"/>
  <c r="V52" i="20"/>
  <c r="V52" i="18"/>
  <c r="V52" i="19"/>
  <c r="V52" i="4"/>
  <c r="AE32" i="3"/>
  <c r="F51" i="19"/>
  <c r="F51" i="18"/>
  <c r="F51" i="21"/>
  <c r="F51" i="20"/>
  <c r="F51" i="22"/>
  <c r="F51" i="4"/>
  <c r="AW32" i="3"/>
  <c r="X51" i="22"/>
  <c r="X51" i="21"/>
  <c r="X51" i="20"/>
  <c r="X51" i="19"/>
  <c r="X51" i="18"/>
  <c r="X51" i="4"/>
  <c r="AM32" i="3"/>
  <c r="N51" i="19"/>
  <c r="N51" i="18"/>
  <c r="N51" i="21"/>
  <c r="N51" i="20"/>
  <c r="N51" i="22"/>
  <c r="N51" i="4"/>
  <c r="M51" i="19"/>
  <c r="M51" i="22"/>
  <c r="M51" i="21"/>
  <c r="M51" i="20"/>
  <c r="M51" i="18"/>
  <c r="M51" i="4"/>
  <c r="BB32" i="3"/>
  <c r="AC51" i="19"/>
  <c r="AC51" i="22"/>
  <c r="AC51" i="21"/>
  <c r="AC51" i="18"/>
  <c r="AC51" i="20"/>
  <c r="AC51" i="4"/>
  <c r="Z51" i="19"/>
  <c r="Z51" i="18"/>
  <c r="Z51" i="20"/>
  <c r="Z51" i="21"/>
  <c r="Z51" i="22"/>
  <c r="Z51" i="4"/>
  <c r="AX32" i="3"/>
  <c r="Y51" i="19"/>
  <c r="Y51" i="22"/>
  <c r="Y51" i="20"/>
  <c r="Y51" i="18"/>
  <c r="Y51" i="21"/>
  <c r="Y51" i="4"/>
  <c r="H52" i="19"/>
  <c r="H52" i="18"/>
  <c r="H52" i="22"/>
  <c r="H52" i="20"/>
  <c r="H52" i="21"/>
  <c r="H52" i="4"/>
  <c r="O52" i="19"/>
  <c r="O52" i="22"/>
  <c r="O52" i="20"/>
  <c r="O52" i="21"/>
  <c r="O52" i="18"/>
  <c r="O52" i="4"/>
  <c r="K52" i="19"/>
  <c r="K52" i="22"/>
  <c r="K52" i="21"/>
  <c r="K52" i="20"/>
  <c r="K52" i="18"/>
  <c r="K52" i="4"/>
  <c r="Z52" i="22"/>
  <c r="Z52" i="21"/>
  <c r="Z52" i="20"/>
  <c r="Z52" i="18"/>
  <c r="Z52" i="19"/>
  <c r="Z52" i="4"/>
  <c r="F52" i="22"/>
  <c r="F52" i="21"/>
  <c r="F52" i="20"/>
  <c r="F52" i="19"/>
  <c r="F52" i="18"/>
  <c r="F52" i="4"/>
  <c r="AV32" i="3"/>
  <c r="W51" i="18"/>
  <c r="W51" i="22"/>
  <c r="W51" i="21"/>
  <c r="W51" i="20"/>
  <c r="W51" i="19"/>
  <c r="W51" i="4"/>
  <c r="AJ32" i="3"/>
  <c r="K51" i="18"/>
  <c r="K51" i="22"/>
  <c r="K51" i="21"/>
  <c r="K51" i="20"/>
  <c r="K51" i="19"/>
  <c r="K51" i="4"/>
  <c r="T51" i="22"/>
  <c r="T51" i="21"/>
  <c r="T51" i="20"/>
  <c r="T51" i="18"/>
  <c r="T51" i="19"/>
  <c r="T51" i="4"/>
  <c r="BC32" i="3"/>
  <c r="AD51" i="19"/>
  <c r="AD51" i="18"/>
  <c r="AD51" i="21"/>
  <c r="AD51" i="20"/>
  <c r="AD51" i="22"/>
  <c r="AD51" i="4"/>
  <c r="BA32" i="3"/>
  <c r="AB51" i="22"/>
  <c r="AB51" i="21"/>
  <c r="AB51" i="20"/>
  <c r="AB51" i="18"/>
  <c r="AB51" i="19"/>
  <c r="AB51" i="4"/>
  <c r="U51" i="19"/>
  <c r="U51" i="22"/>
  <c r="U51" i="21"/>
  <c r="U51" i="20"/>
  <c r="U51" i="18"/>
  <c r="U51" i="4"/>
  <c r="AQ32" i="3"/>
  <c r="R51" i="19"/>
  <c r="R51" i="18"/>
  <c r="R51" i="22"/>
  <c r="R51" i="21"/>
  <c r="R51" i="20"/>
  <c r="R51" i="4"/>
  <c r="P51" i="22"/>
  <c r="P51" i="21"/>
  <c r="P51" i="20"/>
  <c r="P51" i="18"/>
  <c r="P51" i="19"/>
  <c r="P51" i="4"/>
  <c r="R52" i="22"/>
  <c r="R52" i="21"/>
  <c r="R52" i="20"/>
  <c r="R52" i="18"/>
  <c r="R52" i="19"/>
  <c r="R52" i="4"/>
  <c r="AC52" i="18"/>
  <c r="AC52" i="22"/>
  <c r="AC52" i="21"/>
  <c r="AC52" i="20"/>
  <c r="AC52" i="19"/>
  <c r="AC52" i="4"/>
  <c r="S52" i="19"/>
  <c r="S52" i="22"/>
  <c r="S52" i="21"/>
  <c r="S52" i="20"/>
  <c r="S52" i="18"/>
  <c r="S52" i="4"/>
  <c r="E52" i="18"/>
  <c r="E52" i="22"/>
  <c r="E52" i="21"/>
  <c r="E52" i="20"/>
  <c r="E52" i="19"/>
  <c r="E52" i="4"/>
  <c r="J52" i="22"/>
  <c r="J52" i="21"/>
  <c r="J52" i="20"/>
  <c r="J52" i="18"/>
  <c r="J52" i="19"/>
  <c r="J52" i="4"/>
  <c r="AD52" i="22"/>
  <c r="AD52" i="21"/>
  <c r="AD52" i="20"/>
  <c r="AD52" i="18"/>
  <c r="AD52" i="19"/>
  <c r="AD52" i="4"/>
  <c r="Y52" i="18"/>
  <c r="Y52" i="22"/>
  <c r="Y52" i="21"/>
  <c r="Y52" i="20"/>
  <c r="Y52" i="19"/>
  <c r="Y52" i="4"/>
  <c r="AS32" i="3"/>
  <c r="AF32" i="3"/>
  <c r="AL32" i="3"/>
  <c r="AR32" i="3"/>
  <c r="AG32" i="3"/>
  <c r="AY32" i="3"/>
  <c r="AT32" i="3"/>
  <c r="AO32" i="3"/>
  <c r="AD32" i="3"/>
  <c r="F29" i="4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D32" i="4"/>
  <c r="A34" i="4"/>
  <c r="A35" i="4" s="1"/>
  <c r="A36" i="4" s="1"/>
  <c r="A37" i="4" s="1"/>
  <c r="A38" i="4" s="1"/>
  <c r="A39" i="4" s="1"/>
  <c r="A40" i="4" s="1"/>
  <c r="A41" i="4" s="1"/>
  <c r="A42" i="4" s="1"/>
  <c r="A43" i="4" s="1"/>
  <c r="A44" i="4" s="1"/>
</calcChain>
</file>

<file path=xl/sharedStrings.xml><?xml version="1.0" encoding="utf-8"?>
<sst xmlns="http://schemas.openxmlformats.org/spreadsheetml/2006/main" count="2298" uniqueCount="154">
  <si>
    <t>Direction of Change</t>
  </si>
  <si>
    <t>Short Name</t>
  </si>
  <si>
    <t>Relative Importance</t>
  </si>
  <si>
    <t>Engineering Characteristics</t>
  </si>
  <si>
    <t>↑</t>
  </si>
  <si>
    <t>↓</t>
  </si>
  <si>
    <t>+ +</t>
  </si>
  <si>
    <t>+</t>
  </si>
  <si>
    <t>x x</t>
  </si>
  <si>
    <t>x</t>
  </si>
  <si>
    <t>Customer Perception</t>
  </si>
  <si>
    <t>A</t>
  </si>
  <si>
    <t>B</t>
  </si>
  <si>
    <t>C</t>
  </si>
  <si>
    <t>Relationships</t>
  </si>
  <si>
    <t>Competitor Legend</t>
  </si>
  <si>
    <t>Strong Positive</t>
  </si>
  <si>
    <t>Positive</t>
  </si>
  <si>
    <t>Negative</t>
  </si>
  <si>
    <t>Strong Negative</t>
  </si>
  <si>
    <t>Measurement Units</t>
  </si>
  <si>
    <t>Competitor Name B</t>
  </si>
  <si>
    <t>Competitor Name C</t>
  </si>
  <si>
    <t>Techincal Difficulty (1 Low, 5 High)</t>
  </si>
  <si>
    <t>Imputed Importance</t>
  </si>
  <si>
    <t>Estimated Cost (1 Low, 5 High)</t>
  </si>
  <si>
    <t>Targets</t>
  </si>
  <si>
    <t>Project Title</t>
  </si>
  <si>
    <t>Developed by</t>
  </si>
  <si>
    <t>Last Updated</t>
  </si>
  <si>
    <t>ID</t>
  </si>
  <si>
    <t>Coolness</t>
  </si>
  <si>
    <t>Full Attribute/Goal/Add'l Info</t>
  </si>
  <si>
    <t>Performance Measures / Customer Attributes</t>
  </si>
  <si>
    <t>Customer Perception / Performance Scores</t>
  </si>
  <si>
    <t>Normalized &amp; Unweighted</t>
  </si>
  <si>
    <t>Normalized &amp; Weighted</t>
  </si>
  <si>
    <t># &amp; variety of sensors that can be accommodated</t>
  </si>
  <si>
    <t>Mean time between failures</t>
  </si>
  <si>
    <t>Mean time to repair</t>
  </si>
  <si>
    <t>Time to accomplish tasks</t>
  </si>
  <si>
    <t>Navigation</t>
  </si>
  <si>
    <t>Structural integrity</t>
  </si>
  <si>
    <t>Runtime</t>
  </si>
  <si>
    <t>Maximum payload</t>
  </si>
  <si>
    <t xml:space="preserve">Sensor loadout accommodations </t>
  </si>
  <si>
    <t>Time to switch sensor loadouts</t>
  </si>
  <si>
    <t>Robustness</t>
  </si>
  <si>
    <t>Maintenance</t>
  </si>
  <si>
    <t>Safety</t>
  </si>
  <si>
    <t>Measurement accuracy</t>
  </si>
  <si>
    <t>Scatch Work</t>
  </si>
  <si>
    <t>A(low)</t>
  </si>
  <si>
    <t>A(high)</t>
  </si>
  <si>
    <t>Maximum Speed</t>
  </si>
  <si>
    <t>CPU</t>
  </si>
  <si>
    <t>Number of Sensor Ports Type A</t>
  </si>
  <si>
    <t>Number of Sensor Ports Type C</t>
  </si>
  <si>
    <t>Number of Sensor Ports Type B</t>
  </si>
  <si>
    <t>Battery Capacity</t>
  </si>
  <si>
    <t>Sensor Bay Size</t>
  </si>
  <si>
    <t>Max Payload Weight</t>
  </si>
  <si>
    <t>Max Payload Size</t>
  </si>
  <si>
    <t>Path Planning Frequency</t>
  </si>
  <si>
    <t>Area Map Precision</t>
  </si>
  <si>
    <t># Microcontrollers</t>
  </si>
  <si>
    <t>Frame Strength</t>
  </si>
  <si>
    <t>Manufacture Time</t>
  </si>
  <si>
    <t>Assembly Time</t>
  </si>
  <si>
    <t>Initialization &amp; Calibration Time</t>
  </si>
  <si>
    <t>(External) Requirement Thresholds</t>
  </si>
  <si>
    <t>Dijksta's</t>
  </si>
  <si>
    <t>Total</t>
  </si>
  <si>
    <t>Maximum Acceleration</t>
  </si>
  <si>
    <t>Controls / Path Following Accuracy</t>
  </si>
  <si>
    <t>Electrical Parts Costs</t>
  </si>
  <si>
    <t>Positive Imputed Importance</t>
  </si>
  <si>
    <t>Negative Imputed Importance</t>
  </si>
  <si>
    <t>How long can it run between battery charges</t>
  </si>
  <si>
    <t>Size &amp; weight</t>
  </si>
  <si>
    <t>Accuracy, time, opt route plan, uncertainty handle</t>
  </si>
  <si>
    <t>Ability to get good, useful data readings</t>
  </si>
  <si>
    <t>Structural Repair Costs</t>
  </si>
  <si>
    <t>Electrical Repair  Costs</t>
  </si>
  <si>
    <t>Neutral, Not Applicaple</t>
  </si>
  <si>
    <t>-1/1</t>
  </si>
  <si>
    <t>-2/2</t>
  </si>
  <si>
    <t>-2/1</t>
  </si>
  <si>
    <t>Structural Material &amp; Parts Costs</t>
  </si>
  <si>
    <t>0/1</t>
  </si>
  <si>
    <t>1/0</t>
  </si>
  <si>
    <t>RRT</t>
  </si>
  <si>
    <t>Neural Network</t>
  </si>
  <si>
    <t>Dijksta's + BingBang</t>
  </si>
  <si>
    <t>BingBang</t>
  </si>
  <si>
    <t>RRT + BingBang</t>
  </si>
  <si>
    <t>G*TA + Diijkstra's</t>
  </si>
  <si>
    <t>G*TA + Diijkstra's + BingBang</t>
  </si>
  <si>
    <t>A*</t>
  </si>
  <si>
    <t>A* + BingBang</t>
  </si>
  <si>
    <t>Primitives</t>
  </si>
  <si>
    <t>Primitves + BingBang</t>
  </si>
  <si>
    <t>G*TA + Primatives</t>
  </si>
  <si>
    <t>G*TA + Primitives + BingBang</t>
  </si>
  <si>
    <t>Navigation Sensors Quality</t>
  </si>
  <si>
    <t>Sensor Filter Quality</t>
  </si>
  <si>
    <t>Path Planning Quality</t>
  </si>
  <si>
    <t>Controls Quality</t>
  </si>
  <si>
    <t>Table U1: Path Planning Quality Options</t>
  </si>
  <si>
    <t>m/s</t>
  </si>
  <si>
    <t>Ghz</t>
  </si>
  <si>
    <t>#</t>
  </si>
  <si>
    <t>T.U1</t>
  </si>
  <si>
    <t>T.U2</t>
  </si>
  <si>
    <t>T.U3</t>
  </si>
  <si>
    <t>T.U4</t>
  </si>
  <si>
    <t>T.U5</t>
  </si>
  <si>
    <t>T.U6</t>
  </si>
  <si>
    <t>T.U7</t>
  </si>
  <si>
    <t>$</t>
  </si>
  <si>
    <t>min</t>
  </si>
  <si>
    <t>N</t>
  </si>
  <si>
    <t>kg</t>
  </si>
  <si>
    <t>Amp-hr</t>
  </si>
  <si>
    <r>
      <t>m/s</t>
    </r>
    <r>
      <rPr>
        <vertAlign val="superscript"/>
        <sz val="9"/>
        <color theme="1"/>
        <rFont val="Calibri"/>
        <family val="2"/>
        <scheme val="minor"/>
      </rPr>
      <t>2</t>
    </r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</si>
  <si>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</si>
  <si>
    <t>N/A</t>
  </si>
  <si>
    <t>hr</t>
  </si>
  <si>
    <t>TBD</t>
  </si>
  <si>
    <t>Starting Values</t>
  </si>
  <si>
    <t>Calculating</t>
  </si>
  <si>
    <t>Weight</t>
  </si>
  <si>
    <t>Calculation Check Row</t>
  </si>
  <si>
    <t>Starting Values as Numbers</t>
  </si>
  <si>
    <t>Absolute Value of All  Entries</t>
  </si>
  <si>
    <t>Absolute Value of All  Entries Weighted</t>
  </si>
  <si>
    <t>Positive Entries Only</t>
  </si>
  <si>
    <t>Positive Entries Only Weighted</t>
  </si>
  <si>
    <t>Absolute Values of Negative Entries Only</t>
  </si>
  <si>
    <t>Absolute Values of Negative Entries Only Weighted</t>
  </si>
  <si>
    <t xml:space="preserve">Robotic Vehicle </t>
  </si>
  <si>
    <t>The Cornell Cup Team, advisor: Dr. David R. Schneider, drs44@cornell.edu</t>
  </si>
  <si>
    <t>++</t>
  </si>
  <si>
    <t>xx</t>
  </si>
  <si>
    <t>Starting Values as Symbols</t>
  </si>
  <si>
    <t>Starting Values as Numbers from Symbols</t>
  </si>
  <si>
    <t/>
  </si>
  <si>
    <t>xx/+</t>
  </si>
  <si>
    <t>x/+</t>
  </si>
  <si>
    <t>xx/++</t>
  </si>
  <si>
    <t>+/0</t>
  </si>
  <si>
    <t>0/+</t>
  </si>
  <si>
    <t>++/xx</t>
  </si>
  <si>
    <t>A(target)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</si>
</sst>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0" xfId="0" applyFont="1" applyBorder="1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0" fillId="0" borderId="16" xfId="0" applyFill="1" applyBorder="1"/>
    <xf numFmtId="0" fontId="0" fillId="0" borderId="1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7" xfId="0" applyBorder="1" applyAlignment="1">
      <alignment horizontal="center"/>
    </xf>
    <xf numFmtId="0" fontId="0" fillId="0" borderId="27" xfId="0" applyBorder="1"/>
    <xf numFmtId="0" fontId="2" fillId="0" borderId="28" xfId="0" applyFont="1" applyBorder="1"/>
    <xf numFmtId="0" fontId="0" fillId="0" borderId="0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" fillId="0" borderId="0" xfId="0" applyFont="1"/>
    <xf numFmtId="2" fontId="0" fillId="0" borderId="32" xfId="0" applyNumberFormat="1" applyBorder="1"/>
    <xf numFmtId="2" fontId="0" fillId="0" borderId="33" xfId="0" applyNumberFormat="1" applyBorder="1"/>
    <xf numFmtId="0" fontId="0" fillId="0" borderId="21" xfId="0" applyBorder="1"/>
    <xf numFmtId="0" fontId="0" fillId="0" borderId="34" xfId="0" applyFill="1" applyBorder="1"/>
    <xf numFmtId="0" fontId="0" fillId="0" borderId="35" xfId="0" applyFill="1" applyBorder="1"/>
    <xf numFmtId="0" fontId="0" fillId="0" borderId="28" xfId="0" applyFill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3" xfId="0" applyFill="1" applyBorder="1"/>
    <xf numFmtId="1" fontId="0" fillId="0" borderId="1" xfId="0" applyNumberFormat="1" applyBorder="1" applyAlignment="1">
      <alignment horizontal="center"/>
    </xf>
    <xf numFmtId="0" fontId="0" fillId="0" borderId="37" xfId="0" applyBorder="1"/>
    <xf numFmtId="2" fontId="0" fillId="0" borderId="38" xfId="0" applyNumberFormat="1" applyBorder="1"/>
    <xf numFmtId="0" fontId="0" fillId="0" borderId="39" xfId="0" applyBorder="1"/>
    <xf numFmtId="1" fontId="5" fillId="0" borderId="1" xfId="1" applyNumberFormat="1" applyFont="1" applyBorder="1"/>
    <xf numFmtId="0" fontId="0" fillId="0" borderId="34" xfId="0" applyFont="1" applyBorder="1" applyAlignment="1">
      <alignment textRotation="90" wrapText="1"/>
    </xf>
    <xf numFmtId="0" fontId="0" fillId="0" borderId="28" xfId="0" applyFont="1" applyBorder="1" applyAlignment="1">
      <alignment textRotation="90" wrapText="1"/>
    </xf>
    <xf numFmtId="0" fontId="0" fillId="0" borderId="28" xfId="0" applyBorder="1" applyAlignment="1">
      <alignment textRotation="90"/>
    </xf>
    <xf numFmtId="0" fontId="0" fillId="0" borderId="35" xfId="0" applyBorder="1" applyAlignment="1">
      <alignment textRotation="90"/>
    </xf>
    <xf numFmtId="0" fontId="0" fillId="0" borderId="36" xfId="0" applyBorder="1" applyAlignment="1">
      <alignment textRotation="90"/>
    </xf>
    <xf numFmtId="1" fontId="0" fillId="0" borderId="20" xfId="0" quotePrefix="1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2" borderId="40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/>
    </xf>
    <xf numFmtId="1" fontId="0" fillId="0" borderId="24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5" xfId="0" quotePrefix="1" applyFill="1" applyBorder="1"/>
    <xf numFmtId="0" fontId="0" fillId="0" borderId="1" xfId="0" quotePrefix="1" applyBorder="1" applyAlignment="1">
      <alignment horizontal="right"/>
    </xf>
    <xf numFmtId="0" fontId="0" fillId="0" borderId="1" xfId="0" quotePrefix="1" applyFill="1" applyBorder="1"/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0" fillId="0" borderId="1" xfId="0" applyNumberFormat="1" applyBorder="1"/>
    <xf numFmtId="2" fontId="1" fillId="0" borderId="0" xfId="0" applyNumberFormat="1" applyFont="1"/>
    <xf numFmtId="0" fontId="1" fillId="0" borderId="44" xfId="0" applyFont="1" applyFill="1" applyBorder="1"/>
    <xf numFmtId="2" fontId="0" fillId="0" borderId="0" xfId="0" applyNumberFormat="1" applyBorder="1"/>
    <xf numFmtId="0" fontId="8" fillId="0" borderId="44" xfId="0" applyFont="1" applyFill="1" applyBorder="1"/>
    <xf numFmtId="164" fontId="8" fillId="0" borderId="44" xfId="0" applyNumberFormat="1" applyFont="1" applyFill="1" applyBorder="1"/>
    <xf numFmtId="0" fontId="8" fillId="0" borderId="0" xfId="0" applyFont="1" applyFill="1" applyBorder="1"/>
    <xf numFmtId="164" fontId="8" fillId="0" borderId="0" xfId="0" applyNumberFormat="1" applyFont="1" applyFill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1" fontId="5" fillId="0" borderId="6" xfId="1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9" xfId="0" applyFill="1" applyBorder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1" fontId="0" fillId="0" borderId="24" xfId="0" quotePrefix="1" applyNumberFormat="1" applyBorder="1" applyAlignment="1">
      <alignment horizontal="center"/>
    </xf>
    <xf numFmtId="1" fontId="0" fillId="0" borderId="5" xfId="0" quotePrefix="1" applyNumberFormat="1" applyBorder="1" applyAlignment="1">
      <alignment horizontal="center"/>
    </xf>
    <xf numFmtId="1" fontId="0" fillId="0" borderId="34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3" xfId="0" applyFill="1" applyBorder="1" applyAlignment="1">
      <alignment horizontal="left"/>
    </xf>
    <xf numFmtId="0" fontId="0" fillId="0" borderId="21" xfId="0" quotePrefix="1" applyFill="1" applyBorder="1" applyAlignment="1">
      <alignment horizontal="center"/>
    </xf>
    <xf numFmtId="0" fontId="0" fillId="0" borderId="28" xfId="0" applyBorder="1" applyAlignment="1">
      <alignment horizontal="center" textRotation="90"/>
    </xf>
    <xf numFmtId="0" fontId="0" fillId="0" borderId="34" xfId="0" applyFont="1" applyBorder="1" applyAlignment="1">
      <alignment horizontal="center" textRotation="90" wrapText="1"/>
    </xf>
    <xf numFmtId="0" fontId="0" fillId="0" borderId="28" xfId="0" applyFont="1" applyBorder="1" applyAlignment="1">
      <alignment horizontal="center" textRotation="90" wrapText="1"/>
    </xf>
    <xf numFmtId="0" fontId="0" fillId="0" borderId="35" xfId="0" applyBorder="1" applyAlignment="1">
      <alignment horizontal="center" textRotation="90"/>
    </xf>
    <xf numFmtId="0" fontId="0" fillId="0" borderId="36" xfId="0" applyBorder="1" applyAlignment="1">
      <alignment horizontal="center" textRotation="90"/>
    </xf>
    <xf numFmtId="0" fontId="1" fillId="0" borderId="1" xfId="0" applyFont="1" applyBorder="1"/>
    <xf numFmtId="0" fontId="1" fillId="0" borderId="6" xfId="0" applyFont="1" applyBorder="1"/>
    <xf numFmtId="0" fontId="0" fillId="0" borderId="24" xfId="0" applyBorder="1"/>
    <xf numFmtId="0" fontId="0" fillId="0" borderId="20" xfId="0" applyBorder="1"/>
    <xf numFmtId="0" fontId="0" fillId="0" borderId="4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4</xdr:row>
      <xdr:rowOff>0</xdr:rowOff>
    </xdr:from>
    <xdr:to>
      <xdr:col>0</xdr:col>
      <xdr:colOff>409575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6800850" y="5257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1</xdr:col>
      <xdr:colOff>209550</xdr:colOff>
      <xdr:row>5</xdr:row>
      <xdr:rowOff>0</xdr:rowOff>
    </xdr:from>
    <xdr:to>
      <xdr:col>1</xdr:col>
      <xdr:colOff>400050</xdr:colOff>
      <xdr:row>6</xdr:row>
      <xdr:rowOff>0</xdr:rowOff>
    </xdr:to>
    <xdr:sp macro="" textlink="">
      <xdr:nvSpPr>
        <xdr:cNvPr id="3" name="Rectangle 2"/>
        <xdr:cNvSpPr/>
      </xdr:nvSpPr>
      <xdr:spPr>
        <a:xfrm>
          <a:off x="7400925" y="54483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3</xdr:col>
      <xdr:colOff>190500</xdr:colOff>
      <xdr:row>7</xdr:row>
      <xdr:rowOff>0</xdr:rowOff>
    </xdr:to>
    <xdr:sp macro="" textlink="">
      <xdr:nvSpPr>
        <xdr:cNvPr id="5" name="Rectangle 4"/>
        <xdr:cNvSpPr/>
      </xdr:nvSpPr>
      <xdr:spPr>
        <a:xfrm>
          <a:off x="8410575" y="5638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</xdr:col>
      <xdr:colOff>209550</xdr:colOff>
      <xdr:row>6</xdr:row>
      <xdr:rowOff>0</xdr:rowOff>
    </xdr:from>
    <xdr:to>
      <xdr:col>3</xdr:col>
      <xdr:colOff>400050</xdr:colOff>
      <xdr:row>7</xdr:row>
      <xdr:rowOff>0</xdr:rowOff>
    </xdr:to>
    <xdr:sp macro="" textlink="">
      <xdr:nvSpPr>
        <xdr:cNvPr id="6" name="Rectangle 5"/>
        <xdr:cNvSpPr/>
      </xdr:nvSpPr>
      <xdr:spPr>
        <a:xfrm>
          <a:off x="8620125" y="5638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3</xdr:col>
      <xdr:colOff>409575</xdr:colOff>
      <xdr:row>6</xdr:row>
      <xdr:rowOff>0</xdr:rowOff>
    </xdr:from>
    <xdr:to>
      <xdr:col>3</xdr:col>
      <xdr:colOff>600075</xdr:colOff>
      <xdr:row>7</xdr:row>
      <xdr:rowOff>0</xdr:rowOff>
    </xdr:to>
    <xdr:sp macro="" textlink="">
      <xdr:nvSpPr>
        <xdr:cNvPr id="7" name="Rectangle 6"/>
        <xdr:cNvSpPr/>
      </xdr:nvSpPr>
      <xdr:spPr>
        <a:xfrm>
          <a:off x="8820150" y="5638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219075</xdr:colOff>
      <xdr:row>4</xdr:row>
      <xdr:rowOff>0</xdr:rowOff>
    </xdr:from>
    <xdr:to>
      <xdr:col>4</xdr:col>
      <xdr:colOff>409575</xdr:colOff>
      <xdr:row>5</xdr:row>
      <xdr:rowOff>0</xdr:rowOff>
    </xdr:to>
    <xdr:sp macro="" textlink="">
      <xdr:nvSpPr>
        <xdr:cNvPr id="8" name="Rectangle 7"/>
        <xdr:cNvSpPr/>
      </xdr:nvSpPr>
      <xdr:spPr>
        <a:xfrm>
          <a:off x="9239250" y="5257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3</xdr:col>
      <xdr:colOff>314325</xdr:colOff>
      <xdr:row>5</xdr:row>
      <xdr:rowOff>0</xdr:rowOff>
    </xdr:from>
    <xdr:to>
      <xdr:col>3</xdr:col>
      <xdr:colOff>504825</xdr:colOff>
      <xdr:row>6</xdr:row>
      <xdr:rowOff>0</xdr:rowOff>
    </xdr:to>
    <xdr:sp macro="" textlink="">
      <xdr:nvSpPr>
        <xdr:cNvPr id="9" name="Rectangle 8"/>
        <xdr:cNvSpPr/>
      </xdr:nvSpPr>
      <xdr:spPr>
        <a:xfrm>
          <a:off x="8724900" y="54483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3</xdr:col>
      <xdr:colOff>85725</xdr:colOff>
      <xdr:row>5</xdr:row>
      <xdr:rowOff>0</xdr:rowOff>
    </xdr:from>
    <xdr:to>
      <xdr:col>3</xdr:col>
      <xdr:colOff>276225</xdr:colOff>
      <xdr:row>6</xdr:row>
      <xdr:rowOff>0</xdr:rowOff>
    </xdr:to>
    <xdr:sp macro="" textlink="">
      <xdr:nvSpPr>
        <xdr:cNvPr id="10" name="Rectangle 9"/>
        <xdr:cNvSpPr/>
      </xdr:nvSpPr>
      <xdr:spPr>
        <a:xfrm>
          <a:off x="8496300" y="54483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209550</xdr:colOff>
      <xdr:row>4</xdr:row>
      <xdr:rowOff>0</xdr:rowOff>
    </xdr:from>
    <xdr:to>
      <xdr:col>2</xdr:col>
      <xdr:colOff>400050</xdr:colOff>
      <xdr:row>5</xdr:row>
      <xdr:rowOff>0</xdr:rowOff>
    </xdr:to>
    <xdr:sp macro="" textlink="">
      <xdr:nvSpPr>
        <xdr:cNvPr id="11" name="Rectangle 10"/>
        <xdr:cNvSpPr/>
      </xdr:nvSpPr>
      <xdr:spPr>
        <a:xfrm>
          <a:off x="8010525" y="5257800"/>
          <a:ext cx="1905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45.5703125" customWidth="1"/>
    <col min="3" max="3" width="33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D13" s="111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/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/>
      <c r="AF31" s="148"/>
      <c r="AG31" s="148"/>
      <c r="AH31" s="149"/>
      <c r="AI31" s="147"/>
      <c r="AJ31" s="148"/>
      <c r="AK31" s="148"/>
      <c r="AL31" s="149"/>
    </row>
    <row r="32" spans="1:40" ht="15.75" thickBot="1" x14ac:dyDescent="0.3">
      <c r="A32" s="5" t="s">
        <v>30</v>
      </c>
      <c r="B32" s="27"/>
      <c r="C32" s="27" t="s">
        <v>1</v>
      </c>
      <c r="D32" s="33">
        <f>SUM(D33:D44)</f>
        <v>0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/>
      <c r="AF32" s="94"/>
      <c r="AG32" s="95"/>
      <c r="AH32" s="95"/>
      <c r="AI32" s="93"/>
      <c r="AJ32" s="94"/>
      <c r="AK32" s="99"/>
      <c r="AL32" s="100"/>
      <c r="AN32" s="33"/>
    </row>
    <row r="33" spans="1:40" x14ac:dyDescent="0.25">
      <c r="A33">
        <v>1</v>
      </c>
      <c r="B33" s="29"/>
      <c r="C33" s="15" t="s">
        <v>40</v>
      </c>
      <c r="D33" s="34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/>
      <c r="AF33" s="97"/>
      <c r="AG33" s="97"/>
      <c r="AH33" s="98"/>
      <c r="AI33" s="102"/>
      <c r="AJ33" s="103"/>
      <c r="AK33" s="103"/>
      <c r="AL33" s="104"/>
    </row>
    <row r="34" spans="1:40" x14ac:dyDescent="0.25">
      <c r="A34">
        <f>A33+1</f>
        <v>2</v>
      </c>
      <c r="B34" s="26"/>
      <c r="C34" s="32" t="s">
        <v>41</v>
      </c>
      <c r="D34" s="35"/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/>
      <c r="AF34" s="8"/>
      <c r="AG34" s="8"/>
      <c r="AH34" s="25"/>
      <c r="AI34" s="105"/>
      <c r="AJ34" s="101"/>
      <c r="AK34" s="101"/>
      <c r="AL34" s="106"/>
    </row>
    <row r="35" spans="1:40" x14ac:dyDescent="0.25">
      <c r="A35">
        <f t="shared" ref="A35:A44" si="0">A34+1</f>
        <v>3</v>
      </c>
      <c r="B35" s="30"/>
      <c r="C35" s="16" t="s">
        <v>42</v>
      </c>
      <c r="D35" s="35"/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/>
      <c r="AF35" s="8"/>
      <c r="AG35" s="8"/>
      <c r="AH35" s="25"/>
      <c r="AI35" s="105"/>
      <c r="AJ35" s="101"/>
      <c r="AK35" s="101"/>
      <c r="AL35" s="106"/>
    </row>
    <row r="36" spans="1:40" x14ac:dyDescent="0.25">
      <c r="A36">
        <f t="shared" si="0"/>
        <v>4</v>
      </c>
      <c r="B36" s="30"/>
      <c r="C36" s="16" t="s">
        <v>43</v>
      </c>
      <c r="D36" s="35"/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/>
      <c r="AF36" s="8"/>
      <c r="AG36" s="8"/>
      <c r="AH36" s="25"/>
      <c r="AI36" s="105"/>
      <c r="AJ36" s="101"/>
      <c r="AK36" s="101"/>
      <c r="AL36" s="106"/>
    </row>
    <row r="37" spans="1:40" x14ac:dyDescent="0.25">
      <c r="A37">
        <f t="shared" si="0"/>
        <v>5</v>
      </c>
      <c r="B37" s="30"/>
      <c r="C37" s="16" t="s">
        <v>50</v>
      </c>
      <c r="D37" s="35"/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/>
      <c r="AF37" s="8"/>
      <c r="AG37" s="8"/>
      <c r="AH37" s="25"/>
      <c r="AI37" s="105"/>
      <c r="AJ37" s="101"/>
      <c r="AK37" s="101"/>
      <c r="AL37" s="106"/>
    </row>
    <row r="38" spans="1:40" x14ac:dyDescent="0.25">
      <c r="A38">
        <f t="shared" si="0"/>
        <v>6</v>
      </c>
      <c r="B38" s="30"/>
      <c r="C38" s="16" t="s">
        <v>44</v>
      </c>
      <c r="D38" s="35"/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/>
      <c r="AF38" s="8"/>
      <c r="AG38" s="8"/>
      <c r="AH38" s="25"/>
      <c r="AI38" s="105"/>
      <c r="AJ38" s="101"/>
      <c r="AK38" s="101"/>
      <c r="AL38" s="106"/>
    </row>
    <row r="39" spans="1:40" x14ac:dyDescent="0.25">
      <c r="A39">
        <f t="shared" si="0"/>
        <v>7</v>
      </c>
      <c r="B39" s="30"/>
      <c r="C39" s="16" t="s">
        <v>45</v>
      </c>
      <c r="D39" s="35"/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/>
      <c r="AF39" s="8"/>
      <c r="AG39" s="8"/>
      <c r="AH39" s="25"/>
      <c r="AI39" s="105"/>
      <c r="AJ39" s="101"/>
      <c r="AK39" s="101"/>
      <c r="AL39" s="106"/>
    </row>
    <row r="40" spans="1:40" x14ac:dyDescent="0.25">
      <c r="A40">
        <f t="shared" si="0"/>
        <v>8</v>
      </c>
      <c r="B40" s="30"/>
      <c r="C40" s="16" t="s">
        <v>46</v>
      </c>
      <c r="D40" s="35"/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/>
      <c r="AF40" s="8"/>
      <c r="AG40" s="8"/>
      <c r="AH40" s="25"/>
      <c r="AI40" s="105"/>
      <c r="AJ40" s="101"/>
      <c r="AK40" s="101"/>
      <c r="AL40" s="106"/>
    </row>
    <row r="41" spans="1:40" x14ac:dyDescent="0.25">
      <c r="A41">
        <f t="shared" si="0"/>
        <v>9</v>
      </c>
      <c r="B41" s="30"/>
      <c r="C41" s="16" t="s">
        <v>47</v>
      </c>
      <c r="D41" s="35"/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/>
      <c r="AF41" s="8"/>
      <c r="AG41" s="8"/>
      <c r="AH41" s="25"/>
      <c r="AI41" s="105"/>
      <c r="AJ41" s="101"/>
      <c r="AK41" s="101"/>
      <c r="AL41" s="106"/>
    </row>
    <row r="42" spans="1:40" x14ac:dyDescent="0.25">
      <c r="A42">
        <f t="shared" si="0"/>
        <v>10</v>
      </c>
      <c r="B42" s="30"/>
      <c r="C42" s="16" t="s">
        <v>48</v>
      </c>
      <c r="D42" s="35"/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/>
      <c r="AF42" s="8"/>
      <c r="AG42" s="8"/>
      <c r="AH42" s="25"/>
      <c r="AI42" s="105"/>
      <c r="AJ42" s="101"/>
      <c r="AK42" s="101"/>
      <c r="AL42" s="106"/>
    </row>
    <row r="43" spans="1:40" x14ac:dyDescent="0.25">
      <c r="A43">
        <f t="shared" si="0"/>
        <v>11</v>
      </c>
      <c r="B43" s="30"/>
      <c r="C43" s="16" t="s">
        <v>49</v>
      </c>
      <c r="D43" s="35"/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/>
      <c r="AF43" s="8"/>
      <c r="AG43" s="8"/>
      <c r="AH43" s="25"/>
      <c r="AI43" s="105"/>
      <c r="AJ43" s="101"/>
      <c r="AK43" s="101"/>
      <c r="AL43" s="106"/>
    </row>
    <row r="44" spans="1:40" ht="15.75" thickBot="1" x14ac:dyDescent="0.3">
      <c r="A44">
        <f t="shared" si="0"/>
        <v>12</v>
      </c>
      <c r="B44" s="31"/>
      <c r="C44" s="44" t="s">
        <v>31</v>
      </c>
      <c r="D44" s="45"/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/>
      <c r="AF44" s="88"/>
      <c r="AG44" s="88"/>
      <c r="AH44" s="89"/>
      <c r="AI44" s="107"/>
      <c r="AJ44" s="108"/>
      <c r="AK44" s="108"/>
      <c r="AL44" s="109"/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/>
      <c r="AJ45" s="62"/>
      <c r="AK45" s="62"/>
      <c r="AL45" s="62"/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7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5" width="4.7109375" customWidth="1"/>
    <col min="26" max="26" width="5.5703125" customWidth="1"/>
    <col min="27" max="27" width="5.4257812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132" t="str">
        <f>E30</f>
        <v>Maximum Speed</v>
      </c>
      <c r="G3" s="115"/>
      <c r="H3" s="115"/>
      <c r="I3" s="115"/>
      <c r="J3" s="115"/>
      <c r="K3" s="115"/>
      <c r="L3" s="115"/>
      <c r="M3" s="3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0"/>
      <c r="AA3" s="110"/>
      <c r="AB3" s="110"/>
      <c r="AC3" s="110"/>
      <c r="AD3" s="110"/>
      <c r="AE3" s="3"/>
      <c r="AF3" s="3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20" t="s">
        <v>7</v>
      </c>
      <c r="F4" s="73" t="str">
        <f>F31</f>
        <v>↑</v>
      </c>
      <c r="G4" s="132" t="str">
        <f>F30</f>
        <v>Maximum Acceleration</v>
      </c>
      <c r="H4" s="115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5"/>
      <c r="U4" s="115"/>
      <c r="V4" s="115"/>
      <c r="W4" s="115"/>
      <c r="X4" s="115"/>
      <c r="Y4" s="115"/>
      <c r="Z4" s="110"/>
      <c r="AA4" s="110"/>
      <c r="AB4" s="110"/>
      <c r="AC4" s="110"/>
      <c r="AD4" s="110"/>
      <c r="AE4" s="3"/>
      <c r="AF4" s="3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21"/>
      <c r="F5" s="122"/>
      <c r="G5" s="73" t="str">
        <f>G31</f>
        <v>↑</v>
      </c>
      <c r="H5" s="132" t="str">
        <f>G30</f>
        <v>CPU</v>
      </c>
      <c r="I5" s="115"/>
      <c r="J5" s="115"/>
      <c r="K5" s="115"/>
      <c r="L5" s="115"/>
      <c r="M5" s="115"/>
      <c r="N5" s="115"/>
      <c r="O5" s="115"/>
      <c r="P5" s="115"/>
      <c r="Q5" s="110"/>
      <c r="R5" s="110"/>
      <c r="S5" s="110"/>
      <c r="T5" s="110"/>
      <c r="U5" s="115"/>
      <c r="V5" s="115"/>
      <c r="W5" s="115"/>
      <c r="X5" s="115"/>
      <c r="Y5" s="115"/>
      <c r="Z5" s="110"/>
      <c r="AA5" s="110"/>
      <c r="AB5" s="110"/>
      <c r="AC5" s="110"/>
      <c r="AD5" s="110"/>
      <c r="AE5" s="3"/>
      <c r="AF5" s="3"/>
      <c r="AM5" s="3"/>
    </row>
    <row r="6" spans="1:40" ht="15.75" thickBot="1" x14ac:dyDescent="0.3">
      <c r="B6" s="114">
        <v>42587</v>
      </c>
      <c r="D6">
        <f t="shared" si="0"/>
        <v>4</v>
      </c>
      <c r="E6" s="121"/>
      <c r="F6" s="123"/>
      <c r="G6" s="130" t="s">
        <v>7</v>
      </c>
      <c r="H6" s="73" t="str">
        <f>H31</f>
        <v>↑</v>
      </c>
      <c r="I6" s="132" t="str">
        <f>H30</f>
        <v># Microcontrollers</v>
      </c>
      <c r="J6" s="115"/>
      <c r="K6" s="115"/>
      <c r="L6" s="115"/>
      <c r="M6" s="115"/>
      <c r="N6" s="115"/>
      <c r="O6" s="115"/>
      <c r="P6" s="115"/>
      <c r="Q6" s="115"/>
      <c r="R6" s="110"/>
      <c r="S6" s="110"/>
      <c r="T6" s="110"/>
      <c r="U6" s="110"/>
      <c r="V6" s="115"/>
      <c r="W6" s="115"/>
      <c r="X6" s="115"/>
      <c r="Y6" s="115"/>
      <c r="Z6" s="110"/>
      <c r="AA6" s="110"/>
      <c r="AB6" s="110"/>
      <c r="AC6" s="110"/>
      <c r="AD6" s="110"/>
      <c r="AE6" s="3"/>
      <c r="AF6" s="3"/>
      <c r="AM6" s="3"/>
    </row>
    <row r="7" spans="1:40" ht="15.75" thickBot="1" x14ac:dyDescent="0.3">
      <c r="B7" s="2"/>
      <c r="D7">
        <f t="shared" si="0"/>
        <v>5</v>
      </c>
      <c r="E7" s="121"/>
      <c r="F7" s="8"/>
      <c r="G7" s="123"/>
      <c r="H7" s="130" t="s">
        <v>7</v>
      </c>
      <c r="I7" s="73" t="str">
        <f>I31</f>
        <v>↑</v>
      </c>
      <c r="J7" s="132" t="str">
        <f>I30</f>
        <v>Number of Sensor Ports Type A</v>
      </c>
      <c r="K7" s="115"/>
      <c r="L7" s="115"/>
      <c r="M7" s="115"/>
      <c r="N7" s="115"/>
      <c r="O7" s="115"/>
      <c r="P7" s="115"/>
      <c r="Q7" s="3"/>
      <c r="R7" s="3"/>
      <c r="S7" s="110"/>
      <c r="T7" s="110"/>
      <c r="U7" s="110"/>
      <c r="V7" s="110"/>
      <c r="W7" s="115"/>
      <c r="X7" s="115"/>
      <c r="Y7" s="115"/>
      <c r="Z7" s="110"/>
      <c r="AA7" s="110"/>
      <c r="AB7" s="110"/>
      <c r="AC7" s="110"/>
      <c r="AD7" s="110"/>
      <c r="AE7" s="3"/>
      <c r="AF7" s="3"/>
      <c r="AM7" s="3"/>
    </row>
    <row r="8" spans="1:40" ht="15.75" thickBot="1" x14ac:dyDescent="0.3">
      <c r="B8" s="2"/>
      <c r="D8">
        <f t="shared" si="0"/>
        <v>6</v>
      </c>
      <c r="E8" s="121"/>
      <c r="F8" s="8"/>
      <c r="G8" s="8"/>
      <c r="H8" s="130" t="s">
        <v>7</v>
      </c>
      <c r="I8" s="122"/>
      <c r="J8" s="74" t="str">
        <f>J31</f>
        <v>↑</v>
      </c>
      <c r="K8" s="132" t="str">
        <f>J30</f>
        <v>Number of Sensor Ports Type B</v>
      </c>
      <c r="L8" s="115"/>
      <c r="M8" s="115"/>
      <c r="N8" s="115"/>
      <c r="O8" s="115"/>
      <c r="P8" s="115"/>
      <c r="Q8" s="110"/>
      <c r="R8" s="3"/>
      <c r="S8" s="110"/>
      <c r="T8" s="110"/>
      <c r="U8" s="110"/>
      <c r="V8" s="110"/>
      <c r="W8" s="115"/>
      <c r="X8" s="115"/>
      <c r="Y8" s="115"/>
      <c r="Z8" s="110"/>
      <c r="AA8" s="110"/>
      <c r="AB8" s="110"/>
      <c r="AC8" s="110"/>
      <c r="AD8" s="110"/>
      <c r="AE8" s="3"/>
      <c r="AF8" s="3"/>
      <c r="AM8" s="3"/>
    </row>
    <row r="9" spans="1:40" ht="15.75" thickBot="1" x14ac:dyDescent="0.3">
      <c r="B9" s="2"/>
      <c r="D9">
        <f t="shared" si="0"/>
        <v>7</v>
      </c>
      <c r="E9" s="121"/>
      <c r="F9" s="8"/>
      <c r="G9" s="8"/>
      <c r="H9" s="130" t="s">
        <v>7</v>
      </c>
      <c r="I9" s="122"/>
      <c r="J9" s="124" t="s">
        <v>9</v>
      </c>
      <c r="K9" s="73" t="str">
        <f>K31</f>
        <v>↑</v>
      </c>
      <c r="L9" s="132" t="str">
        <f>K30</f>
        <v>Number of Sensor Ports Type C</v>
      </c>
      <c r="M9" s="115"/>
      <c r="N9" s="115"/>
      <c r="O9" s="115"/>
      <c r="P9" s="115"/>
      <c r="Q9" s="110"/>
      <c r="R9" s="3"/>
      <c r="S9" s="110"/>
      <c r="T9" s="110"/>
      <c r="U9" s="110"/>
      <c r="V9" s="110"/>
      <c r="W9" s="115"/>
      <c r="X9" s="115"/>
      <c r="Y9" s="115"/>
      <c r="Z9" s="110"/>
      <c r="AA9" s="110"/>
      <c r="AB9" s="110"/>
      <c r="AC9" s="110"/>
      <c r="AD9" s="110"/>
      <c r="AE9" s="3"/>
      <c r="AF9" s="3"/>
      <c r="AM9" s="3"/>
    </row>
    <row r="10" spans="1:40" ht="15.75" thickBot="1" x14ac:dyDescent="0.3">
      <c r="B10" s="2" t="s">
        <v>14</v>
      </c>
      <c r="D10">
        <f t="shared" si="0"/>
        <v>8</v>
      </c>
      <c r="E10" s="121" t="s">
        <v>9</v>
      </c>
      <c r="F10" s="8"/>
      <c r="G10" s="130" t="s">
        <v>7</v>
      </c>
      <c r="H10" s="130" t="s">
        <v>7</v>
      </c>
      <c r="I10" s="122"/>
      <c r="J10" s="124"/>
      <c r="K10" s="123"/>
      <c r="L10" s="73" t="str">
        <f>L31</f>
        <v>↑</v>
      </c>
      <c r="M10" s="132" t="str">
        <f>L30</f>
        <v>Navigation Sensors Quality</v>
      </c>
      <c r="N10" s="115"/>
      <c r="O10" s="115"/>
      <c r="P10" s="110"/>
      <c r="Q10" s="110"/>
      <c r="R10" s="115"/>
      <c r="S10" s="110"/>
      <c r="T10" s="110"/>
      <c r="U10" s="110"/>
      <c r="V10" s="110"/>
      <c r="W10" s="115"/>
      <c r="X10" s="115"/>
      <c r="Y10" s="115"/>
      <c r="Z10" s="110"/>
      <c r="AA10" s="110"/>
      <c r="AB10" s="110"/>
      <c r="AC10" s="110"/>
      <c r="AD10" s="110"/>
      <c r="AE10" s="3"/>
      <c r="AF10" s="3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21" t="s">
        <v>9</v>
      </c>
      <c r="F11" s="8"/>
      <c r="G11" s="130" t="s">
        <v>7</v>
      </c>
      <c r="H11" s="130" t="s">
        <v>7</v>
      </c>
      <c r="I11" s="122"/>
      <c r="J11" s="124"/>
      <c r="K11" s="123"/>
      <c r="L11" s="123"/>
      <c r="M11" s="73" t="str">
        <f>M31</f>
        <v>↑</v>
      </c>
      <c r="N11" s="132" t="str">
        <f>M30</f>
        <v>Sensor Filter Quality</v>
      </c>
      <c r="O11" s="115"/>
      <c r="P11" s="110"/>
      <c r="Q11" s="110"/>
      <c r="R11" s="115"/>
      <c r="S11" s="110"/>
      <c r="T11" s="110"/>
      <c r="U11" s="110"/>
      <c r="V11" s="110"/>
      <c r="W11" s="115"/>
      <c r="X11" s="115"/>
      <c r="Y11" s="115"/>
      <c r="Z11" s="110"/>
      <c r="AA11" s="110"/>
      <c r="AB11" s="110"/>
      <c r="AC11" s="110"/>
      <c r="AD11" s="110"/>
      <c r="AE11" s="3"/>
      <c r="AF11" s="3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21"/>
      <c r="F12" s="8"/>
      <c r="G12" s="130" t="s">
        <v>7</v>
      </c>
      <c r="H12" s="123"/>
      <c r="I12" s="122"/>
      <c r="J12" s="125"/>
      <c r="K12" s="122"/>
      <c r="L12" s="126" t="s">
        <v>142</v>
      </c>
      <c r="M12" s="126" t="s">
        <v>142</v>
      </c>
      <c r="N12" s="74" t="str">
        <f>N31</f>
        <v>↑</v>
      </c>
      <c r="O12" s="132" t="str">
        <f>N30</f>
        <v>Area Map Precision</v>
      </c>
      <c r="P12" s="110"/>
      <c r="Q12" s="110"/>
      <c r="R12" s="115"/>
      <c r="S12" s="110"/>
      <c r="T12" s="110"/>
      <c r="U12" s="110"/>
      <c r="V12" s="110"/>
      <c r="W12" s="115"/>
      <c r="X12" s="115"/>
      <c r="Y12" s="115"/>
      <c r="Z12" s="110"/>
      <c r="AA12" s="110"/>
      <c r="AB12" s="110"/>
      <c r="AC12" s="110"/>
      <c r="AD12" s="110"/>
      <c r="AE12" s="3"/>
      <c r="AF12" s="3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120" t="s">
        <v>148</v>
      </c>
      <c r="F13" s="130" t="s">
        <v>7</v>
      </c>
      <c r="G13" s="126" t="s">
        <v>142</v>
      </c>
      <c r="H13" s="123"/>
      <c r="I13" s="122"/>
      <c r="J13" s="123"/>
      <c r="K13" s="123"/>
      <c r="L13" s="130" t="s">
        <v>7</v>
      </c>
      <c r="M13" s="123"/>
      <c r="N13" s="123" t="s">
        <v>9</v>
      </c>
      <c r="O13" s="74" t="str">
        <f>O31</f>
        <v>↑</v>
      </c>
      <c r="P13" s="132" t="str">
        <f>O30</f>
        <v>Path Planning Quality</v>
      </c>
      <c r="Q13" s="115"/>
      <c r="R13" s="115"/>
      <c r="S13" s="115"/>
      <c r="T13" s="115"/>
      <c r="U13" s="115"/>
      <c r="V13" s="110"/>
      <c r="W13" s="115"/>
      <c r="X13" s="115"/>
      <c r="Y13" s="115"/>
      <c r="Z13" s="110"/>
      <c r="AA13" s="110"/>
      <c r="AB13" s="110"/>
      <c r="AC13" s="110"/>
      <c r="AD13" s="110"/>
      <c r="AE13" s="3"/>
      <c r="AF13" s="3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120" t="s">
        <v>148</v>
      </c>
      <c r="F14" s="8" t="s">
        <v>9</v>
      </c>
      <c r="G14" s="130" t="s">
        <v>7</v>
      </c>
      <c r="H14" s="123"/>
      <c r="I14" s="122"/>
      <c r="J14" s="8"/>
      <c r="K14" s="8"/>
      <c r="L14" s="8"/>
      <c r="M14" s="8"/>
      <c r="N14" s="8"/>
      <c r="O14" s="124" t="s">
        <v>9</v>
      </c>
      <c r="P14" s="73" t="str">
        <f>Q31</f>
        <v>↑</v>
      </c>
      <c r="Q14" s="132" t="str">
        <f>P30</f>
        <v>Path Planning Frequency</v>
      </c>
      <c r="R14" s="115"/>
      <c r="S14" s="115"/>
      <c r="T14" s="115"/>
      <c r="U14" s="115"/>
      <c r="V14" s="110"/>
      <c r="W14" s="115"/>
      <c r="X14" s="115"/>
      <c r="Y14" s="115"/>
      <c r="Z14" s="110"/>
      <c r="AA14" s="110"/>
      <c r="AB14" s="110"/>
      <c r="AC14" s="110"/>
      <c r="AD14" s="110"/>
      <c r="AE14" s="3"/>
      <c r="AF14" s="3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120" t="s">
        <v>147</v>
      </c>
      <c r="F15" s="130" t="s">
        <v>7</v>
      </c>
      <c r="G15" s="8"/>
      <c r="H15" s="123"/>
      <c r="I15" s="122"/>
      <c r="J15" s="8"/>
      <c r="K15" s="8"/>
      <c r="L15" s="126" t="s">
        <v>142</v>
      </c>
      <c r="M15" s="130" t="s">
        <v>7</v>
      </c>
      <c r="N15" s="8"/>
      <c r="O15" s="126" t="s">
        <v>142</v>
      </c>
      <c r="P15" s="126" t="s">
        <v>7</v>
      </c>
      <c r="Q15" s="73" t="str">
        <f>Q31</f>
        <v>↑</v>
      </c>
      <c r="R15" s="132" t="str">
        <f>Q30</f>
        <v>Controls / Path Following Accuracy</v>
      </c>
      <c r="S15" s="115"/>
      <c r="T15" s="115"/>
      <c r="U15" s="110"/>
      <c r="V15" s="110"/>
      <c r="W15" s="115"/>
      <c r="X15" s="115"/>
      <c r="Y15" s="115"/>
      <c r="Z15" s="110"/>
      <c r="AA15" s="110"/>
      <c r="AB15" s="110"/>
      <c r="AC15" s="110"/>
      <c r="AD15" s="110"/>
      <c r="AE15" s="3"/>
      <c r="AF15" s="3"/>
      <c r="AM15" s="3"/>
    </row>
    <row r="16" spans="1:40" ht="15.75" thickBot="1" x14ac:dyDescent="0.3">
      <c r="B16" s="2"/>
      <c r="D16">
        <f t="shared" si="0"/>
        <v>14</v>
      </c>
      <c r="E16" s="120" t="s">
        <v>147</v>
      </c>
      <c r="F16" s="8"/>
      <c r="G16" s="126" t="s">
        <v>142</v>
      </c>
      <c r="H16" s="8"/>
      <c r="I16" s="123"/>
      <c r="J16" s="123"/>
      <c r="K16" s="123"/>
      <c r="L16" s="130" t="s">
        <v>7</v>
      </c>
      <c r="M16" s="126" t="s">
        <v>150</v>
      </c>
      <c r="N16" s="126" t="s">
        <v>142</v>
      </c>
      <c r="O16" s="126" t="s">
        <v>142</v>
      </c>
      <c r="P16" s="126" t="s">
        <v>142</v>
      </c>
      <c r="Q16" s="126" t="s">
        <v>142</v>
      </c>
      <c r="R16" s="73" t="str">
        <f>R31</f>
        <v>↑</v>
      </c>
      <c r="S16" s="132" t="str">
        <f>R30</f>
        <v>Controls Quality</v>
      </c>
      <c r="T16" s="115"/>
      <c r="U16" s="110"/>
      <c r="V16" s="110"/>
      <c r="W16" s="115"/>
      <c r="X16" s="115"/>
      <c r="Y16" s="115"/>
      <c r="Z16" s="110"/>
      <c r="AA16" s="110"/>
      <c r="AB16" s="110"/>
      <c r="AC16" s="110"/>
      <c r="AD16" s="110"/>
      <c r="AE16" s="3"/>
      <c r="AF16" s="3"/>
      <c r="AM16" s="3"/>
    </row>
    <row r="17" spans="1:40" ht="15.75" thickBot="1" x14ac:dyDescent="0.3">
      <c r="B17" s="2"/>
      <c r="D17">
        <f t="shared" si="0"/>
        <v>15</v>
      </c>
      <c r="E17" s="120" t="s">
        <v>7</v>
      </c>
      <c r="F17" s="8"/>
      <c r="G17" s="8"/>
      <c r="H17" s="8"/>
      <c r="I17" s="8"/>
      <c r="J17" s="8"/>
      <c r="K17" s="8"/>
      <c r="L17" s="8"/>
      <c r="M17" s="8"/>
      <c r="N17" s="8"/>
      <c r="O17" s="125"/>
      <c r="P17" s="122"/>
      <c r="Q17" s="122"/>
      <c r="R17" s="122"/>
      <c r="S17" s="74" t="str">
        <f>S31</f>
        <v>↓</v>
      </c>
      <c r="T17" s="132" t="str">
        <f>S30</f>
        <v>Structural Material &amp; Parts Costs</v>
      </c>
      <c r="U17" s="110"/>
      <c r="V17" s="110"/>
      <c r="W17" s="115"/>
      <c r="X17" s="115"/>
      <c r="Y17" s="115"/>
      <c r="Z17" s="110"/>
      <c r="AA17" s="110"/>
      <c r="AB17" s="110"/>
      <c r="AC17" s="110"/>
      <c r="AD17" s="110"/>
      <c r="AE17" s="3"/>
      <c r="AF17" s="3"/>
      <c r="AM17" s="3"/>
    </row>
    <row r="18" spans="1:40" ht="15.75" thickBot="1" x14ac:dyDescent="0.3">
      <c r="B18" s="2"/>
      <c r="D18">
        <f t="shared" si="0"/>
        <v>16</v>
      </c>
      <c r="E18" s="121"/>
      <c r="F18" s="127"/>
      <c r="G18" s="8"/>
      <c r="H18" s="8"/>
      <c r="I18" s="8"/>
      <c r="J18" s="8"/>
      <c r="K18" s="8"/>
      <c r="L18" s="8"/>
      <c r="M18" s="8"/>
      <c r="N18" s="8"/>
      <c r="O18" s="123"/>
      <c r="P18" s="123"/>
      <c r="Q18" s="123"/>
      <c r="R18" s="123"/>
      <c r="S18" s="126" t="s">
        <v>7</v>
      </c>
      <c r="T18" s="73" t="str">
        <f>T31</f>
        <v>↓</v>
      </c>
      <c r="U18" s="132" t="str">
        <f>T30</f>
        <v>Structural Repair Costs</v>
      </c>
      <c r="V18" s="115"/>
      <c r="W18" s="115"/>
      <c r="X18" s="115"/>
      <c r="Y18" s="115"/>
      <c r="Z18" s="110"/>
      <c r="AA18" s="110"/>
      <c r="AB18" s="110"/>
      <c r="AC18" s="110"/>
      <c r="AD18" s="110"/>
      <c r="AE18" s="3"/>
      <c r="AF18" s="3"/>
      <c r="AM18" s="3"/>
    </row>
    <row r="19" spans="1:40" ht="15.75" thickBot="1" x14ac:dyDescent="0.3">
      <c r="B19" s="145"/>
      <c r="C19" s="145"/>
      <c r="D19">
        <f t="shared" si="0"/>
        <v>17</v>
      </c>
      <c r="E19" s="121"/>
      <c r="F19" s="124"/>
      <c r="G19" s="128" t="s">
        <v>143</v>
      </c>
      <c r="H19" s="8" t="s">
        <v>9</v>
      </c>
      <c r="I19" s="8"/>
      <c r="J19" s="8"/>
      <c r="K19" s="8" t="s">
        <v>9</v>
      </c>
      <c r="L19" s="8"/>
      <c r="M19" s="8"/>
      <c r="N19" s="8"/>
      <c r="O19" s="8"/>
      <c r="P19" s="8"/>
      <c r="Q19" s="8"/>
      <c r="R19" s="8"/>
      <c r="S19" s="8"/>
      <c r="T19" s="122"/>
      <c r="U19" s="74" t="str">
        <f>U31</f>
        <v>↓</v>
      </c>
      <c r="V19" s="132" t="str">
        <f>U30</f>
        <v>Electrical Parts Costs</v>
      </c>
      <c r="W19" s="115"/>
      <c r="X19" s="115"/>
      <c r="Y19" s="110"/>
      <c r="Z19" s="110"/>
      <c r="AA19" s="110"/>
      <c r="AB19" s="110"/>
      <c r="AC19" s="110"/>
      <c r="AD19" s="110"/>
      <c r="AE19" s="3"/>
      <c r="AF19" s="3"/>
    </row>
    <row r="20" spans="1:40" ht="15.75" thickBot="1" x14ac:dyDescent="0.3">
      <c r="D20">
        <f t="shared" si="0"/>
        <v>18</v>
      </c>
      <c r="E20" s="121"/>
      <c r="F20" s="124"/>
      <c r="G20" s="124"/>
      <c r="H20" s="124" t="s">
        <v>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3"/>
      <c r="U20" s="133" t="s">
        <v>7</v>
      </c>
      <c r="V20" s="73" t="str">
        <f>V31</f>
        <v>↓</v>
      </c>
      <c r="W20" s="132" t="str">
        <f>V30</f>
        <v>Electrical Repair  Costs</v>
      </c>
      <c r="X20" s="115"/>
      <c r="Y20" s="110"/>
      <c r="Z20" s="110"/>
      <c r="AA20" s="110"/>
      <c r="AB20" s="110"/>
      <c r="AC20" s="110"/>
      <c r="AD20" s="110"/>
      <c r="AE20" s="3"/>
      <c r="AF20" s="3"/>
    </row>
    <row r="21" spans="1:40" ht="15.75" thickBot="1" x14ac:dyDescent="0.3">
      <c r="D21">
        <f t="shared" si="0"/>
        <v>19</v>
      </c>
      <c r="E21" s="129"/>
      <c r="F21" s="125"/>
      <c r="G21" s="125"/>
      <c r="H21" s="125" t="s">
        <v>9</v>
      </c>
      <c r="I21" s="125"/>
      <c r="J21" s="125"/>
      <c r="K21" s="125" t="s">
        <v>9</v>
      </c>
      <c r="L21" s="125" t="s">
        <v>9</v>
      </c>
      <c r="M21" s="125" t="s">
        <v>9</v>
      </c>
      <c r="N21" s="125"/>
      <c r="O21" s="125" t="s">
        <v>9</v>
      </c>
      <c r="P21" s="125"/>
      <c r="Q21" s="125"/>
      <c r="R21" s="125" t="s">
        <v>143</v>
      </c>
      <c r="S21" s="125"/>
      <c r="T21" s="122"/>
      <c r="U21" s="122"/>
      <c r="V21" s="122"/>
      <c r="W21" s="74" t="str">
        <f>W31</f>
        <v>↓</v>
      </c>
      <c r="X21" s="132" t="str">
        <f>W30</f>
        <v>Initialization &amp; Calibration Time</v>
      </c>
      <c r="Y21" s="110"/>
      <c r="Z21" s="110"/>
      <c r="AA21" s="110"/>
      <c r="AB21" s="110"/>
      <c r="AC21" s="110"/>
      <c r="AD21" s="110"/>
      <c r="AE21" s="3"/>
      <c r="AF21" s="3"/>
    </row>
    <row r="22" spans="1:40" ht="15.75" thickBot="1" x14ac:dyDescent="0.3">
      <c r="D22">
        <f t="shared" si="0"/>
        <v>20</v>
      </c>
      <c r="E22" s="121"/>
      <c r="F22" s="123"/>
      <c r="G22" s="123"/>
      <c r="H22" s="123"/>
      <c r="I22" s="123"/>
      <c r="J22" s="123"/>
      <c r="K22" s="123" t="s">
        <v>9</v>
      </c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73" t="str">
        <f>X31</f>
        <v>↓</v>
      </c>
      <c r="Y22" s="132" t="str">
        <f>X30</f>
        <v>Assembly Time</v>
      </c>
      <c r="Z22" s="115"/>
      <c r="AA22" s="115"/>
      <c r="AB22" s="115"/>
      <c r="AC22" s="115"/>
      <c r="AD22" s="115"/>
      <c r="AE22" s="3"/>
      <c r="AF22" s="3"/>
    </row>
    <row r="23" spans="1:40" ht="15.75" thickBot="1" x14ac:dyDescent="0.3">
      <c r="D23">
        <f t="shared" si="0"/>
        <v>21</v>
      </c>
      <c r="E23" s="14" t="s">
        <v>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 t="s">
        <v>9</v>
      </c>
      <c r="T23" s="8"/>
      <c r="U23" s="8"/>
      <c r="V23" s="8"/>
      <c r="W23" s="8"/>
      <c r="X23" s="122" t="s">
        <v>9</v>
      </c>
      <c r="Y23" s="74" t="str">
        <f>Y31</f>
        <v>↓</v>
      </c>
      <c r="Z23" s="132" t="str">
        <f>Y30</f>
        <v>Manufacture Time</v>
      </c>
      <c r="AA23" s="115"/>
      <c r="AB23" s="115"/>
      <c r="AC23" s="115"/>
      <c r="AD23" s="115"/>
      <c r="AE23" s="3"/>
      <c r="AF23" s="3"/>
    </row>
    <row r="24" spans="1:40" ht="15.75" thickBot="1" x14ac:dyDescent="0.3">
      <c r="D24">
        <f t="shared" si="0"/>
        <v>22</v>
      </c>
      <c r="E24" s="1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126" t="s">
        <v>142</v>
      </c>
      <c r="T24" s="8"/>
      <c r="U24" s="8"/>
      <c r="V24" s="8"/>
      <c r="W24" s="8"/>
      <c r="X24" s="123"/>
      <c r="Y24" s="124" t="s">
        <v>9</v>
      </c>
      <c r="Z24" s="73" t="str">
        <f>Z31</f>
        <v>↑</v>
      </c>
      <c r="AA24" s="132" t="str">
        <f>Z30</f>
        <v>Frame Strength</v>
      </c>
      <c r="AB24" s="115"/>
      <c r="AC24" s="115"/>
      <c r="AD24" s="115"/>
      <c r="AE24" s="3"/>
      <c r="AF24" s="3"/>
    </row>
    <row r="25" spans="1:40" ht="15.75" thickBot="1" x14ac:dyDescent="0.3">
      <c r="D25">
        <f t="shared" si="0"/>
        <v>23</v>
      </c>
      <c r="E25" s="14" t="s">
        <v>9</v>
      </c>
      <c r="F25" s="8" t="s">
        <v>9</v>
      </c>
      <c r="G25" s="8"/>
      <c r="H25" s="8"/>
      <c r="I25" s="130" t="s">
        <v>151</v>
      </c>
      <c r="J25" s="130" t="s">
        <v>151</v>
      </c>
      <c r="K25" s="130" t="s">
        <v>151</v>
      </c>
      <c r="L25" s="8"/>
      <c r="M25" s="8"/>
      <c r="N25" s="8"/>
      <c r="O25" s="8"/>
      <c r="P25" s="8"/>
      <c r="Q25" s="8"/>
      <c r="R25" s="8"/>
      <c r="S25" s="130" t="s">
        <v>7</v>
      </c>
      <c r="T25" s="8"/>
      <c r="U25" s="8"/>
      <c r="V25" s="8"/>
      <c r="W25" s="8"/>
      <c r="X25" s="123"/>
      <c r="Y25" s="124"/>
      <c r="Z25" s="126" t="s">
        <v>149</v>
      </c>
      <c r="AA25" s="73" t="str">
        <f>AA31</f>
        <v>↑</v>
      </c>
      <c r="AB25" s="132" t="str">
        <f>AA30</f>
        <v>Max Payload Weight</v>
      </c>
      <c r="AC25" s="115"/>
      <c r="AD25" s="115"/>
      <c r="AE25" s="3"/>
      <c r="AF25" s="3"/>
    </row>
    <row r="26" spans="1:40" ht="15.75" thickBot="1" x14ac:dyDescent="0.3">
      <c r="D26">
        <f t="shared" si="0"/>
        <v>24</v>
      </c>
      <c r="E26" s="14"/>
      <c r="F26" s="8"/>
      <c r="G26" s="8"/>
      <c r="H26" s="8"/>
      <c r="I26" s="130" t="s">
        <v>151</v>
      </c>
      <c r="J26" s="130" t="s">
        <v>151</v>
      </c>
      <c r="K26" s="130" t="s">
        <v>151</v>
      </c>
      <c r="L26" s="8"/>
      <c r="M26" s="8"/>
      <c r="N26" s="8"/>
      <c r="O26" s="8"/>
      <c r="P26" s="8"/>
      <c r="Q26" s="8"/>
      <c r="R26" s="8"/>
      <c r="S26" s="130" t="s">
        <v>7</v>
      </c>
      <c r="T26" s="8"/>
      <c r="U26" s="8"/>
      <c r="V26" s="130" t="s">
        <v>151</v>
      </c>
      <c r="W26" s="8"/>
      <c r="X26" s="123"/>
      <c r="Y26" s="124"/>
      <c r="Z26" s="123" t="s">
        <v>9</v>
      </c>
      <c r="AA26" s="123"/>
      <c r="AB26" s="73" t="str">
        <f>AB31</f>
        <v>↑</v>
      </c>
      <c r="AC26" s="132" t="str">
        <f>AB30</f>
        <v>Max Payload Size</v>
      </c>
      <c r="AD26" s="115"/>
      <c r="AE26" s="3"/>
      <c r="AF26" s="3"/>
    </row>
    <row r="27" spans="1:40" ht="15.75" thickBot="1" x14ac:dyDescent="0.3">
      <c r="D27">
        <f t="shared" si="0"/>
        <v>25</v>
      </c>
      <c r="E27" s="14"/>
      <c r="F27" s="8"/>
      <c r="G27" s="8"/>
      <c r="H27" s="8"/>
      <c r="I27" s="130" t="s">
        <v>148</v>
      </c>
      <c r="J27" s="130" t="s">
        <v>148</v>
      </c>
      <c r="K27" s="130" t="s">
        <v>148</v>
      </c>
      <c r="L27" s="8"/>
      <c r="M27" s="8"/>
      <c r="N27" s="8"/>
      <c r="O27" s="8"/>
      <c r="P27" s="8"/>
      <c r="Q27" s="8"/>
      <c r="R27" s="8"/>
      <c r="S27" s="130" t="s">
        <v>7</v>
      </c>
      <c r="T27" s="8"/>
      <c r="U27" s="130" t="s">
        <v>7</v>
      </c>
      <c r="V27" s="8"/>
      <c r="W27" s="8"/>
      <c r="X27" s="123"/>
      <c r="Y27" s="124"/>
      <c r="Z27" s="123"/>
      <c r="AA27" s="123"/>
      <c r="AB27" s="130" t="s">
        <v>7</v>
      </c>
      <c r="AC27" s="73" t="str">
        <f>AC31</f>
        <v>↑</v>
      </c>
      <c r="AD27" s="132" t="str">
        <f>AC30</f>
        <v>Sensor Bay Size</v>
      </c>
      <c r="AE27" s="3"/>
      <c r="AF27" s="3"/>
    </row>
    <row r="28" spans="1:40" ht="15" customHeight="1" x14ac:dyDescent="0.25">
      <c r="D28">
        <f t="shared" si="0"/>
        <v>26</v>
      </c>
      <c r="E28" s="14" t="s">
        <v>9</v>
      </c>
      <c r="F28" s="8" t="s">
        <v>9</v>
      </c>
      <c r="G28" s="8" t="s">
        <v>9</v>
      </c>
      <c r="H28" s="8"/>
      <c r="I28" s="8"/>
      <c r="J28" s="8"/>
      <c r="K28" s="8" t="s">
        <v>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123"/>
      <c r="Y28" s="128"/>
      <c r="Z28" s="131"/>
      <c r="AA28" s="126" t="s">
        <v>152</v>
      </c>
      <c r="AB28" s="130" t="s">
        <v>7</v>
      </c>
      <c r="AC28" s="123" t="s">
        <v>9</v>
      </c>
      <c r="AD28" s="75" t="str">
        <f>AD31</f>
        <v>↑</v>
      </c>
      <c r="AE28" s="63" t="str">
        <f>AD30</f>
        <v>Battery Capacity</v>
      </c>
      <c r="AF28" s="3"/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116" t="s">
        <v>142</v>
      </c>
      <c r="F33" s="65" t="s">
        <v>7</v>
      </c>
      <c r="G33" s="65" t="s">
        <v>7</v>
      </c>
      <c r="H33" s="65" t="s">
        <v>7</v>
      </c>
      <c r="I33" s="65" t="s">
        <v>146</v>
      </c>
      <c r="J33" s="65" t="s">
        <v>146</v>
      </c>
      <c r="K33" s="65" t="s">
        <v>146</v>
      </c>
      <c r="L33" s="65" t="s">
        <v>7</v>
      </c>
      <c r="M33" s="65" t="s">
        <v>9</v>
      </c>
      <c r="N33" s="65" t="s">
        <v>7</v>
      </c>
      <c r="O33" s="65" t="s">
        <v>7</v>
      </c>
      <c r="P33" s="65" t="s">
        <v>146</v>
      </c>
      <c r="Q33" s="65" t="s">
        <v>7</v>
      </c>
      <c r="R33" s="65" t="s">
        <v>7</v>
      </c>
      <c r="S33" s="65" t="s">
        <v>146</v>
      </c>
      <c r="T33" s="65" t="s">
        <v>146</v>
      </c>
      <c r="U33" s="65" t="s">
        <v>146</v>
      </c>
      <c r="V33" s="65" t="s">
        <v>146</v>
      </c>
      <c r="W33" s="65" t="s">
        <v>146</v>
      </c>
      <c r="X33" s="53" t="s">
        <v>146</v>
      </c>
      <c r="Y33" s="53" t="s">
        <v>146</v>
      </c>
      <c r="Z33" s="65" t="s">
        <v>146</v>
      </c>
      <c r="AA33" s="65" t="s">
        <v>146</v>
      </c>
      <c r="AB33" s="65" t="s">
        <v>146</v>
      </c>
      <c r="AC33" s="65" t="s">
        <v>146</v>
      </c>
      <c r="AD33" s="90" t="s">
        <v>146</v>
      </c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117" t="s">
        <v>9</v>
      </c>
      <c r="F34" s="43" t="s">
        <v>7</v>
      </c>
      <c r="G34" s="43" t="s">
        <v>7</v>
      </c>
      <c r="H34" s="43" t="s">
        <v>146</v>
      </c>
      <c r="I34" s="43" t="s">
        <v>146</v>
      </c>
      <c r="J34" s="43" t="s">
        <v>146</v>
      </c>
      <c r="K34" s="43" t="s">
        <v>7</v>
      </c>
      <c r="L34" s="43" t="s">
        <v>142</v>
      </c>
      <c r="M34" s="43" t="s">
        <v>146</v>
      </c>
      <c r="N34" s="43" t="s">
        <v>142</v>
      </c>
      <c r="O34" s="43" t="s">
        <v>142</v>
      </c>
      <c r="P34" s="43" t="s">
        <v>7</v>
      </c>
      <c r="Q34" s="43" t="s">
        <v>142</v>
      </c>
      <c r="R34" s="43" t="s">
        <v>7</v>
      </c>
      <c r="S34" s="43" t="s">
        <v>146</v>
      </c>
      <c r="T34" s="43" t="s">
        <v>146</v>
      </c>
      <c r="U34" s="43" t="s">
        <v>146</v>
      </c>
      <c r="V34" s="43" t="s">
        <v>146</v>
      </c>
      <c r="W34" s="43" t="s">
        <v>146</v>
      </c>
      <c r="X34" s="43" t="s">
        <v>146</v>
      </c>
      <c r="Y34" s="43" t="s">
        <v>146</v>
      </c>
      <c r="Z34" s="43" t="s">
        <v>146</v>
      </c>
      <c r="AA34" s="43" t="s">
        <v>146</v>
      </c>
      <c r="AB34" s="43" t="s">
        <v>9</v>
      </c>
      <c r="AC34" s="43" t="s">
        <v>7</v>
      </c>
      <c r="AD34" s="91" t="s">
        <v>146</v>
      </c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117" t="s">
        <v>9</v>
      </c>
      <c r="F35" s="43" t="s">
        <v>146</v>
      </c>
      <c r="G35" s="43" t="s">
        <v>146</v>
      </c>
      <c r="H35" s="43" t="s">
        <v>146</v>
      </c>
      <c r="I35" s="43" t="s">
        <v>146</v>
      </c>
      <c r="J35" s="43" t="s">
        <v>146</v>
      </c>
      <c r="K35" s="43" t="s">
        <v>146</v>
      </c>
      <c r="L35" s="43" t="s">
        <v>146</v>
      </c>
      <c r="M35" s="43" t="s">
        <v>146</v>
      </c>
      <c r="N35" s="43" t="s">
        <v>146</v>
      </c>
      <c r="O35" s="43" t="s">
        <v>146</v>
      </c>
      <c r="P35" s="43" t="s">
        <v>146</v>
      </c>
      <c r="Q35" s="43" t="s">
        <v>146</v>
      </c>
      <c r="R35" s="43" t="s">
        <v>146</v>
      </c>
      <c r="S35" s="43" t="s">
        <v>143</v>
      </c>
      <c r="T35" s="43" t="s">
        <v>146</v>
      </c>
      <c r="U35" s="43" t="s">
        <v>146</v>
      </c>
      <c r="V35" s="43" t="s">
        <v>146</v>
      </c>
      <c r="W35" s="43" t="s">
        <v>146</v>
      </c>
      <c r="X35" s="43" t="s">
        <v>146</v>
      </c>
      <c r="Y35" s="43" t="s">
        <v>146</v>
      </c>
      <c r="Z35" s="43" t="s">
        <v>142</v>
      </c>
      <c r="AA35" s="43" t="s">
        <v>9</v>
      </c>
      <c r="AB35" s="43" t="s">
        <v>146</v>
      </c>
      <c r="AC35" s="43" t="s">
        <v>146</v>
      </c>
      <c r="AD35" s="91" t="s">
        <v>146</v>
      </c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117" t="s">
        <v>9</v>
      </c>
      <c r="F36" s="43" t="s">
        <v>9</v>
      </c>
      <c r="G36" s="43" t="s">
        <v>146</v>
      </c>
      <c r="H36" s="43" t="s">
        <v>9</v>
      </c>
      <c r="I36" s="43" t="s">
        <v>146</v>
      </c>
      <c r="J36" s="43" t="s">
        <v>146</v>
      </c>
      <c r="K36" s="43" t="s">
        <v>146</v>
      </c>
      <c r="L36" s="43" t="s">
        <v>146</v>
      </c>
      <c r="M36" s="43" t="s">
        <v>146</v>
      </c>
      <c r="N36" s="43" t="s">
        <v>146</v>
      </c>
      <c r="O36" s="43" t="s">
        <v>146</v>
      </c>
      <c r="P36" s="43" t="s">
        <v>146</v>
      </c>
      <c r="Q36" s="43" t="s">
        <v>146</v>
      </c>
      <c r="R36" s="43" t="s">
        <v>146</v>
      </c>
      <c r="S36" s="43" t="s">
        <v>146</v>
      </c>
      <c r="T36" s="43" t="s">
        <v>146</v>
      </c>
      <c r="U36" s="43" t="s">
        <v>146</v>
      </c>
      <c r="V36" s="43" t="s">
        <v>146</v>
      </c>
      <c r="W36" s="43" t="s">
        <v>7</v>
      </c>
      <c r="X36" s="43" t="s">
        <v>146</v>
      </c>
      <c r="Y36" s="43" t="s">
        <v>146</v>
      </c>
      <c r="Z36" s="43" t="s">
        <v>146</v>
      </c>
      <c r="AA36" s="43" t="s">
        <v>146</v>
      </c>
      <c r="AB36" s="43" t="s">
        <v>146</v>
      </c>
      <c r="AC36" s="43" t="s">
        <v>146</v>
      </c>
      <c r="AD36" s="91" t="s">
        <v>7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 t="s">
        <v>146</v>
      </c>
      <c r="F37" s="43" t="s">
        <v>146</v>
      </c>
      <c r="G37" s="43" t="s">
        <v>142</v>
      </c>
      <c r="H37" s="43" t="s">
        <v>146</v>
      </c>
      <c r="I37" s="43" t="s">
        <v>142</v>
      </c>
      <c r="J37" s="43" t="s">
        <v>7</v>
      </c>
      <c r="K37" s="43" t="s">
        <v>7</v>
      </c>
      <c r="L37" s="43" t="s">
        <v>146</v>
      </c>
      <c r="M37" s="43" t="s">
        <v>142</v>
      </c>
      <c r="N37" s="43" t="s">
        <v>146</v>
      </c>
      <c r="O37" s="43" t="s">
        <v>146</v>
      </c>
      <c r="P37" s="43" t="s">
        <v>146</v>
      </c>
      <c r="Q37" s="43" t="s">
        <v>146</v>
      </c>
      <c r="R37" s="43" t="s">
        <v>7</v>
      </c>
      <c r="S37" s="43" t="s">
        <v>146</v>
      </c>
      <c r="T37" s="43" t="s">
        <v>146</v>
      </c>
      <c r="U37" s="43" t="s">
        <v>146</v>
      </c>
      <c r="V37" s="43" t="s">
        <v>146</v>
      </c>
      <c r="W37" s="43" t="s">
        <v>146</v>
      </c>
      <c r="X37" s="43" t="s">
        <v>146</v>
      </c>
      <c r="Y37" s="43" t="s">
        <v>146</v>
      </c>
      <c r="Z37" s="43" t="s">
        <v>146</v>
      </c>
      <c r="AA37" s="43" t="s">
        <v>146</v>
      </c>
      <c r="AB37" s="43" t="s">
        <v>146</v>
      </c>
      <c r="AC37" s="43" t="s">
        <v>7</v>
      </c>
      <c r="AD37" s="91" t="s">
        <v>146</v>
      </c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117" t="s">
        <v>9</v>
      </c>
      <c r="F38" s="43" t="s">
        <v>9</v>
      </c>
      <c r="G38" s="43" t="s">
        <v>146</v>
      </c>
      <c r="H38" s="43" t="s">
        <v>146</v>
      </c>
      <c r="I38" s="43" t="s">
        <v>146</v>
      </c>
      <c r="J38" s="43" t="s">
        <v>146</v>
      </c>
      <c r="K38" s="43" t="s">
        <v>146</v>
      </c>
      <c r="L38" s="43" t="s">
        <v>146</v>
      </c>
      <c r="M38" s="43" t="s">
        <v>146</v>
      </c>
      <c r="N38" s="43" t="s">
        <v>146</v>
      </c>
      <c r="O38" s="43" t="s">
        <v>146</v>
      </c>
      <c r="P38" s="43" t="s">
        <v>146</v>
      </c>
      <c r="Q38" s="43" t="s">
        <v>146</v>
      </c>
      <c r="R38" s="43" t="s">
        <v>146</v>
      </c>
      <c r="S38" s="43" t="s">
        <v>146</v>
      </c>
      <c r="T38" s="43" t="s">
        <v>146</v>
      </c>
      <c r="U38" s="43" t="s">
        <v>146</v>
      </c>
      <c r="V38" s="43" t="s">
        <v>146</v>
      </c>
      <c r="W38" s="43" t="s">
        <v>146</v>
      </c>
      <c r="X38" s="43" t="s">
        <v>146</v>
      </c>
      <c r="Y38" s="43" t="s">
        <v>146</v>
      </c>
      <c r="Z38" s="43" t="s">
        <v>146</v>
      </c>
      <c r="AA38" s="43" t="s">
        <v>142</v>
      </c>
      <c r="AB38" s="43" t="s">
        <v>142</v>
      </c>
      <c r="AC38" s="43" t="s">
        <v>7</v>
      </c>
      <c r="AD38" s="91" t="s">
        <v>146</v>
      </c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 t="s">
        <v>146</v>
      </c>
      <c r="F39" s="43" t="s">
        <v>146</v>
      </c>
      <c r="G39" s="43" t="s">
        <v>7</v>
      </c>
      <c r="H39" s="43" t="s">
        <v>142</v>
      </c>
      <c r="I39" s="43" t="s">
        <v>7</v>
      </c>
      <c r="J39" s="43" t="s">
        <v>142</v>
      </c>
      <c r="K39" s="43" t="s">
        <v>7</v>
      </c>
      <c r="L39" s="43" t="s">
        <v>9</v>
      </c>
      <c r="M39" s="43" t="s">
        <v>9</v>
      </c>
      <c r="N39" s="43" t="s">
        <v>146</v>
      </c>
      <c r="O39" s="43" t="s">
        <v>146</v>
      </c>
      <c r="P39" s="43" t="s">
        <v>146</v>
      </c>
      <c r="Q39" s="43" t="s">
        <v>146</v>
      </c>
      <c r="R39" s="43" t="s">
        <v>146</v>
      </c>
      <c r="S39" s="43" t="s">
        <v>146</v>
      </c>
      <c r="T39" s="43" t="s">
        <v>146</v>
      </c>
      <c r="U39" s="43" t="s">
        <v>146</v>
      </c>
      <c r="V39" s="43" t="s">
        <v>146</v>
      </c>
      <c r="W39" s="43" t="s">
        <v>7</v>
      </c>
      <c r="X39" s="43" t="s">
        <v>146</v>
      </c>
      <c r="Y39" s="43" t="s">
        <v>146</v>
      </c>
      <c r="Z39" s="43" t="s">
        <v>146</v>
      </c>
      <c r="AA39" s="43" t="s">
        <v>142</v>
      </c>
      <c r="AB39" s="43" t="s">
        <v>142</v>
      </c>
      <c r="AC39" s="43" t="s">
        <v>142</v>
      </c>
      <c r="AD39" s="91" t="s">
        <v>146</v>
      </c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 t="s">
        <v>146</v>
      </c>
      <c r="F40" s="43" t="s">
        <v>146</v>
      </c>
      <c r="G40" s="43" t="s">
        <v>146</v>
      </c>
      <c r="H40" s="43" t="s">
        <v>7</v>
      </c>
      <c r="I40" s="43" t="s">
        <v>7</v>
      </c>
      <c r="J40" s="43" t="s">
        <v>7</v>
      </c>
      <c r="K40" s="43" t="s">
        <v>7</v>
      </c>
      <c r="L40" s="43" t="s">
        <v>146</v>
      </c>
      <c r="M40" s="43" t="s">
        <v>146</v>
      </c>
      <c r="N40" s="43" t="s">
        <v>146</v>
      </c>
      <c r="O40" s="43" t="s">
        <v>146</v>
      </c>
      <c r="P40" s="43" t="s">
        <v>146</v>
      </c>
      <c r="Q40" s="43" t="s">
        <v>146</v>
      </c>
      <c r="R40" s="43" t="s">
        <v>146</v>
      </c>
      <c r="S40" s="43" t="s">
        <v>146</v>
      </c>
      <c r="T40" s="43" t="s">
        <v>146</v>
      </c>
      <c r="U40" s="43" t="s">
        <v>146</v>
      </c>
      <c r="V40" s="43" t="s">
        <v>146</v>
      </c>
      <c r="W40" s="43" t="s">
        <v>146</v>
      </c>
      <c r="X40" s="43" t="s">
        <v>146</v>
      </c>
      <c r="Y40" s="43" t="s">
        <v>146</v>
      </c>
      <c r="Z40" s="43" t="s">
        <v>146</v>
      </c>
      <c r="AA40" s="43" t="s">
        <v>146</v>
      </c>
      <c r="AB40" s="43" t="s">
        <v>146</v>
      </c>
      <c r="AC40" s="43" t="s">
        <v>7</v>
      </c>
      <c r="AD40" s="91" t="s">
        <v>146</v>
      </c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 t="s">
        <v>146</v>
      </c>
      <c r="F41" s="43" t="s">
        <v>146</v>
      </c>
      <c r="G41" s="43" t="s">
        <v>146</v>
      </c>
      <c r="H41" s="43" t="s">
        <v>146</v>
      </c>
      <c r="I41" s="43" t="s">
        <v>146</v>
      </c>
      <c r="J41" s="43" t="s">
        <v>146</v>
      </c>
      <c r="K41" s="43" t="s">
        <v>146</v>
      </c>
      <c r="L41" s="43" t="s">
        <v>7</v>
      </c>
      <c r="M41" s="43" t="s">
        <v>146</v>
      </c>
      <c r="N41" s="43" t="s">
        <v>146</v>
      </c>
      <c r="O41" s="43" t="s">
        <v>7</v>
      </c>
      <c r="P41" s="43" t="s">
        <v>7</v>
      </c>
      <c r="Q41" s="43" t="s">
        <v>146</v>
      </c>
      <c r="R41" s="43" t="s">
        <v>7</v>
      </c>
      <c r="S41" s="43" t="s">
        <v>9</v>
      </c>
      <c r="T41" s="43" t="s">
        <v>146</v>
      </c>
      <c r="U41" s="43" t="s">
        <v>9</v>
      </c>
      <c r="V41" s="43" t="s">
        <v>146</v>
      </c>
      <c r="W41" s="43" t="s">
        <v>146</v>
      </c>
      <c r="X41" s="43" t="s">
        <v>146</v>
      </c>
      <c r="Y41" s="43" t="s">
        <v>146</v>
      </c>
      <c r="Z41" s="43" t="s">
        <v>142</v>
      </c>
      <c r="AA41" s="43" t="s">
        <v>146</v>
      </c>
      <c r="AB41" s="43" t="s">
        <v>146</v>
      </c>
      <c r="AC41" s="43" t="s">
        <v>146</v>
      </c>
      <c r="AD41" s="91" t="s">
        <v>7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117" t="s">
        <v>9</v>
      </c>
      <c r="F42" s="43" t="s">
        <v>146</v>
      </c>
      <c r="G42" s="43" t="s">
        <v>146</v>
      </c>
      <c r="H42" s="43" t="s">
        <v>9</v>
      </c>
      <c r="I42" s="43" t="s">
        <v>146</v>
      </c>
      <c r="J42" s="43" t="s">
        <v>146</v>
      </c>
      <c r="K42" s="43" t="s">
        <v>146</v>
      </c>
      <c r="L42" s="43" t="s">
        <v>146</v>
      </c>
      <c r="M42" s="43" t="s">
        <v>146</v>
      </c>
      <c r="N42" s="43" t="s">
        <v>146</v>
      </c>
      <c r="O42" s="43" t="s">
        <v>146</v>
      </c>
      <c r="P42" s="43" t="s">
        <v>146</v>
      </c>
      <c r="Q42" s="43" t="s">
        <v>146</v>
      </c>
      <c r="R42" s="43" t="s">
        <v>146</v>
      </c>
      <c r="S42" s="43" t="s">
        <v>146</v>
      </c>
      <c r="T42" s="43" t="s">
        <v>7</v>
      </c>
      <c r="U42" s="43" t="s">
        <v>7</v>
      </c>
      <c r="V42" s="43" t="s">
        <v>7</v>
      </c>
      <c r="W42" s="43" t="s">
        <v>7</v>
      </c>
      <c r="X42" s="43" t="s">
        <v>7</v>
      </c>
      <c r="Y42" s="43" t="s">
        <v>146</v>
      </c>
      <c r="Z42" s="43" t="s">
        <v>146</v>
      </c>
      <c r="AA42" s="43" t="s">
        <v>146</v>
      </c>
      <c r="AB42" s="43" t="s">
        <v>146</v>
      </c>
      <c r="AC42" s="43" t="s">
        <v>146</v>
      </c>
      <c r="AD42" s="91" t="s">
        <v>146</v>
      </c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117" t="s">
        <v>143</v>
      </c>
      <c r="F43" s="43" t="s">
        <v>9</v>
      </c>
      <c r="G43" s="43" t="s">
        <v>146</v>
      </c>
      <c r="H43" s="43" t="s">
        <v>146</v>
      </c>
      <c r="I43" s="43" t="s">
        <v>146</v>
      </c>
      <c r="J43" s="43" t="s">
        <v>146</v>
      </c>
      <c r="K43" s="43" t="s">
        <v>146</v>
      </c>
      <c r="L43" s="43" t="s">
        <v>142</v>
      </c>
      <c r="M43" s="43" t="s">
        <v>146</v>
      </c>
      <c r="N43" s="43" t="s">
        <v>7</v>
      </c>
      <c r="O43" s="43" t="s">
        <v>7</v>
      </c>
      <c r="P43" s="43" t="s">
        <v>146</v>
      </c>
      <c r="Q43" s="43" t="s">
        <v>142</v>
      </c>
      <c r="R43" s="43" t="s">
        <v>142</v>
      </c>
      <c r="S43" s="43" t="s">
        <v>146</v>
      </c>
      <c r="T43" s="43" t="s">
        <v>146</v>
      </c>
      <c r="U43" s="43" t="s">
        <v>146</v>
      </c>
      <c r="V43" s="43" t="s">
        <v>146</v>
      </c>
      <c r="W43" s="43" t="s">
        <v>146</v>
      </c>
      <c r="X43" s="43" t="s">
        <v>146</v>
      </c>
      <c r="Y43" s="43" t="s">
        <v>146</v>
      </c>
      <c r="Z43" s="43" t="s">
        <v>146</v>
      </c>
      <c r="AA43" s="43" t="s">
        <v>9</v>
      </c>
      <c r="AB43" s="43" t="s">
        <v>146</v>
      </c>
      <c r="AC43" s="43" t="s">
        <v>146</v>
      </c>
      <c r="AD43" s="91" t="s">
        <v>146</v>
      </c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118" t="s">
        <v>142</v>
      </c>
      <c r="F44" s="68" t="s">
        <v>7</v>
      </c>
      <c r="G44" s="68" t="s">
        <v>146</v>
      </c>
      <c r="H44" s="68" t="s">
        <v>146</v>
      </c>
      <c r="I44" s="68" t="s">
        <v>146</v>
      </c>
      <c r="J44" s="68" t="s">
        <v>146</v>
      </c>
      <c r="K44" s="68" t="s">
        <v>146</v>
      </c>
      <c r="L44" s="68" t="s">
        <v>7</v>
      </c>
      <c r="M44" s="68" t="s">
        <v>146</v>
      </c>
      <c r="N44" s="68" t="s">
        <v>146</v>
      </c>
      <c r="O44" s="68" t="s">
        <v>7</v>
      </c>
      <c r="P44" s="68" t="s">
        <v>146</v>
      </c>
      <c r="Q44" s="68" t="s">
        <v>7</v>
      </c>
      <c r="R44" s="68" t="s">
        <v>146</v>
      </c>
      <c r="S44" s="68" t="s">
        <v>146</v>
      </c>
      <c r="T44" s="68" t="s">
        <v>146</v>
      </c>
      <c r="U44" s="68" t="s">
        <v>146</v>
      </c>
      <c r="V44" s="68" t="s">
        <v>146</v>
      </c>
      <c r="W44" s="68" t="s">
        <v>146</v>
      </c>
      <c r="X44" s="68" t="s">
        <v>146</v>
      </c>
      <c r="Y44" s="68" t="s">
        <v>146</v>
      </c>
      <c r="Z44" s="68" t="s">
        <v>146</v>
      </c>
      <c r="AA44" s="68" t="s">
        <v>146</v>
      </c>
      <c r="AB44" s="68" t="s">
        <v>146</v>
      </c>
      <c r="AC44" s="68" t="s">
        <v>7</v>
      </c>
      <c r="AD44" s="92" t="s">
        <v>146</v>
      </c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F47" s="28"/>
      <c r="AG47" s="28"/>
      <c r="AH47" s="110"/>
      <c r="AI47" s="28"/>
      <c r="AJ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F48" s="28"/>
      <c r="AG48" s="28"/>
      <c r="AH48" s="110"/>
      <c r="AI48" s="28"/>
      <c r="AJ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F49" s="28"/>
      <c r="AG49" s="28"/>
      <c r="AH49" s="110"/>
      <c r="AI49" s="28"/>
      <c r="AJ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F50" s="28"/>
      <c r="AG50" s="28"/>
      <c r="AH50" s="110"/>
      <c r="AI50" s="28"/>
      <c r="AJ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F51" s="28"/>
      <c r="AG51" s="28"/>
      <c r="AH51" s="110"/>
      <c r="AI51" s="28"/>
      <c r="AJ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F52" s="28"/>
      <c r="AG52" s="28"/>
      <c r="AH52" s="110"/>
      <c r="AI52" s="28"/>
      <c r="AJ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F53" s="28"/>
      <c r="AG53" s="28"/>
      <c r="AH53" s="110"/>
      <c r="AI53" s="28"/>
      <c r="AJ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F54" s="28"/>
      <c r="AG54" s="28"/>
      <c r="AH54" s="110"/>
      <c r="AI54" s="28"/>
      <c r="AJ54" s="28"/>
    </row>
    <row r="55" spans="2:40" x14ac:dyDescent="0.25">
      <c r="AF55" s="28"/>
      <c r="AG55" s="28"/>
      <c r="AH55" s="110"/>
      <c r="AI55" s="28"/>
      <c r="AJ55" s="28"/>
    </row>
    <row r="56" spans="2:40" x14ac:dyDescent="0.25">
      <c r="AF56" s="28"/>
      <c r="AG56" s="28"/>
      <c r="AH56" s="110"/>
      <c r="AI56" s="28"/>
      <c r="AJ56" s="28"/>
      <c r="AN56" s="2"/>
    </row>
    <row r="57" spans="2:40" x14ac:dyDescent="0.25">
      <c r="AF57" s="28"/>
      <c r="AG57" s="28"/>
      <c r="AH57" s="110"/>
      <c r="AI57" s="28"/>
      <c r="AJ57" s="28"/>
      <c r="AM57" s="3"/>
    </row>
    <row r="58" spans="2:40" x14ac:dyDescent="0.25">
      <c r="AF58" s="28"/>
      <c r="AG58" s="28"/>
      <c r="AH58" s="110"/>
      <c r="AI58" s="28"/>
      <c r="AJ58" s="28"/>
      <c r="AM58" s="3"/>
    </row>
    <row r="59" spans="2:40" x14ac:dyDescent="0.25">
      <c r="AF59" s="28"/>
      <c r="AG59" s="28"/>
      <c r="AH59" s="28"/>
      <c r="AI59" s="28"/>
      <c r="AJ59" s="28"/>
      <c r="AM59" s="3"/>
    </row>
    <row r="60" spans="2:40" x14ac:dyDescent="0.25"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8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74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0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0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0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0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0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0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0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5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5"/>
        <v>62.162162162162161</v>
      </c>
      <c r="H50" s="47">
        <f t="shared" si="5"/>
        <v>51.351351351351347</v>
      </c>
      <c r="I50" s="47">
        <f t="shared" si="5"/>
        <v>45.945945945945951</v>
      </c>
      <c r="J50" s="47">
        <f t="shared" si="5"/>
        <v>43.243243243243242</v>
      </c>
      <c r="K50" s="47">
        <f t="shared" si="5"/>
        <v>43.243243243243242</v>
      </c>
      <c r="L50" s="47">
        <f t="shared" si="5"/>
        <v>75.675675675675691</v>
      </c>
      <c r="M50" s="47">
        <f t="shared" si="5"/>
        <v>51.351351351351354</v>
      </c>
      <c r="N50" s="47">
        <f t="shared" si="5"/>
        <v>45.945945945945951</v>
      </c>
      <c r="O50" s="47">
        <f t="shared" si="5"/>
        <v>54.054054054054063</v>
      </c>
      <c r="P50" s="47">
        <f t="shared" si="5"/>
        <v>10.810810810810811</v>
      </c>
      <c r="Q50" s="47">
        <f t="shared" si="5"/>
        <v>64.86486486486487</v>
      </c>
      <c r="R50" s="47">
        <f t="shared" si="5"/>
        <v>59.45945945945946</v>
      </c>
      <c r="S50" s="47">
        <f t="shared" si="5"/>
        <v>16.216216216216218</v>
      </c>
      <c r="T50" s="47">
        <f t="shared" si="5"/>
        <v>2.7027027027027026</v>
      </c>
      <c r="U50" s="47">
        <f t="shared" si="5"/>
        <v>2.7027027027027026</v>
      </c>
      <c r="V50" s="47">
        <f t="shared" si="5"/>
        <v>2.7027027027027026</v>
      </c>
      <c r="W50" s="47">
        <f t="shared" si="5"/>
        <v>18.918918918918919</v>
      </c>
      <c r="X50" s="47">
        <f t="shared" si="5"/>
        <v>2.7027027027027026</v>
      </c>
      <c r="Y50" s="47">
        <f t="shared" si="5"/>
        <v>0</v>
      </c>
      <c r="Z50" s="47">
        <f t="shared" si="5"/>
        <v>16.216216216216218</v>
      </c>
      <c r="AA50" s="47">
        <f t="shared" si="5"/>
        <v>51.351351351351354</v>
      </c>
      <c r="AB50" s="47">
        <f t="shared" si="5"/>
        <v>43.243243243243242</v>
      </c>
      <c r="AC50" s="47">
        <f t="shared" si="5"/>
        <v>67.567567567567565</v>
      </c>
      <c r="AD50" s="86">
        <f t="shared" si="5"/>
        <v>5.4054054054054053</v>
      </c>
      <c r="AG50" s="28"/>
      <c r="AH50" s="110"/>
      <c r="AI50" s="28"/>
    </row>
    <row r="51" spans="2:40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G51" s="28"/>
      <c r="AH51" s="110"/>
      <c r="AI51" s="28"/>
    </row>
    <row r="52" spans="2:40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M59" s="3"/>
    </row>
    <row r="60" spans="2:40" x14ac:dyDescent="0.25"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62"/>
  <sheetViews>
    <sheetView workbookViewId="0">
      <selection activeCell="AL16" sqref="AL16"/>
    </sheetView>
  </sheetViews>
  <sheetFormatPr defaultRowHeight="15" x14ac:dyDescent="0.25"/>
  <cols>
    <col min="1" max="1" width="27.28515625" bestFit="1" customWidth="1"/>
    <col min="2" max="2" width="7.42578125" bestFit="1" customWidth="1"/>
    <col min="3" max="28" width="3.7109375" customWidth="1"/>
    <col min="30" max="55" width="3.7109375" customWidth="1"/>
    <col min="57" max="82" width="3.7109375" customWidth="1"/>
  </cols>
  <sheetData>
    <row r="3" spans="1:82" x14ac:dyDescent="0.25">
      <c r="B3" s="2" t="s">
        <v>131</v>
      </c>
      <c r="C3" t="s">
        <v>133</v>
      </c>
      <c r="AD3" t="s">
        <v>144</v>
      </c>
      <c r="BE3" t="s">
        <v>145</v>
      </c>
    </row>
    <row r="4" spans="1:82" x14ac:dyDescent="0.25">
      <c r="A4" s="2" t="s">
        <v>129</v>
      </c>
      <c r="B4" s="79">
        <v>13.513513513513514</v>
      </c>
      <c r="C4" s="119">
        <f>'Step 20'!E33</f>
        <v>2</v>
      </c>
      <c r="D4" s="119">
        <f>'Step 20'!F33</f>
        <v>1</v>
      </c>
      <c r="E4" s="119">
        <f>'Step 20'!G33</f>
        <v>1</v>
      </c>
      <c r="F4" s="119">
        <f>'Step 20'!H33</f>
        <v>1</v>
      </c>
      <c r="G4" s="119">
        <f>'Step 20'!I33</f>
        <v>0</v>
      </c>
      <c r="H4" s="119">
        <f>'Step 20'!J33</f>
        <v>0</v>
      </c>
      <c r="I4" s="119">
        <f>'Step 20'!K33</f>
        <v>0</v>
      </c>
      <c r="J4" s="119">
        <f>'Step 20'!L33</f>
        <v>1</v>
      </c>
      <c r="K4" s="119">
        <f>'Step 20'!M33</f>
        <v>-1</v>
      </c>
      <c r="L4" s="119">
        <f>'Step 20'!N33</f>
        <v>1</v>
      </c>
      <c r="M4" s="119">
        <f>'Step 20'!O33</f>
        <v>1</v>
      </c>
      <c r="N4" s="119">
        <f>'Step 20'!P33</f>
        <v>0</v>
      </c>
      <c r="O4" s="119">
        <f>'Step 20'!Q33</f>
        <v>1</v>
      </c>
      <c r="P4" s="119">
        <f>'Step 20'!R33</f>
        <v>1</v>
      </c>
      <c r="Q4" s="119">
        <f>'Step 20'!S33</f>
        <v>0</v>
      </c>
      <c r="R4" s="119">
        <f>'Step 20'!T33</f>
        <v>0</v>
      </c>
      <c r="S4" s="119">
        <f>'Step 20'!U33</f>
        <v>0</v>
      </c>
      <c r="T4" s="119">
        <f>'Step 20'!V33</f>
        <v>0</v>
      </c>
      <c r="U4" s="119">
        <f>'Step 20'!W33</f>
        <v>0</v>
      </c>
      <c r="V4" s="119">
        <f>'Step 20'!X33</f>
        <v>0</v>
      </c>
      <c r="W4" s="119">
        <f>'Step 20'!Y33</f>
        <v>0</v>
      </c>
      <c r="X4" s="119">
        <f>'Step 20'!Z33</f>
        <v>0</v>
      </c>
      <c r="Y4" s="119">
        <f>'Step 20'!AA33</f>
        <v>0</v>
      </c>
      <c r="Z4" s="119">
        <f>'Step 20'!AB33</f>
        <v>0</v>
      </c>
      <c r="AA4" s="119">
        <f>'Step 20'!AC33</f>
        <v>0</v>
      </c>
      <c r="AB4" s="119">
        <f>'Step 20'!AD33</f>
        <v>0</v>
      </c>
      <c r="AD4" s="119" t="str">
        <f>IF(C4=2,"++",IF(C4=1,"+",IF(C4=0,"",IF(C4=-1,"x",IF(C4=-2,"xx","")))))</f>
        <v>++</v>
      </c>
      <c r="AE4" s="119" t="str">
        <f t="shared" ref="AE4:BC14" si="0">IF(D4=2,"++",IF(D4=1,"+",IF(D4=0,"",IF(D4=-1,"x",IF(D4=-2,"xx","")))))</f>
        <v>+</v>
      </c>
      <c r="AF4" s="119" t="str">
        <f t="shared" si="0"/>
        <v>+</v>
      </c>
      <c r="AG4" s="119" t="str">
        <f t="shared" si="0"/>
        <v>+</v>
      </c>
      <c r="AH4" s="119" t="str">
        <f t="shared" si="0"/>
        <v/>
      </c>
      <c r="AI4" s="119" t="str">
        <f t="shared" si="0"/>
        <v/>
      </c>
      <c r="AJ4" s="119" t="str">
        <f t="shared" si="0"/>
        <v/>
      </c>
      <c r="AK4" s="119" t="str">
        <f t="shared" si="0"/>
        <v>+</v>
      </c>
      <c r="AL4" s="119" t="str">
        <f t="shared" si="0"/>
        <v>x</v>
      </c>
      <c r="AM4" s="119" t="str">
        <f t="shared" si="0"/>
        <v>+</v>
      </c>
      <c r="AN4" s="119" t="str">
        <f t="shared" si="0"/>
        <v>+</v>
      </c>
      <c r="AO4" s="119" t="str">
        <f t="shared" si="0"/>
        <v/>
      </c>
      <c r="AP4" s="119" t="str">
        <f t="shared" si="0"/>
        <v>+</v>
      </c>
      <c r="AQ4" s="119" t="str">
        <f t="shared" si="0"/>
        <v>+</v>
      </c>
      <c r="AR4" s="119" t="str">
        <f t="shared" si="0"/>
        <v/>
      </c>
      <c r="AS4" s="119" t="str">
        <f t="shared" si="0"/>
        <v/>
      </c>
      <c r="AT4" s="119" t="str">
        <f t="shared" si="0"/>
        <v/>
      </c>
      <c r="AU4" s="119" t="str">
        <f t="shared" si="0"/>
        <v/>
      </c>
      <c r="AV4" s="119" t="str">
        <f t="shared" si="0"/>
        <v/>
      </c>
      <c r="AW4" s="119" t="str">
        <f t="shared" si="0"/>
        <v/>
      </c>
      <c r="AX4" s="119" t="str">
        <f t="shared" si="0"/>
        <v/>
      </c>
      <c r="AY4" s="119" t="str">
        <f t="shared" si="0"/>
        <v/>
      </c>
      <c r="AZ4" s="119" t="str">
        <f t="shared" si="0"/>
        <v/>
      </c>
      <c r="BA4" s="119" t="str">
        <f t="shared" si="0"/>
        <v/>
      </c>
      <c r="BB4" s="119" t="str">
        <f t="shared" si="0"/>
        <v/>
      </c>
      <c r="BC4" s="119" t="str">
        <f t="shared" si="0"/>
        <v/>
      </c>
      <c r="BE4" s="119">
        <f>IF(AD4="++",2,IF(AD4="+",1,IF(AD4="",0,IF(AD4="x", -1,IF(AD4="xx", -2,"")))))</f>
        <v>2</v>
      </c>
      <c r="BF4" s="119">
        <f t="shared" ref="BF4:CD14" si="1">IF(AE4="++",2,IF(AE4="+",1,IF(AE4="",0,IF(AE4="x", -1,IF(AE4="xx", -2,"")))))</f>
        <v>1</v>
      </c>
      <c r="BG4" s="119">
        <f t="shared" si="1"/>
        <v>1</v>
      </c>
      <c r="BH4" s="119">
        <f t="shared" si="1"/>
        <v>1</v>
      </c>
      <c r="BI4" s="119">
        <f t="shared" si="1"/>
        <v>0</v>
      </c>
      <c r="BJ4" s="119">
        <f t="shared" si="1"/>
        <v>0</v>
      </c>
      <c r="BK4" s="119">
        <f t="shared" si="1"/>
        <v>0</v>
      </c>
      <c r="BL4" s="119">
        <f t="shared" si="1"/>
        <v>1</v>
      </c>
      <c r="BM4" s="119">
        <f t="shared" si="1"/>
        <v>-1</v>
      </c>
      <c r="BN4" s="119">
        <f t="shared" si="1"/>
        <v>1</v>
      </c>
      <c r="BO4" s="119">
        <f t="shared" si="1"/>
        <v>1</v>
      </c>
      <c r="BP4" s="119">
        <f t="shared" si="1"/>
        <v>0</v>
      </c>
      <c r="BQ4" s="119">
        <f t="shared" si="1"/>
        <v>1</v>
      </c>
      <c r="BR4" s="119">
        <f t="shared" si="1"/>
        <v>1</v>
      </c>
      <c r="BS4" s="119">
        <f t="shared" si="1"/>
        <v>0</v>
      </c>
      <c r="BT4" s="119">
        <f t="shared" si="1"/>
        <v>0</v>
      </c>
      <c r="BU4" s="119">
        <f t="shared" si="1"/>
        <v>0</v>
      </c>
      <c r="BV4" s="119">
        <f t="shared" si="1"/>
        <v>0</v>
      </c>
      <c r="BW4" s="119">
        <f t="shared" si="1"/>
        <v>0</v>
      </c>
      <c r="BX4" s="119">
        <f t="shared" si="1"/>
        <v>0</v>
      </c>
      <c r="BY4" s="119">
        <f t="shared" si="1"/>
        <v>0</v>
      </c>
      <c r="BZ4" s="119">
        <f t="shared" si="1"/>
        <v>0</v>
      </c>
      <c r="CA4" s="119">
        <f t="shared" si="1"/>
        <v>0</v>
      </c>
      <c r="CB4" s="119">
        <f t="shared" si="1"/>
        <v>0</v>
      </c>
      <c r="CC4" s="119">
        <f t="shared" si="1"/>
        <v>0</v>
      </c>
      <c r="CD4" s="119">
        <f t="shared" si="1"/>
        <v>0</v>
      </c>
    </row>
    <row r="5" spans="1:82" x14ac:dyDescent="0.25">
      <c r="B5" s="79">
        <v>10.810810810810811</v>
      </c>
      <c r="C5" s="119">
        <f>'Step 20'!E34</f>
        <v>-1</v>
      </c>
      <c r="D5" s="119">
        <f>'Step 20'!F34</f>
        <v>1</v>
      </c>
      <c r="E5" s="119">
        <f>'Step 20'!G34</f>
        <v>1</v>
      </c>
      <c r="F5" s="119">
        <f>'Step 20'!H34</f>
        <v>0</v>
      </c>
      <c r="G5" s="119">
        <f>'Step 20'!I34</f>
        <v>0</v>
      </c>
      <c r="H5" s="119">
        <f>'Step 20'!J34</f>
        <v>0</v>
      </c>
      <c r="I5" s="119">
        <f>'Step 20'!K34</f>
        <v>1</v>
      </c>
      <c r="J5" s="119">
        <f>'Step 20'!L34</f>
        <v>2</v>
      </c>
      <c r="K5" s="119">
        <f>'Step 20'!M34</f>
        <v>0</v>
      </c>
      <c r="L5" s="119">
        <f>'Step 20'!N34</f>
        <v>2</v>
      </c>
      <c r="M5" s="119">
        <f>'Step 20'!O34</f>
        <v>2</v>
      </c>
      <c r="N5" s="119">
        <f>'Step 20'!P34</f>
        <v>1</v>
      </c>
      <c r="O5" s="119">
        <f>'Step 20'!Q34</f>
        <v>2</v>
      </c>
      <c r="P5" s="119">
        <f>'Step 20'!R34</f>
        <v>1</v>
      </c>
      <c r="Q5" s="119">
        <f>'Step 20'!S34</f>
        <v>0</v>
      </c>
      <c r="R5" s="119">
        <f>'Step 20'!T34</f>
        <v>0</v>
      </c>
      <c r="S5" s="119">
        <f>'Step 20'!U34</f>
        <v>0</v>
      </c>
      <c r="T5" s="119">
        <f>'Step 20'!V34</f>
        <v>0</v>
      </c>
      <c r="U5" s="119">
        <f>'Step 20'!W34</f>
        <v>0</v>
      </c>
      <c r="V5" s="119">
        <f>'Step 20'!X34</f>
        <v>0</v>
      </c>
      <c r="W5" s="119">
        <f>'Step 20'!Y34</f>
        <v>0</v>
      </c>
      <c r="X5" s="119">
        <f>'Step 20'!Z34</f>
        <v>0</v>
      </c>
      <c r="Y5" s="119">
        <f>'Step 20'!AA34</f>
        <v>0</v>
      </c>
      <c r="Z5" s="119">
        <f>'Step 20'!AB34</f>
        <v>-1</v>
      </c>
      <c r="AA5" s="119">
        <f>'Step 20'!AC34</f>
        <v>1</v>
      </c>
      <c r="AB5" s="119">
        <f>'Step 20'!AD34</f>
        <v>0</v>
      </c>
      <c r="AD5" s="119" t="str">
        <f t="shared" ref="AD5:AD15" si="2">IF(C5=2,"++",IF(C5=1,"+",IF(C5=0,"",IF(C5=-1,"x",IF(C5=-2,"xx","")))))</f>
        <v>x</v>
      </c>
      <c r="AE5" s="119" t="str">
        <f t="shared" si="0"/>
        <v>+</v>
      </c>
      <c r="AF5" s="119" t="str">
        <f t="shared" si="0"/>
        <v>+</v>
      </c>
      <c r="AG5" s="119" t="str">
        <f t="shared" si="0"/>
        <v/>
      </c>
      <c r="AH5" s="119" t="str">
        <f t="shared" si="0"/>
        <v/>
      </c>
      <c r="AI5" s="119" t="str">
        <f t="shared" si="0"/>
        <v/>
      </c>
      <c r="AJ5" s="119" t="str">
        <f t="shared" si="0"/>
        <v>+</v>
      </c>
      <c r="AK5" s="119" t="str">
        <f t="shared" si="0"/>
        <v>++</v>
      </c>
      <c r="AL5" s="119" t="str">
        <f t="shared" si="0"/>
        <v/>
      </c>
      <c r="AM5" s="119" t="str">
        <f t="shared" si="0"/>
        <v>++</v>
      </c>
      <c r="AN5" s="119" t="str">
        <f t="shared" si="0"/>
        <v>++</v>
      </c>
      <c r="AO5" s="119" t="str">
        <f t="shared" si="0"/>
        <v>+</v>
      </c>
      <c r="AP5" s="119" t="str">
        <f t="shared" si="0"/>
        <v>++</v>
      </c>
      <c r="AQ5" s="119" t="str">
        <f t="shared" si="0"/>
        <v>+</v>
      </c>
      <c r="AR5" s="119" t="str">
        <f t="shared" si="0"/>
        <v/>
      </c>
      <c r="AS5" s="119" t="str">
        <f t="shared" si="0"/>
        <v/>
      </c>
      <c r="AT5" s="119" t="str">
        <f t="shared" si="0"/>
        <v/>
      </c>
      <c r="AU5" s="119" t="str">
        <f t="shared" si="0"/>
        <v/>
      </c>
      <c r="AV5" s="119" t="str">
        <f t="shared" si="0"/>
        <v/>
      </c>
      <c r="AW5" s="119" t="str">
        <f t="shared" si="0"/>
        <v/>
      </c>
      <c r="AX5" s="119" t="str">
        <f t="shared" si="0"/>
        <v/>
      </c>
      <c r="AY5" s="119" t="str">
        <f t="shared" si="0"/>
        <v/>
      </c>
      <c r="AZ5" s="119" t="str">
        <f t="shared" si="0"/>
        <v/>
      </c>
      <c r="BA5" s="119" t="str">
        <f t="shared" si="0"/>
        <v>x</v>
      </c>
      <c r="BB5" s="119" t="str">
        <f t="shared" si="0"/>
        <v>+</v>
      </c>
      <c r="BC5" s="119" t="str">
        <f t="shared" si="0"/>
        <v/>
      </c>
      <c r="BE5" s="119">
        <f t="shared" ref="BE5:BE15" si="3">IF(AD5="++",2,IF(AD5="+",1,IF(AD5="",0,IF(AD5="x", -1,IF(AD5="xx", -2,"")))))</f>
        <v>-1</v>
      </c>
      <c r="BF5" s="119">
        <f t="shared" si="1"/>
        <v>1</v>
      </c>
      <c r="BG5" s="119">
        <f t="shared" si="1"/>
        <v>1</v>
      </c>
      <c r="BH5" s="119">
        <f t="shared" si="1"/>
        <v>0</v>
      </c>
      <c r="BI5" s="119">
        <f t="shared" si="1"/>
        <v>0</v>
      </c>
      <c r="BJ5" s="119">
        <f t="shared" si="1"/>
        <v>0</v>
      </c>
      <c r="BK5" s="119">
        <f t="shared" si="1"/>
        <v>1</v>
      </c>
      <c r="BL5" s="119">
        <f t="shared" si="1"/>
        <v>2</v>
      </c>
      <c r="BM5" s="119">
        <f t="shared" si="1"/>
        <v>0</v>
      </c>
      <c r="BN5" s="119">
        <f t="shared" si="1"/>
        <v>2</v>
      </c>
      <c r="BO5" s="119">
        <f t="shared" si="1"/>
        <v>2</v>
      </c>
      <c r="BP5" s="119">
        <f t="shared" si="1"/>
        <v>1</v>
      </c>
      <c r="BQ5" s="119">
        <f t="shared" si="1"/>
        <v>2</v>
      </c>
      <c r="BR5" s="119">
        <f t="shared" si="1"/>
        <v>1</v>
      </c>
      <c r="BS5" s="119">
        <f t="shared" si="1"/>
        <v>0</v>
      </c>
      <c r="BT5" s="119">
        <f t="shared" si="1"/>
        <v>0</v>
      </c>
      <c r="BU5" s="119">
        <f t="shared" si="1"/>
        <v>0</v>
      </c>
      <c r="BV5" s="119">
        <f t="shared" si="1"/>
        <v>0</v>
      </c>
      <c r="BW5" s="119">
        <f t="shared" si="1"/>
        <v>0</v>
      </c>
      <c r="BX5" s="119">
        <f t="shared" si="1"/>
        <v>0</v>
      </c>
      <c r="BY5" s="119">
        <f t="shared" si="1"/>
        <v>0</v>
      </c>
      <c r="BZ5" s="119">
        <f t="shared" si="1"/>
        <v>0</v>
      </c>
      <c r="CA5" s="119">
        <f t="shared" si="1"/>
        <v>0</v>
      </c>
      <c r="CB5" s="119">
        <f t="shared" si="1"/>
        <v>-1</v>
      </c>
      <c r="CC5" s="119">
        <f t="shared" si="1"/>
        <v>1</v>
      </c>
      <c r="CD5" s="119">
        <f t="shared" si="1"/>
        <v>0</v>
      </c>
    </row>
    <row r="6" spans="1:82" x14ac:dyDescent="0.25">
      <c r="B6" s="79">
        <v>8.1081081081081088</v>
      </c>
      <c r="C6" s="119">
        <f>'Step 20'!E35</f>
        <v>-1</v>
      </c>
      <c r="D6" s="119">
        <f>'Step 20'!F35</f>
        <v>0</v>
      </c>
      <c r="E6" s="119">
        <f>'Step 20'!G35</f>
        <v>0</v>
      </c>
      <c r="F6" s="119">
        <f>'Step 20'!H35</f>
        <v>0</v>
      </c>
      <c r="G6" s="119">
        <f>'Step 20'!I35</f>
        <v>0</v>
      </c>
      <c r="H6" s="119">
        <f>'Step 20'!J35</f>
        <v>0</v>
      </c>
      <c r="I6" s="119">
        <f>'Step 20'!K35</f>
        <v>0</v>
      </c>
      <c r="J6" s="119">
        <f>'Step 20'!L35</f>
        <v>0</v>
      </c>
      <c r="K6" s="119">
        <f>'Step 20'!M35</f>
        <v>0</v>
      </c>
      <c r="L6" s="119">
        <f>'Step 20'!N35</f>
        <v>0</v>
      </c>
      <c r="M6" s="119">
        <f>'Step 20'!O35</f>
        <v>0</v>
      </c>
      <c r="N6" s="119">
        <f>'Step 20'!P35</f>
        <v>0</v>
      </c>
      <c r="O6" s="119">
        <f>'Step 20'!Q35</f>
        <v>0</v>
      </c>
      <c r="P6" s="119">
        <f>'Step 20'!R35</f>
        <v>0</v>
      </c>
      <c r="Q6" s="119">
        <f>'Step 20'!S35</f>
        <v>-2</v>
      </c>
      <c r="R6" s="119">
        <f>'Step 20'!T35</f>
        <v>0</v>
      </c>
      <c r="S6" s="119">
        <f>'Step 20'!U35</f>
        <v>0</v>
      </c>
      <c r="T6" s="119">
        <f>'Step 20'!V35</f>
        <v>0</v>
      </c>
      <c r="U6" s="119">
        <f>'Step 20'!W35</f>
        <v>0</v>
      </c>
      <c r="V6" s="119">
        <f>'Step 20'!X35</f>
        <v>0</v>
      </c>
      <c r="W6" s="119">
        <f>'Step 20'!Y35</f>
        <v>0</v>
      </c>
      <c r="X6" s="119">
        <f>'Step 20'!Z35</f>
        <v>2</v>
      </c>
      <c r="Y6" s="119">
        <f>'Step 20'!AA35</f>
        <v>-1</v>
      </c>
      <c r="Z6" s="119">
        <f>'Step 20'!AB35</f>
        <v>0</v>
      </c>
      <c r="AA6" s="119">
        <f>'Step 20'!AC35</f>
        <v>0</v>
      </c>
      <c r="AB6" s="119">
        <f>'Step 20'!AD35</f>
        <v>0</v>
      </c>
      <c r="AD6" s="119" t="str">
        <f t="shared" si="2"/>
        <v>x</v>
      </c>
      <c r="AE6" s="119" t="str">
        <f t="shared" si="0"/>
        <v/>
      </c>
      <c r="AF6" s="119" t="str">
        <f t="shared" si="0"/>
        <v/>
      </c>
      <c r="AG6" s="119" t="str">
        <f t="shared" si="0"/>
        <v/>
      </c>
      <c r="AH6" s="119" t="str">
        <f t="shared" si="0"/>
        <v/>
      </c>
      <c r="AI6" s="119" t="str">
        <f t="shared" si="0"/>
        <v/>
      </c>
      <c r="AJ6" s="119" t="str">
        <f t="shared" si="0"/>
        <v/>
      </c>
      <c r="AK6" s="119" t="str">
        <f t="shared" si="0"/>
        <v/>
      </c>
      <c r="AL6" s="119" t="str">
        <f t="shared" si="0"/>
        <v/>
      </c>
      <c r="AM6" s="119" t="str">
        <f t="shared" si="0"/>
        <v/>
      </c>
      <c r="AN6" s="119" t="str">
        <f t="shared" si="0"/>
        <v/>
      </c>
      <c r="AO6" s="119" t="str">
        <f t="shared" si="0"/>
        <v/>
      </c>
      <c r="AP6" s="119" t="str">
        <f t="shared" si="0"/>
        <v/>
      </c>
      <c r="AQ6" s="119" t="str">
        <f t="shared" si="0"/>
        <v/>
      </c>
      <c r="AR6" s="119" t="str">
        <f t="shared" si="0"/>
        <v>xx</v>
      </c>
      <c r="AS6" s="119" t="str">
        <f t="shared" si="0"/>
        <v/>
      </c>
      <c r="AT6" s="119" t="str">
        <f t="shared" si="0"/>
        <v/>
      </c>
      <c r="AU6" s="119" t="str">
        <f t="shared" si="0"/>
        <v/>
      </c>
      <c r="AV6" s="119" t="str">
        <f t="shared" si="0"/>
        <v/>
      </c>
      <c r="AW6" s="119" t="str">
        <f t="shared" si="0"/>
        <v/>
      </c>
      <c r="AX6" s="119" t="str">
        <f t="shared" si="0"/>
        <v/>
      </c>
      <c r="AY6" s="119" t="str">
        <f t="shared" si="0"/>
        <v>++</v>
      </c>
      <c r="AZ6" s="119" t="str">
        <f t="shared" si="0"/>
        <v>x</v>
      </c>
      <c r="BA6" s="119" t="str">
        <f t="shared" si="0"/>
        <v/>
      </c>
      <c r="BB6" s="119" t="str">
        <f t="shared" si="0"/>
        <v/>
      </c>
      <c r="BC6" s="119" t="str">
        <f t="shared" si="0"/>
        <v/>
      </c>
      <c r="BE6" s="119">
        <f t="shared" si="3"/>
        <v>-1</v>
      </c>
      <c r="BF6" s="119">
        <f t="shared" si="1"/>
        <v>0</v>
      </c>
      <c r="BG6" s="119">
        <f t="shared" si="1"/>
        <v>0</v>
      </c>
      <c r="BH6" s="119">
        <f t="shared" si="1"/>
        <v>0</v>
      </c>
      <c r="BI6" s="119">
        <f t="shared" si="1"/>
        <v>0</v>
      </c>
      <c r="BJ6" s="119">
        <f t="shared" si="1"/>
        <v>0</v>
      </c>
      <c r="BK6" s="119">
        <f t="shared" si="1"/>
        <v>0</v>
      </c>
      <c r="BL6" s="119">
        <f t="shared" si="1"/>
        <v>0</v>
      </c>
      <c r="BM6" s="119">
        <f t="shared" si="1"/>
        <v>0</v>
      </c>
      <c r="BN6" s="119">
        <f t="shared" si="1"/>
        <v>0</v>
      </c>
      <c r="BO6" s="119">
        <f t="shared" si="1"/>
        <v>0</v>
      </c>
      <c r="BP6" s="119">
        <f t="shared" si="1"/>
        <v>0</v>
      </c>
      <c r="BQ6" s="119">
        <f t="shared" si="1"/>
        <v>0</v>
      </c>
      <c r="BR6" s="119">
        <f t="shared" si="1"/>
        <v>0</v>
      </c>
      <c r="BS6" s="119">
        <f t="shared" si="1"/>
        <v>-2</v>
      </c>
      <c r="BT6" s="119">
        <f t="shared" si="1"/>
        <v>0</v>
      </c>
      <c r="BU6" s="119">
        <f t="shared" si="1"/>
        <v>0</v>
      </c>
      <c r="BV6" s="119">
        <f t="shared" si="1"/>
        <v>0</v>
      </c>
      <c r="BW6" s="119">
        <f t="shared" si="1"/>
        <v>0</v>
      </c>
      <c r="BX6" s="119">
        <f t="shared" si="1"/>
        <v>0</v>
      </c>
      <c r="BY6" s="119">
        <f t="shared" si="1"/>
        <v>0</v>
      </c>
      <c r="BZ6" s="119">
        <f t="shared" si="1"/>
        <v>2</v>
      </c>
      <c r="CA6" s="119">
        <f t="shared" si="1"/>
        <v>-1</v>
      </c>
      <c r="CB6" s="119">
        <f t="shared" si="1"/>
        <v>0</v>
      </c>
      <c r="CC6" s="119">
        <f t="shared" si="1"/>
        <v>0</v>
      </c>
      <c r="CD6" s="119">
        <f t="shared" si="1"/>
        <v>0</v>
      </c>
    </row>
    <row r="7" spans="1:82" x14ac:dyDescent="0.25">
      <c r="B7" s="79">
        <v>5.4054054054054053</v>
      </c>
      <c r="C7" s="119">
        <f>'Step 20'!E36</f>
        <v>-1</v>
      </c>
      <c r="D7" s="119">
        <f>'Step 20'!F36</f>
        <v>-1</v>
      </c>
      <c r="E7" s="119">
        <f>'Step 20'!G36</f>
        <v>0</v>
      </c>
      <c r="F7" s="119">
        <f>'Step 20'!H36</f>
        <v>-1</v>
      </c>
      <c r="G7" s="119">
        <f>'Step 20'!I36</f>
        <v>0</v>
      </c>
      <c r="H7" s="119">
        <f>'Step 20'!J36</f>
        <v>0</v>
      </c>
      <c r="I7" s="119">
        <f>'Step 20'!K36</f>
        <v>0</v>
      </c>
      <c r="J7" s="119">
        <f>'Step 20'!L36</f>
        <v>0</v>
      </c>
      <c r="K7" s="119">
        <f>'Step 20'!M36</f>
        <v>0</v>
      </c>
      <c r="L7" s="119">
        <f>'Step 20'!N36</f>
        <v>0</v>
      </c>
      <c r="M7" s="119">
        <f>'Step 20'!O36</f>
        <v>0</v>
      </c>
      <c r="N7" s="119">
        <f>'Step 20'!P36</f>
        <v>0</v>
      </c>
      <c r="O7" s="119">
        <f>'Step 20'!Q36</f>
        <v>0</v>
      </c>
      <c r="P7" s="119">
        <f>'Step 20'!R36</f>
        <v>0</v>
      </c>
      <c r="Q7" s="119">
        <f>'Step 20'!S36</f>
        <v>0</v>
      </c>
      <c r="R7" s="119">
        <f>'Step 20'!T36</f>
        <v>0</v>
      </c>
      <c r="S7" s="119">
        <f>'Step 20'!U36</f>
        <v>0</v>
      </c>
      <c r="T7" s="119">
        <f>'Step 20'!V36</f>
        <v>0</v>
      </c>
      <c r="U7" s="119">
        <f>'Step 20'!W36</f>
        <v>1</v>
      </c>
      <c r="V7" s="119">
        <f>'Step 20'!X36</f>
        <v>0</v>
      </c>
      <c r="W7" s="119">
        <f>'Step 20'!Y36</f>
        <v>0</v>
      </c>
      <c r="X7" s="119">
        <f>'Step 20'!Z36</f>
        <v>0</v>
      </c>
      <c r="Y7" s="119">
        <f>'Step 20'!AA36</f>
        <v>0</v>
      </c>
      <c r="Z7" s="119">
        <f>'Step 20'!AB36</f>
        <v>0</v>
      </c>
      <c r="AA7" s="119">
        <f>'Step 20'!AC36</f>
        <v>0</v>
      </c>
      <c r="AB7" s="119">
        <f>'Step 20'!AD36</f>
        <v>1</v>
      </c>
      <c r="AD7" s="119" t="str">
        <f t="shared" si="2"/>
        <v>x</v>
      </c>
      <c r="AE7" s="119" t="str">
        <f t="shared" si="0"/>
        <v>x</v>
      </c>
      <c r="AF7" s="119" t="str">
        <f t="shared" si="0"/>
        <v/>
      </c>
      <c r="AG7" s="119" t="str">
        <f t="shared" si="0"/>
        <v>x</v>
      </c>
      <c r="AH7" s="119" t="str">
        <f t="shared" si="0"/>
        <v/>
      </c>
      <c r="AI7" s="119" t="str">
        <f t="shared" si="0"/>
        <v/>
      </c>
      <c r="AJ7" s="119" t="str">
        <f t="shared" si="0"/>
        <v/>
      </c>
      <c r="AK7" s="119" t="str">
        <f t="shared" si="0"/>
        <v/>
      </c>
      <c r="AL7" s="119" t="str">
        <f t="shared" si="0"/>
        <v/>
      </c>
      <c r="AM7" s="119" t="str">
        <f t="shared" si="0"/>
        <v/>
      </c>
      <c r="AN7" s="119" t="str">
        <f t="shared" si="0"/>
        <v/>
      </c>
      <c r="AO7" s="119" t="str">
        <f t="shared" si="0"/>
        <v/>
      </c>
      <c r="AP7" s="119" t="str">
        <f t="shared" si="0"/>
        <v/>
      </c>
      <c r="AQ7" s="119" t="str">
        <f t="shared" si="0"/>
        <v/>
      </c>
      <c r="AR7" s="119" t="str">
        <f t="shared" si="0"/>
        <v/>
      </c>
      <c r="AS7" s="119" t="str">
        <f t="shared" si="0"/>
        <v/>
      </c>
      <c r="AT7" s="119" t="str">
        <f t="shared" si="0"/>
        <v/>
      </c>
      <c r="AU7" s="119" t="str">
        <f t="shared" si="0"/>
        <v/>
      </c>
      <c r="AV7" s="119" t="str">
        <f t="shared" si="0"/>
        <v>+</v>
      </c>
      <c r="AW7" s="119" t="str">
        <f t="shared" si="0"/>
        <v/>
      </c>
      <c r="AX7" s="119" t="str">
        <f t="shared" si="0"/>
        <v/>
      </c>
      <c r="AY7" s="119" t="str">
        <f t="shared" si="0"/>
        <v/>
      </c>
      <c r="AZ7" s="119" t="str">
        <f t="shared" si="0"/>
        <v/>
      </c>
      <c r="BA7" s="119" t="str">
        <f t="shared" si="0"/>
        <v/>
      </c>
      <c r="BB7" s="119" t="str">
        <f t="shared" si="0"/>
        <v/>
      </c>
      <c r="BC7" s="119" t="str">
        <f t="shared" si="0"/>
        <v>+</v>
      </c>
      <c r="BE7" s="119">
        <f t="shared" si="3"/>
        <v>-1</v>
      </c>
      <c r="BF7" s="119">
        <f t="shared" si="1"/>
        <v>-1</v>
      </c>
      <c r="BG7" s="119">
        <f t="shared" si="1"/>
        <v>0</v>
      </c>
      <c r="BH7" s="119">
        <f t="shared" si="1"/>
        <v>-1</v>
      </c>
      <c r="BI7" s="119">
        <f t="shared" si="1"/>
        <v>0</v>
      </c>
      <c r="BJ7" s="119">
        <f t="shared" si="1"/>
        <v>0</v>
      </c>
      <c r="BK7" s="119">
        <f t="shared" si="1"/>
        <v>0</v>
      </c>
      <c r="BL7" s="119">
        <f t="shared" si="1"/>
        <v>0</v>
      </c>
      <c r="BM7" s="119">
        <f t="shared" si="1"/>
        <v>0</v>
      </c>
      <c r="BN7" s="119">
        <f t="shared" si="1"/>
        <v>0</v>
      </c>
      <c r="BO7" s="119">
        <f t="shared" si="1"/>
        <v>0</v>
      </c>
      <c r="BP7" s="119">
        <f t="shared" si="1"/>
        <v>0</v>
      </c>
      <c r="BQ7" s="119">
        <f t="shared" si="1"/>
        <v>0</v>
      </c>
      <c r="BR7" s="119">
        <f t="shared" si="1"/>
        <v>0</v>
      </c>
      <c r="BS7" s="119">
        <f t="shared" si="1"/>
        <v>0</v>
      </c>
      <c r="BT7" s="119">
        <f t="shared" si="1"/>
        <v>0</v>
      </c>
      <c r="BU7" s="119">
        <f t="shared" si="1"/>
        <v>0</v>
      </c>
      <c r="BV7" s="119">
        <f t="shared" si="1"/>
        <v>0</v>
      </c>
      <c r="BW7" s="119">
        <f t="shared" si="1"/>
        <v>1</v>
      </c>
      <c r="BX7" s="119">
        <f t="shared" si="1"/>
        <v>0</v>
      </c>
      <c r="BY7" s="119">
        <f t="shared" si="1"/>
        <v>0</v>
      </c>
      <c r="BZ7" s="119">
        <f t="shared" si="1"/>
        <v>0</v>
      </c>
      <c r="CA7" s="119">
        <f t="shared" si="1"/>
        <v>0</v>
      </c>
      <c r="CB7" s="119">
        <f t="shared" si="1"/>
        <v>0</v>
      </c>
      <c r="CC7" s="119">
        <f t="shared" si="1"/>
        <v>0</v>
      </c>
      <c r="CD7" s="119">
        <f t="shared" si="1"/>
        <v>1</v>
      </c>
    </row>
    <row r="8" spans="1:82" x14ac:dyDescent="0.25">
      <c r="B8" s="79">
        <v>13.513513513513514</v>
      </c>
      <c r="C8" s="119">
        <f>'Step 20'!E37</f>
        <v>0</v>
      </c>
      <c r="D8" s="119">
        <f>'Step 20'!F37</f>
        <v>0</v>
      </c>
      <c r="E8" s="119">
        <f>'Step 20'!G37</f>
        <v>2</v>
      </c>
      <c r="F8" s="119">
        <f>'Step 20'!H37</f>
        <v>0</v>
      </c>
      <c r="G8" s="119">
        <f>'Step 20'!I37</f>
        <v>2</v>
      </c>
      <c r="H8" s="119">
        <f>'Step 20'!J37</f>
        <v>1</v>
      </c>
      <c r="I8" s="119">
        <f>'Step 20'!K37</f>
        <v>1</v>
      </c>
      <c r="J8" s="119">
        <f>'Step 20'!L37</f>
        <v>0</v>
      </c>
      <c r="K8" s="119">
        <f>'Step 20'!M37</f>
        <v>2</v>
      </c>
      <c r="L8" s="119">
        <f>'Step 20'!N37</f>
        <v>0</v>
      </c>
      <c r="M8" s="119">
        <f>'Step 20'!O37</f>
        <v>0</v>
      </c>
      <c r="N8" s="119">
        <f>'Step 20'!P37</f>
        <v>0</v>
      </c>
      <c r="O8" s="119">
        <f>'Step 20'!Q37</f>
        <v>0</v>
      </c>
      <c r="P8" s="119">
        <f>'Step 20'!R37</f>
        <v>1</v>
      </c>
      <c r="Q8" s="119">
        <f>'Step 20'!S37</f>
        <v>0</v>
      </c>
      <c r="R8" s="119">
        <f>'Step 20'!T37</f>
        <v>0</v>
      </c>
      <c r="S8" s="119">
        <f>'Step 20'!U37</f>
        <v>0</v>
      </c>
      <c r="T8" s="119">
        <f>'Step 20'!V37</f>
        <v>0</v>
      </c>
      <c r="U8" s="119">
        <f>'Step 20'!W37</f>
        <v>0</v>
      </c>
      <c r="V8" s="119">
        <f>'Step 20'!X37</f>
        <v>0</v>
      </c>
      <c r="W8" s="119">
        <f>'Step 20'!Y37</f>
        <v>0</v>
      </c>
      <c r="X8" s="119">
        <f>'Step 20'!Z37</f>
        <v>0</v>
      </c>
      <c r="Y8" s="119">
        <f>'Step 20'!AA37</f>
        <v>0</v>
      </c>
      <c r="Z8" s="119">
        <f>'Step 20'!AB37</f>
        <v>0</v>
      </c>
      <c r="AA8" s="119">
        <f>'Step 20'!AC37</f>
        <v>1</v>
      </c>
      <c r="AB8" s="119">
        <f>'Step 20'!AD37</f>
        <v>0</v>
      </c>
      <c r="AD8" s="119" t="str">
        <f t="shared" si="2"/>
        <v/>
      </c>
      <c r="AE8" s="119" t="str">
        <f t="shared" si="0"/>
        <v/>
      </c>
      <c r="AF8" s="119" t="str">
        <f t="shared" si="0"/>
        <v>++</v>
      </c>
      <c r="AG8" s="119" t="str">
        <f t="shared" si="0"/>
        <v/>
      </c>
      <c r="AH8" s="119" t="str">
        <f t="shared" si="0"/>
        <v>++</v>
      </c>
      <c r="AI8" s="119" t="str">
        <f t="shared" si="0"/>
        <v>+</v>
      </c>
      <c r="AJ8" s="119" t="str">
        <f t="shared" si="0"/>
        <v>+</v>
      </c>
      <c r="AK8" s="119" t="str">
        <f t="shared" si="0"/>
        <v/>
      </c>
      <c r="AL8" s="119" t="str">
        <f t="shared" si="0"/>
        <v>++</v>
      </c>
      <c r="AM8" s="119" t="str">
        <f t="shared" si="0"/>
        <v/>
      </c>
      <c r="AN8" s="119" t="str">
        <f t="shared" si="0"/>
        <v/>
      </c>
      <c r="AO8" s="119" t="str">
        <f t="shared" si="0"/>
        <v/>
      </c>
      <c r="AP8" s="119" t="str">
        <f t="shared" si="0"/>
        <v/>
      </c>
      <c r="AQ8" s="119" t="str">
        <f t="shared" si="0"/>
        <v>+</v>
      </c>
      <c r="AR8" s="119" t="str">
        <f t="shared" si="0"/>
        <v/>
      </c>
      <c r="AS8" s="119" t="str">
        <f t="shared" si="0"/>
        <v/>
      </c>
      <c r="AT8" s="119" t="str">
        <f t="shared" si="0"/>
        <v/>
      </c>
      <c r="AU8" s="119" t="str">
        <f t="shared" si="0"/>
        <v/>
      </c>
      <c r="AV8" s="119" t="str">
        <f t="shared" si="0"/>
        <v/>
      </c>
      <c r="AW8" s="119" t="str">
        <f t="shared" si="0"/>
        <v/>
      </c>
      <c r="AX8" s="119" t="str">
        <f t="shared" si="0"/>
        <v/>
      </c>
      <c r="AY8" s="119" t="str">
        <f t="shared" si="0"/>
        <v/>
      </c>
      <c r="AZ8" s="119" t="str">
        <f t="shared" si="0"/>
        <v/>
      </c>
      <c r="BA8" s="119" t="str">
        <f t="shared" si="0"/>
        <v/>
      </c>
      <c r="BB8" s="119" t="str">
        <f t="shared" si="0"/>
        <v>+</v>
      </c>
      <c r="BC8" s="119" t="str">
        <f t="shared" si="0"/>
        <v/>
      </c>
      <c r="BE8" s="119">
        <f t="shared" si="3"/>
        <v>0</v>
      </c>
      <c r="BF8" s="119">
        <f t="shared" si="1"/>
        <v>0</v>
      </c>
      <c r="BG8" s="119">
        <f t="shared" si="1"/>
        <v>2</v>
      </c>
      <c r="BH8" s="119">
        <f t="shared" si="1"/>
        <v>0</v>
      </c>
      <c r="BI8" s="119">
        <f t="shared" si="1"/>
        <v>2</v>
      </c>
      <c r="BJ8" s="119">
        <f t="shared" si="1"/>
        <v>1</v>
      </c>
      <c r="BK8" s="119">
        <f t="shared" si="1"/>
        <v>1</v>
      </c>
      <c r="BL8" s="119">
        <f t="shared" si="1"/>
        <v>0</v>
      </c>
      <c r="BM8" s="119">
        <f t="shared" si="1"/>
        <v>2</v>
      </c>
      <c r="BN8" s="119">
        <f t="shared" si="1"/>
        <v>0</v>
      </c>
      <c r="BO8" s="119">
        <f t="shared" si="1"/>
        <v>0</v>
      </c>
      <c r="BP8" s="119">
        <f t="shared" si="1"/>
        <v>0</v>
      </c>
      <c r="BQ8" s="119">
        <f t="shared" si="1"/>
        <v>0</v>
      </c>
      <c r="BR8" s="119">
        <f t="shared" si="1"/>
        <v>1</v>
      </c>
      <c r="BS8" s="119">
        <f t="shared" si="1"/>
        <v>0</v>
      </c>
      <c r="BT8" s="119">
        <f t="shared" si="1"/>
        <v>0</v>
      </c>
      <c r="BU8" s="119">
        <f t="shared" si="1"/>
        <v>0</v>
      </c>
      <c r="BV8" s="119">
        <f t="shared" si="1"/>
        <v>0</v>
      </c>
      <c r="BW8" s="119">
        <f t="shared" si="1"/>
        <v>0</v>
      </c>
      <c r="BX8" s="119">
        <f t="shared" si="1"/>
        <v>0</v>
      </c>
      <c r="BY8" s="119">
        <f t="shared" si="1"/>
        <v>0</v>
      </c>
      <c r="BZ8" s="119">
        <f t="shared" si="1"/>
        <v>0</v>
      </c>
      <c r="CA8" s="119">
        <f t="shared" si="1"/>
        <v>0</v>
      </c>
      <c r="CB8" s="119">
        <f t="shared" si="1"/>
        <v>0</v>
      </c>
      <c r="CC8" s="119">
        <f t="shared" si="1"/>
        <v>1</v>
      </c>
      <c r="CD8" s="119">
        <f t="shared" si="1"/>
        <v>0</v>
      </c>
    </row>
    <row r="9" spans="1:82" x14ac:dyDescent="0.25">
      <c r="B9" s="79">
        <v>5.4054054054054053</v>
      </c>
      <c r="C9" s="119">
        <f>'Step 20'!E38</f>
        <v>-1</v>
      </c>
      <c r="D9" s="119">
        <f>'Step 20'!F38</f>
        <v>-1</v>
      </c>
      <c r="E9" s="119">
        <f>'Step 20'!G38</f>
        <v>0</v>
      </c>
      <c r="F9" s="119">
        <f>'Step 20'!H38</f>
        <v>0</v>
      </c>
      <c r="G9" s="119">
        <f>'Step 20'!I38</f>
        <v>0</v>
      </c>
      <c r="H9" s="119">
        <f>'Step 20'!J38</f>
        <v>0</v>
      </c>
      <c r="I9" s="119">
        <f>'Step 20'!K38</f>
        <v>0</v>
      </c>
      <c r="J9" s="119">
        <f>'Step 20'!L38</f>
        <v>0</v>
      </c>
      <c r="K9" s="119">
        <f>'Step 20'!M38</f>
        <v>0</v>
      </c>
      <c r="L9" s="119">
        <f>'Step 20'!N38</f>
        <v>0</v>
      </c>
      <c r="M9" s="119">
        <f>'Step 20'!O38</f>
        <v>0</v>
      </c>
      <c r="N9" s="119">
        <f>'Step 20'!P38</f>
        <v>0</v>
      </c>
      <c r="O9" s="119">
        <f>'Step 20'!Q38</f>
        <v>0</v>
      </c>
      <c r="P9" s="119">
        <f>'Step 20'!R38</f>
        <v>0</v>
      </c>
      <c r="Q9" s="119">
        <f>'Step 20'!S38</f>
        <v>0</v>
      </c>
      <c r="R9" s="119">
        <f>'Step 20'!T38</f>
        <v>0</v>
      </c>
      <c r="S9" s="119">
        <f>'Step 20'!U38</f>
        <v>0</v>
      </c>
      <c r="T9" s="119">
        <f>'Step 20'!V38</f>
        <v>0</v>
      </c>
      <c r="U9" s="119">
        <f>'Step 20'!W38</f>
        <v>0</v>
      </c>
      <c r="V9" s="119">
        <f>'Step 20'!X38</f>
        <v>0</v>
      </c>
      <c r="W9" s="119">
        <f>'Step 20'!Y38</f>
        <v>0</v>
      </c>
      <c r="X9" s="119">
        <f>'Step 20'!Z38</f>
        <v>0</v>
      </c>
      <c r="Y9" s="119">
        <f>'Step 20'!AA38</f>
        <v>2</v>
      </c>
      <c r="Z9" s="119">
        <f>'Step 20'!AB38</f>
        <v>2</v>
      </c>
      <c r="AA9" s="119">
        <f>'Step 20'!AC38</f>
        <v>1</v>
      </c>
      <c r="AB9" s="119">
        <f>'Step 20'!AD38</f>
        <v>0</v>
      </c>
      <c r="AD9" s="119" t="str">
        <f t="shared" si="2"/>
        <v>x</v>
      </c>
      <c r="AE9" s="119" t="str">
        <f t="shared" si="0"/>
        <v>x</v>
      </c>
      <c r="AF9" s="119" t="str">
        <f t="shared" si="0"/>
        <v/>
      </c>
      <c r="AG9" s="119" t="str">
        <f t="shared" si="0"/>
        <v/>
      </c>
      <c r="AH9" s="119" t="str">
        <f t="shared" si="0"/>
        <v/>
      </c>
      <c r="AI9" s="119" t="str">
        <f t="shared" si="0"/>
        <v/>
      </c>
      <c r="AJ9" s="119" t="str">
        <f t="shared" si="0"/>
        <v/>
      </c>
      <c r="AK9" s="119" t="str">
        <f t="shared" si="0"/>
        <v/>
      </c>
      <c r="AL9" s="119" t="str">
        <f t="shared" si="0"/>
        <v/>
      </c>
      <c r="AM9" s="119" t="str">
        <f t="shared" si="0"/>
        <v/>
      </c>
      <c r="AN9" s="119" t="str">
        <f t="shared" si="0"/>
        <v/>
      </c>
      <c r="AO9" s="119" t="str">
        <f t="shared" si="0"/>
        <v/>
      </c>
      <c r="AP9" s="119" t="str">
        <f t="shared" si="0"/>
        <v/>
      </c>
      <c r="AQ9" s="119" t="str">
        <f t="shared" si="0"/>
        <v/>
      </c>
      <c r="AR9" s="119" t="str">
        <f t="shared" si="0"/>
        <v/>
      </c>
      <c r="AS9" s="119" t="str">
        <f t="shared" si="0"/>
        <v/>
      </c>
      <c r="AT9" s="119" t="str">
        <f t="shared" si="0"/>
        <v/>
      </c>
      <c r="AU9" s="119" t="str">
        <f t="shared" si="0"/>
        <v/>
      </c>
      <c r="AV9" s="119" t="str">
        <f t="shared" si="0"/>
        <v/>
      </c>
      <c r="AW9" s="119" t="str">
        <f t="shared" si="0"/>
        <v/>
      </c>
      <c r="AX9" s="119" t="str">
        <f t="shared" si="0"/>
        <v/>
      </c>
      <c r="AY9" s="119" t="str">
        <f t="shared" si="0"/>
        <v/>
      </c>
      <c r="AZ9" s="119" t="str">
        <f t="shared" si="0"/>
        <v>++</v>
      </c>
      <c r="BA9" s="119" t="str">
        <f t="shared" si="0"/>
        <v>++</v>
      </c>
      <c r="BB9" s="119" t="str">
        <f t="shared" si="0"/>
        <v>+</v>
      </c>
      <c r="BC9" s="119" t="str">
        <f t="shared" si="0"/>
        <v/>
      </c>
      <c r="BE9" s="119">
        <f t="shared" si="3"/>
        <v>-1</v>
      </c>
      <c r="BF9" s="119">
        <f t="shared" si="1"/>
        <v>-1</v>
      </c>
      <c r="BG9" s="119">
        <f t="shared" si="1"/>
        <v>0</v>
      </c>
      <c r="BH9" s="119">
        <f t="shared" si="1"/>
        <v>0</v>
      </c>
      <c r="BI9" s="119">
        <f t="shared" si="1"/>
        <v>0</v>
      </c>
      <c r="BJ9" s="119">
        <f t="shared" si="1"/>
        <v>0</v>
      </c>
      <c r="BK9" s="119">
        <f t="shared" si="1"/>
        <v>0</v>
      </c>
      <c r="BL9" s="119">
        <f t="shared" si="1"/>
        <v>0</v>
      </c>
      <c r="BM9" s="119">
        <f t="shared" si="1"/>
        <v>0</v>
      </c>
      <c r="BN9" s="119">
        <f t="shared" si="1"/>
        <v>0</v>
      </c>
      <c r="BO9" s="119">
        <f t="shared" si="1"/>
        <v>0</v>
      </c>
      <c r="BP9" s="119">
        <f t="shared" si="1"/>
        <v>0</v>
      </c>
      <c r="BQ9" s="119">
        <f t="shared" si="1"/>
        <v>0</v>
      </c>
      <c r="BR9" s="119">
        <f t="shared" si="1"/>
        <v>0</v>
      </c>
      <c r="BS9" s="119">
        <f t="shared" si="1"/>
        <v>0</v>
      </c>
      <c r="BT9" s="119">
        <f t="shared" si="1"/>
        <v>0</v>
      </c>
      <c r="BU9" s="119">
        <f t="shared" si="1"/>
        <v>0</v>
      </c>
      <c r="BV9" s="119">
        <f t="shared" si="1"/>
        <v>0</v>
      </c>
      <c r="BW9" s="119">
        <f t="shared" si="1"/>
        <v>0</v>
      </c>
      <c r="BX9" s="119">
        <f t="shared" si="1"/>
        <v>0</v>
      </c>
      <c r="BY9" s="119">
        <f t="shared" si="1"/>
        <v>0</v>
      </c>
      <c r="BZ9" s="119">
        <f t="shared" si="1"/>
        <v>0</v>
      </c>
      <c r="CA9" s="119">
        <f t="shared" si="1"/>
        <v>2</v>
      </c>
      <c r="CB9" s="119">
        <f t="shared" si="1"/>
        <v>2</v>
      </c>
      <c r="CC9" s="119">
        <f t="shared" si="1"/>
        <v>1</v>
      </c>
      <c r="CD9" s="119">
        <f t="shared" si="1"/>
        <v>0</v>
      </c>
    </row>
    <row r="10" spans="1:82" x14ac:dyDescent="0.25">
      <c r="B10" s="79">
        <v>10.810810810810811</v>
      </c>
      <c r="C10" s="119">
        <f>'Step 20'!E39</f>
        <v>0</v>
      </c>
      <c r="D10" s="119">
        <f>'Step 20'!F39</f>
        <v>0</v>
      </c>
      <c r="E10" s="119">
        <f>'Step 20'!G39</f>
        <v>1</v>
      </c>
      <c r="F10" s="119">
        <f>'Step 20'!H39</f>
        <v>2</v>
      </c>
      <c r="G10" s="119">
        <f>'Step 20'!I39</f>
        <v>1</v>
      </c>
      <c r="H10" s="119">
        <f>'Step 20'!J39</f>
        <v>2</v>
      </c>
      <c r="I10" s="119">
        <f>'Step 20'!K39</f>
        <v>1</v>
      </c>
      <c r="J10" s="119">
        <f>'Step 20'!L39</f>
        <v>-1</v>
      </c>
      <c r="K10" s="119">
        <f>'Step 20'!M39</f>
        <v>-1</v>
      </c>
      <c r="L10" s="119">
        <f>'Step 20'!N39</f>
        <v>0</v>
      </c>
      <c r="M10" s="119">
        <f>'Step 20'!O39</f>
        <v>0</v>
      </c>
      <c r="N10" s="119">
        <f>'Step 20'!P39</f>
        <v>0</v>
      </c>
      <c r="O10" s="119">
        <f>'Step 20'!Q39</f>
        <v>0</v>
      </c>
      <c r="P10" s="119">
        <f>'Step 20'!R39</f>
        <v>0</v>
      </c>
      <c r="Q10" s="119">
        <f>'Step 20'!S39</f>
        <v>0</v>
      </c>
      <c r="R10" s="119">
        <f>'Step 20'!T39</f>
        <v>0</v>
      </c>
      <c r="S10" s="119">
        <f>'Step 20'!U39</f>
        <v>0</v>
      </c>
      <c r="T10" s="119">
        <f>'Step 20'!V39</f>
        <v>0</v>
      </c>
      <c r="U10" s="119">
        <f>'Step 20'!W39</f>
        <v>1</v>
      </c>
      <c r="V10" s="119">
        <f>'Step 20'!X39</f>
        <v>0</v>
      </c>
      <c r="W10" s="119">
        <f>'Step 20'!Y39</f>
        <v>0</v>
      </c>
      <c r="X10" s="119">
        <f>'Step 20'!Z39</f>
        <v>0</v>
      </c>
      <c r="Y10" s="119">
        <f>'Step 20'!AA39</f>
        <v>2</v>
      </c>
      <c r="Z10" s="119">
        <f>'Step 20'!AB39</f>
        <v>2</v>
      </c>
      <c r="AA10" s="119">
        <f>'Step 20'!AC39</f>
        <v>2</v>
      </c>
      <c r="AB10" s="119">
        <f>'Step 20'!AD39</f>
        <v>0</v>
      </c>
      <c r="AD10" s="119" t="str">
        <f t="shared" si="2"/>
        <v/>
      </c>
      <c r="AE10" s="119" t="str">
        <f t="shared" si="0"/>
        <v/>
      </c>
      <c r="AF10" s="119" t="str">
        <f t="shared" si="0"/>
        <v>+</v>
      </c>
      <c r="AG10" s="119" t="str">
        <f t="shared" si="0"/>
        <v>++</v>
      </c>
      <c r="AH10" s="119" t="str">
        <f t="shared" si="0"/>
        <v>+</v>
      </c>
      <c r="AI10" s="119" t="str">
        <f t="shared" si="0"/>
        <v>++</v>
      </c>
      <c r="AJ10" s="119" t="str">
        <f t="shared" si="0"/>
        <v>+</v>
      </c>
      <c r="AK10" s="119" t="str">
        <f t="shared" si="0"/>
        <v>x</v>
      </c>
      <c r="AL10" s="119" t="str">
        <f t="shared" si="0"/>
        <v>x</v>
      </c>
      <c r="AM10" s="119" t="str">
        <f t="shared" si="0"/>
        <v/>
      </c>
      <c r="AN10" s="119" t="str">
        <f t="shared" si="0"/>
        <v/>
      </c>
      <c r="AO10" s="119" t="str">
        <f t="shared" si="0"/>
        <v/>
      </c>
      <c r="AP10" s="119" t="str">
        <f t="shared" si="0"/>
        <v/>
      </c>
      <c r="AQ10" s="119" t="str">
        <f t="shared" si="0"/>
        <v/>
      </c>
      <c r="AR10" s="119" t="str">
        <f t="shared" si="0"/>
        <v/>
      </c>
      <c r="AS10" s="119" t="str">
        <f t="shared" si="0"/>
        <v/>
      </c>
      <c r="AT10" s="119" t="str">
        <f t="shared" si="0"/>
        <v/>
      </c>
      <c r="AU10" s="119" t="str">
        <f t="shared" si="0"/>
        <v/>
      </c>
      <c r="AV10" s="119" t="str">
        <f t="shared" si="0"/>
        <v>+</v>
      </c>
      <c r="AW10" s="119" t="str">
        <f t="shared" si="0"/>
        <v/>
      </c>
      <c r="AX10" s="119" t="str">
        <f t="shared" si="0"/>
        <v/>
      </c>
      <c r="AY10" s="119" t="str">
        <f t="shared" si="0"/>
        <v/>
      </c>
      <c r="AZ10" s="119" t="str">
        <f t="shared" si="0"/>
        <v>++</v>
      </c>
      <c r="BA10" s="119" t="str">
        <f t="shared" si="0"/>
        <v>++</v>
      </c>
      <c r="BB10" s="119" t="str">
        <f t="shared" si="0"/>
        <v>++</v>
      </c>
      <c r="BC10" s="119" t="str">
        <f t="shared" si="0"/>
        <v/>
      </c>
      <c r="BE10" s="119">
        <f t="shared" si="3"/>
        <v>0</v>
      </c>
      <c r="BF10" s="119">
        <f t="shared" si="1"/>
        <v>0</v>
      </c>
      <c r="BG10" s="119">
        <f t="shared" si="1"/>
        <v>1</v>
      </c>
      <c r="BH10" s="119">
        <f t="shared" si="1"/>
        <v>2</v>
      </c>
      <c r="BI10" s="119">
        <f t="shared" si="1"/>
        <v>1</v>
      </c>
      <c r="BJ10" s="119">
        <f t="shared" si="1"/>
        <v>2</v>
      </c>
      <c r="BK10" s="119">
        <f t="shared" si="1"/>
        <v>1</v>
      </c>
      <c r="BL10" s="119">
        <f t="shared" si="1"/>
        <v>-1</v>
      </c>
      <c r="BM10" s="119">
        <f t="shared" si="1"/>
        <v>-1</v>
      </c>
      <c r="BN10" s="119">
        <f t="shared" si="1"/>
        <v>0</v>
      </c>
      <c r="BO10" s="119">
        <f t="shared" si="1"/>
        <v>0</v>
      </c>
      <c r="BP10" s="119">
        <f t="shared" si="1"/>
        <v>0</v>
      </c>
      <c r="BQ10" s="119">
        <f t="shared" si="1"/>
        <v>0</v>
      </c>
      <c r="BR10" s="119">
        <f t="shared" si="1"/>
        <v>0</v>
      </c>
      <c r="BS10" s="119">
        <f t="shared" si="1"/>
        <v>0</v>
      </c>
      <c r="BT10" s="119">
        <f t="shared" si="1"/>
        <v>0</v>
      </c>
      <c r="BU10" s="119">
        <f t="shared" si="1"/>
        <v>0</v>
      </c>
      <c r="BV10" s="119">
        <f t="shared" si="1"/>
        <v>0</v>
      </c>
      <c r="BW10" s="119">
        <f t="shared" si="1"/>
        <v>1</v>
      </c>
      <c r="BX10" s="119">
        <f t="shared" si="1"/>
        <v>0</v>
      </c>
      <c r="BY10" s="119">
        <f t="shared" si="1"/>
        <v>0</v>
      </c>
      <c r="BZ10" s="119">
        <f t="shared" si="1"/>
        <v>0</v>
      </c>
      <c r="CA10" s="119">
        <f t="shared" si="1"/>
        <v>2</v>
      </c>
      <c r="CB10" s="119">
        <f t="shared" si="1"/>
        <v>2</v>
      </c>
      <c r="CC10" s="119">
        <f t="shared" si="1"/>
        <v>2</v>
      </c>
      <c r="CD10" s="119">
        <f t="shared" si="1"/>
        <v>0</v>
      </c>
    </row>
    <row r="11" spans="1:82" x14ac:dyDescent="0.25">
      <c r="B11" s="79">
        <v>2.7027027027027026</v>
      </c>
      <c r="C11" s="119">
        <f>'Step 20'!E40</f>
        <v>0</v>
      </c>
      <c r="D11" s="119">
        <f>'Step 20'!F40</f>
        <v>0</v>
      </c>
      <c r="E11" s="119">
        <f>'Step 20'!G40</f>
        <v>0</v>
      </c>
      <c r="F11" s="119">
        <f>'Step 20'!H40</f>
        <v>1</v>
      </c>
      <c r="G11" s="119">
        <f>'Step 20'!I40</f>
        <v>1</v>
      </c>
      <c r="H11" s="119">
        <f>'Step 20'!J40</f>
        <v>1</v>
      </c>
      <c r="I11" s="119">
        <f>'Step 20'!K40</f>
        <v>1</v>
      </c>
      <c r="J11" s="119">
        <f>'Step 20'!L40</f>
        <v>0</v>
      </c>
      <c r="K11" s="119">
        <f>'Step 20'!M40</f>
        <v>0</v>
      </c>
      <c r="L11" s="119">
        <f>'Step 20'!N40</f>
        <v>0</v>
      </c>
      <c r="M11" s="119">
        <f>'Step 20'!O40</f>
        <v>0</v>
      </c>
      <c r="N11" s="119">
        <f>'Step 20'!P40</f>
        <v>0</v>
      </c>
      <c r="O11" s="119">
        <f>'Step 20'!Q40</f>
        <v>0</v>
      </c>
      <c r="P11" s="119">
        <f>'Step 20'!R40</f>
        <v>0</v>
      </c>
      <c r="Q11" s="119">
        <f>'Step 20'!S40</f>
        <v>0</v>
      </c>
      <c r="R11" s="119">
        <f>'Step 20'!T40</f>
        <v>0</v>
      </c>
      <c r="S11" s="119">
        <f>'Step 20'!U40</f>
        <v>0</v>
      </c>
      <c r="T11" s="119">
        <f>'Step 20'!V40</f>
        <v>0</v>
      </c>
      <c r="U11" s="119">
        <f>'Step 20'!W40</f>
        <v>0</v>
      </c>
      <c r="V11" s="119">
        <f>'Step 20'!X40</f>
        <v>0</v>
      </c>
      <c r="W11" s="119">
        <f>'Step 20'!Y40</f>
        <v>0</v>
      </c>
      <c r="X11" s="119">
        <f>'Step 20'!Z40</f>
        <v>0</v>
      </c>
      <c r="Y11" s="119">
        <f>'Step 20'!AA40</f>
        <v>0</v>
      </c>
      <c r="Z11" s="119">
        <f>'Step 20'!AB40</f>
        <v>0</v>
      </c>
      <c r="AA11" s="119">
        <f>'Step 20'!AC40</f>
        <v>1</v>
      </c>
      <c r="AB11" s="119">
        <f>'Step 20'!AD40</f>
        <v>0</v>
      </c>
      <c r="AD11" s="119" t="str">
        <f t="shared" si="2"/>
        <v/>
      </c>
      <c r="AE11" s="119" t="str">
        <f t="shared" si="0"/>
        <v/>
      </c>
      <c r="AF11" s="119" t="str">
        <f t="shared" si="0"/>
        <v/>
      </c>
      <c r="AG11" s="119" t="str">
        <f t="shared" si="0"/>
        <v>+</v>
      </c>
      <c r="AH11" s="119" t="str">
        <f t="shared" si="0"/>
        <v>+</v>
      </c>
      <c r="AI11" s="119" t="str">
        <f t="shared" si="0"/>
        <v>+</v>
      </c>
      <c r="AJ11" s="119" t="str">
        <f t="shared" si="0"/>
        <v>+</v>
      </c>
      <c r="AK11" s="119" t="str">
        <f t="shared" si="0"/>
        <v/>
      </c>
      <c r="AL11" s="119" t="str">
        <f t="shared" si="0"/>
        <v/>
      </c>
      <c r="AM11" s="119" t="str">
        <f t="shared" si="0"/>
        <v/>
      </c>
      <c r="AN11" s="119" t="str">
        <f t="shared" si="0"/>
        <v/>
      </c>
      <c r="AO11" s="119" t="str">
        <f t="shared" si="0"/>
        <v/>
      </c>
      <c r="AP11" s="119" t="str">
        <f t="shared" si="0"/>
        <v/>
      </c>
      <c r="AQ11" s="119" t="str">
        <f t="shared" si="0"/>
        <v/>
      </c>
      <c r="AR11" s="119" t="str">
        <f t="shared" si="0"/>
        <v/>
      </c>
      <c r="AS11" s="119" t="str">
        <f t="shared" si="0"/>
        <v/>
      </c>
      <c r="AT11" s="119" t="str">
        <f t="shared" si="0"/>
        <v/>
      </c>
      <c r="AU11" s="119" t="str">
        <f t="shared" si="0"/>
        <v/>
      </c>
      <c r="AV11" s="119" t="str">
        <f t="shared" si="0"/>
        <v/>
      </c>
      <c r="AW11" s="119" t="str">
        <f t="shared" si="0"/>
        <v/>
      </c>
      <c r="AX11" s="119" t="str">
        <f t="shared" si="0"/>
        <v/>
      </c>
      <c r="AY11" s="119" t="str">
        <f t="shared" si="0"/>
        <v/>
      </c>
      <c r="AZ11" s="119" t="str">
        <f t="shared" si="0"/>
        <v/>
      </c>
      <c r="BA11" s="119" t="str">
        <f t="shared" si="0"/>
        <v/>
      </c>
      <c r="BB11" s="119" t="str">
        <f t="shared" si="0"/>
        <v>+</v>
      </c>
      <c r="BC11" s="119" t="str">
        <f t="shared" si="0"/>
        <v/>
      </c>
      <c r="BE11" s="119">
        <f t="shared" si="3"/>
        <v>0</v>
      </c>
      <c r="BF11" s="119">
        <f t="shared" si="1"/>
        <v>0</v>
      </c>
      <c r="BG11" s="119">
        <f t="shared" si="1"/>
        <v>0</v>
      </c>
      <c r="BH11" s="119">
        <f t="shared" si="1"/>
        <v>1</v>
      </c>
      <c r="BI11" s="119">
        <f t="shared" si="1"/>
        <v>1</v>
      </c>
      <c r="BJ11" s="119">
        <f t="shared" si="1"/>
        <v>1</v>
      </c>
      <c r="BK11" s="119">
        <f t="shared" si="1"/>
        <v>1</v>
      </c>
      <c r="BL11" s="119">
        <f t="shared" si="1"/>
        <v>0</v>
      </c>
      <c r="BM11" s="119">
        <f t="shared" si="1"/>
        <v>0</v>
      </c>
      <c r="BN11" s="119">
        <f t="shared" si="1"/>
        <v>0</v>
      </c>
      <c r="BO11" s="119">
        <f t="shared" si="1"/>
        <v>0</v>
      </c>
      <c r="BP11" s="119">
        <f t="shared" si="1"/>
        <v>0</v>
      </c>
      <c r="BQ11" s="119">
        <f t="shared" si="1"/>
        <v>0</v>
      </c>
      <c r="BR11" s="119">
        <f t="shared" si="1"/>
        <v>0</v>
      </c>
      <c r="BS11" s="119">
        <f t="shared" si="1"/>
        <v>0</v>
      </c>
      <c r="BT11" s="119">
        <f t="shared" si="1"/>
        <v>0</v>
      </c>
      <c r="BU11" s="119">
        <f t="shared" si="1"/>
        <v>0</v>
      </c>
      <c r="BV11" s="119">
        <f t="shared" si="1"/>
        <v>0</v>
      </c>
      <c r="BW11" s="119">
        <f t="shared" si="1"/>
        <v>0</v>
      </c>
      <c r="BX11" s="119">
        <f t="shared" si="1"/>
        <v>0</v>
      </c>
      <c r="BY11" s="119">
        <f t="shared" si="1"/>
        <v>0</v>
      </c>
      <c r="BZ11" s="119">
        <f t="shared" si="1"/>
        <v>0</v>
      </c>
      <c r="CA11" s="119">
        <f t="shared" si="1"/>
        <v>0</v>
      </c>
      <c r="CB11" s="119">
        <f t="shared" si="1"/>
        <v>0</v>
      </c>
      <c r="CC11" s="119">
        <f t="shared" si="1"/>
        <v>1</v>
      </c>
      <c r="CD11" s="119">
        <f t="shared" si="1"/>
        <v>0</v>
      </c>
    </row>
    <row r="12" spans="1:82" x14ac:dyDescent="0.25">
      <c r="B12" s="79">
        <v>8.1081081081081088</v>
      </c>
      <c r="C12" s="119">
        <f>'Step 20'!E41</f>
        <v>0</v>
      </c>
      <c r="D12" s="119">
        <f>'Step 20'!F41</f>
        <v>0</v>
      </c>
      <c r="E12" s="119">
        <f>'Step 20'!G41</f>
        <v>0</v>
      </c>
      <c r="F12" s="119">
        <f>'Step 20'!H41</f>
        <v>0</v>
      </c>
      <c r="G12" s="119">
        <f>'Step 20'!I41</f>
        <v>0</v>
      </c>
      <c r="H12" s="119">
        <f>'Step 20'!J41</f>
        <v>0</v>
      </c>
      <c r="I12" s="119">
        <f>'Step 20'!K41</f>
        <v>0</v>
      </c>
      <c r="J12" s="119">
        <f>'Step 20'!L41</f>
        <v>1</v>
      </c>
      <c r="K12" s="119">
        <f>'Step 20'!M41</f>
        <v>0</v>
      </c>
      <c r="L12" s="119">
        <f>'Step 20'!N41</f>
        <v>0</v>
      </c>
      <c r="M12" s="119">
        <f>'Step 20'!O41</f>
        <v>1</v>
      </c>
      <c r="N12" s="119">
        <f>'Step 20'!P41</f>
        <v>1</v>
      </c>
      <c r="O12" s="119">
        <f>'Step 20'!Q41</f>
        <v>0</v>
      </c>
      <c r="P12" s="119">
        <f>'Step 20'!R41</f>
        <v>1</v>
      </c>
      <c r="Q12" s="119">
        <f>'Step 20'!S41</f>
        <v>-1</v>
      </c>
      <c r="R12" s="119">
        <f>'Step 20'!T41</f>
        <v>0</v>
      </c>
      <c r="S12" s="119">
        <f>'Step 20'!U41</f>
        <v>-1</v>
      </c>
      <c r="T12" s="119">
        <f>'Step 20'!V41</f>
        <v>0</v>
      </c>
      <c r="U12" s="119">
        <f>'Step 20'!W41</f>
        <v>0</v>
      </c>
      <c r="V12" s="119">
        <f>'Step 20'!X41</f>
        <v>0</v>
      </c>
      <c r="W12" s="119">
        <f>'Step 20'!Y41</f>
        <v>0</v>
      </c>
      <c r="X12" s="119">
        <f>'Step 20'!Z41</f>
        <v>2</v>
      </c>
      <c r="Y12" s="119">
        <f>'Step 20'!AA41</f>
        <v>0</v>
      </c>
      <c r="Z12" s="119">
        <f>'Step 20'!AB41</f>
        <v>0</v>
      </c>
      <c r="AA12" s="119">
        <f>'Step 20'!AC41</f>
        <v>0</v>
      </c>
      <c r="AB12" s="119">
        <f>'Step 20'!AD41</f>
        <v>1</v>
      </c>
      <c r="AD12" s="119" t="str">
        <f t="shared" si="2"/>
        <v/>
      </c>
      <c r="AE12" s="119" t="str">
        <f t="shared" si="0"/>
        <v/>
      </c>
      <c r="AF12" s="119" t="str">
        <f t="shared" si="0"/>
        <v/>
      </c>
      <c r="AG12" s="119" t="str">
        <f t="shared" si="0"/>
        <v/>
      </c>
      <c r="AH12" s="119" t="str">
        <f t="shared" si="0"/>
        <v/>
      </c>
      <c r="AI12" s="119" t="str">
        <f t="shared" si="0"/>
        <v/>
      </c>
      <c r="AJ12" s="119" t="str">
        <f t="shared" si="0"/>
        <v/>
      </c>
      <c r="AK12" s="119" t="str">
        <f t="shared" si="0"/>
        <v>+</v>
      </c>
      <c r="AL12" s="119" t="str">
        <f t="shared" si="0"/>
        <v/>
      </c>
      <c r="AM12" s="119" t="str">
        <f t="shared" si="0"/>
        <v/>
      </c>
      <c r="AN12" s="119" t="str">
        <f t="shared" si="0"/>
        <v>+</v>
      </c>
      <c r="AO12" s="119" t="str">
        <f t="shared" si="0"/>
        <v>+</v>
      </c>
      <c r="AP12" s="119" t="str">
        <f t="shared" si="0"/>
        <v/>
      </c>
      <c r="AQ12" s="119" t="str">
        <f t="shared" si="0"/>
        <v>+</v>
      </c>
      <c r="AR12" s="119" t="str">
        <f t="shared" si="0"/>
        <v>x</v>
      </c>
      <c r="AS12" s="119" t="str">
        <f t="shared" si="0"/>
        <v/>
      </c>
      <c r="AT12" s="119" t="str">
        <f t="shared" si="0"/>
        <v>x</v>
      </c>
      <c r="AU12" s="119" t="str">
        <f t="shared" si="0"/>
        <v/>
      </c>
      <c r="AV12" s="119" t="str">
        <f t="shared" si="0"/>
        <v/>
      </c>
      <c r="AW12" s="119" t="str">
        <f t="shared" si="0"/>
        <v/>
      </c>
      <c r="AX12" s="119" t="str">
        <f t="shared" si="0"/>
        <v/>
      </c>
      <c r="AY12" s="119" t="str">
        <f t="shared" si="0"/>
        <v>++</v>
      </c>
      <c r="AZ12" s="119" t="str">
        <f t="shared" si="0"/>
        <v/>
      </c>
      <c r="BA12" s="119" t="str">
        <f t="shared" si="0"/>
        <v/>
      </c>
      <c r="BB12" s="119" t="str">
        <f t="shared" si="0"/>
        <v/>
      </c>
      <c r="BC12" s="119" t="str">
        <f t="shared" si="0"/>
        <v>+</v>
      </c>
      <c r="BE12" s="119">
        <f t="shared" si="3"/>
        <v>0</v>
      </c>
      <c r="BF12" s="119">
        <f t="shared" si="1"/>
        <v>0</v>
      </c>
      <c r="BG12" s="119">
        <f t="shared" si="1"/>
        <v>0</v>
      </c>
      <c r="BH12" s="119">
        <f t="shared" si="1"/>
        <v>0</v>
      </c>
      <c r="BI12" s="119">
        <f t="shared" si="1"/>
        <v>0</v>
      </c>
      <c r="BJ12" s="119">
        <f t="shared" si="1"/>
        <v>0</v>
      </c>
      <c r="BK12" s="119">
        <f t="shared" si="1"/>
        <v>0</v>
      </c>
      <c r="BL12" s="119">
        <f t="shared" si="1"/>
        <v>1</v>
      </c>
      <c r="BM12" s="119">
        <f t="shared" si="1"/>
        <v>0</v>
      </c>
      <c r="BN12" s="119">
        <f t="shared" si="1"/>
        <v>0</v>
      </c>
      <c r="BO12" s="119">
        <f t="shared" si="1"/>
        <v>1</v>
      </c>
      <c r="BP12" s="119">
        <f t="shared" si="1"/>
        <v>1</v>
      </c>
      <c r="BQ12" s="119">
        <f t="shared" si="1"/>
        <v>0</v>
      </c>
      <c r="BR12" s="119">
        <f t="shared" si="1"/>
        <v>1</v>
      </c>
      <c r="BS12" s="119">
        <f t="shared" si="1"/>
        <v>-1</v>
      </c>
      <c r="BT12" s="119">
        <f t="shared" si="1"/>
        <v>0</v>
      </c>
      <c r="BU12" s="119">
        <f t="shared" si="1"/>
        <v>-1</v>
      </c>
      <c r="BV12" s="119">
        <f t="shared" si="1"/>
        <v>0</v>
      </c>
      <c r="BW12" s="119">
        <f t="shared" si="1"/>
        <v>0</v>
      </c>
      <c r="BX12" s="119">
        <f t="shared" si="1"/>
        <v>0</v>
      </c>
      <c r="BY12" s="119">
        <f t="shared" si="1"/>
        <v>0</v>
      </c>
      <c r="BZ12" s="119">
        <f t="shared" si="1"/>
        <v>2</v>
      </c>
      <c r="CA12" s="119">
        <f t="shared" si="1"/>
        <v>0</v>
      </c>
      <c r="CB12" s="119">
        <f t="shared" si="1"/>
        <v>0</v>
      </c>
      <c r="CC12" s="119">
        <f t="shared" si="1"/>
        <v>0</v>
      </c>
      <c r="CD12" s="119">
        <f t="shared" si="1"/>
        <v>1</v>
      </c>
    </row>
    <row r="13" spans="1:82" x14ac:dyDescent="0.25">
      <c r="B13" s="79">
        <v>2.7027027027027026</v>
      </c>
      <c r="C13" s="119">
        <f>'Step 20'!E42</f>
        <v>-1</v>
      </c>
      <c r="D13" s="119">
        <f>'Step 20'!F42</f>
        <v>0</v>
      </c>
      <c r="E13" s="119">
        <f>'Step 20'!G42</f>
        <v>0</v>
      </c>
      <c r="F13" s="119">
        <f>'Step 20'!H42</f>
        <v>-1</v>
      </c>
      <c r="G13" s="119">
        <f>'Step 20'!I42</f>
        <v>0</v>
      </c>
      <c r="H13" s="119">
        <f>'Step 20'!J42</f>
        <v>0</v>
      </c>
      <c r="I13" s="119">
        <f>'Step 20'!K42</f>
        <v>0</v>
      </c>
      <c r="J13" s="119">
        <f>'Step 20'!L42</f>
        <v>0</v>
      </c>
      <c r="K13" s="119">
        <f>'Step 20'!M42</f>
        <v>0</v>
      </c>
      <c r="L13" s="119">
        <f>'Step 20'!N42</f>
        <v>0</v>
      </c>
      <c r="M13" s="119">
        <f>'Step 20'!O42</f>
        <v>0</v>
      </c>
      <c r="N13" s="119">
        <f>'Step 20'!P42</f>
        <v>0</v>
      </c>
      <c r="O13" s="119">
        <f>'Step 20'!Q42</f>
        <v>0</v>
      </c>
      <c r="P13" s="119">
        <f>'Step 20'!R42</f>
        <v>0</v>
      </c>
      <c r="Q13" s="119">
        <f>'Step 20'!S42</f>
        <v>0</v>
      </c>
      <c r="R13" s="119">
        <f>'Step 20'!T42</f>
        <v>1</v>
      </c>
      <c r="S13" s="119">
        <f>'Step 20'!U42</f>
        <v>1</v>
      </c>
      <c r="T13" s="119">
        <f>'Step 20'!V42</f>
        <v>1</v>
      </c>
      <c r="U13" s="119">
        <f>'Step 20'!W42</f>
        <v>1</v>
      </c>
      <c r="V13" s="119">
        <f>'Step 20'!X42</f>
        <v>1</v>
      </c>
      <c r="W13" s="119">
        <f>'Step 20'!Y42</f>
        <v>0</v>
      </c>
      <c r="X13" s="119">
        <f>'Step 20'!Z42</f>
        <v>0</v>
      </c>
      <c r="Y13" s="119">
        <f>'Step 20'!AA42</f>
        <v>0</v>
      </c>
      <c r="Z13" s="119">
        <f>'Step 20'!AB42</f>
        <v>0</v>
      </c>
      <c r="AA13" s="119">
        <f>'Step 20'!AC42</f>
        <v>0</v>
      </c>
      <c r="AB13" s="119">
        <f>'Step 20'!AD42</f>
        <v>0</v>
      </c>
      <c r="AD13" s="119" t="str">
        <f t="shared" si="2"/>
        <v>x</v>
      </c>
      <c r="AE13" s="119" t="str">
        <f t="shared" si="0"/>
        <v/>
      </c>
      <c r="AF13" s="119" t="str">
        <f t="shared" si="0"/>
        <v/>
      </c>
      <c r="AG13" s="119" t="str">
        <f t="shared" si="0"/>
        <v>x</v>
      </c>
      <c r="AH13" s="119" t="str">
        <f t="shared" si="0"/>
        <v/>
      </c>
      <c r="AI13" s="119" t="str">
        <f t="shared" si="0"/>
        <v/>
      </c>
      <c r="AJ13" s="119" t="str">
        <f t="shared" si="0"/>
        <v/>
      </c>
      <c r="AK13" s="119" t="str">
        <f t="shared" si="0"/>
        <v/>
      </c>
      <c r="AL13" s="119" t="str">
        <f t="shared" si="0"/>
        <v/>
      </c>
      <c r="AM13" s="119" t="str">
        <f t="shared" si="0"/>
        <v/>
      </c>
      <c r="AN13" s="119" t="str">
        <f t="shared" si="0"/>
        <v/>
      </c>
      <c r="AO13" s="119" t="str">
        <f t="shared" si="0"/>
        <v/>
      </c>
      <c r="AP13" s="119" t="str">
        <f t="shared" si="0"/>
        <v/>
      </c>
      <c r="AQ13" s="119" t="str">
        <f t="shared" si="0"/>
        <v/>
      </c>
      <c r="AR13" s="119" t="str">
        <f t="shared" si="0"/>
        <v/>
      </c>
      <c r="AS13" s="119" t="str">
        <f t="shared" si="0"/>
        <v>+</v>
      </c>
      <c r="AT13" s="119" t="str">
        <f t="shared" si="0"/>
        <v>+</v>
      </c>
      <c r="AU13" s="119" t="str">
        <f t="shared" si="0"/>
        <v>+</v>
      </c>
      <c r="AV13" s="119" t="str">
        <f t="shared" si="0"/>
        <v>+</v>
      </c>
      <c r="AW13" s="119" t="str">
        <f t="shared" si="0"/>
        <v>+</v>
      </c>
      <c r="AX13" s="119" t="str">
        <f t="shared" si="0"/>
        <v/>
      </c>
      <c r="AY13" s="119" t="str">
        <f t="shared" si="0"/>
        <v/>
      </c>
      <c r="AZ13" s="119" t="str">
        <f t="shared" si="0"/>
        <v/>
      </c>
      <c r="BA13" s="119" t="str">
        <f t="shared" si="0"/>
        <v/>
      </c>
      <c r="BB13" s="119" t="str">
        <f t="shared" si="0"/>
        <v/>
      </c>
      <c r="BC13" s="119" t="str">
        <f t="shared" si="0"/>
        <v/>
      </c>
      <c r="BE13" s="119">
        <f t="shared" si="3"/>
        <v>-1</v>
      </c>
      <c r="BF13" s="119">
        <f t="shared" si="1"/>
        <v>0</v>
      </c>
      <c r="BG13" s="119">
        <f t="shared" si="1"/>
        <v>0</v>
      </c>
      <c r="BH13" s="119">
        <f t="shared" si="1"/>
        <v>-1</v>
      </c>
      <c r="BI13" s="119">
        <f t="shared" si="1"/>
        <v>0</v>
      </c>
      <c r="BJ13" s="119">
        <f t="shared" si="1"/>
        <v>0</v>
      </c>
      <c r="BK13" s="119">
        <f t="shared" si="1"/>
        <v>0</v>
      </c>
      <c r="BL13" s="119">
        <f t="shared" si="1"/>
        <v>0</v>
      </c>
      <c r="BM13" s="119">
        <f t="shared" si="1"/>
        <v>0</v>
      </c>
      <c r="BN13" s="119">
        <f t="shared" si="1"/>
        <v>0</v>
      </c>
      <c r="BO13" s="119">
        <f t="shared" si="1"/>
        <v>0</v>
      </c>
      <c r="BP13" s="119">
        <f t="shared" si="1"/>
        <v>0</v>
      </c>
      <c r="BQ13" s="119">
        <f t="shared" si="1"/>
        <v>0</v>
      </c>
      <c r="BR13" s="119">
        <f t="shared" si="1"/>
        <v>0</v>
      </c>
      <c r="BS13" s="119">
        <f t="shared" si="1"/>
        <v>0</v>
      </c>
      <c r="BT13" s="119">
        <f t="shared" si="1"/>
        <v>1</v>
      </c>
      <c r="BU13" s="119">
        <f t="shared" si="1"/>
        <v>1</v>
      </c>
      <c r="BV13" s="119">
        <f t="shared" si="1"/>
        <v>1</v>
      </c>
      <c r="BW13" s="119">
        <f t="shared" si="1"/>
        <v>1</v>
      </c>
      <c r="BX13" s="119">
        <f t="shared" si="1"/>
        <v>1</v>
      </c>
      <c r="BY13" s="119">
        <f t="shared" si="1"/>
        <v>0</v>
      </c>
      <c r="BZ13" s="119">
        <f t="shared" si="1"/>
        <v>0</v>
      </c>
      <c r="CA13" s="119">
        <f t="shared" si="1"/>
        <v>0</v>
      </c>
      <c r="CB13" s="119">
        <f t="shared" si="1"/>
        <v>0</v>
      </c>
      <c r="CC13" s="119">
        <f t="shared" si="1"/>
        <v>0</v>
      </c>
      <c r="CD13" s="119">
        <f t="shared" si="1"/>
        <v>0</v>
      </c>
    </row>
    <row r="14" spans="1:82" x14ac:dyDescent="0.25">
      <c r="B14" s="79">
        <v>10.810810810810811</v>
      </c>
      <c r="C14" s="119">
        <f>'Step 20'!E43</f>
        <v>-2</v>
      </c>
      <c r="D14" s="119">
        <f>'Step 20'!F43</f>
        <v>-1</v>
      </c>
      <c r="E14" s="119">
        <f>'Step 20'!G43</f>
        <v>0</v>
      </c>
      <c r="F14" s="119">
        <f>'Step 20'!H43</f>
        <v>0</v>
      </c>
      <c r="G14" s="119">
        <f>'Step 20'!I43</f>
        <v>0</v>
      </c>
      <c r="H14" s="119">
        <f>'Step 20'!J43</f>
        <v>0</v>
      </c>
      <c r="I14" s="119">
        <f>'Step 20'!K43</f>
        <v>0</v>
      </c>
      <c r="J14" s="119">
        <f>'Step 20'!L43</f>
        <v>2</v>
      </c>
      <c r="K14" s="119">
        <f>'Step 20'!M43</f>
        <v>0</v>
      </c>
      <c r="L14" s="119">
        <f>'Step 20'!N43</f>
        <v>1</v>
      </c>
      <c r="M14" s="119">
        <f>'Step 20'!O43</f>
        <v>1</v>
      </c>
      <c r="N14" s="119">
        <f>'Step 20'!P43</f>
        <v>0</v>
      </c>
      <c r="O14" s="119">
        <f>'Step 20'!Q43</f>
        <v>2</v>
      </c>
      <c r="P14" s="119">
        <f>'Step 20'!R43</f>
        <v>2</v>
      </c>
      <c r="Q14" s="119">
        <f>'Step 20'!S43</f>
        <v>0</v>
      </c>
      <c r="R14" s="119">
        <f>'Step 20'!T43</f>
        <v>0</v>
      </c>
      <c r="S14" s="119">
        <f>'Step 20'!U43</f>
        <v>0</v>
      </c>
      <c r="T14" s="119">
        <f>'Step 20'!V43</f>
        <v>0</v>
      </c>
      <c r="U14" s="119">
        <f>'Step 20'!W43</f>
        <v>0</v>
      </c>
      <c r="V14" s="119">
        <f>'Step 20'!X43</f>
        <v>0</v>
      </c>
      <c r="W14" s="119">
        <f>'Step 20'!Y43</f>
        <v>0</v>
      </c>
      <c r="X14" s="119">
        <f>'Step 20'!Z43</f>
        <v>0</v>
      </c>
      <c r="Y14" s="119">
        <f>'Step 20'!AA43</f>
        <v>-1</v>
      </c>
      <c r="Z14" s="119">
        <f>'Step 20'!AB43</f>
        <v>0</v>
      </c>
      <c r="AA14" s="119">
        <f>'Step 20'!AC43</f>
        <v>0</v>
      </c>
      <c r="AB14" s="119">
        <f>'Step 20'!AD43</f>
        <v>0</v>
      </c>
      <c r="AD14" s="119" t="str">
        <f t="shared" si="2"/>
        <v>xx</v>
      </c>
      <c r="AE14" s="119" t="str">
        <f t="shared" si="0"/>
        <v>x</v>
      </c>
      <c r="AF14" s="119" t="str">
        <f t="shared" si="0"/>
        <v/>
      </c>
      <c r="AG14" s="119" t="str">
        <f t="shared" si="0"/>
        <v/>
      </c>
      <c r="AH14" s="119" t="str">
        <f t="shared" si="0"/>
        <v/>
      </c>
      <c r="AI14" s="119" t="str">
        <f t="shared" si="0"/>
        <v/>
      </c>
      <c r="AJ14" s="119" t="str">
        <f t="shared" ref="AJ14:AJ15" si="4">IF(I14=2,"++",IF(I14=1,"+",IF(I14=0,"",IF(I14=-1,"x",IF(I14=-2,"xx","")))))</f>
        <v/>
      </c>
      <c r="AK14" s="119" t="str">
        <f t="shared" ref="AK14:AK15" si="5">IF(J14=2,"++",IF(J14=1,"+",IF(J14=0,"",IF(J14=-1,"x",IF(J14=-2,"xx","")))))</f>
        <v>++</v>
      </c>
      <c r="AL14" s="119" t="str">
        <f t="shared" ref="AL14:AL15" si="6">IF(K14=2,"++",IF(K14=1,"+",IF(K14=0,"",IF(K14=-1,"x",IF(K14=-2,"xx","")))))</f>
        <v/>
      </c>
      <c r="AM14" s="119" t="str">
        <f t="shared" ref="AM14:AM15" si="7">IF(L14=2,"++",IF(L14=1,"+",IF(L14=0,"",IF(L14=-1,"x",IF(L14=-2,"xx","")))))</f>
        <v>+</v>
      </c>
      <c r="AN14" s="119" t="str">
        <f t="shared" ref="AN14:AN15" si="8">IF(M14=2,"++",IF(M14=1,"+",IF(M14=0,"",IF(M14=-1,"x",IF(M14=-2,"xx","")))))</f>
        <v>+</v>
      </c>
      <c r="AO14" s="119" t="str">
        <f t="shared" ref="AO14:AO15" si="9">IF(N14=2,"++",IF(N14=1,"+",IF(N14=0,"",IF(N14=-1,"x",IF(N14=-2,"xx","")))))</f>
        <v/>
      </c>
      <c r="AP14" s="119" t="str">
        <f t="shared" ref="AP14:AP15" si="10">IF(O14=2,"++",IF(O14=1,"+",IF(O14=0,"",IF(O14=-1,"x",IF(O14=-2,"xx","")))))</f>
        <v>++</v>
      </c>
      <c r="AQ14" s="119" t="str">
        <f t="shared" ref="AQ14:AQ15" si="11">IF(P14=2,"++",IF(P14=1,"+",IF(P14=0,"",IF(P14=-1,"x",IF(P14=-2,"xx","")))))</f>
        <v>++</v>
      </c>
      <c r="AR14" s="119" t="str">
        <f t="shared" ref="AR14:AR15" si="12">IF(Q14=2,"++",IF(Q14=1,"+",IF(Q14=0,"",IF(Q14=-1,"x",IF(Q14=-2,"xx","")))))</f>
        <v/>
      </c>
      <c r="AS14" s="119" t="str">
        <f t="shared" ref="AS14:AS15" si="13">IF(R14=2,"++",IF(R14=1,"+",IF(R14=0,"",IF(R14=-1,"x",IF(R14=-2,"xx","")))))</f>
        <v/>
      </c>
      <c r="AT14" s="119" t="str">
        <f t="shared" ref="AT14:AT15" si="14">IF(S14=2,"++",IF(S14=1,"+",IF(S14=0,"",IF(S14=-1,"x",IF(S14=-2,"xx","")))))</f>
        <v/>
      </c>
      <c r="AU14" s="119" t="str">
        <f t="shared" ref="AU14:AU15" si="15">IF(T14=2,"++",IF(T14=1,"+",IF(T14=0,"",IF(T14=-1,"x",IF(T14=-2,"xx","")))))</f>
        <v/>
      </c>
      <c r="AV14" s="119" t="str">
        <f t="shared" ref="AV14:AV15" si="16">IF(U14=2,"++",IF(U14=1,"+",IF(U14=0,"",IF(U14=-1,"x",IF(U14=-2,"xx","")))))</f>
        <v/>
      </c>
      <c r="AW14" s="119" t="str">
        <f t="shared" ref="AW14:AW15" si="17">IF(V14=2,"++",IF(V14=1,"+",IF(V14=0,"",IF(V14=-1,"x",IF(V14=-2,"xx","")))))</f>
        <v/>
      </c>
      <c r="AX14" s="119" t="str">
        <f t="shared" ref="AX14:AX15" si="18">IF(W14=2,"++",IF(W14=1,"+",IF(W14=0,"",IF(W14=-1,"x",IF(W14=-2,"xx","")))))</f>
        <v/>
      </c>
      <c r="AY14" s="119" t="str">
        <f t="shared" ref="AY14:AY15" si="19">IF(X14=2,"++",IF(X14=1,"+",IF(X14=0,"",IF(X14=-1,"x",IF(X14=-2,"xx","")))))</f>
        <v/>
      </c>
      <c r="AZ14" s="119" t="str">
        <f t="shared" ref="AZ14:AZ15" si="20">IF(Y14=2,"++",IF(Y14=1,"+",IF(Y14=0,"",IF(Y14=-1,"x",IF(Y14=-2,"xx","")))))</f>
        <v>x</v>
      </c>
      <c r="BA14" s="119" t="str">
        <f t="shared" ref="BA14:BA15" si="21">IF(Z14=2,"++",IF(Z14=1,"+",IF(Z14=0,"",IF(Z14=-1,"x",IF(Z14=-2,"xx","")))))</f>
        <v/>
      </c>
      <c r="BB14" s="119" t="str">
        <f t="shared" ref="BB14:BB15" si="22">IF(AA14=2,"++",IF(AA14=1,"+",IF(AA14=0,"",IF(AA14=-1,"x",IF(AA14=-2,"xx","")))))</f>
        <v/>
      </c>
      <c r="BC14" s="119" t="str">
        <f t="shared" ref="BC14:BC15" si="23">IF(AB14=2,"++",IF(AB14=1,"+",IF(AB14=0,"",IF(AB14=-1,"x",IF(AB14=-2,"xx","")))))</f>
        <v/>
      </c>
      <c r="BE14" s="119">
        <f t="shared" si="3"/>
        <v>-2</v>
      </c>
      <c r="BF14" s="119">
        <f t="shared" si="1"/>
        <v>-1</v>
      </c>
      <c r="BG14" s="119">
        <f t="shared" si="1"/>
        <v>0</v>
      </c>
      <c r="BH14" s="119">
        <f t="shared" si="1"/>
        <v>0</v>
      </c>
      <c r="BI14" s="119">
        <f t="shared" si="1"/>
        <v>0</v>
      </c>
      <c r="BJ14" s="119">
        <f t="shared" si="1"/>
        <v>0</v>
      </c>
      <c r="BK14" s="119">
        <f t="shared" ref="BK14:BK15" si="24">IF(AJ14="++",2,IF(AJ14="+",1,IF(AJ14="",0,IF(AJ14="x", -1,IF(AJ14="xx", -2,"")))))</f>
        <v>0</v>
      </c>
      <c r="BL14" s="119">
        <f t="shared" ref="BL14:BL15" si="25">IF(AK14="++",2,IF(AK14="+",1,IF(AK14="",0,IF(AK14="x", -1,IF(AK14="xx", -2,"")))))</f>
        <v>2</v>
      </c>
      <c r="BM14" s="119">
        <f t="shared" ref="BM14:BM15" si="26">IF(AL14="++",2,IF(AL14="+",1,IF(AL14="",0,IF(AL14="x", -1,IF(AL14="xx", -2,"")))))</f>
        <v>0</v>
      </c>
      <c r="BN14" s="119">
        <f t="shared" ref="BN14:BN15" si="27">IF(AM14="++",2,IF(AM14="+",1,IF(AM14="",0,IF(AM14="x", -1,IF(AM14="xx", -2,"")))))</f>
        <v>1</v>
      </c>
      <c r="BO14" s="119">
        <f t="shared" ref="BO14:BO15" si="28">IF(AN14="++",2,IF(AN14="+",1,IF(AN14="",0,IF(AN14="x", -1,IF(AN14="xx", -2,"")))))</f>
        <v>1</v>
      </c>
      <c r="BP14" s="119">
        <f t="shared" ref="BP14:BP15" si="29">IF(AO14="++",2,IF(AO14="+",1,IF(AO14="",0,IF(AO14="x", -1,IF(AO14="xx", -2,"")))))</f>
        <v>0</v>
      </c>
      <c r="BQ14" s="119">
        <f t="shared" ref="BQ14:BQ15" si="30">IF(AP14="++",2,IF(AP14="+",1,IF(AP14="",0,IF(AP14="x", -1,IF(AP14="xx", -2,"")))))</f>
        <v>2</v>
      </c>
      <c r="BR14" s="119">
        <f t="shared" ref="BR14:BR15" si="31">IF(AQ14="++",2,IF(AQ14="+",1,IF(AQ14="",0,IF(AQ14="x", -1,IF(AQ14="xx", -2,"")))))</f>
        <v>2</v>
      </c>
      <c r="BS14" s="119">
        <f t="shared" ref="BS14:BS15" si="32">IF(AR14="++",2,IF(AR14="+",1,IF(AR14="",0,IF(AR14="x", -1,IF(AR14="xx", -2,"")))))</f>
        <v>0</v>
      </c>
      <c r="BT14" s="119">
        <f t="shared" ref="BT14:BT15" si="33">IF(AS14="++",2,IF(AS14="+",1,IF(AS14="",0,IF(AS14="x", -1,IF(AS14="xx", -2,"")))))</f>
        <v>0</v>
      </c>
      <c r="BU14" s="119">
        <f t="shared" ref="BU14:BU15" si="34">IF(AT14="++",2,IF(AT14="+",1,IF(AT14="",0,IF(AT14="x", -1,IF(AT14="xx", -2,"")))))</f>
        <v>0</v>
      </c>
      <c r="BV14" s="119">
        <f t="shared" ref="BV14:BV15" si="35">IF(AU14="++",2,IF(AU14="+",1,IF(AU14="",0,IF(AU14="x", -1,IF(AU14="xx", -2,"")))))</f>
        <v>0</v>
      </c>
      <c r="BW14" s="119">
        <f t="shared" ref="BW14:BW15" si="36">IF(AV14="++",2,IF(AV14="+",1,IF(AV14="",0,IF(AV14="x", -1,IF(AV14="xx", -2,"")))))</f>
        <v>0</v>
      </c>
      <c r="BX14" s="119">
        <f t="shared" ref="BX14:BX15" si="37">IF(AW14="++",2,IF(AW14="+",1,IF(AW14="",0,IF(AW14="x", -1,IF(AW14="xx", -2,"")))))</f>
        <v>0</v>
      </c>
      <c r="BY14" s="119">
        <f t="shared" ref="BY14:BY15" si="38">IF(AX14="++",2,IF(AX14="+",1,IF(AX14="",0,IF(AX14="x", -1,IF(AX14="xx", -2,"")))))</f>
        <v>0</v>
      </c>
      <c r="BZ14" s="119">
        <f t="shared" ref="BZ14:BZ15" si="39">IF(AY14="++",2,IF(AY14="+",1,IF(AY14="",0,IF(AY14="x", -1,IF(AY14="xx", -2,"")))))</f>
        <v>0</v>
      </c>
      <c r="CA14" s="119">
        <f t="shared" ref="CA14:CA15" si="40">IF(AZ14="++",2,IF(AZ14="+",1,IF(AZ14="",0,IF(AZ14="x", -1,IF(AZ14="xx", -2,"")))))</f>
        <v>-1</v>
      </c>
      <c r="CB14" s="119">
        <f t="shared" ref="CB14:CB15" si="41">IF(BA14="++",2,IF(BA14="+",1,IF(BA14="",0,IF(BA14="x", -1,IF(BA14="xx", -2,"")))))</f>
        <v>0</v>
      </c>
      <c r="CC14" s="119">
        <f t="shared" ref="CC14:CC15" si="42">IF(BB14="++",2,IF(BB14="+",1,IF(BB14="",0,IF(BB14="x", -1,IF(BB14="xx", -2,"")))))</f>
        <v>0</v>
      </c>
      <c r="CD14" s="119">
        <f t="shared" ref="CD14:CD15" si="43">IF(BC14="++",2,IF(BC14="+",1,IF(BC14="",0,IF(BC14="x", -1,IF(BC14="xx", -2,"")))))</f>
        <v>0</v>
      </c>
    </row>
    <row r="15" spans="1:82" x14ac:dyDescent="0.25">
      <c r="B15" s="79">
        <v>8.1081081081081088</v>
      </c>
      <c r="C15" s="119">
        <f>'Step 20'!E44</f>
        <v>2</v>
      </c>
      <c r="D15" s="119">
        <f>'Step 20'!F44</f>
        <v>1</v>
      </c>
      <c r="E15" s="119">
        <f>'Step 20'!G44</f>
        <v>0</v>
      </c>
      <c r="F15" s="119">
        <f>'Step 20'!H44</f>
        <v>0</v>
      </c>
      <c r="G15" s="119">
        <f>'Step 20'!I44</f>
        <v>0</v>
      </c>
      <c r="H15" s="119">
        <f>'Step 20'!J44</f>
        <v>0</v>
      </c>
      <c r="I15" s="119">
        <f>'Step 20'!K44</f>
        <v>0</v>
      </c>
      <c r="J15" s="119">
        <f>'Step 20'!L44</f>
        <v>1</v>
      </c>
      <c r="K15" s="119">
        <f>'Step 20'!M44</f>
        <v>0</v>
      </c>
      <c r="L15" s="119">
        <f>'Step 20'!N44</f>
        <v>0</v>
      </c>
      <c r="M15" s="119">
        <f>'Step 20'!O44</f>
        <v>1</v>
      </c>
      <c r="N15" s="119">
        <f>'Step 20'!P44</f>
        <v>0</v>
      </c>
      <c r="O15" s="119">
        <f>'Step 20'!Q44</f>
        <v>1</v>
      </c>
      <c r="P15" s="119">
        <f>'Step 20'!R44</f>
        <v>0</v>
      </c>
      <c r="Q15" s="119">
        <f>'Step 20'!S44</f>
        <v>0</v>
      </c>
      <c r="R15" s="119">
        <f>'Step 20'!T44</f>
        <v>0</v>
      </c>
      <c r="S15" s="119">
        <f>'Step 20'!U44</f>
        <v>0</v>
      </c>
      <c r="T15" s="119">
        <f>'Step 20'!V44</f>
        <v>0</v>
      </c>
      <c r="U15" s="119">
        <f>'Step 20'!W44</f>
        <v>0</v>
      </c>
      <c r="V15" s="119">
        <f>'Step 20'!X44</f>
        <v>0</v>
      </c>
      <c r="W15" s="119">
        <f>'Step 20'!Y44</f>
        <v>0</v>
      </c>
      <c r="X15" s="119">
        <f>'Step 20'!Z44</f>
        <v>0</v>
      </c>
      <c r="Y15" s="119">
        <f>'Step 20'!AA44</f>
        <v>0</v>
      </c>
      <c r="Z15" s="119">
        <f>'Step 20'!AB44</f>
        <v>0</v>
      </c>
      <c r="AA15" s="119">
        <f>'Step 20'!AC44</f>
        <v>1</v>
      </c>
      <c r="AB15" s="119">
        <f>'Step 20'!AD44</f>
        <v>0</v>
      </c>
      <c r="AD15" s="119" t="str">
        <f t="shared" si="2"/>
        <v>++</v>
      </c>
      <c r="AE15" s="119" t="str">
        <f t="shared" ref="AE15" si="44">IF(D15=2,"++",IF(D15=1,"+",IF(D15=0,"",IF(D15=-1,"x",IF(D15=-2,"xx","")))))</f>
        <v>+</v>
      </c>
      <c r="AF15" s="119" t="str">
        <f t="shared" ref="AF15" si="45">IF(E15=2,"++",IF(E15=1,"+",IF(E15=0,"",IF(E15=-1,"x",IF(E15=-2,"xx","")))))</f>
        <v/>
      </c>
      <c r="AG15" s="119" t="str">
        <f t="shared" ref="AG15" si="46">IF(F15=2,"++",IF(F15=1,"+",IF(F15=0,"",IF(F15=-1,"x",IF(F15=-2,"xx","")))))</f>
        <v/>
      </c>
      <c r="AH15" s="119" t="str">
        <f t="shared" ref="AH15" si="47">IF(G15=2,"++",IF(G15=1,"+",IF(G15=0,"",IF(G15=-1,"x",IF(G15=-2,"xx","")))))</f>
        <v/>
      </c>
      <c r="AI15" s="119" t="str">
        <f t="shared" ref="AI15" si="48">IF(H15=2,"++",IF(H15=1,"+",IF(H15=0,"",IF(H15=-1,"x",IF(H15=-2,"xx","")))))</f>
        <v/>
      </c>
      <c r="AJ15" s="119" t="str">
        <f t="shared" si="4"/>
        <v/>
      </c>
      <c r="AK15" s="119" t="str">
        <f t="shared" si="5"/>
        <v>+</v>
      </c>
      <c r="AL15" s="119" t="str">
        <f t="shared" si="6"/>
        <v/>
      </c>
      <c r="AM15" s="119" t="str">
        <f t="shared" si="7"/>
        <v/>
      </c>
      <c r="AN15" s="119" t="str">
        <f t="shared" si="8"/>
        <v>+</v>
      </c>
      <c r="AO15" s="119" t="str">
        <f t="shared" si="9"/>
        <v/>
      </c>
      <c r="AP15" s="119" t="str">
        <f t="shared" si="10"/>
        <v>+</v>
      </c>
      <c r="AQ15" s="119" t="str">
        <f t="shared" si="11"/>
        <v/>
      </c>
      <c r="AR15" s="119" t="str">
        <f t="shared" si="12"/>
        <v/>
      </c>
      <c r="AS15" s="119" t="str">
        <f t="shared" si="13"/>
        <v/>
      </c>
      <c r="AT15" s="119" t="str">
        <f t="shared" si="14"/>
        <v/>
      </c>
      <c r="AU15" s="119" t="str">
        <f t="shared" si="15"/>
        <v/>
      </c>
      <c r="AV15" s="119" t="str">
        <f t="shared" si="16"/>
        <v/>
      </c>
      <c r="AW15" s="119" t="str">
        <f t="shared" si="17"/>
        <v/>
      </c>
      <c r="AX15" s="119" t="str">
        <f t="shared" si="18"/>
        <v/>
      </c>
      <c r="AY15" s="119" t="str">
        <f t="shared" si="19"/>
        <v/>
      </c>
      <c r="AZ15" s="119" t="str">
        <f t="shared" si="20"/>
        <v/>
      </c>
      <c r="BA15" s="119" t="str">
        <f t="shared" si="21"/>
        <v/>
      </c>
      <c r="BB15" s="119" t="str">
        <f t="shared" si="22"/>
        <v>+</v>
      </c>
      <c r="BC15" s="119" t="str">
        <f t="shared" si="23"/>
        <v/>
      </c>
      <c r="BE15" s="119">
        <f t="shared" si="3"/>
        <v>2</v>
      </c>
      <c r="BF15" s="119">
        <f t="shared" ref="BF15" si="49">IF(AE15="++",2,IF(AE15="+",1,IF(AE15="",0,IF(AE15="x", -1,IF(AE15="xx", -2,"")))))</f>
        <v>1</v>
      </c>
      <c r="BG15" s="119">
        <f t="shared" ref="BG15" si="50">IF(AF15="++",2,IF(AF15="+",1,IF(AF15="",0,IF(AF15="x", -1,IF(AF15="xx", -2,"")))))</f>
        <v>0</v>
      </c>
      <c r="BH15" s="119">
        <f t="shared" ref="BH15" si="51">IF(AG15="++",2,IF(AG15="+",1,IF(AG15="",0,IF(AG15="x", -1,IF(AG15="xx", -2,"")))))</f>
        <v>0</v>
      </c>
      <c r="BI15" s="119">
        <f t="shared" ref="BI15" si="52">IF(AH15="++",2,IF(AH15="+",1,IF(AH15="",0,IF(AH15="x", -1,IF(AH15="xx", -2,"")))))</f>
        <v>0</v>
      </c>
      <c r="BJ15" s="119">
        <f t="shared" ref="BJ15" si="53">IF(AI15="++",2,IF(AI15="+",1,IF(AI15="",0,IF(AI15="x", -1,IF(AI15="xx", -2,"")))))</f>
        <v>0</v>
      </c>
      <c r="BK15" s="119">
        <f t="shared" si="24"/>
        <v>0</v>
      </c>
      <c r="BL15" s="119">
        <f t="shared" si="25"/>
        <v>1</v>
      </c>
      <c r="BM15" s="119">
        <f t="shared" si="26"/>
        <v>0</v>
      </c>
      <c r="BN15" s="119">
        <f t="shared" si="27"/>
        <v>0</v>
      </c>
      <c r="BO15" s="119">
        <f t="shared" si="28"/>
        <v>1</v>
      </c>
      <c r="BP15" s="119">
        <f t="shared" si="29"/>
        <v>0</v>
      </c>
      <c r="BQ15" s="119">
        <f t="shared" si="30"/>
        <v>1</v>
      </c>
      <c r="BR15" s="119">
        <f t="shared" si="31"/>
        <v>0</v>
      </c>
      <c r="BS15" s="119">
        <f t="shared" si="32"/>
        <v>0</v>
      </c>
      <c r="BT15" s="119">
        <f t="shared" si="33"/>
        <v>0</v>
      </c>
      <c r="BU15" s="119">
        <f t="shared" si="34"/>
        <v>0</v>
      </c>
      <c r="BV15" s="119">
        <f t="shared" si="35"/>
        <v>0</v>
      </c>
      <c r="BW15" s="119">
        <f t="shared" si="36"/>
        <v>0</v>
      </c>
      <c r="BX15" s="119">
        <f t="shared" si="37"/>
        <v>0</v>
      </c>
      <c r="BY15" s="119">
        <f t="shared" si="38"/>
        <v>0</v>
      </c>
      <c r="BZ15" s="119">
        <f t="shared" si="39"/>
        <v>0</v>
      </c>
      <c r="CA15" s="119">
        <f t="shared" si="40"/>
        <v>0</v>
      </c>
      <c r="CB15" s="119">
        <f t="shared" si="41"/>
        <v>0</v>
      </c>
      <c r="CC15" s="119">
        <f t="shared" si="42"/>
        <v>1</v>
      </c>
      <c r="CD15" s="119">
        <f t="shared" si="43"/>
        <v>0</v>
      </c>
    </row>
    <row r="18" spans="1:56" x14ac:dyDescent="0.25">
      <c r="C18" t="s">
        <v>134</v>
      </c>
      <c r="AD18" t="s">
        <v>135</v>
      </c>
    </row>
    <row r="19" spans="1:56" x14ac:dyDescent="0.25">
      <c r="A19" s="2" t="s">
        <v>130</v>
      </c>
      <c r="B19" s="77">
        <f>B4</f>
        <v>13.513513513513514</v>
      </c>
      <c r="C19" s="7">
        <f t="shared" ref="C19:AB19" si="54">IF(C4&gt;0, C4, C4*-1)</f>
        <v>2</v>
      </c>
      <c r="D19" s="7">
        <f t="shared" si="54"/>
        <v>1</v>
      </c>
      <c r="E19" s="7">
        <f t="shared" si="54"/>
        <v>1</v>
      </c>
      <c r="F19" s="7">
        <f t="shared" si="54"/>
        <v>1</v>
      </c>
      <c r="G19" s="7">
        <f t="shared" si="54"/>
        <v>0</v>
      </c>
      <c r="H19" s="7">
        <f t="shared" si="54"/>
        <v>0</v>
      </c>
      <c r="I19" s="7">
        <f t="shared" si="54"/>
        <v>0</v>
      </c>
      <c r="J19" s="7">
        <f t="shared" si="54"/>
        <v>1</v>
      </c>
      <c r="K19" s="7">
        <f t="shared" si="54"/>
        <v>1</v>
      </c>
      <c r="L19" s="7">
        <f t="shared" si="54"/>
        <v>1</v>
      </c>
      <c r="M19" s="7">
        <f t="shared" si="54"/>
        <v>1</v>
      </c>
      <c r="N19" s="7">
        <f t="shared" si="54"/>
        <v>0</v>
      </c>
      <c r="O19" s="7">
        <f t="shared" si="54"/>
        <v>1</v>
      </c>
      <c r="P19" s="7">
        <f t="shared" si="54"/>
        <v>1</v>
      </c>
      <c r="Q19" s="7">
        <f t="shared" si="54"/>
        <v>0</v>
      </c>
      <c r="R19" s="7">
        <f t="shared" si="54"/>
        <v>0</v>
      </c>
      <c r="S19" s="7">
        <f t="shared" si="54"/>
        <v>0</v>
      </c>
      <c r="T19" s="7">
        <f t="shared" si="54"/>
        <v>0</v>
      </c>
      <c r="U19" s="7">
        <f t="shared" si="54"/>
        <v>0</v>
      </c>
      <c r="V19" s="7">
        <f t="shared" si="54"/>
        <v>0</v>
      </c>
      <c r="W19" s="7">
        <f t="shared" si="54"/>
        <v>0</v>
      </c>
      <c r="X19" s="7">
        <f t="shared" si="54"/>
        <v>0</v>
      </c>
      <c r="Y19" s="7">
        <f t="shared" si="54"/>
        <v>0</v>
      </c>
      <c r="Z19" s="7">
        <f t="shared" si="54"/>
        <v>0</v>
      </c>
      <c r="AA19" s="7">
        <f t="shared" si="54"/>
        <v>0</v>
      </c>
      <c r="AB19" s="7">
        <f t="shared" si="54"/>
        <v>0</v>
      </c>
      <c r="AD19" s="21">
        <f>C19*$B19</f>
        <v>27.027027027027028</v>
      </c>
      <c r="AE19" s="21">
        <f t="shared" ref="AE19:BC19" si="55">D19*$B19</f>
        <v>13.513513513513514</v>
      </c>
      <c r="AF19" s="21">
        <f t="shared" si="55"/>
        <v>13.513513513513514</v>
      </c>
      <c r="AG19" s="21">
        <f t="shared" si="55"/>
        <v>13.513513513513514</v>
      </c>
      <c r="AH19" s="21">
        <f t="shared" si="55"/>
        <v>0</v>
      </c>
      <c r="AI19" s="21">
        <f t="shared" si="55"/>
        <v>0</v>
      </c>
      <c r="AJ19" s="21">
        <f t="shared" si="55"/>
        <v>0</v>
      </c>
      <c r="AK19" s="21">
        <f t="shared" si="55"/>
        <v>13.513513513513514</v>
      </c>
      <c r="AL19" s="21">
        <f t="shared" si="55"/>
        <v>13.513513513513514</v>
      </c>
      <c r="AM19" s="21">
        <f t="shared" si="55"/>
        <v>13.513513513513514</v>
      </c>
      <c r="AN19" s="21">
        <f t="shared" si="55"/>
        <v>13.513513513513514</v>
      </c>
      <c r="AO19" s="21">
        <f t="shared" si="55"/>
        <v>0</v>
      </c>
      <c r="AP19" s="21">
        <f t="shared" si="55"/>
        <v>13.513513513513514</v>
      </c>
      <c r="AQ19" s="21">
        <f t="shared" si="55"/>
        <v>13.513513513513514</v>
      </c>
      <c r="AR19" s="21">
        <f t="shared" si="55"/>
        <v>0</v>
      </c>
      <c r="AS19" s="21">
        <f t="shared" si="55"/>
        <v>0</v>
      </c>
      <c r="AT19" s="21">
        <f t="shared" si="55"/>
        <v>0</v>
      </c>
      <c r="AU19" s="21">
        <f t="shared" si="55"/>
        <v>0</v>
      </c>
      <c r="AV19" s="21">
        <f t="shared" si="55"/>
        <v>0</v>
      </c>
      <c r="AW19" s="21">
        <f t="shared" si="55"/>
        <v>0</v>
      </c>
      <c r="AX19" s="21">
        <f t="shared" si="55"/>
        <v>0</v>
      </c>
      <c r="AY19" s="21">
        <f t="shared" si="55"/>
        <v>0</v>
      </c>
      <c r="AZ19" s="21">
        <f t="shared" si="55"/>
        <v>0</v>
      </c>
      <c r="BA19" s="21">
        <f t="shared" si="55"/>
        <v>0</v>
      </c>
      <c r="BB19" s="21">
        <f t="shared" si="55"/>
        <v>0</v>
      </c>
      <c r="BC19" s="21">
        <f t="shared" si="55"/>
        <v>0</v>
      </c>
    </row>
    <row r="20" spans="1:56" x14ac:dyDescent="0.25">
      <c r="A20" s="2" t="s">
        <v>24</v>
      </c>
      <c r="B20" s="77">
        <f t="shared" ref="B20:B30" si="56">B5</f>
        <v>10.810810810810811</v>
      </c>
      <c r="C20" s="7">
        <f t="shared" ref="C20:AB20" si="57">IF(C5&gt;0, C5, C5*-1)</f>
        <v>1</v>
      </c>
      <c r="D20" s="7">
        <f t="shared" si="57"/>
        <v>1</v>
      </c>
      <c r="E20" s="7">
        <f t="shared" si="57"/>
        <v>1</v>
      </c>
      <c r="F20" s="7">
        <f t="shared" si="57"/>
        <v>0</v>
      </c>
      <c r="G20" s="7">
        <f t="shared" si="57"/>
        <v>0</v>
      </c>
      <c r="H20" s="7">
        <f t="shared" si="57"/>
        <v>0</v>
      </c>
      <c r="I20" s="7">
        <f t="shared" si="57"/>
        <v>1</v>
      </c>
      <c r="J20" s="7">
        <f t="shared" si="57"/>
        <v>2</v>
      </c>
      <c r="K20" s="7">
        <f t="shared" si="57"/>
        <v>0</v>
      </c>
      <c r="L20" s="7">
        <f t="shared" si="57"/>
        <v>2</v>
      </c>
      <c r="M20" s="7">
        <f t="shared" si="57"/>
        <v>2</v>
      </c>
      <c r="N20" s="7">
        <f t="shared" si="57"/>
        <v>1</v>
      </c>
      <c r="O20" s="7">
        <f t="shared" si="57"/>
        <v>2</v>
      </c>
      <c r="P20" s="7">
        <f t="shared" si="57"/>
        <v>1</v>
      </c>
      <c r="Q20" s="7">
        <f t="shared" si="57"/>
        <v>0</v>
      </c>
      <c r="R20" s="7">
        <f t="shared" si="57"/>
        <v>0</v>
      </c>
      <c r="S20" s="7">
        <f t="shared" si="57"/>
        <v>0</v>
      </c>
      <c r="T20" s="7">
        <f t="shared" si="57"/>
        <v>0</v>
      </c>
      <c r="U20" s="7">
        <f t="shared" si="57"/>
        <v>0</v>
      </c>
      <c r="V20" s="7">
        <f t="shared" si="57"/>
        <v>0</v>
      </c>
      <c r="W20" s="7">
        <f t="shared" si="57"/>
        <v>0</v>
      </c>
      <c r="X20" s="7">
        <f t="shared" si="57"/>
        <v>0</v>
      </c>
      <c r="Y20" s="7">
        <f t="shared" si="57"/>
        <v>0</v>
      </c>
      <c r="Z20" s="7">
        <f t="shared" si="57"/>
        <v>1</v>
      </c>
      <c r="AA20" s="7">
        <f t="shared" si="57"/>
        <v>1</v>
      </c>
      <c r="AB20" s="7">
        <f t="shared" si="57"/>
        <v>0</v>
      </c>
      <c r="AD20" s="21">
        <f t="shared" ref="AD20:AD30" si="58">C20*$B20</f>
        <v>10.810810810810811</v>
      </c>
      <c r="AE20" s="21">
        <f t="shared" ref="AE20:AE30" si="59">D20*$B20</f>
        <v>10.810810810810811</v>
      </c>
      <c r="AF20" s="21">
        <f t="shared" ref="AF20:AF30" si="60">E20*$B20</f>
        <v>10.810810810810811</v>
      </c>
      <c r="AG20" s="21">
        <f t="shared" ref="AG20:AG30" si="61">F20*$B20</f>
        <v>0</v>
      </c>
      <c r="AH20" s="21">
        <f t="shared" ref="AH20:AH30" si="62">G20*$B20</f>
        <v>0</v>
      </c>
      <c r="AI20" s="21">
        <f t="shared" ref="AI20:AI30" si="63">H20*$B20</f>
        <v>0</v>
      </c>
      <c r="AJ20" s="21">
        <f t="shared" ref="AJ20:AJ30" si="64">I20*$B20</f>
        <v>10.810810810810811</v>
      </c>
      <c r="AK20" s="21">
        <f t="shared" ref="AK20:AK30" si="65">J20*$B20</f>
        <v>21.621621621621621</v>
      </c>
      <c r="AL20" s="21">
        <f t="shared" ref="AL20:AL30" si="66">K20*$B20</f>
        <v>0</v>
      </c>
      <c r="AM20" s="21">
        <f t="shared" ref="AM20:AM30" si="67">L20*$B20</f>
        <v>21.621621621621621</v>
      </c>
      <c r="AN20" s="21">
        <f t="shared" ref="AN20:AN30" si="68">M20*$B20</f>
        <v>21.621621621621621</v>
      </c>
      <c r="AO20" s="21">
        <f t="shared" ref="AO20:AO30" si="69">N20*$B20</f>
        <v>10.810810810810811</v>
      </c>
      <c r="AP20" s="21">
        <f t="shared" ref="AP20:AP30" si="70">O20*$B20</f>
        <v>21.621621621621621</v>
      </c>
      <c r="AQ20" s="21">
        <f t="shared" ref="AQ20:AQ30" si="71">P20*$B20</f>
        <v>10.810810810810811</v>
      </c>
      <c r="AR20" s="21">
        <f t="shared" ref="AR20:AR30" si="72">Q20*$B20</f>
        <v>0</v>
      </c>
      <c r="AS20" s="21">
        <f t="shared" ref="AS20:AS30" si="73">R20*$B20</f>
        <v>0</v>
      </c>
      <c r="AT20" s="21">
        <f t="shared" ref="AT20:AT30" si="74">S20*$B20</f>
        <v>0</v>
      </c>
      <c r="AU20" s="21">
        <f t="shared" ref="AU20:AU30" si="75">T20*$B20</f>
        <v>0</v>
      </c>
      <c r="AV20" s="21">
        <f t="shared" ref="AV20:AV30" si="76">U20*$B20</f>
        <v>0</v>
      </c>
      <c r="AW20" s="21">
        <f t="shared" ref="AW20:AW30" si="77">V20*$B20</f>
        <v>0</v>
      </c>
      <c r="AX20" s="21">
        <f t="shared" ref="AX20:AX30" si="78">W20*$B20</f>
        <v>0</v>
      </c>
      <c r="AY20" s="21">
        <f t="shared" ref="AY20:AY30" si="79">X20*$B20</f>
        <v>0</v>
      </c>
      <c r="AZ20" s="21">
        <f t="shared" ref="AZ20:AZ30" si="80">Y20*$B20</f>
        <v>0</v>
      </c>
      <c r="BA20" s="21">
        <f t="shared" ref="BA20:BA30" si="81">Z20*$B20</f>
        <v>10.810810810810811</v>
      </c>
      <c r="BB20" s="21">
        <f t="shared" ref="BB20:BB30" si="82">AA20*$B20</f>
        <v>10.810810810810811</v>
      </c>
      <c r="BC20" s="21">
        <f t="shared" ref="BC20:BC30" si="83">AB20*$B20</f>
        <v>0</v>
      </c>
    </row>
    <row r="21" spans="1:56" x14ac:dyDescent="0.25">
      <c r="B21" s="77">
        <f t="shared" si="56"/>
        <v>8.1081081081081088</v>
      </c>
      <c r="C21" s="7">
        <f t="shared" ref="C21:AB21" si="84">IF(C6&gt;0, C6, C6*-1)</f>
        <v>1</v>
      </c>
      <c r="D21" s="7">
        <f t="shared" si="84"/>
        <v>0</v>
      </c>
      <c r="E21" s="7">
        <f t="shared" si="84"/>
        <v>0</v>
      </c>
      <c r="F21" s="7">
        <f t="shared" si="84"/>
        <v>0</v>
      </c>
      <c r="G21" s="7">
        <f t="shared" si="84"/>
        <v>0</v>
      </c>
      <c r="H21" s="7">
        <f t="shared" si="84"/>
        <v>0</v>
      </c>
      <c r="I21" s="7">
        <f t="shared" si="84"/>
        <v>0</v>
      </c>
      <c r="J21" s="7">
        <f t="shared" si="84"/>
        <v>0</v>
      </c>
      <c r="K21" s="7">
        <f t="shared" si="84"/>
        <v>0</v>
      </c>
      <c r="L21" s="7">
        <f t="shared" si="84"/>
        <v>0</v>
      </c>
      <c r="M21" s="7">
        <f t="shared" si="84"/>
        <v>0</v>
      </c>
      <c r="N21" s="7">
        <f t="shared" si="84"/>
        <v>0</v>
      </c>
      <c r="O21" s="7">
        <f t="shared" si="84"/>
        <v>0</v>
      </c>
      <c r="P21" s="7">
        <f t="shared" si="84"/>
        <v>0</v>
      </c>
      <c r="Q21" s="7">
        <f t="shared" si="84"/>
        <v>2</v>
      </c>
      <c r="R21" s="7">
        <f t="shared" si="84"/>
        <v>0</v>
      </c>
      <c r="S21" s="7">
        <f t="shared" si="84"/>
        <v>0</v>
      </c>
      <c r="T21" s="7">
        <f t="shared" si="84"/>
        <v>0</v>
      </c>
      <c r="U21" s="7">
        <f t="shared" si="84"/>
        <v>0</v>
      </c>
      <c r="V21" s="7">
        <f t="shared" si="84"/>
        <v>0</v>
      </c>
      <c r="W21" s="7">
        <f t="shared" si="84"/>
        <v>0</v>
      </c>
      <c r="X21" s="7">
        <f t="shared" si="84"/>
        <v>2</v>
      </c>
      <c r="Y21" s="7">
        <f t="shared" si="84"/>
        <v>1</v>
      </c>
      <c r="Z21" s="7">
        <f t="shared" si="84"/>
        <v>0</v>
      </c>
      <c r="AA21" s="7">
        <f t="shared" si="84"/>
        <v>0</v>
      </c>
      <c r="AB21" s="7">
        <f t="shared" si="84"/>
        <v>0</v>
      </c>
      <c r="AD21" s="21">
        <f t="shared" si="58"/>
        <v>8.1081081081081088</v>
      </c>
      <c r="AE21" s="21">
        <f t="shared" si="59"/>
        <v>0</v>
      </c>
      <c r="AF21" s="21">
        <f t="shared" si="60"/>
        <v>0</v>
      </c>
      <c r="AG21" s="21">
        <f t="shared" si="61"/>
        <v>0</v>
      </c>
      <c r="AH21" s="21">
        <f t="shared" si="62"/>
        <v>0</v>
      </c>
      <c r="AI21" s="21">
        <f t="shared" si="63"/>
        <v>0</v>
      </c>
      <c r="AJ21" s="21">
        <f t="shared" si="64"/>
        <v>0</v>
      </c>
      <c r="AK21" s="21">
        <f t="shared" si="65"/>
        <v>0</v>
      </c>
      <c r="AL21" s="21">
        <f t="shared" si="66"/>
        <v>0</v>
      </c>
      <c r="AM21" s="21">
        <f t="shared" si="67"/>
        <v>0</v>
      </c>
      <c r="AN21" s="21">
        <f t="shared" si="68"/>
        <v>0</v>
      </c>
      <c r="AO21" s="21">
        <f t="shared" si="69"/>
        <v>0</v>
      </c>
      <c r="AP21" s="21">
        <f t="shared" si="70"/>
        <v>0</v>
      </c>
      <c r="AQ21" s="21">
        <f t="shared" si="71"/>
        <v>0</v>
      </c>
      <c r="AR21" s="21">
        <f t="shared" si="72"/>
        <v>16.216216216216218</v>
      </c>
      <c r="AS21" s="21">
        <f t="shared" si="73"/>
        <v>0</v>
      </c>
      <c r="AT21" s="21">
        <f t="shared" si="74"/>
        <v>0</v>
      </c>
      <c r="AU21" s="21">
        <f t="shared" si="75"/>
        <v>0</v>
      </c>
      <c r="AV21" s="21">
        <f t="shared" si="76"/>
        <v>0</v>
      </c>
      <c r="AW21" s="21">
        <f t="shared" si="77"/>
        <v>0</v>
      </c>
      <c r="AX21" s="21">
        <f t="shared" si="78"/>
        <v>0</v>
      </c>
      <c r="AY21" s="21">
        <f t="shared" si="79"/>
        <v>16.216216216216218</v>
      </c>
      <c r="AZ21" s="21">
        <f t="shared" si="80"/>
        <v>8.1081081081081088</v>
      </c>
      <c r="BA21" s="21">
        <f t="shared" si="81"/>
        <v>0</v>
      </c>
      <c r="BB21" s="21">
        <f t="shared" si="82"/>
        <v>0</v>
      </c>
      <c r="BC21" s="21">
        <f t="shared" si="83"/>
        <v>0</v>
      </c>
    </row>
    <row r="22" spans="1:56" x14ac:dyDescent="0.25">
      <c r="B22" s="77">
        <f t="shared" si="56"/>
        <v>5.4054054054054053</v>
      </c>
      <c r="C22" s="7">
        <f t="shared" ref="C22:AB22" si="85">IF(C7&gt;0, C7, C7*-1)</f>
        <v>1</v>
      </c>
      <c r="D22" s="7">
        <f t="shared" si="85"/>
        <v>1</v>
      </c>
      <c r="E22" s="7">
        <f t="shared" si="85"/>
        <v>0</v>
      </c>
      <c r="F22" s="7">
        <f t="shared" si="85"/>
        <v>1</v>
      </c>
      <c r="G22" s="7">
        <f t="shared" si="85"/>
        <v>0</v>
      </c>
      <c r="H22" s="7">
        <f t="shared" si="85"/>
        <v>0</v>
      </c>
      <c r="I22" s="7">
        <f t="shared" si="85"/>
        <v>0</v>
      </c>
      <c r="J22" s="7">
        <f t="shared" si="85"/>
        <v>0</v>
      </c>
      <c r="K22" s="7">
        <f t="shared" si="85"/>
        <v>0</v>
      </c>
      <c r="L22" s="7">
        <f t="shared" si="85"/>
        <v>0</v>
      </c>
      <c r="M22" s="7">
        <f t="shared" si="85"/>
        <v>0</v>
      </c>
      <c r="N22" s="7">
        <f t="shared" si="85"/>
        <v>0</v>
      </c>
      <c r="O22" s="7">
        <f t="shared" si="85"/>
        <v>0</v>
      </c>
      <c r="P22" s="7">
        <f t="shared" si="85"/>
        <v>0</v>
      </c>
      <c r="Q22" s="7">
        <f t="shared" si="85"/>
        <v>0</v>
      </c>
      <c r="R22" s="7">
        <f t="shared" si="85"/>
        <v>0</v>
      </c>
      <c r="S22" s="7">
        <f t="shared" si="85"/>
        <v>0</v>
      </c>
      <c r="T22" s="7">
        <f t="shared" si="85"/>
        <v>0</v>
      </c>
      <c r="U22" s="7">
        <f t="shared" si="85"/>
        <v>1</v>
      </c>
      <c r="V22" s="7">
        <f t="shared" si="85"/>
        <v>0</v>
      </c>
      <c r="W22" s="7">
        <f t="shared" si="85"/>
        <v>0</v>
      </c>
      <c r="X22" s="7">
        <f t="shared" si="85"/>
        <v>0</v>
      </c>
      <c r="Y22" s="7">
        <f t="shared" si="85"/>
        <v>0</v>
      </c>
      <c r="Z22" s="7">
        <f t="shared" si="85"/>
        <v>0</v>
      </c>
      <c r="AA22" s="7">
        <f t="shared" si="85"/>
        <v>0</v>
      </c>
      <c r="AB22" s="7">
        <f t="shared" si="85"/>
        <v>1</v>
      </c>
      <c r="AD22" s="21">
        <f t="shared" si="58"/>
        <v>5.4054054054054053</v>
      </c>
      <c r="AE22" s="21">
        <f t="shared" si="59"/>
        <v>5.4054054054054053</v>
      </c>
      <c r="AF22" s="21">
        <f t="shared" si="60"/>
        <v>0</v>
      </c>
      <c r="AG22" s="21">
        <f t="shared" si="61"/>
        <v>5.4054054054054053</v>
      </c>
      <c r="AH22" s="21">
        <f t="shared" si="62"/>
        <v>0</v>
      </c>
      <c r="AI22" s="21">
        <f t="shared" si="63"/>
        <v>0</v>
      </c>
      <c r="AJ22" s="21">
        <f t="shared" si="64"/>
        <v>0</v>
      </c>
      <c r="AK22" s="21">
        <f t="shared" si="65"/>
        <v>0</v>
      </c>
      <c r="AL22" s="21">
        <f t="shared" si="66"/>
        <v>0</v>
      </c>
      <c r="AM22" s="21">
        <f t="shared" si="67"/>
        <v>0</v>
      </c>
      <c r="AN22" s="21">
        <f t="shared" si="68"/>
        <v>0</v>
      </c>
      <c r="AO22" s="21">
        <f t="shared" si="69"/>
        <v>0</v>
      </c>
      <c r="AP22" s="21">
        <f t="shared" si="70"/>
        <v>0</v>
      </c>
      <c r="AQ22" s="21">
        <f t="shared" si="71"/>
        <v>0</v>
      </c>
      <c r="AR22" s="21">
        <f t="shared" si="72"/>
        <v>0</v>
      </c>
      <c r="AS22" s="21">
        <f t="shared" si="73"/>
        <v>0</v>
      </c>
      <c r="AT22" s="21">
        <f t="shared" si="74"/>
        <v>0</v>
      </c>
      <c r="AU22" s="21">
        <f t="shared" si="75"/>
        <v>0</v>
      </c>
      <c r="AV22" s="21">
        <f t="shared" si="76"/>
        <v>5.4054054054054053</v>
      </c>
      <c r="AW22" s="21">
        <f t="shared" si="77"/>
        <v>0</v>
      </c>
      <c r="AX22" s="21">
        <f t="shared" si="78"/>
        <v>0</v>
      </c>
      <c r="AY22" s="21">
        <f t="shared" si="79"/>
        <v>0</v>
      </c>
      <c r="AZ22" s="21">
        <f t="shared" si="80"/>
        <v>0</v>
      </c>
      <c r="BA22" s="21">
        <f t="shared" si="81"/>
        <v>0</v>
      </c>
      <c r="BB22" s="21">
        <f t="shared" si="82"/>
        <v>0</v>
      </c>
      <c r="BC22" s="21">
        <f t="shared" si="83"/>
        <v>5.4054054054054053</v>
      </c>
    </row>
    <row r="23" spans="1:56" x14ac:dyDescent="0.25">
      <c r="B23" s="77">
        <f t="shared" si="56"/>
        <v>13.513513513513514</v>
      </c>
      <c r="C23" s="7">
        <f t="shared" ref="C23:AB23" si="86">IF(C8&gt;0, C8, C8*-1)</f>
        <v>0</v>
      </c>
      <c r="D23" s="7">
        <f t="shared" si="86"/>
        <v>0</v>
      </c>
      <c r="E23" s="7">
        <f t="shared" si="86"/>
        <v>2</v>
      </c>
      <c r="F23" s="7">
        <f t="shared" si="86"/>
        <v>0</v>
      </c>
      <c r="G23" s="7">
        <f t="shared" si="86"/>
        <v>2</v>
      </c>
      <c r="H23" s="7">
        <f t="shared" si="86"/>
        <v>1</v>
      </c>
      <c r="I23" s="7">
        <f t="shared" si="86"/>
        <v>1</v>
      </c>
      <c r="J23" s="7">
        <f t="shared" si="86"/>
        <v>0</v>
      </c>
      <c r="K23" s="7">
        <f t="shared" si="86"/>
        <v>2</v>
      </c>
      <c r="L23" s="7">
        <f t="shared" si="86"/>
        <v>0</v>
      </c>
      <c r="M23" s="7">
        <f t="shared" si="86"/>
        <v>0</v>
      </c>
      <c r="N23" s="7">
        <f t="shared" si="86"/>
        <v>0</v>
      </c>
      <c r="O23" s="7">
        <f t="shared" si="86"/>
        <v>0</v>
      </c>
      <c r="P23" s="7">
        <f t="shared" si="86"/>
        <v>1</v>
      </c>
      <c r="Q23" s="7">
        <f t="shared" si="86"/>
        <v>0</v>
      </c>
      <c r="R23" s="7">
        <f t="shared" si="86"/>
        <v>0</v>
      </c>
      <c r="S23" s="7">
        <f t="shared" si="86"/>
        <v>0</v>
      </c>
      <c r="T23" s="7">
        <f t="shared" si="86"/>
        <v>0</v>
      </c>
      <c r="U23" s="7">
        <f t="shared" si="86"/>
        <v>0</v>
      </c>
      <c r="V23" s="7">
        <f t="shared" si="86"/>
        <v>0</v>
      </c>
      <c r="W23" s="7">
        <f t="shared" si="86"/>
        <v>0</v>
      </c>
      <c r="X23" s="7">
        <f t="shared" si="86"/>
        <v>0</v>
      </c>
      <c r="Y23" s="7">
        <f t="shared" si="86"/>
        <v>0</v>
      </c>
      <c r="Z23" s="7">
        <f t="shared" si="86"/>
        <v>0</v>
      </c>
      <c r="AA23" s="7">
        <f t="shared" si="86"/>
        <v>1</v>
      </c>
      <c r="AB23" s="7">
        <f t="shared" si="86"/>
        <v>0</v>
      </c>
      <c r="AD23" s="21">
        <f t="shared" si="58"/>
        <v>0</v>
      </c>
      <c r="AE23" s="21">
        <f t="shared" si="59"/>
        <v>0</v>
      </c>
      <c r="AF23" s="21">
        <f t="shared" si="60"/>
        <v>27.027027027027028</v>
      </c>
      <c r="AG23" s="21">
        <f t="shared" si="61"/>
        <v>0</v>
      </c>
      <c r="AH23" s="21">
        <f t="shared" si="62"/>
        <v>27.027027027027028</v>
      </c>
      <c r="AI23" s="21">
        <f t="shared" si="63"/>
        <v>13.513513513513514</v>
      </c>
      <c r="AJ23" s="21">
        <f t="shared" si="64"/>
        <v>13.513513513513514</v>
      </c>
      <c r="AK23" s="21">
        <f t="shared" si="65"/>
        <v>0</v>
      </c>
      <c r="AL23" s="21">
        <f t="shared" si="66"/>
        <v>27.027027027027028</v>
      </c>
      <c r="AM23" s="21">
        <f t="shared" si="67"/>
        <v>0</v>
      </c>
      <c r="AN23" s="21">
        <f t="shared" si="68"/>
        <v>0</v>
      </c>
      <c r="AO23" s="21">
        <f t="shared" si="69"/>
        <v>0</v>
      </c>
      <c r="AP23" s="21">
        <f t="shared" si="70"/>
        <v>0</v>
      </c>
      <c r="AQ23" s="21">
        <f t="shared" si="71"/>
        <v>13.513513513513514</v>
      </c>
      <c r="AR23" s="21">
        <f t="shared" si="72"/>
        <v>0</v>
      </c>
      <c r="AS23" s="21">
        <f t="shared" si="73"/>
        <v>0</v>
      </c>
      <c r="AT23" s="21">
        <f t="shared" si="74"/>
        <v>0</v>
      </c>
      <c r="AU23" s="21">
        <f t="shared" si="75"/>
        <v>0</v>
      </c>
      <c r="AV23" s="21">
        <f t="shared" si="76"/>
        <v>0</v>
      </c>
      <c r="AW23" s="21">
        <f t="shared" si="77"/>
        <v>0</v>
      </c>
      <c r="AX23" s="21">
        <f t="shared" si="78"/>
        <v>0</v>
      </c>
      <c r="AY23" s="21">
        <f t="shared" si="79"/>
        <v>0</v>
      </c>
      <c r="AZ23" s="21">
        <f t="shared" si="80"/>
        <v>0</v>
      </c>
      <c r="BA23" s="21">
        <f t="shared" si="81"/>
        <v>0</v>
      </c>
      <c r="BB23" s="21">
        <f t="shared" si="82"/>
        <v>13.513513513513514</v>
      </c>
      <c r="BC23" s="21">
        <f t="shared" si="83"/>
        <v>0</v>
      </c>
    </row>
    <row r="24" spans="1:56" x14ac:dyDescent="0.25">
      <c r="B24" s="77">
        <f t="shared" si="56"/>
        <v>5.4054054054054053</v>
      </c>
      <c r="C24" s="7">
        <f t="shared" ref="C24:AB24" si="87">IF(C9&gt;0, C9, C9*-1)</f>
        <v>1</v>
      </c>
      <c r="D24" s="7">
        <f t="shared" si="87"/>
        <v>1</v>
      </c>
      <c r="E24" s="7">
        <f t="shared" si="87"/>
        <v>0</v>
      </c>
      <c r="F24" s="7">
        <f t="shared" si="87"/>
        <v>0</v>
      </c>
      <c r="G24" s="7">
        <f t="shared" si="87"/>
        <v>0</v>
      </c>
      <c r="H24" s="7">
        <f t="shared" si="87"/>
        <v>0</v>
      </c>
      <c r="I24" s="7">
        <f t="shared" si="87"/>
        <v>0</v>
      </c>
      <c r="J24" s="7">
        <f t="shared" si="87"/>
        <v>0</v>
      </c>
      <c r="K24" s="7">
        <f t="shared" si="87"/>
        <v>0</v>
      </c>
      <c r="L24" s="7">
        <f t="shared" si="87"/>
        <v>0</v>
      </c>
      <c r="M24" s="7">
        <f t="shared" si="87"/>
        <v>0</v>
      </c>
      <c r="N24" s="7">
        <f t="shared" si="87"/>
        <v>0</v>
      </c>
      <c r="O24" s="7">
        <f t="shared" si="87"/>
        <v>0</v>
      </c>
      <c r="P24" s="7">
        <f t="shared" si="87"/>
        <v>0</v>
      </c>
      <c r="Q24" s="7">
        <f t="shared" si="87"/>
        <v>0</v>
      </c>
      <c r="R24" s="7">
        <f t="shared" si="87"/>
        <v>0</v>
      </c>
      <c r="S24" s="7">
        <f t="shared" si="87"/>
        <v>0</v>
      </c>
      <c r="T24" s="7">
        <f t="shared" si="87"/>
        <v>0</v>
      </c>
      <c r="U24" s="7">
        <f t="shared" si="87"/>
        <v>0</v>
      </c>
      <c r="V24" s="7">
        <f t="shared" si="87"/>
        <v>0</v>
      </c>
      <c r="W24" s="7">
        <f t="shared" si="87"/>
        <v>0</v>
      </c>
      <c r="X24" s="7">
        <f t="shared" si="87"/>
        <v>0</v>
      </c>
      <c r="Y24" s="7">
        <f t="shared" si="87"/>
        <v>2</v>
      </c>
      <c r="Z24" s="7">
        <f t="shared" si="87"/>
        <v>2</v>
      </c>
      <c r="AA24" s="7">
        <f t="shared" si="87"/>
        <v>1</v>
      </c>
      <c r="AB24" s="7">
        <f t="shared" si="87"/>
        <v>0</v>
      </c>
      <c r="AD24" s="21">
        <f t="shared" si="58"/>
        <v>5.4054054054054053</v>
      </c>
      <c r="AE24" s="21">
        <f t="shared" si="59"/>
        <v>5.4054054054054053</v>
      </c>
      <c r="AF24" s="21">
        <f t="shared" si="60"/>
        <v>0</v>
      </c>
      <c r="AG24" s="21">
        <f t="shared" si="61"/>
        <v>0</v>
      </c>
      <c r="AH24" s="21">
        <f t="shared" si="62"/>
        <v>0</v>
      </c>
      <c r="AI24" s="21">
        <f t="shared" si="63"/>
        <v>0</v>
      </c>
      <c r="AJ24" s="21">
        <f t="shared" si="64"/>
        <v>0</v>
      </c>
      <c r="AK24" s="21">
        <f t="shared" si="65"/>
        <v>0</v>
      </c>
      <c r="AL24" s="21">
        <f t="shared" si="66"/>
        <v>0</v>
      </c>
      <c r="AM24" s="21">
        <f t="shared" si="67"/>
        <v>0</v>
      </c>
      <c r="AN24" s="21">
        <f t="shared" si="68"/>
        <v>0</v>
      </c>
      <c r="AO24" s="21">
        <f t="shared" si="69"/>
        <v>0</v>
      </c>
      <c r="AP24" s="21">
        <f t="shared" si="70"/>
        <v>0</v>
      </c>
      <c r="AQ24" s="21">
        <f t="shared" si="71"/>
        <v>0</v>
      </c>
      <c r="AR24" s="21">
        <f t="shared" si="72"/>
        <v>0</v>
      </c>
      <c r="AS24" s="21">
        <f t="shared" si="73"/>
        <v>0</v>
      </c>
      <c r="AT24" s="21">
        <f t="shared" si="74"/>
        <v>0</v>
      </c>
      <c r="AU24" s="21">
        <f t="shared" si="75"/>
        <v>0</v>
      </c>
      <c r="AV24" s="21">
        <f t="shared" si="76"/>
        <v>0</v>
      </c>
      <c r="AW24" s="21">
        <f t="shared" si="77"/>
        <v>0</v>
      </c>
      <c r="AX24" s="21">
        <f t="shared" si="78"/>
        <v>0</v>
      </c>
      <c r="AY24" s="21">
        <f t="shared" si="79"/>
        <v>0</v>
      </c>
      <c r="AZ24" s="21">
        <f t="shared" si="80"/>
        <v>10.810810810810811</v>
      </c>
      <c r="BA24" s="21">
        <f t="shared" si="81"/>
        <v>10.810810810810811</v>
      </c>
      <c r="BB24" s="21">
        <f t="shared" si="82"/>
        <v>5.4054054054054053</v>
      </c>
      <c r="BC24" s="21">
        <f t="shared" si="83"/>
        <v>0</v>
      </c>
    </row>
    <row r="25" spans="1:56" x14ac:dyDescent="0.25">
      <c r="B25" s="77">
        <f t="shared" si="56"/>
        <v>10.810810810810811</v>
      </c>
      <c r="C25" s="7">
        <f t="shared" ref="C25:AB25" si="88">IF(C10&gt;0, C10, C10*-1)</f>
        <v>0</v>
      </c>
      <c r="D25" s="7">
        <f t="shared" si="88"/>
        <v>0</v>
      </c>
      <c r="E25" s="7">
        <f t="shared" si="88"/>
        <v>1</v>
      </c>
      <c r="F25" s="7">
        <f t="shared" si="88"/>
        <v>2</v>
      </c>
      <c r="G25" s="7">
        <f t="shared" si="88"/>
        <v>1</v>
      </c>
      <c r="H25" s="7">
        <f t="shared" si="88"/>
        <v>2</v>
      </c>
      <c r="I25" s="7">
        <f t="shared" si="88"/>
        <v>1</v>
      </c>
      <c r="J25" s="7">
        <f t="shared" si="88"/>
        <v>1</v>
      </c>
      <c r="K25" s="7">
        <f t="shared" si="88"/>
        <v>1</v>
      </c>
      <c r="L25" s="7">
        <f t="shared" si="88"/>
        <v>0</v>
      </c>
      <c r="M25" s="7">
        <f t="shared" si="88"/>
        <v>0</v>
      </c>
      <c r="N25" s="7">
        <f t="shared" si="88"/>
        <v>0</v>
      </c>
      <c r="O25" s="7">
        <f t="shared" si="88"/>
        <v>0</v>
      </c>
      <c r="P25" s="7">
        <f t="shared" si="88"/>
        <v>0</v>
      </c>
      <c r="Q25" s="7">
        <f t="shared" si="88"/>
        <v>0</v>
      </c>
      <c r="R25" s="7">
        <f t="shared" si="88"/>
        <v>0</v>
      </c>
      <c r="S25" s="7">
        <f t="shared" si="88"/>
        <v>0</v>
      </c>
      <c r="T25" s="7">
        <f t="shared" si="88"/>
        <v>0</v>
      </c>
      <c r="U25" s="7">
        <f t="shared" si="88"/>
        <v>1</v>
      </c>
      <c r="V25" s="7">
        <f t="shared" si="88"/>
        <v>0</v>
      </c>
      <c r="W25" s="7">
        <f t="shared" si="88"/>
        <v>0</v>
      </c>
      <c r="X25" s="7">
        <f t="shared" si="88"/>
        <v>0</v>
      </c>
      <c r="Y25" s="7">
        <f t="shared" si="88"/>
        <v>2</v>
      </c>
      <c r="Z25" s="7">
        <f t="shared" si="88"/>
        <v>2</v>
      </c>
      <c r="AA25" s="7">
        <f t="shared" si="88"/>
        <v>2</v>
      </c>
      <c r="AB25" s="7">
        <f t="shared" si="88"/>
        <v>0</v>
      </c>
      <c r="AD25" s="21">
        <f t="shared" si="58"/>
        <v>0</v>
      </c>
      <c r="AE25" s="21">
        <f t="shared" si="59"/>
        <v>0</v>
      </c>
      <c r="AF25" s="21">
        <f t="shared" si="60"/>
        <v>10.810810810810811</v>
      </c>
      <c r="AG25" s="21">
        <f t="shared" si="61"/>
        <v>21.621621621621621</v>
      </c>
      <c r="AH25" s="21">
        <f t="shared" si="62"/>
        <v>10.810810810810811</v>
      </c>
      <c r="AI25" s="21">
        <f t="shared" si="63"/>
        <v>21.621621621621621</v>
      </c>
      <c r="AJ25" s="21">
        <f t="shared" si="64"/>
        <v>10.810810810810811</v>
      </c>
      <c r="AK25" s="21">
        <f t="shared" si="65"/>
        <v>10.810810810810811</v>
      </c>
      <c r="AL25" s="21">
        <f t="shared" si="66"/>
        <v>10.810810810810811</v>
      </c>
      <c r="AM25" s="21">
        <f t="shared" si="67"/>
        <v>0</v>
      </c>
      <c r="AN25" s="21">
        <f t="shared" si="68"/>
        <v>0</v>
      </c>
      <c r="AO25" s="21">
        <f t="shared" si="69"/>
        <v>0</v>
      </c>
      <c r="AP25" s="21">
        <f t="shared" si="70"/>
        <v>0</v>
      </c>
      <c r="AQ25" s="21">
        <f t="shared" si="71"/>
        <v>0</v>
      </c>
      <c r="AR25" s="21">
        <f t="shared" si="72"/>
        <v>0</v>
      </c>
      <c r="AS25" s="21">
        <f t="shared" si="73"/>
        <v>0</v>
      </c>
      <c r="AT25" s="21">
        <f t="shared" si="74"/>
        <v>0</v>
      </c>
      <c r="AU25" s="21">
        <f t="shared" si="75"/>
        <v>0</v>
      </c>
      <c r="AV25" s="21">
        <f t="shared" si="76"/>
        <v>10.810810810810811</v>
      </c>
      <c r="AW25" s="21">
        <f t="shared" si="77"/>
        <v>0</v>
      </c>
      <c r="AX25" s="21">
        <f t="shared" si="78"/>
        <v>0</v>
      </c>
      <c r="AY25" s="21">
        <f t="shared" si="79"/>
        <v>0</v>
      </c>
      <c r="AZ25" s="21">
        <f t="shared" si="80"/>
        <v>21.621621621621621</v>
      </c>
      <c r="BA25" s="21">
        <f t="shared" si="81"/>
        <v>21.621621621621621</v>
      </c>
      <c r="BB25" s="21">
        <f t="shared" si="82"/>
        <v>21.621621621621621</v>
      </c>
      <c r="BC25" s="21">
        <f t="shared" si="83"/>
        <v>0</v>
      </c>
    </row>
    <row r="26" spans="1:56" x14ac:dyDescent="0.25">
      <c r="B26" s="77">
        <f t="shared" si="56"/>
        <v>2.7027027027027026</v>
      </c>
      <c r="C26" s="7">
        <f t="shared" ref="C26:AB26" si="89">IF(C11&gt;0, C11, C11*-1)</f>
        <v>0</v>
      </c>
      <c r="D26" s="7">
        <f t="shared" si="89"/>
        <v>0</v>
      </c>
      <c r="E26" s="7">
        <f t="shared" si="89"/>
        <v>0</v>
      </c>
      <c r="F26" s="7">
        <f t="shared" si="89"/>
        <v>1</v>
      </c>
      <c r="G26" s="7">
        <f t="shared" si="89"/>
        <v>1</v>
      </c>
      <c r="H26" s="7">
        <f t="shared" si="89"/>
        <v>1</v>
      </c>
      <c r="I26" s="7">
        <f t="shared" si="89"/>
        <v>1</v>
      </c>
      <c r="J26" s="7">
        <f t="shared" si="89"/>
        <v>0</v>
      </c>
      <c r="K26" s="7">
        <f t="shared" si="89"/>
        <v>0</v>
      </c>
      <c r="L26" s="7">
        <f t="shared" si="89"/>
        <v>0</v>
      </c>
      <c r="M26" s="7">
        <f t="shared" si="89"/>
        <v>0</v>
      </c>
      <c r="N26" s="7">
        <f t="shared" si="89"/>
        <v>0</v>
      </c>
      <c r="O26" s="7">
        <f t="shared" si="89"/>
        <v>0</v>
      </c>
      <c r="P26" s="7">
        <f t="shared" si="89"/>
        <v>0</v>
      </c>
      <c r="Q26" s="7">
        <f t="shared" si="89"/>
        <v>0</v>
      </c>
      <c r="R26" s="7">
        <f t="shared" si="89"/>
        <v>0</v>
      </c>
      <c r="S26" s="7">
        <f t="shared" si="89"/>
        <v>0</v>
      </c>
      <c r="T26" s="7">
        <f t="shared" si="89"/>
        <v>0</v>
      </c>
      <c r="U26" s="7">
        <f t="shared" si="89"/>
        <v>0</v>
      </c>
      <c r="V26" s="7">
        <f t="shared" si="89"/>
        <v>0</v>
      </c>
      <c r="W26" s="7">
        <f t="shared" si="89"/>
        <v>0</v>
      </c>
      <c r="X26" s="7">
        <f t="shared" si="89"/>
        <v>0</v>
      </c>
      <c r="Y26" s="7">
        <f t="shared" si="89"/>
        <v>0</v>
      </c>
      <c r="Z26" s="7">
        <f t="shared" si="89"/>
        <v>0</v>
      </c>
      <c r="AA26" s="7">
        <f t="shared" si="89"/>
        <v>1</v>
      </c>
      <c r="AB26" s="7">
        <f t="shared" si="89"/>
        <v>0</v>
      </c>
      <c r="AD26" s="21">
        <f t="shared" si="58"/>
        <v>0</v>
      </c>
      <c r="AE26" s="21">
        <f t="shared" si="59"/>
        <v>0</v>
      </c>
      <c r="AF26" s="21">
        <f t="shared" si="60"/>
        <v>0</v>
      </c>
      <c r="AG26" s="21">
        <f t="shared" si="61"/>
        <v>2.7027027027027026</v>
      </c>
      <c r="AH26" s="21">
        <f t="shared" si="62"/>
        <v>2.7027027027027026</v>
      </c>
      <c r="AI26" s="21">
        <f t="shared" si="63"/>
        <v>2.7027027027027026</v>
      </c>
      <c r="AJ26" s="21">
        <f t="shared" si="64"/>
        <v>2.7027027027027026</v>
      </c>
      <c r="AK26" s="21">
        <f t="shared" si="65"/>
        <v>0</v>
      </c>
      <c r="AL26" s="21">
        <f t="shared" si="66"/>
        <v>0</v>
      </c>
      <c r="AM26" s="21">
        <f t="shared" si="67"/>
        <v>0</v>
      </c>
      <c r="AN26" s="21">
        <f t="shared" si="68"/>
        <v>0</v>
      </c>
      <c r="AO26" s="21">
        <f t="shared" si="69"/>
        <v>0</v>
      </c>
      <c r="AP26" s="21">
        <f t="shared" si="70"/>
        <v>0</v>
      </c>
      <c r="AQ26" s="21">
        <f t="shared" si="71"/>
        <v>0</v>
      </c>
      <c r="AR26" s="21">
        <f t="shared" si="72"/>
        <v>0</v>
      </c>
      <c r="AS26" s="21">
        <f t="shared" si="73"/>
        <v>0</v>
      </c>
      <c r="AT26" s="21">
        <f t="shared" si="74"/>
        <v>0</v>
      </c>
      <c r="AU26" s="21">
        <f t="shared" si="75"/>
        <v>0</v>
      </c>
      <c r="AV26" s="21">
        <f t="shared" si="76"/>
        <v>0</v>
      </c>
      <c r="AW26" s="21">
        <f t="shared" si="77"/>
        <v>0</v>
      </c>
      <c r="AX26" s="21">
        <f t="shared" si="78"/>
        <v>0</v>
      </c>
      <c r="AY26" s="21">
        <f t="shared" si="79"/>
        <v>0</v>
      </c>
      <c r="AZ26" s="21">
        <f t="shared" si="80"/>
        <v>0</v>
      </c>
      <c r="BA26" s="21">
        <f t="shared" si="81"/>
        <v>0</v>
      </c>
      <c r="BB26" s="21">
        <f t="shared" si="82"/>
        <v>2.7027027027027026</v>
      </c>
      <c r="BC26" s="21">
        <f t="shared" si="83"/>
        <v>0</v>
      </c>
    </row>
    <row r="27" spans="1:56" x14ac:dyDescent="0.25">
      <c r="B27" s="77">
        <f t="shared" si="56"/>
        <v>8.1081081081081088</v>
      </c>
      <c r="C27" s="7">
        <f t="shared" ref="C27:AB27" si="90">IF(C12&gt;0, C12, C12*-1)</f>
        <v>0</v>
      </c>
      <c r="D27" s="7">
        <f t="shared" si="90"/>
        <v>0</v>
      </c>
      <c r="E27" s="7">
        <f t="shared" si="90"/>
        <v>0</v>
      </c>
      <c r="F27" s="7">
        <f t="shared" si="90"/>
        <v>0</v>
      </c>
      <c r="G27" s="7">
        <f t="shared" si="90"/>
        <v>0</v>
      </c>
      <c r="H27" s="7">
        <f t="shared" si="90"/>
        <v>0</v>
      </c>
      <c r="I27" s="7">
        <f t="shared" si="90"/>
        <v>0</v>
      </c>
      <c r="J27" s="7">
        <f t="shared" si="90"/>
        <v>1</v>
      </c>
      <c r="K27" s="7">
        <f t="shared" si="90"/>
        <v>0</v>
      </c>
      <c r="L27" s="7">
        <f t="shared" si="90"/>
        <v>0</v>
      </c>
      <c r="M27" s="7">
        <f t="shared" si="90"/>
        <v>1</v>
      </c>
      <c r="N27" s="7">
        <f t="shared" si="90"/>
        <v>1</v>
      </c>
      <c r="O27" s="7">
        <f t="shared" si="90"/>
        <v>0</v>
      </c>
      <c r="P27" s="7">
        <f t="shared" si="90"/>
        <v>1</v>
      </c>
      <c r="Q27" s="7">
        <f t="shared" si="90"/>
        <v>1</v>
      </c>
      <c r="R27" s="7">
        <f t="shared" si="90"/>
        <v>0</v>
      </c>
      <c r="S27" s="7">
        <f t="shared" si="90"/>
        <v>1</v>
      </c>
      <c r="T27" s="7">
        <f t="shared" si="90"/>
        <v>0</v>
      </c>
      <c r="U27" s="7">
        <f t="shared" si="90"/>
        <v>0</v>
      </c>
      <c r="V27" s="7">
        <f t="shared" si="90"/>
        <v>0</v>
      </c>
      <c r="W27" s="7">
        <f t="shared" si="90"/>
        <v>0</v>
      </c>
      <c r="X27" s="7">
        <f t="shared" si="90"/>
        <v>2</v>
      </c>
      <c r="Y27" s="7">
        <f t="shared" si="90"/>
        <v>0</v>
      </c>
      <c r="Z27" s="7">
        <f t="shared" si="90"/>
        <v>0</v>
      </c>
      <c r="AA27" s="7">
        <f t="shared" si="90"/>
        <v>0</v>
      </c>
      <c r="AB27" s="7">
        <f t="shared" si="90"/>
        <v>1</v>
      </c>
      <c r="AD27" s="21">
        <f t="shared" si="58"/>
        <v>0</v>
      </c>
      <c r="AE27" s="21">
        <f t="shared" si="59"/>
        <v>0</v>
      </c>
      <c r="AF27" s="21">
        <f t="shared" si="60"/>
        <v>0</v>
      </c>
      <c r="AG27" s="21">
        <f t="shared" si="61"/>
        <v>0</v>
      </c>
      <c r="AH27" s="21">
        <f t="shared" si="62"/>
        <v>0</v>
      </c>
      <c r="AI27" s="21">
        <f t="shared" si="63"/>
        <v>0</v>
      </c>
      <c r="AJ27" s="21">
        <f t="shared" si="64"/>
        <v>0</v>
      </c>
      <c r="AK27" s="21">
        <f t="shared" si="65"/>
        <v>8.1081081081081088</v>
      </c>
      <c r="AL27" s="21">
        <f t="shared" si="66"/>
        <v>0</v>
      </c>
      <c r="AM27" s="21">
        <f t="shared" si="67"/>
        <v>0</v>
      </c>
      <c r="AN27" s="21">
        <f t="shared" si="68"/>
        <v>8.1081081081081088</v>
      </c>
      <c r="AO27" s="21">
        <f t="shared" si="69"/>
        <v>8.1081081081081088</v>
      </c>
      <c r="AP27" s="21">
        <f t="shared" si="70"/>
        <v>0</v>
      </c>
      <c r="AQ27" s="21">
        <f t="shared" si="71"/>
        <v>8.1081081081081088</v>
      </c>
      <c r="AR27" s="21">
        <f t="shared" si="72"/>
        <v>8.1081081081081088</v>
      </c>
      <c r="AS27" s="21">
        <f t="shared" si="73"/>
        <v>0</v>
      </c>
      <c r="AT27" s="21">
        <f t="shared" si="74"/>
        <v>8.1081081081081088</v>
      </c>
      <c r="AU27" s="21">
        <f t="shared" si="75"/>
        <v>0</v>
      </c>
      <c r="AV27" s="21">
        <f t="shared" si="76"/>
        <v>0</v>
      </c>
      <c r="AW27" s="21">
        <f t="shared" si="77"/>
        <v>0</v>
      </c>
      <c r="AX27" s="21">
        <f t="shared" si="78"/>
        <v>0</v>
      </c>
      <c r="AY27" s="21">
        <f t="shared" si="79"/>
        <v>16.216216216216218</v>
      </c>
      <c r="AZ27" s="21">
        <f t="shared" si="80"/>
        <v>0</v>
      </c>
      <c r="BA27" s="21">
        <f t="shared" si="81"/>
        <v>0</v>
      </c>
      <c r="BB27" s="21">
        <f t="shared" si="82"/>
        <v>0</v>
      </c>
      <c r="BC27" s="21">
        <f t="shared" si="83"/>
        <v>8.1081081081081088</v>
      </c>
    </row>
    <row r="28" spans="1:56" x14ac:dyDescent="0.25">
      <c r="B28" s="77">
        <f t="shared" si="56"/>
        <v>2.7027027027027026</v>
      </c>
      <c r="C28" s="7">
        <f t="shared" ref="C28:AB28" si="91">IF(C13&gt;0, C13, C13*-1)</f>
        <v>1</v>
      </c>
      <c r="D28" s="7">
        <f t="shared" si="91"/>
        <v>0</v>
      </c>
      <c r="E28" s="7">
        <f t="shared" si="91"/>
        <v>0</v>
      </c>
      <c r="F28" s="7">
        <f t="shared" si="91"/>
        <v>1</v>
      </c>
      <c r="G28" s="7">
        <f t="shared" si="91"/>
        <v>0</v>
      </c>
      <c r="H28" s="7">
        <f t="shared" si="91"/>
        <v>0</v>
      </c>
      <c r="I28" s="7">
        <f t="shared" si="91"/>
        <v>0</v>
      </c>
      <c r="J28" s="7">
        <f t="shared" si="91"/>
        <v>0</v>
      </c>
      <c r="K28" s="7">
        <f t="shared" si="91"/>
        <v>0</v>
      </c>
      <c r="L28" s="7">
        <f t="shared" si="91"/>
        <v>0</v>
      </c>
      <c r="M28" s="7">
        <f t="shared" si="91"/>
        <v>0</v>
      </c>
      <c r="N28" s="7">
        <f t="shared" si="91"/>
        <v>0</v>
      </c>
      <c r="O28" s="7">
        <f t="shared" si="91"/>
        <v>0</v>
      </c>
      <c r="P28" s="7">
        <f t="shared" si="91"/>
        <v>0</v>
      </c>
      <c r="Q28" s="7">
        <f t="shared" si="91"/>
        <v>0</v>
      </c>
      <c r="R28" s="7">
        <f t="shared" si="91"/>
        <v>1</v>
      </c>
      <c r="S28" s="7">
        <f t="shared" si="91"/>
        <v>1</v>
      </c>
      <c r="T28" s="7">
        <f t="shared" si="91"/>
        <v>1</v>
      </c>
      <c r="U28" s="7">
        <f t="shared" si="91"/>
        <v>1</v>
      </c>
      <c r="V28" s="7">
        <f t="shared" si="91"/>
        <v>1</v>
      </c>
      <c r="W28" s="7">
        <f t="shared" si="91"/>
        <v>0</v>
      </c>
      <c r="X28" s="7">
        <f t="shared" si="91"/>
        <v>0</v>
      </c>
      <c r="Y28" s="7">
        <f t="shared" si="91"/>
        <v>0</v>
      </c>
      <c r="Z28" s="7">
        <f t="shared" si="91"/>
        <v>0</v>
      </c>
      <c r="AA28" s="7">
        <f t="shared" si="91"/>
        <v>0</v>
      </c>
      <c r="AB28" s="7">
        <f t="shared" si="91"/>
        <v>0</v>
      </c>
      <c r="AD28" s="21">
        <f t="shared" si="58"/>
        <v>2.7027027027027026</v>
      </c>
      <c r="AE28" s="21">
        <f t="shared" si="59"/>
        <v>0</v>
      </c>
      <c r="AF28" s="21">
        <f t="shared" si="60"/>
        <v>0</v>
      </c>
      <c r="AG28" s="21">
        <f t="shared" si="61"/>
        <v>2.7027027027027026</v>
      </c>
      <c r="AH28" s="21">
        <f t="shared" si="62"/>
        <v>0</v>
      </c>
      <c r="AI28" s="21">
        <f t="shared" si="63"/>
        <v>0</v>
      </c>
      <c r="AJ28" s="21">
        <f t="shared" si="64"/>
        <v>0</v>
      </c>
      <c r="AK28" s="21">
        <f t="shared" si="65"/>
        <v>0</v>
      </c>
      <c r="AL28" s="21">
        <f t="shared" si="66"/>
        <v>0</v>
      </c>
      <c r="AM28" s="21">
        <f t="shared" si="67"/>
        <v>0</v>
      </c>
      <c r="AN28" s="21">
        <f t="shared" si="68"/>
        <v>0</v>
      </c>
      <c r="AO28" s="21">
        <f t="shared" si="69"/>
        <v>0</v>
      </c>
      <c r="AP28" s="21">
        <f t="shared" si="70"/>
        <v>0</v>
      </c>
      <c r="AQ28" s="21">
        <f t="shared" si="71"/>
        <v>0</v>
      </c>
      <c r="AR28" s="21">
        <f t="shared" si="72"/>
        <v>0</v>
      </c>
      <c r="AS28" s="21">
        <f t="shared" si="73"/>
        <v>2.7027027027027026</v>
      </c>
      <c r="AT28" s="21">
        <f t="shared" si="74"/>
        <v>2.7027027027027026</v>
      </c>
      <c r="AU28" s="21">
        <f t="shared" si="75"/>
        <v>2.7027027027027026</v>
      </c>
      <c r="AV28" s="21">
        <f t="shared" si="76"/>
        <v>2.7027027027027026</v>
      </c>
      <c r="AW28" s="21">
        <f t="shared" si="77"/>
        <v>2.7027027027027026</v>
      </c>
      <c r="AX28" s="21">
        <f t="shared" si="78"/>
        <v>0</v>
      </c>
      <c r="AY28" s="21">
        <f t="shared" si="79"/>
        <v>0</v>
      </c>
      <c r="AZ28" s="21">
        <f t="shared" si="80"/>
        <v>0</v>
      </c>
      <c r="BA28" s="21">
        <f t="shared" si="81"/>
        <v>0</v>
      </c>
      <c r="BB28" s="21">
        <f t="shared" si="82"/>
        <v>0</v>
      </c>
      <c r="BC28" s="21">
        <f t="shared" si="83"/>
        <v>0</v>
      </c>
    </row>
    <row r="29" spans="1:56" x14ac:dyDescent="0.25">
      <c r="B29" s="77">
        <f t="shared" si="56"/>
        <v>10.810810810810811</v>
      </c>
      <c r="C29" s="7">
        <f t="shared" ref="C29:AB29" si="92">IF(C14&gt;0, C14, C14*-1)</f>
        <v>2</v>
      </c>
      <c r="D29" s="7">
        <f t="shared" si="92"/>
        <v>1</v>
      </c>
      <c r="E29" s="7">
        <f t="shared" si="92"/>
        <v>0</v>
      </c>
      <c r="F29" s="7">
        <f t="shared" si="92"/>
        <v>0</v>
      </c>
      <c r="G29" s="7">
        <f t="shared" si="92"/>
        <v>0</v>
      </c>
      <c r="H29" s="7">
        <f t="shared" si="92"/>
        <v>0</v>
      </c>
      <c r="I29" s="7">
        <f t="shared" si="92"/>
        <v>0</v>
      </c>
      <c r="J29" s="7">
        <f t="shared" si="92"/>
        <v>2</v>
      </c>
      <c r="K29" s="7">
        <f t="shared" si="92"/>
        <v>0</v>
      </c>
      <c r="L29" s="7">
        <f t="shared" si="92"/>
        <v>1</v>
      </c>
      <c r="M29" s="7">
        <f t="shared" si="92"/>
        <v>1</v>
      </c>
      <c r="N29" s="7">
        <f t="shared" si="92"/>
        <v>0</v>
      </c>
      <c r="O29" s="7">
        <f t="shared" si="92"/>
        <v>2</v>
      </c>
      <c r="P29" s="7">
        <f t="shared" si="92"/>
        <v>2</v>
      </c>
      <c r="Q29" s="7">
        <f t="shared" si="92"/>
        <v>0</v>
      </c>
      <c r="R29" s="7">
        <f t="shared" si="92"/>
        <v>0</v>
      </c>
      <c r="S29" s="7">
        <f t="shared" si="92"/>
        <v>0</v>
      </c>
      <c r="T29" s="7">
        <f t="shared" si="92"/>
        <v>0</v>
      </c>
      <c r="U29" s="7">
        <f t="shared" si="92"/>
        <v>0</v>
      </c>
      <c r="V29" s="7">
        <f t="shared" si="92"/>
        <v>0</v>
      </c>
      <c r="W29" s="7">
        <f t="shared" si="92"/>
        <v>0</v>
      </c>
      <c r="X29" s="7">
        <f t="shared" si="92"/>
        <v>0</v>
      </c>
      <c r="Y29" s="7">
        <f t="shared" si="92"/>
        <v>1</v>
      </c>
      <c r="Z29" s="7">
        <f t="shared" si="92"/>
        <v>0</v>
      </c>
      <c r="AA29" s="7">
        <f t="shared" si="92"/>
        <v>0</v>
      </c>
      <c r="AB29" s="7">
        <f t="shared" si="92"/>
        <v>0</v>
      </c>
      <c r="AD29" s="21">
        <f t="shared" si="58"/>
        <v>21.621621621621621</v>
      </c>
      <c r="AE29" s="21">
        <f t="shared" si="59"/>
        <v>10.810810810810811</v>
      </c>
      <c r="AF29" s="21">
        <f t="shared" si="60"/>
        <v>0</v>
      </c>
      <c r="AG29" s="21">
        <f t="shared" si="61"/>
        <v>0</v>
      </c>
      <c r="AH29" s="21">
        <f t="shared" si="62"/>
        <v>0</v>
      </c>
      <c r="AI29" s="21">
        <f t="shared" si="63"/>
        <v>0</v>
      </c>
      <c r="AJ29" s="21">
        <f t="shared" si="64"/>
        <v>0</v>
      </c>
      <c r="AK29" s="21">
        <f t="shared" si="65"/>
        <v>21.621621621621621</v>
      </c>
      <c r="AL29" s="21">
        <f t="shared" si="66"/>
        <v>0</v>
      </c>
      <c r="AM29" s="21">
        <f t="shared" si="67"/>
        <v>10.810810810810811</v>
      </c>
      <c r="AN29" s="21">
        <f t="shared" si="68"/>
        <v>10.810810810810811</v>
      </c>
      <c r="AO29" s="21">
        <f t="shared" si="69"/>
        <v>0</v>
      </c>
      <c r="AP29" s="21">
        <f t="shared" si="70"/>
        <v>21.621621621621621</v>
      </c>
      <c r="AQ29" s="21">
        <f t="shared" si="71"/>
        <v>21.621621621621621</v>
      </c>
      <c r="AR29" s="21">
        <f t="shared" si="72"/>
        <v>0</v>
      </c>
      <c r="AS29" s="21">
        <f t="shared" si="73"/>
        <v>0</v>
      </c>
      <c r="AT29" s="21">
        <f t="shared" si="74"/>
        <v>0</v>
      </c>
      <c r="AU29" s="21">
        <f t="shared" si="75"/>
        <v>0</v>
      </c>
      <c r="AV29" s="21">
        <f t="shared" si="76"/>
        <v>0</v>
      </c>
      <c r="AW29" s="21">
        <f t="shared" si="77"/>
        <v>0</v>
      </c>
      <c r="AX29" s="21">
        <f t="shared" si="78"/>
        <v>0</v>
      </c>
      <c r="AY29" s="21">
        <f t="shared" si="79"/>
        <v>0</v>
      </c>
      <c r="AZ29" s="21">
        <f t="shared" si="80"/>
        <v>10.810810810810811</v>
      </c>
      <c r="BA29" s="21">
        <f t="shared" si="81"/>
        <v>0</v>
      </c>
      <c r="BB29" s="21">
        <f t="shared" si="82"/>
        <v>0</v>
      </c>
      <c r="BC29" s="21">
        <f t="shared" si="83"/>
        <v>0</v>
      </c>
    </row>
    <row r="30" spans="1:56" x14ac:dyDescent="0.25">
      <c r="B30" s="77">
        <f t="shared" si="56"/>
        <v>8.1081081081081088</v>
      </c>
      <c r="C30" s="7">
        <f t="shared" ref="C30:AB30" si="93">IF(C15&gt;0, C15, C15*-1)</f>
        <v>2</v>
      </c>
      <c r="D30" s="7">
        <f t="shared" si="93"/>
        <v>1</v>
      </c>
      <c r="E30" s="7">
        <f t="shared" si="93"/>
        <v>0</v>
      </c>
      <c r="F30" s="7">
        <f t="shared" si="93"/>
        <v>0</v>
      </c>
      <c r="G30" s="7">
        <f t="shared" si="93"/>
        <v>0</v>
      </c>
      <c r="H30" s="7">
        <f t="shared" si="93"/>
        <v>0</v>
      </c>
      <c r="I30" s="7">
        <f t="shared" si="93"/>
        <v>0</v>
      </c>
      <c r="J30" s="7">
        <f t="shared" si="93"/>
        <v>1</v>
      </c>
      <c r="K30" s="7">
        <f t="shared" si="93"/>
        <v>0</v>
      </c>
      <c r="L30" s="7">
        <f t="shared" si="93"/>
        <v>0</v>
      </c>
      <c r="M30" s="7">
        <f t="shared" si="93"/>
        <v>1</v>
      </c>
      <c r="N30" s="7">
        <f t="shared" si="93"/>
        <v>0</v>
      </c>
      <c r="O30" s="7">
        <f t="shared" si="93"/>
        <v>1</v>
      </c>
      <c r="P30" s="7">
        <f t="shared" si="93"/>
        <v>0</v>
      </c>
      <c r="Q30" s="7">
        <f t="shared" si="93"/>
        <v>0</v>
      </c>
      <c r="R30" s="7">
        <f t="shared" si="93"/>
        <v>0</v>
      </c>
      <c r="S30" s="7">
        <f t="shared" si="93"/>
        <v>0</v>
      </c>
      <c r="T30" s="7">
        <f t="shared" si="93"/>
        <v>0</v>
      </c>
      <c r="U30" s="7">
        <f t="shared" si="93"/>
        <v>0</v>
      </c>
      <c r="V30" s="7">
        <f t="shared" si="93"/>
        <v>0</v>
      </c>
      <c r="W30" s="7">
        <f t="shared" si="93"/>
        <v>0</v>
      </c>
      <c r="X30" s="7">
        <f t="shared" si="93"/>
        <v>0</v>
      </c>
      <c r="Y30" s="7">
        <f t="shared" si="93"/>
        <v>0</v>
      </c>
      <c r="Z30" s="7">
        <f t="shared" si="93"/>
        <v>0</v>
      </c>
      <c r="AA30" s="7">
        <f t="shared" si="93"/>
        <v>1</v>
      </c>
      <c r="AB30" s="7">
        <f t="shared" si="93"/>
        <v>0</v>
      </c>
      <c r="AD30" s="21">
        <f t="shared" si="58"/>
        <v>16.216216216216218</v>
      </c>
      <c r="AE30" s="21">
        <f t="shared" si="59"/>
        <v>8.1081081081081088</v>
      </c>
      <c r="AF30" s="21">
        <f t="shared" si="60"/>
        <v>0</v>
      </c>
      <c r="AG30" s="21">
        <f t="shared" si="61"/>
        <v>0</v>
      </c>
      <c r="AH30" s="21">
        <f t="shared" si="62"/>
        <v>0</v>
      </c>
      <c r="AI30" s="21">
        <f t="shared" si="63"/>
        <v>0</v>
      </c>
      <c r="AJ30" s="21">
        <f t="shared" si="64"/>
        <v>0</v>
      </c>
      <c r="AK30" s="21">
        <f t="shared" si="65"/>
        <v>8.1081081081081088</v>
      </c>
      <c r="AL30" s="21">
        <f t="shared" si="66"/>
        <v>0</v>
      </c>
      <c r="AM30" s="21">
        <f t="shared" si="67"/>
        <v>0</v>
      </c>
      <c r="AN30" s="21">
        <f t="shared" si="68"/>
        <v>8.1081081081081088</v>
      </c>
      <c r="AO30" s="21">
        <f t="shared" si="69"/>
        <v>0</v>
      </c>
      <c r="AP30" s="21">
        <f t="shared" si="70"/>
        <v>8.1081081081081088</v>
      </c>
      <c r="AQ30" s="21">
        <f t="shared" si="71"/>
        <v>0</v>
      </c>
      <c r="AR30" s="21">
        <f t="shared" si="72"/>
        <v>0</v>
      </c>
      <c r="AS30" s="21">
        <f t="shared" si="73"/>
        <v>0</v>
      </c>
      <c r="AT30" s="21">
        <f t="shared" si="74"/>
        <v>0</v>
      </c>
      <c r="AU30" s="21">
        <f t="shared" si="75"/>
        <v>0</v>
      </c>
      <c r="AV30" s="21">
        <f t="shared" si="76"/>
        <v>0</v>
      </c>
      <c r="AW30" s="21">
        <f t="shared" si="77"/>
        <v>0</v>
      </c>
      <c r="AX30" s="21">
        <f t="shared" si="78"/>
        <v>0</v>
      </c>
      <c r="AY30" s="21">
        <f t="shared" si="79"/>
        <v>0</v>
      </c>
      <c r="AZ30" s="21">
        <f t="shared" si="80"/>
        <v>0</v>
      </c>
      <c r="BA30" s="21">
        <f t="shared" si="81"/>
        <v>0</v>
      </c>
      <c r="BB30" s="21">
        <f t="shared" si="82"/>
        <v>8.1081081081081088</v>
      </c>
      <c r="BC30" s="21">
        <f t="shared" si="83"/>
        <v>0</v>
      </c>
    </row>
    <row r="31" spans="1:56" x14ac:dyDescent="0.25">
      <c r="AD31" s="78">
        <f>SUM(AD19:AD30)</f>
        <v>97.297297297297291</v>
      </c>
      <c r="AE31" s="78">
        <f t="shared" ref="AE31:BC31" si="94">SUM(AE19:AE30)</f>
        <v>54.054054054054049</v>
      </c>
      <c r="AF31" s="78">
        <f t="shared" si="94"/>
        <v>62.162162162162161</v>
      </c>
      <c r="AG31" s="78">
        <f t="shared" si="94"/>
        <v>45.945945945945944</v>
      </c>
      <c r="AH31" s="78">
        <f t="shared" si="94"/>
        <v>40.54054054054054</v>
      </c>
      <c r="AI31" s="78">
        <f t="shared" si="94"/>
        <v>37.837837837837839</v>
      </c>
      <c r="AJ31" s="78">
        <f t="shared" si="94"/>
        <v>37.837837837837832</v>
      </c>
      <c r="AK31" s="78">
        <f t="shared" si="94"/>
        <v>83.78378378378379</v>
      </c>
      <c r="AL31" s="78">
        <f t="shared" si="94"/>
        <v>51.351351351351354</v>
      </c>
      <c r="AM31" s="78">
        <f t="shared" si="94"/>
        <v>45.945945945945951</v>
      </c>
      <c r="AN31" s="78">
        <f t="shared" si="94"/>
        <v>62.162162162162161</v>
      </c>
      <c r="AO31" s="78">
        <f t="shared" si="94"/>
        <v>18.918918918918919</v>
      </c>
      <c r="AP31" s="78">
        <f t="shared" si="94"/>
        <v>64.86486486486487</v>
      </c>
      <c r="AQ31" s="78">
        <f t="shared" si="94"/>
        <v>67.567567567567579</v>
      </c>
      <c r="AR31" s="78">
        <f t="shared" si="94"/>
        <v>24.324324324324326</v>
      </c>
      <c r="AS31" s="78">
        <f t="shared" si="94"/>
        <v>2.7027027027027026</v>
      </c>
      <c r="AT31" s="78">
        <f t="shared" si="94"/>
        <v>10.810810810810811</v>
      </c>
      <c r="AU31" s="78">
        <f t="shared" si="94"/>
        <v>2.7027027027027026</v>
      </c>
      <c r="AV31" s="78">
        <f t="shared" si="94"/>
        <v>18.918918918918919</v>
      </c>
      <c r="AW31" s="78">
        <f t="shared" si="94"/>
        <v>2.7027027027027026</v>
      </c>
      <c r="AX31" s="78">
        <f t="shared" si="94"/>
        <v>0</v>
      </c>
      <c r="AY31" s="78">
        <f t="shared" si="94"/>
        <v>32.432432432432435</v>
      </c>
      <c r="AZ31" s="78">
        <f t="shared" si="94"/>
        <v>51.351351351351354</v>
      </c>
      <c r="BA31" s="78">
        <f t="shared" si="94"/>
        <v>43.243243243243242</v>
      </c>
      <c r="BB31" s="78">
        <f t="shared" si="94"/>
        <v>62.162162162162161</v>
      </c>
      <c r="BC31" s="78">
        <f t="shared" si="94"/>
        <v>13.513513513513514</v>
      </c>
    </row>
    <row r="32" spans="1:56" x14ac:dyDescent="0.25">
      <c r="AD32" s="80">
        <f>AD47+AD62</f>
        <v>97.297297297297291</v>
      </c>
      <c r="AE32" s="80">
        <f t="shared" ref="AE32:BC32" si="95">AE47+AE62</f>
        <v>54.054054054054056</v>
      </c>
      <c r="AF32" s="80">
        <f t="shared" si="95"/>
        <v>62.162162162162161</v>
      </c>
      <c r="AG32" s="80">
        <f t="shared" si="95"/>
        <v>45.945945945945951</v>
      </c>
      <c r="AH32" s="80">
        <f t="shared" si="95"/>
        <v>40.54054054054054</v>
      </c>
      <c r="AI32" s="80">
        <f t="shared" si="95"/>
        <v>37.837837837837839</v>
      </c>
      <c r="AJ32" s="80">
        <f t="shared" si="95"/>
        <v>37.837837837837832</v>
      </c>
      <c r="AK32" s="80">
        <f t="shared" si="95"/>
        <v>83.78378378378379</v>
      </c>
      <c r="AL32" s="80">
        <f t="shared" si="95"/>
        <v>51.351351351351354</v>
      </c>
      <c r="AM32" s="80">
        <f t="shared" si="95"/>
        <v>45.945945945945951</v>
      </c>
      <c r="AN32" s="80">
        <f t="shared" si="95"/>
        <v>62.162162162162161</v>
      </c>
      <c r="AO32" s="80">
        <f t="shared" si="95"/>
        <v>18.918918918918919</v>
      </c>
      <c r="AP32" s="80">
        <f t="shared" si="95"/>
        <v>64.86486486486487</v>
      </c>
      <c r="AQ32" s="80">
        <f t="shared" si="95"/>
        <v>67.567567567567579</v>
      </c>
      <c r="AR32" s="80">
        <f t="shared" si="95"/>
        <v>24.324324324324326</v>
      </c>
      <c r="AS32" s="81">
        <f t="shared" si="95"/>
        <v>2.7027027027027026</v>
      </c>
      <c r="AT32" s="80">
        <f t="shared" si="95"/>
        <v>10.810810810810811</v>
      </c>
      <c r="AU32" s="81">
        <f t="shared" si="95"/>
        <v>2.7027027027027026</v>
      </c>
      <c r="AV32" s="80">
        <f t="shared" si="95"/>
        <v>18.918918918918919</v>
      </c>
      <c r="AW32" s="81">
        <f t="shared" si="95"/>
        <v>2.7027027027027026</v>
      </c>
      <c r="AX32" s="80">
        <f t="shared" si="95"/>
        <v>0</v>
      </c>
      <c r="AY32" s="80">
        <f t="shared" si="95"/>
        <v>32.432432432432435</v>
      </c>
      <c r="AZ32" s="80">
        <f t="shared" si="95"/>
        <v>51.351351351351354</v>
      </c>
      <c r="BA32" s="80">
        <f t="shared" si="95"/>
        <v>43.243243243243242</v>
      </c>
      <c r="BB32" s="80">
        <f t="shared" si="95"/>
        <v>62.162162162162161</v>
      </c>
      <c r="BC32" s="80">
        <f t="shared" si="95"/>
        <v>13.513513513513514</v>
      </c>
      <c r="BD32" t="s">
        <v>132</v>
      </c>
    </row>
    <row r="33" spans="1:55" x14ac:dyDescent="0.25"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3"/>
      <c r="AT33" s="82"/>
      <c r="AU33" s="83"/>
      <c r="AV33" s="82"/>
      <c r="AW33" s="83"/>
      <c r="AX33" s="82"/>
      <c r="AY33" s="82"/>
      <c r="AZ33" s="82"/>
      <c r="BA33" s="82"/>
      <c r="BB33" s="82"/>
      <c r="BC33" s="82"/>
    </row>
    <row r="34" spans="1:55" x14ac:dyDescent="0.25">
      <c r="A34" s="2" t="s">
        <v>130</v>
      </c>
      <c r="C34" t="s">
        <v>136</v>
      </c>
      <c r="AD34" t="s">
        <v>137</v>
      </c>
    </row>
    <row r="35" spans="1:55" x14ac:dyDescent="0.25">
      <c r="A35" s="2" t="s">
        <v>76</v>
      </c>
      <c r="B35" s="77">
        <f>B4</f>
        <v>13.513513513513514</v>
      </c>
      <c r="C35" s="7">
        <f>IF(C4&gt;0, C4, 0)</f>
        <v>2</v>
      </c>
      <c r="D35" s="7">
        <f t="shared" ref="D35:AB35" si="96">IF(D4&gt;0, D4, 0)</f>
        <v>1</v>
      </c>
      <c r="E35" s="7">
        <f t="shared" si="96"/>
        <v>1</v>
      </c>
      <c r="F35" s="7">
        <f t="shared" si="96"/>
        <v>1</v>
      </c>
      <c r="G35" s="7">
        <f t="shared" si="96"/>
        <v>0</v>
      </c>
      <c r="H35" s="7">
        <f t="shared" si="96"/>
        <v>0</v>
      </c>
      <c r="I35" s="7">
        <f t="shared" si="96"/>
        <v>0</v>
      </c>
      <c r="J35" s="7">
        <f t="shared" si="96"/>
        <v>1</v>
      </c>
      <c r="K35" s="7">
        <f t="shared" si="96"/>
        <v>0</v>
      </c>
      <c r="L35" s="7">
        <f t="shared" si="96"/>
        <v>1</v>
      </c>
      <c r="M35" s="7">
        <f t="shared" si="96"/>
        <v>1</v>
      </c>
      <c r="N35" s="7">
        <f t="shared" si="96"/>
        <v>0</v>
      </c>
      <c r="O35" s="7">
        <f t="shared" si="96"/>
        <v>1</v>
      </c>
      <c r="P35" s="7">
        <f t="shared" si="96"/>
        <v>1</v>
      </c>
      <c r="Q35" s="7">
        <f t="shared" si="96"/>
        <v>0</v>
      </c>
      <c r="R35" s="7">
        <f t="shared" si="96"/>
        <v>0</v>
      </c>
      <c r="S35" s="7">
        <f t="shared" si="96"/>
        <v>0</v>
      </c>
      <c r="T35" s="7">
        <f t="shared" si="96"/>
        <v>0</v>
      </c>
      <c r="U35" s="7">
        <f t="shared" si="96"/>
        <v>0</v>
      </c>
      <c r="V35" s="7">
        <f t="shared" si="96"/>
        <v>0</v>
      </c>
      <c r="W35" s="7">
        <f t="shared" si="96"/>
        <v>0</v>
      </c>
      <c r="X35" s="7">
        <f t="shared" si="96"/>
        <v>0</v>
      </c>
      <c r="Y35" s="7">
        <f t="shared" si="96"/>
        <v>0</v>
      </c>
      <c r="Z35" s="7">
        <f t="shared" si="96"/>
        <v>0</v>
      </c>
      <c r="AA35" s="7">
        <f t="shared" si="96"/>
        <v>0</v>
      </c>
      <c r="AB35" s="7">
        <f t="shared" si="96"/>
        <v>0</v>
      </c>
      <c r="AD35" s="21">
        <f>C35*$B35</f>
        <v>27.027027027027028</v>
      </c>
      <c r="AE35" s="21">
        <f t="shared" ref="AE35:AE46" si="97">D35*$B35</f>
        <v>13.513513513513514</v>
      </c>
      <c r="AF35" s="21">
        <f t="shared" ref="AF35:AF46" si="98">E35*$B35</f>
        <v>13.513513513513514</v>
      </c>
      <c r="AG35" s="21">
        <f t="shared" ref="AG35:AG46" si="99">F35*$B35</f>
        <v>13.513513513513514</v>
      </c>
      <c r="AH35" s="21">
        <f t="shared" ref="AH35:AH46" si="100">G35*$B35</f>
        <v>0</v>
      </c>
      <c r="AI35" s="21">
        <f t="shared" ref="AI35:AI46" si="101">H35*$B35</f>
        <v>0</v>
      </c>
      <c r="AJ35" s="21">
        <f t="shared" ref="AJ35:AJ46" si="102">I35*$B35</f>
        <v>0</v>
      </c>
      <c r="AK35" s="21">
        <f t="shared" ref="AK35:AK46" si="103">J35*$B35</f>
        <v>13.513513513513514</v>
      </c>
      <c r="AL35" s="21">
        <f t="shared" ref="AL35:AL46" si="104">K35*$B35</f>
        <v>0</v>
      </c>
      <c r="AM35" s="21">
        <f t="shared" ref="AM35:AM46" si="105">L35*$B35</f>
        <v>13.513513513513514</v>
      </c>
      <c r="AN35" s="21">
        <f t="shared" ref="AN35:AN46" si="106">M35*$B35</f>
        <v>13.513513513513514</v>
      </c>
      <c r="AO35" s="21">
        <f t="shared" ref="AO35:AO46" si="107">N35*$B35</f>
        <v>0</v>
      </c>
      <c r="AP35" s="21">
        <f t="shared" ref="AP35:AP46" si="108">O35*$B35</f>
        <v>13.513513513513514</v>
      </c>
      <c r="AQ35" s="21">
        <f t="shared" ref="AQ35:AQ46" si="109">P35*$B35</f>
        <v>13.513513513513514</v>
      </c>
      <c r="AR35" s="21">
        <f t="shared" ref="AR35:AR46" si="110">Q35*$B35</f>
        <v>0</v>
      </c>
      <c r="AS35" s="21">
        <f t="shared" ref="AS35:AS46" si="111">R35*$B35</f>
        <v>0</v>
      </c>
      <c r="AT35" s="21">
        <f t="shared" ref="AT35:AT46" si="112">S35*$B35</f>
        <v>0</v>
      </c>
      <c r="AU35" s="21">
        <f t="shared" ref="AU35:AU46" si="113">T35*$B35</f>
        <v>0</v>
      </c>
      <c r="AV35" s="21">
        <f t="shared" ref="AV35:AV46" si="114">U35*$B35</f>
        <v>0</v>
      </c>
      <c r="AW35" s="21">
        <f t="shared" ref="AW35:AW46" si="115">V35*$B35</f>
        <v>0</v>
      </c>
      <c r="AX35" s="21">
        <f t="shared" ref="AX35:AX46" si="116">W35*$B35</f>
        <v>0</v>
      </c>
      <c r="AY35" s="21">
        <f t="shared" ref="AY35:AY46" si="117">X35*$B35</f>
        <v>0</v>
      </c>
      <c r="AZ35" s="21">
        <f t="shared" ref="AZ35:AZ46" si="118">Y35*$B35</f>
        <v>0</v>
      </c>
      <c r="BA35" s="21">
        <f t="shared" ref="BA35:BA46" si="119">Z35*$B35</f>
        <v>0</v>
      </c>
      <c r="BB35" s="21">
        <f t="shared" ref="BB35:BB46" si="120">AA35*$B35</f>
        <v>0</v>
      </c>
      <c r="BC35" s="21">
        <f t="shared" ref="BC35:BC46" si="121">AB35*$B35</f>
        <v>0</v>
      </c>
    </row>
    <row r="36" spans="1:55" x14ac:dyDescent="0.25">
      <c r="B36" s="77">
        <f t="shared" ref="B36:B46" si="122">B5</f>
        <v>10.810810810810811</v>
      </c>
      <c r="C36" s="7">
        <f t="shared" ref="C36:AB36" si="123">IF(C5&gt;0, C5, 0)</f>
        <v>0</v>
      </c>
      <c r="D36" s="7">
        <f t="shared" si="123"/>
        <v>1</v>
      </c>
      <c r="E36" s="7">
        <f t="shared" si="123"/>
        <v>1</v>
      </c>
      <c r="F36" s="7">
        <f t="shared" si="123"/>
        <v>0</v>
      </c>
      <c r="G36" s="7">
        <f t="shared" si="123"/>
        <v>0</v>
      </c>
      <c r="H36" s="7">
        <f t="shared" si="123"/>
        <v>0</v>
      </c>
      <c r="I36" s="7">
        <f t="shared" si="123"/>
        <v>1</v>
      </c>
      <c r="J36" s="7">
        <f t="shared" si="123"/>
        <v>2</v>
      </c>
      <c r="K36" s="7">
        <f t="shared" si="123"/>
        <v>0</v>
      </c>
      <c r="L36" s="7">
        <f t="shared" si="123"/>
        <v>2</v>
      </c>
      <c r="M36" s="7">
        <f t="shared" si="123"/>
        <v>2</v>
      </c>
      <c r="N36" s="7">
        <f t="shared" si="123"/>
        <v>1</v>
      </c>
      <c r="O36" s="7">
        <f t="shared" si="123"/>
        <v>2</v>
      </c>
      <c r="P36" s="7">
        <f t="shared" si="123"/>
        <v>1</v>
      </c>
      <c r="Q36" s="7">
        <f t="shared" si="123"/>
        <v>0</v>
      </c>
      <c r="R36" s="7">
        <f t="shared" si="123"/>
        <v>0</v>
      </c>
      <c r="S36" s="7">
        <f t="shared" si="123"/>
        <v>0</v>
      </c>
      <c r="T36" s="7">
        <f t="shared" si="123"/>
        <v>0</v>
      </c>
      <c r="U36" s="7">
        <f t="shared" si="123"/>
        <v>0</v>
      </c>
      <c r="V36" s="7">
        <f t="shared" si="123"/>
        <v>0</v>
      </c>
      <c r="W36" s="7">
        <f t="shared" si="123"/>
        <v>0</v>
      </c>
      <c r="X36" s="7">
        <f t="shared" si="123"/>
        <v>0</v>
      </c>
      <c r="Y36" s="7">
        <f t="shared" si="123"/>
        <v>0</v>
      </c>
      <c r="Z36" s="7">
        <f t="shared" si="123"/>
        <v>0</v>
      </c>
      <c r="AA36" s="7">
        <f t="shared" si="123"/>
        <v>1</v>
      </c>
      <c r="AB36" s="7">
        <f t="shared" si="123"/>
        <v>0</v>
      </c>
      <c r="AD36" s="21">
        <f t="shared" ref="AD36:AD46" si="124">C36*$B36</f>
        <v>0</v>
      </c>
      <c r="AE36" s="21">
        <f t="shared" si="97"/>
        <v>10.810810810810811</v>
      </c>
      <c r="AF36" s="21">
        <f t="shared" si="98"/>
        <v>10.810810810810811</v>
      </c>
      <c r="AG36" s="21">
        <f t="shared" si="99"/>
        <v>0</v>
      </c>
      <c r="AH36" s="21">
        <f t="shared" si="100"/>
        <v>0</v>
      </c>
      <c r="AI36" s="21">
        <f t="shared" si="101"/>
        <v>0</v>
      </c>
      <c r="AJ36" s="21">
        <f t="shared" si="102"/>
        <v>10.810810810810811</v>
      </c>
      <c r="AK36" s="21">
        <f t="shared" si="103"/>
        <v>21.621621621621621</v>
      </c>
      <c r="AL36" s="21">
        <f t="shared" si="104"/>
        <v>0</v>
      </c>
      <c r="AM36" s="21">
        <f t="shared" si="105"/>
        <v>21.621621621621621</v>
      </c>
      <c r="AN36" s="21">
        <f t="shared" si="106"/>
        <v>21.621621621621621</v>
      </c>
      <c r="AO36" s="21">
        <f t="shared" si="107"/>
        <v>10.810810810810811</v>
      </c>
      <c r="AP36" s="21">
        <f t="shared" si="108"/>
        <v>21.621621621621621</v>
      </c>
      <c r="AQ36" s="21">
        <f t="shared" si="109"/>
        <v>10.810810810810811</v>
      </c>
      <c r="AR36" s="21">
        <f t="shared" si="110"/>
        <v>0</v>
      </c>
      <c r="AS36" s="21">
        <f t="shared" si="111"/>
        <v>0</v>
      </c>
      <c r="AT36" s="21">
        <f t="shared" si="112"/>
        <v>0</v>
      </c>
      <c r="AU36" s="21">
        <f t="shared" si="113"/>
        <v>0</v>
      </c>
      <c r="AV36" s="21">
        <f t="shared" si="114"/>
        <v>0</v>
      </c>
      <c r="AW36" s="21">
        <f t="shared" si="115"/>
        <v>0</v>
      </c>
      <c r="AX36" s="21">
        <f t="shared" si="116"/>
        <v>0</v>
      </c>
      <c r="AY36" s="21">
        <f t="shared" si="117"/>
        <v>0</v>
      </c>
      <c r="AZ36" s="21">
        <f t="shared" si="118"/>
        <v>0</v>
      </c>
      <c r="BA36" s="21">
        <f t="shared" si="119"/>
        <v>0</v>
      </c>
      <c r="BB36" s="21">
        <f t="shared" si="120"/>
        <v>10.810810810810811</v>
      </c>
      <c r="BC36" s="21">
        <f t="shared" si="121"/>
        <v>0</v>
      </c>
    </row>
    <row r="37" spans="1:55" x14ac:dyDescent="0.25">
      <c r="B37" s="77">
        <f t="shared" si="122"/>
        <v>8.1081081081081088</v>
      </c>
      <c r="C37" s="7">
        <f t="shared" ref="C37:AB37" si="125">IF(C6&gt;0, C6, 0)</f>
        <v>0</v>
      </c>
      <c r="D37" s="7">
        <f t="shared" si="125"/>
        <v>0</v>
      </c>
      <c r="E37" s="7">
        <f t="shared" si="125"/>
        <v>0</v>
      </c>
      <c r="F37" s="7">
        <f t="shared" si="125"/>
        <v>0</v>
      </c>
      <c r="G37" s="7">
        <f t="shared" si="125"/>
        <v>0</v>
      </c>
      <c r="H37" s="7">
        <f t="shared" si="125"/>
        <v>0</v>
      </c>
      <c r="I37" s="7">
        <f t="shared" si="125"/>
        <v>0</v>
      </c>
      <c r="J37" s="7">
        <f t="shared" si="125"/>
        <v>0</v>
      </c>
      <c r="K37" s="7">
        <f t="shared" si="125"/>
        <v>0</v>
      </c>
      <c r="L37" s="7">
        <f t="shared" si="125"/>
        <v>0</v>
      </c>
      <c r="M37" s="7">
        <f t="shared" si="125"/>
        <v>0</v>
      </c>
      <c r="N37" s="7">
        <f t="shared" si="125"/>
        <v>0</v>
      </c>
      <c r="O37" s="7">
        <f t="shared" si="125"/>
        <v>0</v>
      </c>
      <c r="P37" s="7">
        <f t="shared" si="125"/>
        <v>0</v>
      </c>
      <c r="Q37" s="7">
        <f t="shared" si="125"/>
        <v>0</v>
      </c>
      <c r="R37" s="7">
        <f t="shared" si="125"/>
        <v>0</v>
      </c>
      <c r="S37" s="7">
        <f t="shared" si="125"/>
        <v>0</v>
      </c>
      <c r="T37" s="7">
        <f t="shared" si="125"/>
        <v>0</v>
      </c>
      <c r="U37" s="7">
        <f t="shared" si="125"/>
        <v>0</v>
      </c>
      <c r="V37" s="7">
        <f t="shared" si="125"/>
        <v>0</v>
      </c>
      <c r="W37" s="7">
        <f t="shared" si="125"/>
        <v>0</v>
      </c>
      <c r="X37" s="7">
        <f t="shared" si="125"/>
        <v>2</v>
      </c>
      <c r="Y37" s="7">
        <f t="shared" si="125"/>
        <v>0</v>
      </c>
      <c r="Z37" s="7">
        <f t="shared" si="125"/>
        <v>0</v>
      </c>
      <c r="AA37" s="7">
        <f t="shared" si="125"/>
        <v>0</v>
      </c>
      <c r="AB37" s="7">
        <f t="shared" si="125"/>
        <v>0</v>
      </c>
      <c r="AD37" s="21">
        <f t="shared" si="124"/>
        <v>0</v>
      </c>
      <c r="AE37" s="21">
        <f t="shared" si="97"/>
        <v>0</v>
      </c>
      <c r="AF37" s="21">
        <f t="shared" si="98"/>
        <v>0</v>
      </c>
      <c r="AG37" s="21">
        <f t="shared" si="99"/>
        <v>0</v>
      </c>
      <c r="AH37" s="21">
        <f t="shared" si="100"/>
        <v>0</v>
      </c>
      <c r="AI37" s="21">
        <f t="shared" si="101"/>
        <v>0</v>
      </c>
      <c r="AJ37" s="21">
        <f t="shared" si="102"/>
        <v>0</v>
      </c>
      <c r="AK37" s="21">
        <f t="shared" si="103"/>
        <v>0</v>
      </c>
      <c r="AL37" s="21">
        <f t="shared" si="104"/>
        <v>0</v>
      </c>
      <c r="AM37" s="21">
        <f t="shared" si="105"/>
        <v>0</v>
      </c>
      <c r="AN37" s="21">
        <f t="shared" si="106"/>
        <v>0</v>
      </c>
      <c r="AO37" s="21">
        <f t="shared" si="107"/>
        <v>0</v>
      </c>
      <c r="AP37" s="21">
        <f t="shared" si="108"/>
        <v>0</v>
      </c>
      <c r="AQ37" s="21">
        <f t="shared" si="109"/>
        <v>0</v>
      </c>
      <c r="AR37" s="21">
        <f t="shared" si="110"/>
        <v>0</v>
      </c>
      <c r="AS37" s="21">
        <f t="shared" si="111"/>
        <v>0</v>
      </c>
      <c r="AT37" s="21">
        <f t="shared" si="112"/>
        <v>0</v>
      </c>
      <c r="AU37" s="21">
        <f t="shared" si="113"/>
        <v>0</v>
      </c>
      <c r="AV37" s="21">
        <f t="shared" si="114"/>
        <v>0</v>
      </c>
      <c r="AW37" s="21">
        <f t="shared" si="115"/>
        <v>0</v>
      </c>
      <c r="AX37" s="21">
        <f t="shared" si="116"/>
        <v>0</v>
      </c>
      <c r="AY37" s="21">
        <f t="shared" si="117"/>
        <v>16.216216216216218</v>
      </c>
      <c r="AZ37" s="21">
        <f t="shared" si="118"/>
        <v>0</v>
      </c>
      <c r="BA37" s="21">
        <f t="shared" si="119"/>
        <v>0</v>
      </c>
      <c r="BB37" s="21">
        <f t="shared" si="120"/>
        <v>0</v>
      </c>
      <c r="BC37" s="21">
        <f t="shared" si="121"/>
        <v>0</v>
      </c>
    </row>
    <row r="38" spans="1:55" x14ac:dyDescent="0.25">
      <c r="B38" s="77">
        <f t="shared" si="122"/>
        <v>5.4054054054054053</v>
      </c>
      <c r="C38" s="7">
        <f t="shared" ref="C38:AB38" si="126">IF(C7&gt;0, C7, 0)</f>
        <v>0</v>
      </c>
      <c r="D38" s="7">
        <f t="shared" si="126"/>
        <v>0</v>
      </c>
      <c r="E38" s="7">
        <f t="shared" si="126"/>
        <v>0</v>
      </c>
      <c r="F38" s="7">
        <f t="shared" si="126"/>
        <v>0</v>
      </c>
      <c r="G38" s="7">
        <f t="shared" si="126"/>
        <v>0</v>
      </c>
      <c r="H38" s="7">
        <f t="shared" si="126"/>
        <v>0</v>
      </c>
      <c r="I38" s="7">
        <f t="shared" si="126"/>
        <v>0</v>
      </c>
      <c r="J38" s="7">
        <f t="shared" si="126"/>
        <v>0</v>
      </c>
      <c r="K38" s="7">
        <f t="shared" si="126"/>
        <v>0</v>
      </c>
      <c r="L38" s="7">
        <f t="shared" si="126"/>
        <v>0</v>
      </c>
      <c r="M38" s="7">
        <f t="shared" si="126"/>
        <v>0</v>
      </c>
      <c r="N38" s="7">
        <f t="shared" si="126"/>
        <v>0</v>
      </c>
      <c r="O38" s="7">
        <f t="shared" si="126"/>
        <v>0</v>
      </c>
      <c r="P38" s="7">
        <f t="shared" si="126"/>
        <v>0</v>
      </c>
      <c r="Q38" s="7">
        <f t="shared" si="126"/>
        <v>0</v>
      </c>
      <c r="R38" s="7">
        <f t="shared" si="126"/>
        <v>0</v>
      </c>
      <c r="S38" s="7">
        <f t="shared" si="126"/>
        <v>0</v>
      </c>
      <c r="T38" s="7">
        <f t="shared" si="126"/>
        <v>0</v>
      </c>
      <c r="U38" s="7">
        <f t="shared" si="126"/>
        <v>1</v>
      </c>
      <c r="V38" s="7">
        <f t="shared" si="126"/>
        <v>0</v>
      </c>
      <c r="W38" s="7">
        <f t="shared" si="126"/>
        <v>0</v>
      </c>
      <c r="X38" s="7">
        <f t="shared" si="126"/>
        <v>0</v>
      </c>
      <c r="Y38" s="7">
        <f t="shared" si="126"/>
        <v>0</v>
      </c>
      <c r="Z38" s="7">
        <f t="shared" si="126"/>
        <v>0</v>
      </c>
      <c r="AA38" s="7">
        <f t="shared" si="126"/>
        <v>0</v>
      </c>
      <c r="AB38" s="7">
        <f t="shared" si="126"/>
        <v>1</v>
      </c>
      <c r="AD38" s="21">
        <f t="shared" si="124"/>
        <v>0</v>
      </c>
      <c r="AE38" s="21">
        <f t="shared" si="97"/>
        <v>0</v>
      </c>
      <c r="AF38" s="21">
        <f t="shared" si="98"/>
        <v>0</v>
      </c>
      <c r="AG38" s="21">
        <f t="shared" si="99"/>
        <v>0</v>
      </c>
      <c r="AH38" s="21">
        <f t="shared" si="100"/>
        <v>0</v>
      </c>
      <c r="AI38" s="21">
        <f t="shared" si="101"/>
        <v>0</v>
      </c>
      <c r="AJ38" s="21">
        <f t="shared" si="102"/>
        <v>0</v>
      </c>
      <c r="AK38" s="21">
        <f t="shared" si="103"/>
        <v>0</v>
      </c>
      <c r="AL38" s="21">
        <f t="shared" si="104"/>
        <v>0</v>
      </c>
      <c r="AM38" s="21">
        <f t="shared" si="105"/>
        <v>0</v>
      </c>
      <c r="AN38" s="21">
        <f t="shared" si="106"/>
        <v>0</v>
      </c>
      <c r="AO38" s="21">
        <f t="shared" si="107"/>
        <v>0</v>
      </c>
      <c r="AP38" s="21">
        <f t="shared" si="108"/>
        <v>0</v>
      </c>
      <c r="AQ38" s="21">
        <f t="shared" si="109"/>
        <v>0</v>
      </c>
      <c r="AR38" s="21">
        <f t="shared" si="110"/>
        <v>0</v>
      </c>
      <c r="AS38" s="21">
        <f t="shared" si="111"/>
        <v>0</v>
      </c>
      <c r="AT38" s="21">
        <f t="shared" si="112"/>
        <v>0</v>
      </c>
      <c r="AU38" s="21">
        <f t="shared" si="113"/>
        <v>0</v>
      </c>
      <c r="AV38" s="21">
        <f t="shared" si="114"/>
        <v>5.4054054054054053</v>
      </c>
      <c r="AW38" s="21">
        <f t="shared" si="115"/>
        <v>0</v>
      </c>
      <c r="AX38" s="21">
        <f t="shared" si="116"/>
        <v>0</v>
      </c>
      <c r="AY38" s="21">
        <f t="shared" si="117"/>
        <v>0</v>
      </c>
      <c r="AZ38" s="21">
        <f t="shared" si="118"/>
        <v>0</v>
      </c>
      <c r="BA38" s="21">
        <f t="shared" si="119"/>
        <v>0</v>
      </c>
      <c r="BB38" s="21">
        <f t="shared" si="120"/>
        <v>0</v>
      </c>
      <c r="BC38" s="21">
        <f t="shared" si="121"/>
        <v>5.4054054054054053</v>
      </c>
    </row>
    <row r="39" spans="1:55" x14ac:dyDescent="0.25">
      <c r="B39" s="77">
        <f t="shared" si="122"/>
        <v>13.513513513513514</v>
      </c>
      <c r="C39" s="7">
        <f t="shared" ref="C39:AB39" si="127">IF(C8&gt;0, C8, 0)</f>
        <v>0</v>
      </c>
      <c r="D39" s="7">
        <f t="shared" si="127"/>
        <v>0</v>
      </c>
      <c r="E39" s="7">
        <f t="shared" si="127"/>
        <v>2</v>
      </c>
      <c r="F39" s="7">
        <f t="shared" si="127"/>
        <v>0</v>
      </c>
      <c r="G39" s="7">
        <f t="shared" si="127"/>
        <v>2</v>
      </c>
      <c r="H39" s="7">
        <f t="shared" si="127"/>
        <v>1</v>
      </c>
      <c r="I39" s="7">
        <f t="shared" si="127"/>
        <v>1</v>
      </c>
      <c r="J39" s="7">
        <f t="shared" si="127"/>
        <v>0</v>
      </c>
      <c r="K39" s="7">
        <f t="shared" si="127"/>
        <v>2</v>
      </c>
      <c r="L39" s="7">
        <f t="shared" si="127"/>
        <v>0</v>
      </c>
      <c r="M39" s="7">
        <f t="shared" si="127"/>
        <v>0</v>
      </c>
      <c r="N39" s="7">
        <f t="shared" si="127"/>
        <v>0</v>
      </c>
      <c r="O39" s="7">
        <f t="shared" si="127"/>
        <v>0</v>
      </c>
      <c r="P39" s="7">
        <f t="shared" si="127"/>
        <v>1</v>
      </c>
      <c r="Q39" s="7">
        <f t="shared" si="127"/>
        <v>0</v>
      </c>
      <c r="R39" s="7">
        <f t="shared" si="127"/>
        <v>0</v>
      </c>
      <c r="S39" s="7">
        <f t="shared" si="127"/>
        <v>0</v>
      </c>
      <c r="T39" s="7">
        <f t="shared" si="127"/>
        <v>0</v>
      </c>
      <c r="U39" s="7">
        <f t="shared" si="127"/>
        <v>0</v>
      </c>
      <c r="V39" s="7">
        <f t="shared" si="127"/>
        <v>0</v>
      </c>
      <c r="W39" s="7">
        <f t="shared" si="127"/>
        <v>0</v>
      </c>
      <c r="X39" s="7">
        <f t="shared" si="127"/>
        <v>0</v>
      </c>
      <c r="Y39" s="7">
        <f t="shared" si="127"/>
        <v>0</v>
      </c>
      <c r="Z39" s="7">
        <f t="shared" si="127"/>
        <v>0</v>
      </c>
      <c r="AA39" s="7">
        <f t="shared" si="127"/>
        <v>1</v>
      </c>
      <c r="AB39" s="7">
        <f t="shared" si="127"/>
        <v>0</v>
      </c>
      <c r="AD39" s="21">
        <f t="shared" si="124"/>
        <v>0</v>
      </c>
      <c r="AE39" s="21">
        <f t="shared" si="97"/>
        <v>0</v>
      </c>
      <c r="AF39" s="21">
        <f t="shared" si="98"/>
        <v>27.027027027027028</v>
      </c>
      <c r="AG39" s="21">
        <f t="shared" si="99"/>
        <v>0</v>
      </c>
      <c r="AH39" s="21">
        <f t="shared" si="100"/>
        <v>27.027027027027028</v>
      </c>
      <c r="AI39" s="21">
        <f t="shared" si="101"/>
        <v>13.513513513513514</v>
      </c>
      <c r="AJ39" s="21">
        <f t="shared" si="102"/>
        <v>13.513513513513514</v>
      </c>
      <c r="AK39" s="21">
        <f t="shared" si="103"/>
        <v>0</v>
      </c>
      <c r="AL39" s="21">
        <f t="shared" si="104"/>
        <v>27.027027027027028</v>
      </c>
      <c r="AM39" s="21">
        <f t="shared" si="105"/>
        <v>0</v>
      </c>
      <c r="AN39" s="21">
        <f t="shared" si="106"/>
        <v>0</v>
      </c>
      <c r="AO39" s="21">
        <f t="shared" si="107"/>
        <v>0</v>
      </c>
      <c r="AP39" s="21">
        <f t="shared" si="108"/>
        <v>0</v>
      </c>
      <c r="AQ39" s="21">
        <f t="shared" si="109"/>
        <v>13.513513513513514</v>
      </c>
      <c r="AR39" s="21">
        <f t="shared" si="110"/>
        <v>0</v>
      </c>
      <c r="AS39" s="21">
        <f t="shared" si="111"/>
        <v>0</v>
      </c>
      <c r="AT39" s="21">
        <f t="shared" si="112"/>
        <v>0</v>
      </c>
      <c r="AU39" s="21">
        <f t="shared" si="113"/>
        <v>0</v>
      </c>
      <c r="AV39" s="21">
        <f t="shared" si="114"/>
        <v>0</v>
      </c>
      <c r="AW39" s="21">
        <f t="shared" si="115"/>
        <v>0</v>
      </c>
      <c r="AX39" s="21">
        <f t="shared" si="116"/>
        <v>0</v>
      </c>
      <c r="AY39" s="21">
        <f t="shared" si="117"/>
        <v>0</v>
      </c>
      <c r="AZ39" s="21">
        <f t="shared" si="118"/>
        <v>0</v>
      </c>
      <c r="BA39" s="21">
        <f t="shared" si="119"/>
        <v>0</v>
      </c>
      <c r="BB39" s="21">
        <f t="shared" si="120"/>
        <v>13.513513513513514</v>
      </c>
      <c r="BC39" s="21">
        <f t="shared" si="121"/>
        <v>0</v>
      </c>
    </row>
    <row r="40" spans="1:55" x14ac:dyDescent="0.25">
      <c r="B40" s="77">
        <f t="shared" si="122"/>
        <v>5.4054054054054053</v>
      </c>
      <c r="C40" s="7">
        <f t="shared" ref="C40:AB40" si="128">IF(C9&gt;0, C9, 0)</f>
        <v>0</v>
      </c>
      <c r="D40" s="7">
        <f t="shared" si="128"/>
        <v>0</v>
      </c>
      <c r="E40" s="7">
        <f t="shared" si="128"/>
        <v>0</v>
      </c>
      <c r="F40" s="7">
        <f t="shared" si="128"/>
        <v>0</v>
      </c>
      <c r="G40" s="7">
        <f t="shared" si="128"/>
        <v>0</v>
      </c>
      <c r="H40" s="7">
        <f t="shared" si="128"/>
        <v>0</v>
      </c>
      <c r="I40" s="7">
        <f t="shared" si="128"/>
        <v>0</v>
      </c>
      <c r="J40" s="7">
        <f t="shared" si="128"/>
        <v>0</v>
      </c>
      <c r="K40" s="7">
        <f t="shared" si="128"/>
        <v>0</v>
      </c>
      <c r="L40" s="7">
        <f t="shared" si="128"/>
        <v>0</v>
      </c>
      <c r="M40" s="7">
        <f t="shared" si="128"/>
        <v>0</v>
      </c>
      <c r="N40" s="7">
        <f t="shared" si="128"/>
        <v>0</v>
      </c>
      <c r="O40" s="7">
        <f t="shared" si="128"/>
        <v>0</v>
      </c>
      <c r="P40" s="7">
        <f t="shared" si="128"/>
        <v>0</v>
      </c>
      <c r="Q40" s="7">
        <f t="shared" si="128"/>
        <v>0</v>
      </c>
      <c r="R40" s="7">
        <f t="shared" si="128"/>
        <v>0</v>
      </c>
      <c r="S40" s="7">
        <f t="shared" si="128"/>
        <v>0</v>
      </c>
      <c r="T40" s="7">
        <f t="shared" si="128"/>
        <v>0</v>
      </c>
      <c r="U40" s="7">
        <f t="shared" si="128"/>
        <v>0</v>
      </c>
      <c r="V40" s="7">
        <f t="shared" si="128"/>
        <v>0</v>
      </c>
      <c r="W40" s="7">
        <f t="shared" si="128"/>
        <v>0</v>
      </c>
      <c r="X40" s="7">
        <f t="shared" si="128"/>
        <v>0</v>
      </c>
      <c r="Y40" s="7">
        <f t="shared" si="128"/>
        <v>2</v>
      </c>
      <c r="Z40" s="7">
        <f t="shared" si="128"/>
        <v>2</v>
      </c>
      <c r="AA40" s="7">
        <f t="shared" si="128"/>
        <v>1</v>
      </c>
      <c r="AB40" s="7">
        <f t="shared" si="128"/>
        <v>0</v>
      </c>
      <c r="AD40" s="21">
        <f t="shared" si="124"/>
        <v>0</v>
      </c>
      <c r="AE40" s="21">
        <f t="shared" si="97"/>
        <v>0</v>
      </c>
      <c r="AF40" s="21">
        <f t="shared" si="98"/>
        <v>0</v>
      </c>
      <c r="AG40" s="21">
        <f t="shared" si="99"/>
        <v>0</v>
      </c>
      <c r="AH40" s="21">
        <f t="shared" si="100"/>
        <v>0</v>
      </c>
      <c r="AI40" s="21">
        <f t="shared" si="101"/>
        <v>0</v>
      </c>
      <c r="AJ40" s="21">
        <f t="shared" si="102"/>
        <v>0</v>
      </c>
      <c r="AK40" s="21">
        <f t="shared" si="103"/>
        <v>0</v>
      </c>
      <c r="AL40" s="21">
        <f t="shared" si="104"/>
        <v>0</v>
      </c>
      <c r="AM40" s="21">
        <f t="shared" si="105"/>
        <v>0</v>
      </c>
      <c r="AN40" s="21">
        <f t="shared" si="106"/>
        <v>0</v>
      </c>
      <c r="AO40" s="21">
        <f t="shared" si="107"/>
        <v>0</v>
      </c>
      <c r="AP40" s="21">
        <f t="shared" si="108"/>
        <v>0</v>
      </c>
      <c r="AQ40" s="21">
        <f t="shared" si="109"/>
        <v>0</v>
      </c>
      <c r="AR40" s="21">
        <f t="shared" si="110"/>
        <v>0</v>
      </c>
      <c r="AS40" s="21">
        <f t="shared" si="111"/>
        <v>0</v>
      </c>
      <c r="AT40" s="21">
        <f t="shared" si="112"/>
        <v>0</v>
      </c>
      <c r="AU40" s="21">
        <f t="shared" si="113"/>
        <v>0</v>
      </c>
      <c r="AV40" s="21">
        <f t="shared" si="114"/>
        <v>0</v>
      </c>
      <c r="AW40" s="21">
        <f t="shared" si="115"/>
        <v>0</v>
      </c>
      <c r="AX40" s="21">
        <f t="shared" si="116"/>
        <v>0</v>
      </c>
      <c r="AY40" s="21">
        <f t="shared" si="117"/>
        <v>0</v>
      </c>
      <c r="AZ40" s="21">
        <f t="shared" si="118"/>
        <v>10.810810810810811</v>
      </c>
      <c r="BA40" s="21">
        <f t="shared" si="119"/>
        <v>10.810810810810811</v>
      </c>
      <c r="BB40" s="21">
        <f t="shared" si="120"/>
        <v>5.4054054054054053</v>
      </c>
      <c r="BC40" s="21">
        <f t="shared" si="121"/>
        <v>0</v>
      </c>
    </row>
    <row r="41" spans="1:55" x14ac:dyDescent="0.25">
      <c r="B41" s="77">
        <f t="shared" si="122"/>
        <v>10.810810810810811</v>
      </c>
      <c r="C41" s="7">
        <f t="shared" ref="C41:AB41" si="129">IF(C10&gt;0, C10, 0)</f>
        <v>0</v>
      </c>
      <c r="D41" s="7">
        <f t="shared" si="129"/>
        <v>0</v>
      </c>
      <c r="E41" s="7">
        <f t="shared" si="129"/>
        <v>1</v>
      </c>
      <c r="F41" s="7">
        <f t="shared" si="129"/>
        <v>2</v>
      </c>
      <c r="G41" s="7">
        <f t="shared" si="129"/>
        <v>1</v>
      </c>
      <c r="H41" s="7">
        <f t="shared" si="129"/>
        <v>2</v>
      </c>
      <c r="I41" s="7">
        <f t="shared" si="129"/>
        <v>1</v>
      </c>
      <c r="J41" s="7">
        <f t="shared" si="129"/>
        <v>0</v>
      </c>
      <c r="K41" s="7">
        <f t="shared" si="129"/>
        <v>0</v>
      </c>
      <c r="L41" s="7">
        <f t="shared" si="129"/>
        <v>0</v>
      </c>
      <c r="M41" s="7">
        <f t="shared" si="129"/>
        <v>0</v>
      </c>
      <c r="N41" s="7">
        <f t="shared" si="129"/>
        <v>0</v>
      </c>
      <c r="O41" s="7">
        <f t="shared" si="129"/>
        <v>0</v>
      </c>
      <c r="P41" s="7">
        <f t="shared" si="129"/>
        <v>0</v>
      </c>
      <c r="Q41" s="7">
        <f t="shared" si="129"/>
        <v>0</v>
      </c>
      <c r="R41" s="7">
        <f t="shared" si="129"/>
        <v>0</v>
      </c>
      <c r="S41" s="7">
        <f t="shared" si="129"/>
        <v>0</v>
      </c>
      <c r="T41" s="7">
        <f t="shared" si="129"/>
        <v>0</v>
      </c>
      <c r="U41" s="7">
        <f t="shared" si="129"/>
        <v>1</v>
      </c>
      <c r="V41" s="7">
        <f t="shared" si="129"/>
        <v>0</v>
      </c>
      <c r="W41" s="7">
        <f t="shared" si="129"/>
        <v>0</v>
      </c>
      <c r="X41" s="7">
        <f t="shared" si="129"/>
        <v>0</v>
      </c>
      <c r="Y41" s="7">
        <f t="shared" si="129"/>
        <v>2</v>
      </c>
      <c r="Z41" s="7">
        <f t="shared" si="129"/>
        <v>2</v>
      </c>
      <c r="AA41" s="7">
        <f t="shared" si="129"/>
        <v>2</v>
      </c>
      <c r="AB41" s="7">
        <f t="shared" si="129"/>
        <v>0</v>
      </c>
      <c r="AD41" s="21">
        <f t="shared" si="124"/>
        <v>0</v>
      </c>
      <c r="AE41" s="21">
        <f t="shared" si="97"/>
        <v>0</v>
      </c>
      <c r="AF41" s="21">
        <f t="shared" si="98"/>
        <v>10.810810810810811</v>
      </c>
      <c r="AG41" s="21">
        <f t="shared" si="99"/>
        <v>21.621621621621621</v>
      </c>
      <c r="AH41" s="21">
        <f t="shared" si="100"/>
        <v>10.810810810810811</v>
      </c>
      <c r="AI41" s="21">
        <f t="shared" si="101"/>
        <v>21.621621621621621</v>
      </c>
      <c r="AJ41" s="21">
        <f t="shared" si="102"/>
        <v>10.810810810810811</v>
      </c>
      <c r="AK41" s="21">
        <f t="shared" si="103"/>
        <v>0</v>
      </c>
      <c r="AL41" s="21">
        <f t="shared" si="104"/>
        <v>0</v>
      </c>
      <c r="AM41" s="21">
        <f t="shared" si="105"/>
        <v>0</v>
      </c>
      <c r="AN41" s="21">
        <f t="shared" si="106"/>
        <v>0</v>
      </c>
      <c r="AO41" s="21">
        <f t="shared" si="107"/>
        <v>0</v>
      </c>
      <c r="AP41" s="21">
        <f t="shared" si="108"/>
        <v>0</v>
      </c>
      <c r="AQ41" s="21">
        <f t="shared" si="109"/>
        <v>0</v>
      </c>
      <c r="AR41" s="21">
        <f t="shared" si="110"/>
        <v>0</v>
      </c>
      <c r="AS41" s="21">
        <f t="shared" si="111"/>
        <v>0</v>
      </c>
      <c r="AT41" s="21">
        <f t="shared" si="112"/>
        <v>0</v>
      </c>
      <c r="AU41" s="21">
        <f t="shared" si="113"/>
        <v>0</v>
      </c>
      <c r="AV41" s="21">
        <f t="shared" si="114"/>
        <v>10.810810810810811</v>
      </c>
      <c r="AW41" s="21">
        <f t="shared" si="115"/>
        <v>0</v>
      </c>
      <c r="AX41" s="21">
        <f t="shared" si="116"/>
        <v>0</v>
      </c>
      <c r="AY41" s="21">
        <f t="shared" si="117"/>
        <v>0</v>
      </c>
      <c r="AZ41" s="21">
        <f t="shared" si="118"/>
        <v>21.621621621621621</v>
      </c>
      <c r="BA41" s="21">
        <f t="shared" si="119"/>
        <v>21.621621621621621</v>
      </c>
      <c r="BB41" s="21">
        <f t="shared" si="120"/>
        <v>21.621621621621621</v>
      </c>
      <c r="BC41" s="21">
        <f t="shared" si="121"/>
        <v>0</v>
      </c>
    </row>
    <row r="42" spans="1:55" x14ac:dyDescent="0.25">
      <c r="B42" s="77">
        <f t="shared" si="122"/>
        <v>2.7027027027027026</v>
      </c>
      <c r="C42" s="7">
        <f t="shared" ref="C42:AB42" si="130">IF(C11&gt;0, C11, 0)</f>
        <v>0</v>
      </c>
      <c r="D42" s="7">
        <f t="shared" si="130"/>
        <v>0</v>
      </c>
      <c r="E42" s="7">
        <f t="shared" si="130"/>
        <v>0</v>
      </c>
      <c r="F42" s="7">
        <f t="shared" si="130"/>
        <v>1</v>
      </c>
      <c r="G42" s="7">
        <f t="shared" si="130"/>
        <v>1</v>
      </c>
      <c r="H42" s="7">
        <f t="shared" si="130"/>
        <v>1</v>
      </c>
      <c r="I42" s="7">
        <f t="shared" si="130"/>
        <v>1</v>
      </c>
      <c r="J42" s="7">
        <f t="shared" si="130"/>
        <v>0</v>
      </c>
      <c r="K42" s="7">
        <f t="shared" si="130"/>
        <v>0</v>
      </c>
      <c r="L42" s="7">
        <f t="shared" si="130"/>
        <v>0</v>
      </c>
      <c r="M42" s="7">
        <f t="shared" si="130"/>
        <v>0</v>
      </c>
      <c r="N42" s="7">
        <f t="shared" si="130"/>
        <v>0</v>
      </c>
      <c r="O42" s="7">
        <f t="shared" si="130"/>
        <v>0</v>
      </c>
      <c r="P42" s="7">
        <f t="shared" si="130"/>
        <v>0</v>
      </c>
      <c r="Q42" s="7">
        <f t="shared" si="130"/>
        <v>0</v>
      </c>
      <c r="R42" s="7">
        <f t="shared" si="130"/>
        <v>0</v>
      </c>
      <c r="S42" s="7">
        <f t="shared" si="130"/>
        <v>0</v>
      </c>
      <c r="T42" s="7">
        <f t="shared" si="130"/>
        <v>0</v>
      </c>
      <c r="U42" s="7">
        <f t="shared" si="130"/>
        <v>0</v>
      </c>
      <c r="V42" s="7">
        <f t="shared" si="130"/>
        <v>0</v>
      </c>
      <c r="W42" s="7">
        <f t="shared" si="130"/>
        <v>0</v>
      </c>
      <c r="X42" s="7">
        <f t="shared" si="130"/>
        <v>0</v>
      </c>
      <c r="Y42" s="7">
        <f t="shared" si="130"/>
        <v>0</v>
      </c>
      <c r="Z42" s="7">
        <f t="shared" si="130"/>
        <v>0</v>
      </c>
      <c r="AA42" s="7">
        <f t="shared" si="130"/>
        <v>1</v>
      </c>
      <c r="AB42" s="7">
        <f t="shared" si="130"/>
        <v>0</v>
      </c>
      <c r="AD42" s="21">
        <f t="shared" si="124"/>
        <v>0</v>
      </c>
      <c r="AE42" s="21">
        <f t="shared" si="97"/>
        <v>0</v>
      </c>
      <c r="AF42" s="21">
        <f t="shared" si="98"/>
        <v>0</v>
      </c>
      <c r="AG42" s="21">
        <f t="shared" si="99"/>
        <v>2.7027027027027026</v>
      </c>
      <c r="AH42" s="21">
        <f t="shared" si="100"/>
        <v>2.7027027027027026</v>
      </c>
      <c r="AI42" s="21">
        <f t="shared" si="101"/>
        <v>2.7027027027027026</v>
      </c>
      <c r="AJ42" s="21">
        <f t="shared" si="102"/>
        <v>2.7027027027027026</v>
      </c>
      <c r="AK42" s="21">
        <f t="shared" si="103"/>
        <v>0</v>
      </c>
      <c r="AL42" s="21">
        <f t="shared" si="104"/>
        <v>0</v>
      </c>
      <c r="AM42" s="21">
        <f t="shared" si="105"/>
        <v>0</v>
      </c>
      <c r="AN42" s="21">
        <f t="shared" si="106"/>
        <v>0</v>
      </c>
      <c r="AO42" s="21">
        <f t="shared" si="107"/>
        <v>0</v>
      </c>
      <c r="AP42" s="21">
        <f t="shared" si="108"/>
        <v>0</v>
      </c>
      <c r="AQ42" s="21">
        <f t="shared" si="109"/>
        <v>0</v>
      </c>
      <c r="AR42" s="21">
        <f t="shared" si="110"/>
        <v>0</v>
      </c>
      <c r="AS42" s="21">
        <f t="shared" si="111"/>
        <v>0</v>
      </c>
      <c r="AT42" s="21">
        <f t="shared" si="112"/>
        <v>0</v>
      </c>
      <c r="AU42" s="21">
        <f t="shared" si="113"/>
        <v>0</v>
      </c>
      <c r="AV42" s="21">
        <f t="shared" si="114"/>
        <v>0</v>
      </c>
      <c r="AW42" s="21">
        <f t="shared" si="115"/>
        <v>0</v>
      </c>
      <c r="AX42" s="21">
        <f t="shared" si="116"/>
        <v>0</v>
      </c>
      <c r="AY42" s="21">
        <f t="shared" si="117"/>
        <v>0</v>
      </c>
      <c r="AZ42" s="21">
        <f t="shared" si="118"/>
        <v>0</v>
      </c>
      <c r="BA42" s="21">
        <f t="shared" si="119"/>
        <v>0</v>
      </c>
      <c r="BB42" s="21">
        <f t="shared" si="120"/>
        <v>2.7027027027027026</v>
      </c>
      <c r="BC42" s="21">
        <f t="shared" si="121"/>
        <v>0</v>
      </c>
    </row>
    <row r="43" spans="1:55" x14ac:dyDescent="0.25">
      <c r="B43" s="77">
        <f t="shared" si="122"/>
        <v>8.1081081081081088</v>
      </c>
      <c r="C43" s="7">
        <f t="shared" ref="C43:AB43" si="131">IF(C12&gt;0, C12, 0)</f>
        <v>0</v>
      </c>
      <c r="D43" s="7">
        <f t="shared" si="131"/>
        <v>0</v>
      </c>
      <c r="E43" s="7">
        <f t="shared" si="131"/>
        <v>0</v>
      </c>
      <c r="F43" s="7">
        <f t="shared" si="131"/>
        <v>0</v>
      </c>
      <c r="G43" s="7">
        <f t="shared" si="131"/>
        <v>0</v>
      </c>
      <c r="H43" s="7">
        <f t="shared" si="131"/>
        <v>0</v>
      </c>
      <c r="I43" s="7">
        <f t="shared" si="131"/>
        <v>0</v>
      </c>
      <c r="J43" s="7">
        <f t="shared" si="131"/>
        <v>1</v>
      </c>
      <c r="K43" s="7">
        <f t="shared" si="131"/>
        <v>0</v>
      </c>
      <c r="L43" s="7">
        <f t="shared" si="131"/>
        <v>0</v>
      </c>
      <c r="M43" s="7">
        <f t="shared" si="131"/>
        <v>1</v>
      </c>
      <c r="N43" s="7">
        <f t="shared" si="131"/>
        <v>1</v>
      </c>
      <c r="O43" s="7">
        <f t="shared" si="131"/>
        <v>0</v>
      </c>
      <c r="P43" s="7">
        <f t="shared" si="131"/>
        <v>1</v>
      </c>
      <c r="Q43" s="7">
        <f t="shared" si="131"/>
        <v>0</v>
      </c>
      <c r="R43" s="7">
        <f t="shared" si="131"/>
        <v>0</v>
      </c>
      <c r="S43" s="7">
        <f t="shared" si="131"/>
        <v>0</v>
      </c>
      <c r="T43" s="7">
        <f t="shared" si="131"/>
        <v>0</v>
      </c>
      <c r="U43" s="7">
        <f t="shared" si="131"/>
        <v>0</v>
      </c>
      <c r="V43" s="7">
        <f t="shared" si="131"/>
        <v>0</v>
      </c>
      <c r="W43" s="7">
        <f t="shared" si="131"/>
        <v>0</v>
      </c>
      <c r="X43" s="7">
        <f t="shared" si="131"/>
        <v>2</v>
      </c>
      <c r="Y43" s="7">
        <f t="shared" si="131"/>
        <v>0</v>
      </c>
      <c r="Z43" s="7">
        <f t="shared" si="131"/>
        <v>0</v>
      </c>
      <c r="AA43" s="7">
        <f t="shared" si="131"/>
        <v>0</v>
      </c>
      <c r="AB43" s="7">
        <f t="shared" si="131"/>
        <v>1</v>
      </c>
      <c r="AD43" s="21">
        <f t="shared" si="124"/>
        <v>0</v>
      </c>
      <c r="AE43" s="21">
        <f t="shared" si="97"/>
        <v>0</v>
      </c>
      <c r="AF43" s="21">
        <f t="shared" si="98"/>
        <v>0</v>
      </c>
      <c r="AG43" s="21">
        <f t="shared" si="99"/>
        <v>0</v>
      </c>
      <c r="AH43" s="21">
        <f t="shared" si="100"/>
        <v>0</v>
      </c>
      <c r="AI43" s="21">
        <f t="shared" si="101"/>
        <v>0</v>
      </c>
      <c r="AJ43" s="21">
        <f t="shared" si="102"/>
        <v>0</v>
      </c>
      <c r="AK43" s="21">
        <f t="shared" si="103"/>
        <v>8.1081081081081088</v>
      </c>
      <c r="AL43" s="21">
        <f t="shared" si="104"/>
        <v>0</v>
      </c>
      <c r="AM43" s="21">
        <f t="shared" si="105"/>
        <v>0</v>
      </c>
      <c r="AN43" s="21">
        <f t="shared" si="106"/>
        <v>8.1081081081081088</v>
      </c>
      <c r="AO43" s="21">
        <f t="shared" si="107"/>
        <v>8.1081081081081088</v>
      </c>
      <c r="AP43" s="21">
        <f t="shared" si="108"/>
        <v>0</v>
      </c>
      <c r="AQ43" s="21">
        <f t="shared" si="109"/>
        <v>8.1081081081081088</v>
      </c>
      <c r="AR43" s="21">
        <f t="shared" si="110"/>
        <v>0</v>
      </c>
      <c r="AS43" s="21">
        <f t="shared" si="111"/>
        <v>0</v>
      </c>
      <c r="AT43" s="21">
        <f t="shared" si="112"/>
        <v>0</v>
      </c>
      <c r="AU43" s="21">
        <f t="shared" si="113"/>
        <v>0</v>
      </c>
      <c r="AV43" s="21">
        <f t="shared" si="114"/>
        <v>0</v>
      </c>
      <c r="AW43" s="21">
        <f t="shared" si="115"/>
        <v>0</v>
      </c>
      <c r="AX43" s="21">
        <f t="shared" si="116"/>
        <v>0</v>
      </c>
      <c r="AY43" s="21">
        <f t="shared" si="117"/>
        <v>16.216216216216218</v>
      </c>
      <c r="AZ43" s="21">
        <f t="shared" si="118"/>
        <v>0</v>
      </c>
      <c r="BA43" s="21">
        <f t="shared" si="119"/>
        <v>0</v>
      </c>
      <c r="BB43" s="21">
        <f t="shared" si="120"/>
        <v>0</v>
      </c>
      <c r="BC43" s="21">
        <f t="shared" si="121"/>
        <v>8.1081081081081088</v>
      </c>
    </row>
    <row r="44" spans="1:55" x14ac:dyDescent="0.25">
      <c r="B44" s="77">
        <f t="shared" si="122"/>
        <v>2.7027027027027026</v>
      </c>
      <c r="C44" s="7">
        <f t="shared" ref="C44:AB44" si="132">IF(C13&gt;0, C13, 0)</f>
        <v>0</v>
      </c>
      <c r="D44" s="7">
        <f t="shared" si="132"/>
        <v>0</v>
      </c>
      <c r="E44" s="7">
        <f t="shared" si="132"/>
        <v>0</v>
      </c>
      <c r="F44" s="7">
        <f t="shared" si="132"/>
        <v>0</v>
      </c>
      <c r="G44" s="7">
        <f t="shared" si="132"/>
        <v>0</v>
      </c>
      <c r="H44" s="7">
        <f t="shared" si="132"/>
        <v>0</v>
      </c>
      <c r="I44" s="7">
        <f t="shared" si="132"/>
        <v>0</v>
      </c>
      <c r="J44" s="7">
        <f t="shared" si="132"/>
        <v>0</v>
      </c>
      <c r="K44" s="7">
        <f t="shared" si="132"/>
        <v>0</v>
      </c>
      <c r="L44" s="7">
        <f t="shared" si="132"/>
        <v>0</v>
      </c>
      <c r="M44" s="7">
        <f t="shared" si="132"/>
        <v>0</v>
      </c>
      <c r="N44" s="7">
        <f t="shared" si="132"/>
        <v>0</v>
      </c>
      <c r="O44" s="7">
        <f t="shared" si="132"/>
        <v>0</v>
      </c>
      <c r="P44" s="7">
        <f t="shared" si="132"/>
        <v>0</v>
      </c>
      <c r="Q44" s="7">
        <f t="shared" si="132"/>
        <v>0</v>
      </c>
      <c r="R44" s="7">
        <f t="shared" si="132"/>
        <v>1</v>
      </c>
      <c r="S44" s="7">
        <f t="shared" si="132"/>
        <v>1</v>
      </c>
      <c r="T44" s="7">
        <f t="shared" si="132"/>
        <v>1</v>
      </c>
      <c r="U44" s="7">
        <f t="shared" si="132"/>
        <v>1</v>
      </c>
      <c r="V44" s="7">
        <f t="shared" si="132"/>
        <v>1</v>
      </c>
      <c r="W44" s="7">
        <f t="shared" si="132"/>
        <v>0</v>
      </c>
      <c r="X44" s="7">
        <f t="shared" si="132"/>
        <v>0</v>
      </c>
      <c r="Y44" s="7">
        <f t="shared" si="132"/>
        <v>0</v>
      </c>
      <c r="Z44" s="7">
        <f t="shared" si="132"/>
        <v>0</v>
      </c>
      <c r="AA44" s="7">
        <f t="shared" si="132"/>
        <v>0</v>
      </c>
      <c r="AB44" s="7">
        <f t="shared" si="132"/>
        <v>0</v>
      </c>
      <c r="AD44" s="21">
        <f t="shared" si="124"/>
        <v>0</v>
      </c>
      <c r="AE44" s="21">
        <f t="shared" si="97"/>
        <v>0</v>
      </c>
      <c r="AF44" s="21">
        <f t="shared" si="98"/>
        <v>0</v>
      </c>
      <c r="AG44" s="21">
        <f t="shared" si="99"/>
        <v>0</v>
      </c>
      <c r="AH44" s="21">
        <f t="shared" si="100"/>
        <v>0</v>
      </c>
      <c r="AI44" s="21">
        <f t="shared" si="101"/>
        <v>0</v>
      </c>
      <c r="AJ44" s="21">
        <f t="shared" si="102"/>
        <v>0</v>
      </c>
      <c r="AK44" s="21">
        <f t="shared" si="103"/>
        <v>0</v>
      </c>
      <c r="AL44" s="21">
        <f t="shared" si="104"/>
        <v>0</v>
      </c>
      <c r="AM44" s="21">
        <f t="shared" si="105"/>
        <v>0</v>
      </c>
      <c r="AN44" s="21">
        <f t="shared" si="106"/>
        <v>0</v>
      </c>
      <c r="AO44" s="21">
        <f t="shared" si="107"/>
        <v>0</v>
      </c>
      <c r="AP44" s="21">
        <f t="shared" si="108"/>
        <v>0</v>
      </c>
      <c r="AQ44" s="21">
        <f t="shared" si="109"/>
        <v>0</v>
      </c>
      <c r="AR44" s="21">
        <f t="shared" si="110"/>
        <v>0</v>
      </c>
      <c r="AS44" s="21">
        <f t="shared" si="111"/>
        <v>2.7027027027027026</v>
      </c>
      <c r="AT44" s="21">
        <f t="shared" si="112"/>
        <v>2.7027027027027026</v>
      </c>
      <c r="AU44" s="21">
        <f t="shared" si="113"/>
        <v>2.7027027027027026</v>
      </c>
      <c r="AV44" s="21">
        <f t="shared" si="114"/>
        <v>2.7027027027027026</v>
      </c>
      <c r="AW44" s="21">
        <f t="shared" si="115"/>
        <v>2.7027027027027026</v>
      </c>
      <c r="AX44" s="21">
        <f t="shared" si="116"/>
        <v>0</v>
      </c>
      <c r="AY44" s="21">
        <f t="shared" si="117"/>
        <v>0</v>
      </c>
      <c r="AZ44" s="21">
        <f t="shared" si="118"/>
        <v>0</v>
      </c>
      <c r="BA44" s="21">
        <f t="shared" si="119"/>
        <v>0</v>
      </c>
      <c r="BB44" s="21">
        <f t="shared" si="120"/>
        <v>0</v>
      </c>
      <c r="BC44" s="21">
        <f t="shared" si="121"/>
        <v>0</v>
      </c>
    </row>
    <row r="45" spans="1:55" x14ac:dyDescent="0.25">
      <c r="B45" s="77">
        <f t="shared" si="122"/>
        <v>10.810810810810811</v>
      </c>
      <c r="C45" s="7">
        <f t="shared" ref="C45:AB45" si="133">IF(C14&gt;0, C14, 0)</f>
        <v>0</v>
      </c>
      <c r="D45" s="7">
        <f t="shared" si="133"/>
        <v>0</v>
      </c>
      <c r="E45" s="7">
        <f t="shared" si="133"/>
        <v>0</v>
      </c>
      <c r="F45" s="7">
        <f t="shared" si="133"/>
        <v>0</v>
      </c>
      <c r="G45" s="7">
        <f t="shared" si="133"/>
        <v>0</v>
      </c>
      <c r="H45" s="7">
        <f t="shared" si="133"/>
        <v>0</v>
      </c>
      <c r="I45" s="7">
        <f t="shared" si="133"/>
        <v>0</v>
      </c>
      <c r="J45" s="7">
        <f t="shared" si="133"/>
        <v>2</v>
      </c>
      <c r="K45" s="7">
        <f t="shared" si="133"/>
        <v>0</v>
      </c>
      <c r="L45" s="7">
        <f t="shared" si="133"/>
        <v>1</v>
      </c>
      <c r="M45" s="7">
        <f t="shared" si="133"/>
        <v>1</v>
      </c>
      <c r="N45" s="7">
        <f t="shared" si="133"/>
        <v>0</v>
      </c>
      <c r="O45" s="7">
        <f t="shared" si="133"/>
        <v>2</v>
      </c>
      <c r="P45" s="7">
        <f t="shared" si="133"/>
        <v>2</v>
      </c>
      <c r="Q45" s="7">
        <f t="shared" si="133"/>
        <v>0</v>
      </c>
      <c r="R45" s="7">
        <f t="shared" si="133"/>
        <v>0</v>
      </c>
      <c r="S45" s="7">
        <f t="shared" si="133"/>
        <v>0</v>
      </c>
      <c r="T45" s="7">
        <f t="shared" si="133"/>
        <v>0</v>
      </c>
      <c r="U45" s="7">
        <f t="shared" si="133"/>
        <v>0</v>
      </c>
      <c r="V45" s="7">
        <f t="shared" si="133"/>
        <v>0</v>
      </c>
      <c r="W45" s="7">
        <f t="shared" si="133"/>
        <v>0</v>
      </c>
      <c r="X45" s="7">
        <f t="shared" si="133"/>
        <v>0</v>
      </c>
      <c r="Y45" s="7">
        <f t="shared" si="133"/>
        <v>0</v>
      </c>
      <c r="Z45" s="7">
        <f t="shared" si="133"/>
        <v>0</v>
      </c>
      <c r="AA45" s="7">
        <f t="shared" si="133"/>
        <v>0</v>
      </c>
      <c r="AB45" s="7">
        <f t="shared" si="133"/>
        <v>0</v>
      </c>
      <c r="AD45" s="21">
        <f t="shared" si="124"/>
        <v>0</v>
      </c>
      <c r="AE45" s="21">
        <f t="shared" si="97"/>
        <v>0</v>
      </c>
      <c r="AF45" s="21">
        <f t="shared" si="98"/>
        <v>0</v>
      </c>
      <c r="AG45" s="21">
        <f t="shared" si="99"/>
        <v>0</v>
      </c>
      <c r="AH45" s="21">
        <f t="shared" si="100"/>
        <v>0</v>
      </c>
      <c r="AI45" s="21">
        <f t="shared" si="101"/>
        <v>0</v>
      </c>
      <c r="AJ45" s="21">
        <f t="shared" si="102"/>
        <v>0</v>
      </c>
      <c r="AK45" s="21">
        <f t="shared" si="103"/>
        <v>21.621621621621621</v>
      </c>
      <c r="AL45" s="21">
        <f t="shared" si="104"/>
        <v>0</v>
      </c>
      <c r="AM45" s="21">
        <f t="shared" si="105"/>
        <v>10.810810810810811</v>
      </c>
      <c r="AN45" s="21">
        <f t="shared" si="106"/>
        <v>10.810810810810811</v>
      </c>
      <c r="AO45" s="21">
        <f t="shared" si="107"/>
        <v>0</v>
      </c>
      <c r="AP45" s="21">
        <f t="shared" si="108"/>
        <v>21.621621621621621</v>
      </c>
      <c r="AQ45" s="21">
        <f t="shared" si="109"/>
        <v>21.621621621621621</v>
      </c>
      <c r="AR45" s="21">
        <f t="shared" si="110"/>
        <v>0</v>
      </c>
      <c r="AS45" s="21">
        <f t="shared" si="111"/>
        <v>0</v>
      </c>
      <c r="AT45" s="21">
        <f t="shared" si="112"/>
        <v>0</v>
      </c>
      <c r="AU45" s="21">
        <f t="shared" si="113"/>
        <v>0</v>
      </c>
      <c r="AV45" s="21">
        <f t="shared" si="114"/>
        <v>0</v>
      </c>
      <c r="AW45" s="21">
        <f t="shared" si="115"/>
        <v>0</v>
      </c>
      <c r="AX45" s="21">
        <f t="shared" si="116"/>
        <v>0</v>
      </c>
      <c r="AY45" s="21">
        <f t="shared" si="117"/>
        <v>0</v>
      </c>
      <c r="AZ45" s="21">
        <f t="shared" si="118"/>
        <v>0</v>
      </c>
      <c r="BA45" s="21">
        <f t="shared" si="119"/>
        <v>0</v>
      </c>
      <c r="BB45" s="21">
        <f t="shared" si="120"/>
        <v>0</v>
      </c>
      <c r="BC45" s="21">
        <f t="shared" si="121"/>
        <v>0</v>
      </c>
    </row>
    <row r="46" spans="1:55" x14ac:dyDescent="0.25">
      <c r="B46" s="77">
        <f t="shared" si="122"/>
        <v>8.1081081081081088</v>
      </c>
      <c r="C46" s="7">
        <f t="shared" ref="C46:AB46" si="134">IF(C15&gt;0, C15, 0)</f>
        <v>2</v>
      </c>
      <c r="D46" s="7">
        <f t="shared" si="134"/>
        <v>1</v>
      </c>
      <c r="E46" s="7">
        <f t="shared" si="134"/>
        <v>0</v>
      </c>
      <c r="F46" s="7">
        <f t="shared" si="134"/>
        <v>0</v>
      </c>
      <c r="G46" s="7">
        <f t="shared" si="134"/>
        <v>0</v>
      </c>
      <c r="H46" s="7">
        <f t="shared" si="134"/>
        <v>0</v>
      </c>
      <c r="I46" s="7">
        <f t="shared" si="134"/>
        <v>0</v>
      </c>
      <c r="J46" s="7">
        <f t="shared" si="134"/>
        <v>1</v>
      </c>
      <c r="K46" s="7">
        <f t="shared" si="134"/>
        <v>0</v>
      </c>
      <c r="L46" s="7">
        <f t="shared" si="134"/>
        <v>0</v>
      </c>
      <c r="M46" s="7">
        <f t="shared" si="134"/>
        <v>1</v>
      </c>
      <c r="N46" s="7">
        <f t="shared" si="134"/>
        <v>0</v>
      </c>
      <c r="O46" s="7">
        <f t="shared" si="134"/>
        <v>1</v>
      </c>
      <c r="P46" s="7">
        <f t="shared" si="134"/>
        <v>0</v>
      </c>
      <c r="Q46" s="7">
        <f t="shared" si="134"/>
        <v>0</v>
      </c>
      <c r="R46" s="7">
        <f t="shared" si="134"/>
        <v>0</v>
      </c>
      <c r="S46" s="7">
        <f t="shared" si="134"/>
        <v>0</v>
      </c>
      <c r="T46" s="7">
        <f t="shared" si="134"/>
        <v>0</v>
      </c>
      <c r="U46" s="7">
        <f t="shared" si="134"/>
        <v>0</v>
      </c>
      <c r="V46" s="7">
        <f t="shared" si="134"/>
        <v>0</v>
      </c>
      <c r="W46" s="7">
        <f t="shared" si="134"/>
        <v>0</v>
      </c>
      <c r="X46" s="7">
        <f t="shared" si="134"/>
        <v>0</v>
      </c>
      <c r="Y46" s="7">
        <f t="shared" si="134"/>
        <v>0</v>
      </c>
      <c r="Z46" s="7">
        <f t="shared" si="134"/>
        <v>0</v>
      </c>
      <c r="AA46" s="7">
        <f t="shared" si="134"/>
        <v>1</v>
      </c>
      <c r="AB46" s="7">
        <f t="shared" si="134"/>
        <v>0</v>
      </c>
      <c r="AD46" s="21">
        <f t="shared" si="124"/>
        <v>16.216216216216218</v>
      </c>
      <c r="AE46" s="21">
        <f t="shared" si="97"/>
        <v>8.1081081081081088</v>
      </c>
      <c r="AF46" s="21">
        <f t="shared" si="98"/>
        <v>0</v>
      </c>
      <c r="AG46" s="21">
        <f t="shared" si="99"/>
        <v>0</v>
      </c>
      <c r="AH46" s="21">
        <f t="shared" si="100"/>
        <v>0</v>
      </c>
      <c r="AI46" s="21">
        <f t="shared" si="101"/>
        <v>0</v>
      </c>
      <c r="AJ46" s="21">
        <f t="shared" si="102"/>
        <v>0</v>
      </c>
      <c r="AK46" s="21">
        <f t="shared" si="103"/>
        <v>8.1081081081081088</v>
      </c>
      <c r="AL46" s="21">
        <f t="shared" si="104"/>
        <v>0</v>
      </c>
      <c r="AM46" s="21">
        <f t="shared" si="105"/>
        <v>0</v>
      </c>
      <c r="AN46" s="21">
        <f t="shared" si="106"/>
        <v>8.1081081081081088</v>
      </c>
      <c r="AO46" s="21">
        <f t="shared" si="107"/>
        <v>0</v>
      </c>
      <c r="AP46" s="21">
        <f t="shared" si="108"/>
        <v>8.1081081081081088</v>
      </c>
      <c r="AQ46" s="21">
        <f t="shared" si="109"/>
        <v>0</v>
      </c>
      <c r="AR46" s="21">
        <f t="shared" si="110"/>
        <v>0</v>
      </c>
      <c r="AS46" s="21">
        <f t="shared" si="111"/>
        <v>0</v>
      </c>
      <c r="AT46" s="21">
        <f t="shared" si="112"/>
        <v>0</v>
      </c>
      <c r="AU46" s="21">
        <f t="shared" si="113"/>
        <v>0</v>
      </c>
      <c r="AV46" s="21">
        <f t="shared" si="114"/>
        <v>0</v>
      </c>
      <c r="AW46" s="21">
        <f t="shared" si="115"/>
        <v>0</v>
      </c>
      <c r="AX46" s="21">
        <f t="shared" si="116"/>
        <v>0</v>
      </c>
      <c r="AY46" s="21">
        <f t="shared" si="117"/>
        <v>0</v>
      </c>
      <c r="AZ46" s="21">
        <f t="shared" si="118"/>
        <v>0</v>
      </c>
      <c r="BA46" s="21">
        <f t="shared" si="119"/>
        <v>0</v>
      </c>
      <c r="BB46" s="21">
        <f t="shared" si="120"/>
        <v>8.1081081081081088</v>
      </c>
      <c r="BC46" s="21">
        <f t="shared" si="121"/>
        <v>0</v>
      </c>
    </row>
    <row r="47" spans="1:55" x14ac:dyDescent="0.25">
      <c r="AD47" s="78">
        <f>SUM(AD35:AD46)</f>
        <v>43.243243243243242</v>
      </c>
      <c r="AE47" s="78">
        <f t="shared" ref="AE47" si="135">SUM(AE35:AE46)</f>
        <v>32.432432432432435</v>
      </c>
      <c r="AF47" s="78">
        <f t="shared" ref="AF47" si="136">SUM(AF35:AF46)</f>
        <v>62.162162162162161</v>
      </c>
      <c r="AG47" s="78">
        <f t="shared" ref="AG47" si="137">SUM(AG35:AG46)</f>
        <v>37.837837837837839</v>
      </c>
      <c r="AH47" s="78">
        <f t="shared" ref="AH47" si="138">SUM(AH35:AH46)</f>
        <v>40.54054054054054</v>
      </c>
      <c r="AI47" s="78">
        <f t="shared" ref="AI47" si="139">SUM(AI35:AI46)</f>
        <v>37.837837837837839</v>
      </c>
      <c r="AJ47" s="78">
        <f t="shared" ref="AJ47" si="140">SUM(AJ35:AJ46)</f>
        <v>37.837837837837832</v>
      </c>
      <c r="AK47" s="78">
        <f t="shared" ref="AK47" si="141">SUM(AK35:AK46)</f>
        <v>72.972972972972983</v>
      </c>
      <c r="AL47" s="78">
        <f t="shared" ref="AL47" si="142">SUM(AL35:AL46)</f>
        <v>27.027027027027028</v>
      </c>
      <c r="AM47" s="78">
        <f t="shared" ref="AM47" si="143">SUM(AM35:AM46)</f>
        <v>45.945945945945951</v>
      </c>
      <c r="AN47" s="78">
        <f t="shared" ref="AN47" si="144">SUM(AN35:AN46)</f>
        <v>62.162162162162161</v>
      </c>
      <c r="AO47" s="78">
        <f t="shared" ref="AO47" si="145">SUM(AO35:AO46)</f>
        <v>18.918918918918919</v>
      </c>
      <c r="AP47" s="78">
        <f t="shared" ref="AP47" si="146">SUM(AP35:AP46)</f>
        <v>64.86486486486487</v>
      </c>
      <c r="AQ47" s="78">
        <f t="shared" ref="AQ47" si="147">SUM(AQ35:AQ46)</f>
        <v>67.567567567567579</v>
      </c>
      <c r="AR47" s="78">
        <f t="shared" ref="AR47" si="148">SUM(AR35:AR46)</f>
        <v>0</v>
      </c>
      <c r="AS47" s="78">
        <f t="shared" ref="AS47" si="149">SUM(AS35:AS46)</f>
        <v>2.7027027027027026</v>
      </c>
      <c r="AT47" s="78">
        <f t="shared" ref="AT47" si="150">SUM(AT35:AT46)</f>
        <v>2.7027027027027026</v>
      </c>
      <c r="AU47" s="78">
        <f t="shared" ref="AU47" si="151">SUM(AU35:AU46)</f>
        <v>2.7027027027027026</v>
      </c>
      <c r="AV47" s="78">
        <f t="shared" ref="AV47" si="152">SUM(AV35:AV46)</f>
        <v>18.918918918918919</v>
      </c>
      <c r="AW47" s="78">
        <f t="shared" ref="AW47" si="153">SUM(AW35:AW46)</f>
        <v>2.7027027027027026</v>
      </c>
      <c r="AX47" s="78">
        <f t="shared" ref="AX47" si="154">SUM(AX35:AX46)</f>
        <v>0</v>
      </c>
      <c r="AY47" s="78">
        <f t="shared" ref="AY47" si="155">SUM(AY35:AY46)</f>
        <v>32.432432432432435</v>
      </c>
      <c r="AZ47" s="78">
        <f t="shared" ref="AZ47" si="156">SUM(AZ35:AZ46)</f>
        <v>32.432432432432435</v>
      </c>
      <c r="BA47" s="78">
        <f t="shared" ref="BA47" si="157">SUM(BA35:BA46)</f>
        <v>32.432432432432435</v>
      </c>
      <c r="BB47" s="78">
        <f t="shared" ref="BB47" si="158">SUM(BB35:BB46)</f>
        <v>62.162162162162161</v>
      </c>
      <c r="BC47" s="78">
        <f t="shared" ref="BC47" si="159">SUM(BC35:BC46)</f>
        <v>13.513513513513514</v>
      </c>
    </row>
    <row r="49" spans="1:55" x14ac:dyDescent="0.25">
      <c r="A49" s="2" t="s">
        <v>130</v>
      </c>
      <c r="C49" t="s">
        <v>138</v>
      </c>
      <c r="AD49" t="s">
        <v>139</v>
      </c>
    </row>
    <row r="50" spans="1:55" x14ac:dyDescent="0.25">
      <c r="A50" s="2" t="s">
        <v>77</v>
      </c>
      <c r="B50" s="77">
        <f>B4</f>
        <v>13.513513513513514</v>
      </c>
      <c r="C50" s="7">
        <f>IF(C4&lt;0, C4 * -1, 0)</f>
        <v>0</v>
      </c>
      <c r="D50" s="7">
        <f t="shared" ref="D50:AB50" si="160">IF(D4&lt;0, D4 * -1, 0)</f>
        <v>0</v>
      </c>
      <c r="E50" s="7">
        <f t="shared" si="160"/>
        <v>0</v>
      </c>
      <c r="F50" s="7">
        <f t="shared" si="160"/>
        <v>0</v>
      </c>
      <c r="G50" s="7">
        <f t="shared" si="160"/>
        <v>0</v>
      </c>
      <c r="H50" s="7">
        <f t="shared" si="160"/>
        <v>0</v>
      </c>
      <c r="I50" s="7">
        <f t="shared" si="160"/>
        <v>0</v>
      </c>
      <c r="J50" s="7">
        <f t="shared" si="160"/>
        <v>0</v>
      </c>
      <c r="K50" s="7">
        <f t="shared" si="160"/>
        <v>1</v>
      </c>
      <c r="L50" s="7">
        <f t="shared" si="160"/>
        <v>0</v>
      </c>
      <c r="M50" s="7">
        <f t="shared" si="160"/>
        <v>0</v>
      </c>
      <c r="N50" s="7">
        <f t="shared" si="160"/>
        <v>0</v>
      </c>
      <c r="O50" s="7">
        <f t="shared" si="160"/>
        <v>0</v>
      </c>
      <c r="P50" s="7">
        <f t="shared" si="160"/>
        <v>0</v>
      </c>
      <c r="Q50" s="7">
        <f t="shared" si="160"/>
        <v>0</v>
      </c>
      <c r="R50" s="7">
        <f t="shared" si="160"/>
        <v>0</v>
      </c>
      <c r="S50" s="7">
        <f t="shared" si="160"/>
        <v>0</v>
      </c>
      <c r="T50" s="7">
        <f t="shared" si="160"/>
        <v>0</v>
      </c>
      <c r="U50" s="7">
        <f t="shared" si="160"/>
        <v>0</v>
      </c>
      <c r="V50" s="7">
        <f t="shared" si="160"/>
        <v>0</v>
      </c>
      <c r="W50" s="7">
        <f t="shared" si="160"/>
        <v>0</v>
      </c>
      <c r="X50" s="7">
        <f t="shared" si="160"/>
        <v>0</v>
      </c>
      <c r="Y50" s="7">
        <f t="shared" si="160"/>
        <v>0</v>
      </c>
      <c r="Z50" s="7">
        <f t="shared" si="160"/>
        <v>0</v>
      </c>
      <c r="AA50" s="7">
        <f t="shared" si="160"/>
        <v>0</v>
      </c>
      <c r="AB50" s="7">
        <f t="shared" si="160"/>
        <v>0</v>
      </c>
      <c r="AD50" s="21">
        <f>C50*$B50</f>
        <v>0</v>
      </c>
      <c r="AE50" s="21">
        <f t="shared" ref="AE50:AE61" si="161">D50*$B50</f>
        <v>0</v>
      </c>
      <c r="AF50" s="21">
        <f t="shared" ref="AF50:AF61" si="162">E50*$B50</f>
        <v>0</v>
      </c>
      <c r="AG50" s="21">
        <f t="shared" ref="AG50:AG61" si="163">F50*$B50</f>
        <v>0</v>
      </c>
      <c r="AH50" s="21">
        <f t="shared" ref="AH50:AH61" si="164">G50*$B50</f>
        <v>0</v>
      </c>
      <c r="AI50" s="21">
        <f t="shared" ref="AI50:AI61" si="165">H50*$B50</f>
        <v>0</v>
      </c>
      <c r="AJ50" s="21">
        <f t="shared" ref="AJ50:AJ61" si="166">I50*$B50</f>
        <v>0</v>
      </c>
      <c r="AK50" s="21">
        <f t="shared" ref="AK50:AK61" si="167">J50*$B50</f>
        <v>0</v>
      </c>
      <c r="AL50" s="21">
        <f t="shared" ref="AL50:AL61" si="168">K50*$B50</f>
        <v>13.513513513513514</v>
      </c>
      <c r="AM50" s="21">
        <f t="shared" ref="AM50:AM61" si="169">L50*$B50</f>
        <v>0</v>
      </c>
      <c r="AN50" s="21">
        <f t="shared" ref="AN50:AN61" si="170">M50*$B50</f>
        <v>0</v>
      </c>
      <c r="AO50" s="21">
        <f t="shared" ref="AO50:AO61" si="171">N50*$B50</f>
        <v>0</v>
      </c>
      <c r="AP50" s="21">
        <f t="shared" ref="AP50:AP61" si="172">O50*$B50</f>
        <v>0</v>
      </c>
      <c r="AQ50" s="21">
        <f t="shared" ref="AQ50:AQ61" si="173">P50*$B50</f>
        <v>0</v>
      </c>
      <c r="AR50" s="21">
        <f t="shared" ref="AR50:AR61" si="174">Q50*$B50</f>
        <v>0</v>
      </c>
      <c r="AS50" s="21">
        <f t="shared" ref="AS50:AS61" si="175">R50*$B50</f>
        <v>0</v>
      </c>
      <c r="AT50" s="21">
        <f t="shared" ref="AT50:AT61" si="176">S50*$B50</f>
        <v>0</v>
      </c>
      <c r="AU50" s="21">
        <f t="shared" ref="AU50:AU61" si="177">T50*$B50</f>
        <v>0</v>
      </c>
      <c r="AV50" s="21">
        <f t="shared" ref="AV50:AV61" si="178">U50*$B50</f>
        <v>0</v>
      </c>
      <c r="AW50" s="21">
        <f t="shared" ref="AW50:AW61" si="179">V50*$B50</f>
        <v>0</v>
      </c>
      <c r="AX50" s="21">
        <f t="shared" ref="AX50:AX61" si="180">W50*$B50</f>
        <v>0</v>
      </c>
      <c r="AY50" s="21">
        <f t="shared" ref="AY50:AY61" si="181">X50*$B50</f>
        <v>0</v>
      </c>
      <c r="AZ50" s="21">
        <f t="shared" ref="AZ50:AZ61" si="182">Y50*$B50</f>
        <v>0</v>
      </c>
      <c r="BA50" s="21">
        <f t="shared" ref="BA50:BA61" si="183">Z50*$B50</f>
        <v>0</v>
      </c>
      <c r="BB50" s="21">
        <f t="shared" ref="BB50:BB61" si="184">AA50*$B50</f>
        <v>0</v>
      </c>
      <c r="BC50" s="21">
        <f t="shared" ref="BC50:BC61" si="185">AB50*$B50</f>
        <v>0</v>
      </c>
    </row>
    <row r="51" spans="1:55" x14ac:dyDescent="0.25">
      <c r="B51" s="77">
        <f t="shared" ref="B51:B61" si="186">B5</f>
        <v>10.810810810810811</v>
      </c>
      <c r="C51" s="7">
        <f t="shared" ref="C51:AB51" si="187">IF(C5&lt;0, C5 * -1, 0)</f>
        <v>1</v>
      </c>
      <c r="D51" s="7">
        <f t="shared" si="187"/>
        <v>0</v>
      </c>
      <c r="E51" s="7">
        <f t="shared" si="187"/>
        <v>0</v>
      </c>
      <c r="F51" s="7">
        <f t="shared" si="187"/>
        <v>0</v>
      </c>
      <c r="G51" s="7">
        <f t="shared" si="187"/>
        <v>0</v>
      </c>
      <c r="H51" s="7">
        <f t="shared" si="187"/>
        <v>0</v>
      </c>
      <c r="I51" s="7">
        <f t="shared" si="187"/>
        <v>0</v>
      </c>
      <c r="J51" s="7">
        <f t="shared" si="187"/>
        <v>0</v>
      </c>
      <c r="K51" s="7">
        <f t="shared" si="187"/>
        <v>0</v>
      </c>
      <c r="L51" s="7">
        <f t="shared" si="187"/>
        <v>0</v>
      </c>
      <c r="M51" s="7">
        <f t="shared" si="187"/>
        <v>0</v>
      </c>
      <c r="N51" s="7">
        <f t="shared" si="187"/>
        <v>0</v>
      </c>
      <c r="O51" s="7">
        <f t="shared" si="187"/>
        <v>0</v>
      </c>
      <c r="P51" s="7">
        <f t="shared" si="187"/>
        <v>0</v>
      </c>
      <c r="Q51" s="7">
        <f t="shared" si="187"/>
        <v>0</v>
      </c>
      <c r="R51" s="7">
        <f t="shared" si="187"/>
        <v>0</v>
      </c>
      <c r="S51" s="7">
        <f t="shared" si="187"/>
        <v>0</v>
      </c>
      <c r="T51" s="7">
        <f t="shared" si="187"/>
        <v>0</v>
      </c>
      <c r="U51" s="7">
        <f t="shared" si="187"/>
        <v>0</v>
      </c>
      <c r="V51" s="7">
        <f t="shared" si="187"/>
        <v>0</v>
      </c>
      <c r="W51" s="7">
        <f t="shared" si="187"/>
        <v>0</v>
      </c>
      <c r="X51" s="7">
        <f t="shared" si="187"/>
        <v>0</v>
      </c>
      <c r="Y51" s="7">
        <f t="shared" si="187"/>
        <v>0</v>
      </c>
      <c r="Z51" s="7">
        <f t="shared" si="187"/>
        <v>1</v>
      </c>
      <c r="AA51" s="7">
        <f t="shared" si="187"/>
        <v>0</v>
      </c>
      <c r="AB51" s="7">
        <f t="shared" si="187"/>
        <v>0</v>
      </c>
      <c r="AD51" s="21">
        <f t="shared" ref="AD51:AD61" si="188">C51*$B51</f>
        <v>10.810810810810811</v>
      </c>
      <c r="AE51" s="21">
        <f t="shared" si="161"/>
        <v>0</v>
      </c>
      <c r="AF51" s="21">
        <f t="shared" si="162"/>
        <v>0</v>
      </c>
      <c r="AG51" s="21">
        <f t="shared" si="163"/>
        <v>0</v>
      </c>
      <c r="AH51" s="21">
        <f t="shared" si="164"/>
        <v>0</v>
      </c>
      <c r="AI51" s="21">
        <f t="shared" si="165"/>
        <v>0</v>
      </c>
      <c r="AJ51" s="21">
        <f t="shared" si="166"/>
        <v>0</v>
      </c>
      <c r="AK51" s="21">
        <f t="shared" si="167"/>
        <v>0</v>
      </c>
      <c r="AL51" s="21">
        <f t="shared" si="168"/>
        <v>0</v>
      </c>
      <c r="AM51" s="21">
        <f t="shared" si="169"/>
        <v>0</v>
      </c>
      <c r="AN51" s="21">
        <f t="shared" si="170"/>
        <v>0</v>
      </c>
      <c r="AO51" s="21">
        <f t="shared" si="171"/>
        <v>0</v>
      </c>
      <c r="AP51" s="21">
        <f t="shared" si="172"/>
        <v>0</v>
      </c>
      <c r="AQ51" s="21">
        <f t="shared" si="173"/>
        <v>0</v>
      </c>
      <c r="AR51" s="21">
        <f t="shared" si="174"/>
        <v>0</v>
      </c>
      <c r="AS51" s="21">
        <f t="shared" si="175"/>
        <v>0</v>
      </c>
      <c r="AT51" s="21">
        <f t="shared" si="176"/>
        <v>0</v>
      </c>
      <c r="AU51" s="21">
        <f t="shared" si="177"/>
        <v>0</v>
      </c>
      <c r="AV51" s="21">
        <f t="shared" si="178"/>
        <v>0</v>
      </c>
      <c r="AW51" s="21">
        <f t="shared" si="179"/>
        <v>0</v>
      </c>
      <c r="AX51" s="21">
        <f t="shared" si="180"/>
        <v>0</v>
      </c>
      <c r="AY51" s="21">
        <f t="shared" si="181"/>
        <v>0</v>
      </c>
      <c r="AZ51" s="21">
        <f t="shared" si="182"/>
        <v>0</v>
      </c>
      <c r="BA51" s="21">
        <f t="shared" si="183"/>
        <v>10.810810810810811</v>
      </c>
      <c r="BB51" s="21">
        <f t="shared" si="184"/>
        <v>0</v>
      </c>
      <c r="BC51" s="21">
        <f t="shared" si="185"/>
        <v>0</v>
      </c>
    </row>
    <row r="52" spans="1:55" x14ac:dyDescent="0.25">
      <c r="B52" s="77">
        <f t="shared" si="186"/>
        <v>8.1081081081081088</v>
      </c>
      <c r="C52" s="7">
        <f t="shared" ref="C52:AB52" si="189">IF(C6&lt;0, C6 * -1, 0)</f>
        <v>1</v>
      </c>
      <c r="D52" s="7">
        <f t="shared" si="189"/>
        <v>0</v>
      </c>
      <c r="E52" s="7">
        <f t="shared" si="189"/>
        <v>0</v>
      </c>
      <c r="F52" s="7">
        <f t="shared" si="189"/>
        <v>0</v>
      </c>
      <c r="G52" s="7">
        <f t="shared" si="189"/>
        <v>0</v>
      </c>
      <c r="H52" s="7">
        <f t="shared" si="189"/>
        <v>0</v>
      </c>
      <c r="I52" s="7">
        <f t="shared" si="189"/>
        <v>0</v>
      </c>
      <c r="J52" s="7">
        <f t="shared" si="189"/>
        <v>0</v>
      </c>
      <c r="K52" s="7">
        <f t="shared" si="189"/>
        <v>0</v>
      </c>
      <c r="L52" s="7">
        <f t="shared" si="189"/>
        <v>0</v>
      </c>
      <c r="M52" s="7">
        <f t="shared" si="189"/>
        <v>0</v>
      </c>
      <c r="N52" s="7">
        <f t="shared" si="189"/>
        <v>0</v>
      </c>
      <c r="O52" s="7">
        <f t="shared" si="189"/>
        <v>0</v>
      </c>
      <c r="P52" s="7">
        <f t="shared" si="189"/>
        <v>0</v>
      </c>
      <c r="Q52" s="7">
        <f t="shared" si="189"/>
        <v>2</v>
      </c>
      <c r="R52" s="7">
        <f t="shared" si="189"/>
        <v>0</v>
      </c>
      <c r="S52" s="7">
        <f t="shared" si="189"/>
        <v>0</v>
      </c>
      <c r="T52" s="7">
        <f t="shared" si="189"/>
        <v>0</v>
      </c>
      <c r="U52" s="7">
        <f t="shared" si="189"/>
        <v>0</v>
      </c>
      <c r="V52" s="7">
        <f t="shared" si="189"/>
        <v>0</v>
      </c>
      <c r="W52" s="7">
        <f t="shared" si="189"/>
        <v>0</v>
      </c>
      <c r="X52" s="7">
        <f t="shared" si="189"/>
        <v>0</v>
      </c>
      <c r="Y52" s="7">
        <f t="shared" si="189"/>
        <v>1</v>
      </c>
      <c r="Z52" s="7">
        <f t="shared" si="189"/>
        <v>0</v>
      </c>
      <c r="AA52" s="7">
        <f t="shared" si="189"/>
        <v>0</v>
      </c>
      <c r="AB52" s="7">
        <f t="shared" si="189"/>
        <v>0</v>
      </c>
      <c r="AD52" s="21">
        <f t="shared" si="188"/>
        <v>8.1081081081081088</v>
      </c>
      <c r="AE52" s="21">
        <f t="shared" si="161"/>
        <v>0</v>
      </c>
      <c r="AF52" s="21">
        <f t="shared" si="162"/>
        <v>0</v>
      </c>
      <c r="AG52" s="21">
        <f t="shared" si="163"/>
        <v>0</v>
      </c>
      <c r="AH52" s="21">
        <f t="shared" si="164"/>
        <v>0</v>
      </c>
      <c r="AI52" s="21">
        <f t="shared" si="165"/>
        <v>0</v>
      </c>
      <c r="AJ52" s="21">
        <f t="shared" si="166"/>
        <v>0</v>
      </c>
      <c r="AK52" s="21">
        <f t="shared" si="167"/>
        <v>0</v>
      </c>
      <c r="AL52" s="21">
        <f t="shared" si="168"/>
        <v>0</v>
      </c>
      <c r="AM52" s="21">
        <f t="shared" si="169"/>
        <v>0</v>
      </c>
      <c r="AN52" s="21">
        <f t="shared" si="170"/>
        <v>0</v>
      </c>
      <c r="AO52" s="21">
        <f t="shared" si="171"/>
        <v>0</v>
      </c>
      <c r="AP52" s="21">
        <f t="shared" si="172"/>
        <v>0</v>
      </c>
      <c r="AQ52" s="21">
        <f t="shared" si="173"/>
        <v>0</v>
      </c>
      <c r="AR52" s="21">
        <f t="shared" si="174"/>
        <v>16.216216216216218</v>
      </c>
      <c r="AS52" s="21">
        <f t="shared" si="175"/>
        <v>0</v>
      </c>
      <c r="AT52" s="21">
        <f t="shared" si="176"/>
        <v>0</v>
      </c>
      <c r="AU52" s="21">
        <f t="shared" si="177"/>
        <v>0</v>
      </c>
      <c r="AV52" s="21">
        <f t="shared" si="178"/>
        <v>0</v>
      </c>
      <c r="AW52" s="21">
        <f t="shared" si="179"/>
        <v>0</v>
      </c>
      <c r="AX52" s="21">
        <f t="shared" si="180"/>
        <v>0</v>
      </c>
      <c r="AY52" s="21">
        <f t="shared" si="181"/>
        <v>0</v>
      </c>
      <c r="AZ52" s="21">
        <f t="shared" si="182"/>
        <v>8.1081081081081088</v>
      </c>
      <c r="BA52" s="21">
        <f t="shared" si="183"/>
        <v>0</v>
      </c>
      <c r="BB52" s="21">
        <f t="shared" si="184"/>
        <v>0</v>
      </c>
      <c r="BC52" s="21">
        <f t="shared" si="185"/>
        <v>0</v>
      </c>
    </row>
    <row r="53" spans="1:55" x14ac:dyDescent="0.25">
      <c r="B53" s="77">
        <f t="shared" si="186"/>
        <v>5.4054054054054053</v>
      </c>
      <c r="C53" s="7">
        <f t="shared" ref="C53:AB53" si="190">IF(C7&lt;0, C7 * -1, 0)</f>
        <v>1</v>
      </c>
      <c r="D53" s="7">
        <f t="shared" si="190"/>
        <v>1</v>
      </c>
      <c r="E53" s="7">
        <f t="shared" si="190"/>
        <v>0</v>
      </c>
      <c r="F53" s="7">
        <f t="shared" si="190"/>
        <v>1</v>
      </c>
      <c r="G53" s="7">
        <f t="shared" si="190"/>
        <v>0</v>
      </c>
      <c r="H53" s="7">
        <f t="shared" si="190"/>
        <v>0</v>
      </c>
      <c r="I53" s="7">
        <f t="shared" si="190"/>
        <v>0</v>
      </c>
      <c r="J53" s="7">
        <f t="shared" si="190"/>
        <v>0</v>
      </c>
      <c r="K53" s="7">
        <f t="shared" si="190"/>
        <v>0</v>
      </c>
      <c r="L53" s="7">
        <f t="shared" si="190"/>
        <v>0</v>
      </c>
      <c r="M53" s="7">
        <f t="shared" si="190"/>
        <v>0</v>
      </c>
      <c r="N53" s="7">
        <f t="shared" si="190"/>
        <v>0</v>
      </c>
      <c r="O53" s="7">
        <f t="shared" si="190"/>
        <v>0</v>
      </c>
      <c r="P53" s="7">
        <f t="shared" si="190"/>
        <v>0</v>
      </c>
      <c r="Q53" s="7">
        <f t="shared" si="190"/>
        <v>0</v>
      </c>
      <c r="R53" s="7">
        <f t="shared" si="190"/>
        <v>0</v>
      </c>
      <c r="S53" s="7">
        <f t="shared" si="190"/>
        <v>0</v>
      </c>
      <c r="T53" s="7">
        <f t="shared" si="190"/>
        <v>0</v>
      </c>
      <c r="U53" s="7">
        <f t="shared" si="190"/>
        <v>0</v>
      </c>
      <c r="V53" s="7">
        <f t="shared" si="190"/>
        <v>0</v>
      </c>
      <c r="W53" s="7">
        <f t="shared" si="190"/>
        <v>0</v>
      </c>
      <c r="X53" s="7">
        <f t="shared" si="190"/>
        <v>0</v>
      </c>
      <c r="Y53" s="7">
        <f t="shared" si="190"/>
        <v>0</v>
      </c>
      <c r="Z53" s="7">
        <f t="shared" si="190"/>
        <v>0</v>
      </c>
      <c r="AA53" s="7">
        <f t="shared" si="190"/>
        <v>0</v>
      </c>
      <c r="AB53" s="7">
        <f t="shared" si="190"/>
        <v>0</v>
      </c>
      <c r="AD53" s="21">
        <f t="shared" si="188"/>
        <v>5.4054054054054053</v>
      </c>
      <c r="AE53" s="21">
        <f t="shared" si="161"/>
        <v>5.4054054054054053</v>
      </c>
      <c r="AF53" s="21">
        <f t="shared" si="162"/>
        <v>0</v>
      </c>
      <c r="AG53" s="21">
        <f t="shared" si="163"/>
        <v>5.4054054054054053</v>
      </c>
      <c r="AH53" s="21">
        <f t="shared" si="164"/>
        <v>0</v>
      </c>
      <c r="AI53" s="21">
        <f t="shared" si="165"/>
        <v>0</v>
      </c>
      <c r="AJ53" s="21">
        <f t="shared" si="166"/>
        <v>0</v>
      </c>
      <c r="AK53" s="21">
        <f t="shared" si="167"/>
        <v>0</v>
      </c>
      <c r="AL53" s="21">
        <f t="shared" si="168"/>
        <v>0</v>
      </c>
      <c r="AM53" s="21">
        <f t="shared" si="169"/>
        <v>0</v>
      </c>
      <c r="AN53" s="21">
        <f t="shared" si="170"/>
        <v>0</v>
      </c>
      <c r="AO53" s="21">
        <f t="shared" si="171"/>
        <v>0</v>
      </c>
      <c r="AP53" s="21">
        <f t="shared" si="172"/>
        <v>0</v>
      </c>
      <c r="AQ53" s="21">
        <f t="shared" si="173"/>
        <v>0</v>
      </c>
      <c r="AR53" s="21">
        <f t="shared" si="174"/>
        <v>0</v>
      </c>
      <c r="AS53" s="21">
        <f t="shared" si="175"/>
        <v>0</v>
      </c>
      <c r="AT53" s="21">
        <f t="shared" si="176"/>
        <v>0</v>
      </c>
      <c r="AU53" s="21">
        <f t="shared" si="177"/>
        <v>0</v>
      </c>
      <c r="AV53" s="21">
        <f t="shared" si="178"/>
        <v>0</v>
      </c>
      <c r="AW53" s="21">
        <f t="shared" si="179"/>
        <v>0</v>
      </c>
      <c r="AX53" s="21">
        <f t="shared" si="180"/>
        <v>0</v>
      </c>
      <c r="AY53" s="21">
        <f t="shared" si="181"/>
        <v>0</v>
      </c>
      <c r="AZ53" s="21">
        <f t="shared" si="182"/>
        <v>0</v>
      </c>
      <c r="BA53" s="21">
        <f t="shared" si="183"/>
        <v>0</v>
      </c>
      <c r="BB53" s="21">
        <f t="shared" si="184"/>
        <v>0</v>
      </c>
      <c r="BC53" s="21">
        <f t="shared" si="185"/>
        <v>0</v>
      </c>
    </row>
    <row r="54" spans="1:55" x14ac:dyDescent="0.25">
      <c r="B54" s="77">
        <f t="shared" si="186"/>
        <v>13.513513513513514</v>
      </c>
      <c r="C54" s="7">
        <f t="shared" ref="C54:AB54" si="191">IF(C8&lt;0, C8 * -1, 0)</f>
        <v>0</v>
      </c>
      <c r="D54" s="7">
        <f t="shared" si="191"/>
        <v>0</v>
      </c>
      <c r="E54" s="7">
        <f t="shared" si="191"/>
        <v>0</v>
      </c>
      <c r="F54" s="7">
        <f t="shared" si="191"/>
        <v>0</v>
      </c>
      <c r="G54" s="7">
        <f t="shared" si="191"/>
        <v>0</v>
      </c>
      <c r="H54" s="7">
        <f t="shared" si="191"/>
        <v>0</v>
      </c>
      <c r="I54" s="7">
        <f t="shared" si="191"/>
        <v>0</v>
      </c>
      <c r="J54" s="7">
        <f t="shared" si="191"/>
        <v>0</v>
      </c>
      <c r="K54" s="7">
        <f t="shared" si="191"/>
        <v>0</v>
      </c>
      <c r="L54" s="7">
        <f t="shared" si="191"/>
        <v>0</v>
      </c>
      <c r="M54" s="7">
        <f t="shared" si="191"/>
        <v>0</v>
      </c>
      <c r="N54" s="7">
        <f t="shared" si="191"/>
        <v>0</v>
      </c>
      <c r="O54" s="7">
        <f t="shared" si="191"/>
        <v>0</v>
      </c>
      <c r="P54" s="7">
        <f t="shared" si="191"/>
        <v>0</v>
      </c>
      <c r="Q54" s="7">
        <f t="shared" si="191"/>
        <v>0</v>
      </c>
      <c r="R54" s="7">
        <f t="shared" si="191"/>
        <v>0</v>
      </c>
      <c r="S54" s="7">
        <f t="shared" si="191"/>
        <v>0</v>
      </c>
      <c r="T54" s="7">
        <f t="shared" si="191"/>
        <v>0</v>
      </c>
      <c r="U54" s="7">
        <f t="shared" si="191"/>
        <v>0</v>
      </c>
      <c r="V54" s="7">
        <f t="shared" si="191"/>
        <v>0</v>
      </c>
      <c r="W54" s="7">
        <f t="shared" si="191"/>
        <v>0</v>
      </c>
      <c r="X54" s="7">
        <f t="shared" si="191"/>
        <v>0</v>
      </c>
      <c r="Y54" s="7">
        <f t="shared" si="191"/>
        <v>0</v>
      </c>
      <c r="Z54" s="7">
        <f t="shared" si="191"/>
        <v>0</v>
      </c>
      <c r="AA54" s="7">
        <f t="shared" si="191"/>
        <v>0</v>
      </c>
      <c r="AB54" s="7">
        <f t="shared" si="191"/>
        <v>0</v>
      </c>
      <c r="AD54" s="21">
        <f t="shared" si="188"/>
        <v>0</v>
      </c>
      <c r="AE54" s="21">
        <f t="shared" si="161"/>
        <v>0</v>
      </c>
      <c r="AF54" s="21">
        <f t="shared" si="162"/>
        <v>0</v>
      </c>
      <c r="AG54" s="21">
        <f t="shared" si="163"/>
        <v>0</v>
      </c>
      <c r="AH54" s="21">
        <f t="shared" si="164"/>
        <v>0</v>
      </c>
      <c r="AI54" s="21">
        <f t="shared" si="165"/>
        <v>0</v>
      </c>
      <c r="AJ54" s="21">
        <f t="shared" si="166"/>
        <v>0</v>
      </c>
      <c r="AK54" s="21">
        <f t="shared" si="167"/>
        <v>0</v>
      </c>
      <c r="AL54" s="21">
        <f t="shared" si="168"/>
        <v>0</v>
      </c>
      <c r="AM54" s="21">
        <f t="shared" si="169"/>
        <v>0</v>
      </c>
      <c r="AN54" s="21">
        <f t="shared" si="170"/>
        <v>0</v>
      </c>
      <c r="AO54" s="21">
        <f t="shared" si="171"/>
        <v>0</v>
      </c>
      <c r="AP54" s="21">
        <f t="shared" si="172"/>
        <v>0</v>
      </c>
      <c r="AQ54" s="21">
        <f t="shared" si="173"/>
        <v>0</v>
      </c>
      <c r="AR54" s="21">
        <f t="shared" si="174"/>
        <v>0</v>
      </c>
      <c r="AS54" s="21">
        <f t="shared" si="175"/>
        <v>0</v>
      </c>
      <c r="AT54" s="21">
        <f t="shared" si="176"/>
        <v>0</v>
      </c>
      <c r="AU54" s="21">
        <f t="shared" si="177"/>
        <v>0</v>
      </c>
      <c r="AV54" s="21">
        <f t="shared" si="178"/>
        <v>0</v>
      </c>
      <c r="AW54" s="21">
        <f t="shared" si="179"/>
        <v>0</v>
      </c>
      <c r="AX54" s="21">
        <f t="shared" si="180"/>
        <v>0</v>
      </c>
      <c r="AY54" s="21">
        <f t="shared" si="181"/>
        <v>0</v>
      </c>
      <c r="AZ54" s="21">
        <f t="shared" si="182"/>
        <v>0</v>
      </c>
      <c r="BA54" s="21">
        <f t="shared" si="183"/>
        <v>0</v>
      </c>
      <c r="BB54" s="21">
        <f t="shared" si="184"/>
        <v>0</v>
      </c>
      <c r="BC54" s="21">
        <f t="shared" si="185"/>
        <v>0</v>
      </c>
    </row>
    <row r="55" spans="1:55" x14ac:dyDescent="0.25">
      <c r="B55" s="77">
        <f t="shared" si="186"/>
        <v>5.4054054054054053</v>
      </c>
      <c r="C55" s="7">
        <f t="shared" ref="C55:AB55" si="192">IF(C9&lt;0, C9 * -1, 0)</f>
        <v>1</v>
      </c>
      <c r="D55" s="7">
        <f t="shared" si="192"/>
        <v>1</v>
      </c>
      <c r="E55" s="7">
        <f t="shared" si="192"/>
        <v>0</v>
      </c>
      <c r="F55" s="7">
        <f t="shared" si="192"/>
        <v>0</v>
      </c>
      <c r="G55" s="7">
        <f t="shared" si="192"/>
        <v>0</v>
      </c>
      <c r="H55" s="7">
        <f t="shared" si="192"/>
        <v>0</v>
      </c>
      <c r="I55" s="7">
        <f t="shared" si="192"/>
        <v>0</v>
      </c>
      <c r="J55" s="7">
        <f t="shared" si="192"/>
        <v>0</v>
      </c>
      <c r="K55" s="7">
        <f t="shared" si="192"/>
        <v>0</v>
      </c>
      <c r="L55" s="7">
        <f t="shared" si="192"/>
        <v>0</v>
      </c>
      <c r="M55" s="7">
        <f t="shared" si="192"/>
        <v>0</v>
      </c>
      <c r="N55" s="7">
        <f t="shared" si="192"/>
        <v>0</v>
      </c>
      <c r="O55" s="7">
        <f t="shared" si="192"/>
        <v>0</v>
      </c>
      <c r="P55" s="7">
        <f t="shared" si="192"/>
        <v>0</v>
      </c>
      <c r="Q55" s="7">
        <f t="shared" si="192"/>
        <v>0</v>
      </c>
      <c r="R55" s="7">
        <f t="shared" si="192"/>
        <v>0</v>
      </c>
      <c r="S55" s="7">
        <f t="shared" si="192"/>
        <v>0</v>
      </c>
      <c r="T55" s="7">
        <f t="shared" si="192"/>
        <v>0</v>
      </c>
      <c r="U55" s="7">
        <f t="shared" si="192"/>
        <v>0</v>
      </c>
      <c r="V55" s="7">
        <f t="shared" si="192"/>
        <v>0</v>
      </c>
      <c r="W55" s="7">
        <f t="shared" si="192"/>
        <v>0</v>
      </c>
      <c r="X55" s="7">
        <f t="shared" si="192"/>
        <v>0</v>
      </c>
      <c r="Y55" s="7">
        <f t="shared" si="192"/>
        <v>0</v>
      </c>
      <c r="Z55" s="7">
        <f t="shared" si="192"/>
        <v>0</v>
      </c>
      <c r="AA55" s="7">
        <f t="shared" si="192"/>
        <v>0</v>
      </c>
      <c r="AB55" s="7">
        <f t="shared" si="192"/>
        <v>0</v>
      </c>
      <c r="AD55" s="21">
        <f t="shared" si="188"/>
        <v>5.4054054054054053</v>
      </c>
      <c r="AE55" s="21">
        <f t="shared" si="161"/>
        <v>5.4054054054054053</v>
      </c>
      <c r="AF55" s="21">
        <f t="shared" si="162"/>
        <v>0</v>
      </c>
      <c r="AG55" s="21">
        <f t="shared" si="163"/>
        <v>0</v>
      </c>
      <c r="AH55" s="21">
        <f t="shared" si="164"/>
        <v>0</v>
      </c>
      <c r="AI55" s="21">
        <f t="shared" si="165"/>
        <v>0</v>
      </c>
      <c r="AJ55" s="21">
        <f t="shared" si="166"/>
        <v>0</v>
      </c>
      <c r="AK55" s="21">
        <f t="shared" si="167"/>
        <v>0</v>
      </c>
      <c r="AL55" s="21">
        <f t="shared" si="168"/>
        <v>0</v>
      </c>
      <c r="AM55" s="21">
        <f t="shared" si="169"/>
        <v>0</v>
      </c>
      <c r="AN55" s="21">
        <f t="shared" si="170"/>
        <v>0</v>
      </c>
      <c r="AO55" s="21">
        <f t="shared" si="171"/>
        <v>0</v>
      </c>
      <c r="AP55" s="21">
        <f t="shared" si="172"/>
        <v>0</v>
      </c>
      <c r="AQ55" s="21">
        <f t="shared" si="173"/>
        <v>0</v>
      </c>
      <c r="AR55" s="21">
        <f t="shared" si="174"/>
        <v>0</v>
      </c>
      <c r="AS55" s="21">
        <f t="shared" si="175"/>
        <v>0</v>
      </c>
      <c r="AT55" s="21">
        <f t="shared" si="176"/>
        <v>0</v>
      </c>
      <c r="AU55" s="21">
        <f t="shared" si="177"/>
        <v>0</v>
      </c>
      <c r="AV55" s="21">
        <f t="shared" si="178"/>
        <v>0</v>
      </c>
      <c r="AW55" s="21">
        <f t="shared" si="179"/>
        <v>0</v>
      </c>
      <c r="AX55" s="21">
        <f t="shared" si="180"/>
        <v>0</v>
      </c>
      <c r="AY55" s="21">
        <f t="shared" si="181"/>
        <v>0</v>
      </c>
      <c r="AZ55" s="21">
        <f t="shared" si="182"/>
        <v>0</v>
      </c>
      <c r="BA55" s="21">
        <f t="shared" si="183"/>
        <v>0</v>
      </c>
      <c r="BB55" s="21">
        <f t="shared" si="184"/>
        <v>0</v>
      </c>
      <c r="BC55" s="21">
        <f t="shared" si="185"/>
        <v>0</v>
      </c>
    </row>
    <row r="56" spans="1:55" x14ac:dyDescent="0.25">
      <c r="B56" s="77">
        <f t="shared" si="186"/>
        <v>10.810810810810811</v>
      </c>
      <c r="C56" s="7">
        <f t="shared" ref="C56:AB56" si="193">IF(C10&lt;0, C10 * -1, 0)</f>
        <v>0</v>
      </c>
      <c r="D56" s="7">
        <f t="shared" si="193"/>
        <v>0</v>
      </c>
      <c r="E56" s="7">
        <f t="shared" si="193"/>
        <v>0</v>
      </c>
      <c r="F56" s="7">
        <f t="shared" si="193"/>
        <v>0</v>
      </c>
      <c r="G56" s="7">
        <f t="shared" si="193"/>
        <v>0</v>
      </c>
      <c r="H56" s="7">
        <f t="shared" si="193"/>
        <v>0</v>
      </c>
      <c r="I56" s="7">
        <f t="shared" si="193"/>
        <v>0</v>
      </c>
      <c r="J56" s="7">
        <f t="shared" si="193"/>
        <v>1</v>
      </c>
      <c r="K56" s="7">
        <f t="shared" si="193"/>
        <v>1</v>
      </c>
      <c r="L56" s="7">
        <f t="shared" si="193"/>
        <v>0</v>
      </c>
      <c r="M56" s="7">
        <f t="shared" si="193"/>
        <v>0</v>
      </c>
      <c r="N56" s="7">
        <f t="shared" si="193"/>
        <v>0</v>
      </c>
      <c r="O56" s="7">
        <f t="shared" si="193"/>
        <v>0</v>
      </c>
      <c r="P56" s="7">
        <f t="shared" si="193"/>
        <v>0</v>
      </c>
      <c r="Q56" s="7">
        <f t="shared" si="193"/>
        <v>0</v>
      </c>
      <c r="R56" s="7">
        <f t="shared" si="193"/>
        <v>0</v>
      </c>
      <c r="S56" s="7">
        <f t="shared" si="193"/>
        <v>0</v>
      </c>
      <c r="T56" s="7">
        <f t="shared" si="193"/>
        <v>0</v>
      </c>
      <c r="U56" s="7">
        <f t="shared" si="193"/>
        <v>0</v>
      </c>
      <c r="V56" s="7">
        <f t="shared" si="193"/>
        <v>0</v>
      </c>
      <c r="W56" s="7">
        <f t="shared" si="193"/>
        <v>0</v>
      </c>
      <c r="X56" s="7">
        <f t="shared" si="193"/>
        <v>0</v>
      </c>
      <c r="Y56" s="7">
        <f t="shared" si="193"/>
        <v>0</v>
      </c>
      <c r="Z56" s="7">
        <f t="shared" si="193"/>
        <v>0</v>
      </c>
      <c r="AA56" s="7">
        <f t="shared" si="193"/>
        <v>0</v>
      </c>
      <c r="AB56" s="7">
        <f t="shared" si="193"/>
        <v>0</v>
      </c>
      <c r="AD56" s="21">
        <f t="shared" si="188"/>
        <v>0</v>
      </c>
      <c r="AE56" s="21">
        <f t="shared" si="161"/>
        <v>0</v>
      </c>
      <c r="AF56" s="21">
        <f t="shared" si="162"/>
        <v>0</v>
      </c>
      <c r="AG56" s="21">
        <f t="shared" si="163"/>
        <v>0</v>
      </c>
      <c r="AH56" s="21">
        <f t="shared" si="164"/>
        <v>0</v>
      </c>
      <c r="AI56" s="21">
        <f t="shared" si="165"/>
        <v>0</v>
      </c>
      <c r="AJ56" s="21">
        <f t="shared" si="166"/>
        <v>0</v>
      </c>
      <c r="AK56" s="21">
        <f t="shared" si="167"/>
        <v>10.810810810810811</v>
      </c>
      <c r="AL56" s="21">
        <f t="shared" si="168"/>
        <v>10.810810810810811</v>
      </c>
      <c r="AM56" s="21">
        <f t="shared" si="169"/>
        <v>0</v>
      </c>
      <c r="AN56" s="21">
        <f t="shared" si="170"/>
        <v>0</v>
      </c>
      <c r="AO56" s="21">
        <f t="shared" si="171"/>
        <v>0</v>
      </c>
      <c r="AP56" s="21">
        <f t="shared" si="172"/>
        <v>0</v>
      </c>
      <c r="AQ56" s="21">
        <f t="shared" si="173"/>
        <v>0</v>
      </c>
      <c r="AR56" s="21">
        <f t="shared" si="174"/>
        <v>0</v>
      </c>
      <c r="AS56" s="21">
        <f t="shared" si="175"/>
        <v>0</v>
      </c>
      <c r="AT56" s="21">
        <f t="shared" si="176"/>
        <v>0</v>
      </c>
      <c r="AU56" s="21">
        <f t="shared" si="177"/>
        <v>0</v>
      </c>
      <c r="AV56" s="21">
        <f t="shared" si="178"/>
        <v>0</v>
      </c>
      <c r="AW56" s="21">
        <f t="shared" si="179"/>
        <v>0</v>
      </c>
      <c r="AX56" s="21">
        <f t="shared" si="180"/>
        <v>0</v>
      </c>
      <c r="AY56" s="21">
        <f t="shared" si="181"/>
        <v>0</v>
      </c>
      <c r="AZ56" s="21">
        <f t="shared" si="182"/>
        <v>0</v>
      </c>
      <c r="BA56" s="21">
        <f t="shared" si="183"/>
        <v>0</v>
      </c>
      <c r="BB56" s="21">
        <f t="shared" si="184"/>
        <v>0</v>
      </c>
      <c r="BC56" s="21">
        <f t="shared" si="185"/>
        <v>0</v>
      </c>
    </row>
    <row r="57" spans="1:55" x14ac:dyDescent="0.25">
      <c r="B57" s="77">
        <f t="shared" si="186"/>
        <v>2.7027027027027026</v>
      </c>
      <c r="C57" s="7">
        <f t="shared" ref="C57:AB57" si="194">IF(C11&lt;0, C11 * -1, 0)</f>
        <v>0</v>
      </c>
      <c r="D57" s="7">
        <f t="shared" si="194"/>
        <v>0</v>
      </c>
      <c r="E57" s="7">
        <f t="shared" si="194"/>
        <v>0</v>
      </c>
      <c r="F57" s="7">
        <f t="shared" si="194"/>
        <v>0</v>
      </c>
      <c r="G57" s="7">
        <f t="shared" si="194"/>
        <v>0</v>
      </c>
      <c r="H57" s="7">
        <f t="shared" si="194"/>
        <v>0</v>
      </c>
      <c r="I57" s="7">
        <f t="shared" si="194"/>
        <v>0</v>
      </c>
      <c r="J57" s="7">
        <f t="shared" si="194"/>
        <v>0</v>
      </c>
      <c r="K57" s="7">
        <f t="shared" si="194"/>
        <v>0</v>
      </c>
      <c r="L57" s="7">
        <f t="shared" si="194"/>
        <v>0</v>
      </c>
      <c r="M57" s="7">
        <f t="shared" si="194"/>
        <v>0</v>
      </c>
      <c r="N57" s="7">
        <f t="shared" si="194"/>
        <v>0</v>
      </c>
      <c r="O57" s="7">
        <f t="shared" si="194"/>
        <v>0</v>
      </c>
      <c r="P57" s="7">
        <f t="shared" si="194"/>
        <v>0</v>
      </c>
      <c r="Q57" s="7">
        <f t="shared" si="194"/>
        <v>0</v>
      </c>
      <c r="R57" s="7">
        <f t="shared" si="194"/>
        <v>0</v>
      </c>
      <c r="S57" s="7">
        <f t="shared" si="194"/>
        <v>0</v>
      </c>
      <c r="T57" s="7">
        <f t="shared" si="194"/>
        <v>0</v>
      </c>
      <c r="U57" s="7">
        <f t="shared" si="194"/>
        <v>0</v>
      </c>
      <c r="V57" s="7">
        <f t="shared" si="194"/>
        <v>0</v>
      </c>
      <c r="W57" s="7">
        <f t="shared" si="194"/>
        <v>0</v>
      </c>
      <c r="X57" s="7">
        <f t="shared" si="194"/>
        <v>0</v>
      </c>
      <c r="Y57" s="7">
        <f t="shared" si="194"/>
        <v>0</v>
      </c>
      <c r="Z57" s="7">
        <f t="shared" si="194"/>
        <v>0</v>
      </c>
      <c r="AA57" s="7">
        <f t="shared" si="194"/>
        <v>0</v>
      </c>
      <c r="AB57" s="7">
        <f t="shared" si="194"/>
        <v>0</v>
      </c>
      <c r="AD57" s="21">
        <f t="shared" si="188"/>
        <v>0</v>
      </c>
      <c r="AE57" s="21">
        <f t="shared" si="161"/>
        <v>0</v>
      </c>
      <c r="AF57" s="21">
        <f t="shared" si="162"/>
        <v>0</v>
      </c>
      <c r="AG57" s="21">
        <f t="shared" si="163"/>
        <v>0</v>
      </c>
      <c r="AH57" s="21">
        <f t="shared" si="164"/>
        <v>0</v>
      </c>
      <c r="AI57" s="21">
        <f t="shared" si="165"/>
        <v>0</v>
      </c>
      <c r="AJ57" s="21">
        <f t="shared" si="166"/>
        <v>0</v>
      </c>
      <c r="AK57" s="21">
        <f t="shared" si="167"/>
        <v>0</v>
      </c>
      <c r="AL57" s="21">
        <f t="shared" si="168"/>
        <v>0</v>
      </c>
      <c r="AM57" s="21">
        <f t="shared" si="169"/>
        <v>0</v>
      </c>
      <c r="AN57" s="21">
        <f t="shared" si="170"/>
        <v>0</v>
      </c>
      <c r="AO57" s="21">
        <f t="shared" si="171"/>
        <v>0</v>
      </c>
      <c r="AP57" s="21">
        <f t="shared" si="172"/>
        <v>0</v>
      </c>
      <c r="AQ57" s="21">
        <f t="shared" si="173"/>
        <v>0</v>
      </c>
      <c r="AR57" s="21">
        <f t="shared" si="174"/>
        <v>0</v>
      </c>
      <c r="AS57" s="21">
        <f t="shared" si="175"/>
        <v>0</v>
      </c>
      <c r="AT57" s="21">
        <f t="shared" si="176"/>
        <v>0</v>
      </c>
      <c r="AU57" s="21">
        <f t="shared" si="177"/>
        <v>0</v>
      </c>
      <c r="AV57" s="21">
        <f t="shared" si="178"/>
        <v>0</v>
      </c>
      <c r="AW57" s="21">
        <f t="shared" si="179"/>
        <v>0</v>
      </c>
      <c r="AX57" s="21">
        <f t="shared" si="180"/>
        <v>0</v>
      </c>
      <c r="AY57" s="21">
        <f t="shared" si="181"/>
        <v>0</v>
      </c>
      <c r="AZ57" s="21">
        <f t="shared" si="182"/>
        <v>0</v>
      </c>
      <c r="BA57" s="21">
        <f t="shared" si="183"/>
        <v>0</v>
      </c>
      <c r="BB57" s="21">
        <f t="shared" si="184"/>
        <v>0</v>
      </c>
      <c r="BC57" s="21">
        <f t="shared" si="185"/>
        <v>0</v>
      </c>
    </row>
    <row r="58" spans="1:55" x14ac:dyDescent="0.25">
      <c r="B58" s="77">
        <f t="shared" si="186"/>
        <v>8.1081081081081088</v>
      </c>
      <c r="C58" s="7">
        <f t="shared" ref="C58:AB58" si="195">IF(C12&lt;0, C12 * -1, 0)</f>
        <v>0</v>
      </c>
      <c r="D58" s="7">
        <f t="shared" si="195"/>
        <v>0</v>
      </c>
      <c r="E58" s="7">
        <f t="shared" si="195"/>
        <v>0</v>
      </c>
      <c r="F58" s="7">
        <f t="shared" si="195"/>
        <v>0</v>
      </c>
      <c r="G58" s="7">
        <f t="shared" si="195"/>
        <v>0</v>
      </c>
      <c r="H58" s="7">
        <f t="shared" si="195"/>
        <v>0</v>
      </c>
      <c r="I58" s="7">
        <f t="shared" si="195"/>
        <v>0</v>
      </c>
      <c r="J58" s="7">
        <f t="shared" si="195"/>
        <v>0</v>
      </c>
      <c r="K58" s="7">
        <f t="shared" si="195"/>
        <v>0</v>
      </c>
      <c r="L58" s="7">
        <f t="shared" si="195"/>
        <v>0</v>
      </c>
      <c r="M58" s="7">
        <f t="shared" si="195"/>
        <v>0</v>
      </c>
      <c r="N58" s="7">
        <f t="shared" si="195"/>
        <v>0</v>
      </c>
      <c r="O58" s="7">
        <f t="shared" si="195"/>
        <v>0</v>
      </c>
      <c r="P58" s="7">
        <f t="shared" si="195"/>
        <v>0</v>
      </c>
      <c r="Q58" s="7">
        <f t="shared" si="195"/>
        <v>1</v>
      </c>
      <c r="R58" s="7">
        <f t="shared" si="195"/>
        <v>0</v>
      </c>
      <c r="S58" s="7">
        <f t="shared" si="195"/>
        <v>1</v>
      </c>
      <c r="T58" s="7">
        <f t="shared" si="195"/>
        <v>0</v>
      </c>
      <c r="U58" s="7">
        <f t="shared" si="195"/>
        <v>0</v>
      </c>
      <c r="V58" s="7">
        <f t="shared" si="195"/>
        <v>0</v>
      </c>
      <c r="W58" s="7">
        <f t="shared" si="195"/>
        <v>0</v>
      </c>
      <c r="X58" s="7">
        <f t="shared" si="195"/>
        <v>0</v>
      </c>
      <c r="Y58" s="7">
        <f t="shared" si="195"/>
        <v>0</v>
      </c>
      <c r="Z58" s="7">
        <f t="shared" si="195"/>
        <v>0</v>
      </c>
      <c r="AA58" s="7">
        <f t="shared" si="195"/>
        <v>0</v>
      </c>
      <c r="AB58" s="7">
        <f t="shared" si="195"/>
        <v>0</v>
      </c>
      <c r="AD58" s="21">
        <f t="shared" si="188"/>
        <v>0</v>
      </c>
      <c r="AE58" s="21">
        <f t="shared" si="161"/>
        <v>0</v>
      </c>
      <c r="AF58" s="21">
        <f t="shared" si="162"/>
        <v>0</v>
      </c>
      <c r="AG58" s="21">
        <f t="shared" si="163"/>
        <v>0</v>
      </c>
      <c r="AH58" s="21">
        <f t="shared" si="164"/>
        <v>0</v>
      </c>
      <c r="AI58" s="21">
        <f t="shared" si="165"/>
        <v>0</v>
      </c>
      <c r="AJ58" s="21">
        <f t="shared" si="166"/>
        <v>0</v>
      </c>
      <c r="AK58" s="21">
        <f t="shared" si="167"/>
        <v>0</v>
      </c>
      <c r="AL58" s="21">
        <f t="shared" si="168"/>
        <v>0</v>
      </c>
      <c r="AM58" s="21">
        <f t="shared" si="169"/>
        <v>0</v>
      </c>
      <c r="AN58" s="21">
        <f t="shared" si="170"/>
        <v>0</v>
      </c>
      <c r="AO58" s="21">
        <f t="shared" si="171"/>
        <v>0</v>
      </c>
      <c r="AP58" s="21">
        <f t="shared" si="172"/>
        <v>0</v>
      </c>
      <c r="AQ58" s="21">
        <f t="shared" si="173"/>
        <v>0</v>
      </c>
      <c r="AR58" s="21">
        <f t="shared" si="174"/>
        <v>8.1081081081081088</v>
      </c>
      <c r="AS58" s="21">
        <f t="shared" si="175"/>
        <v>0</v>
      </c>
      <c r="AT58" s="21">
        <f t="shared" si="176"/>
        <v>8.1081081081081088</v>
      </c>
      <c r="AU58" s="21">
        <f t="shared" si="177"/>
        <v>0</v>
      </c>
      <c r="AV58" s="21">
        <f t="shared" si="178"/>
        <v>0</v>
      </c>
      <c r="AW58" s="21">
        <f t="shared" si="179"/>
        <v>0</v>
      </c>
      <c r="AX58" s="21">
        <f t="shared" si="180"/>
        <v>0</v>
      </c>
      <c r="AY58" s="21">
        <f t="shared" si="181"/>
        <v>0</v>
      </c>
      <c r="AZ58" s="21">
        <f t="shared" si="182"/>
        <v>0</v>
      </c>
      <c r="BA58" s="21">
        <f t="shared" si="183"/>
        <v>0</v>
      </c>
      <c r="BB58" s="21">
        <f t="shared" si="184"/>
        <v>0</v>
      </c>
      <c r="BC58" s="21">
        <f t="shared" si="185"/>
        <v>0</v>
      </c>
    </row>
    <row r="59" spans="1:55" x14ac:dyDescent="0.25">
      <c r="B59" s="77">
        <f t="shared" si="186"/>
        <v>2.7027027027027026</v>
      </c>
      <c r="C59" s="7">
        <f t="shared" ref="C59:AB59" si="196">IF(C13&lt;0, C13 * -1, 0)</f>
        <v>1</v>
      </c>
      <c r="D59" s="7">
        <f t="shared" si="196"/>
        <v>0</v>
      </c>
      <c r="E59" s="7">
        <f t="shared" si="196"/>
        <v>0</v>
      </c>
      <c r="F59" s="7">
        <f t="shared" si="196"/>
        <v>1</v>
      </c>
      <c r="G59" s="7">
        <f t="shared" si="196"/>
        <v>0</v>
      </c>
      <c r="H59" s="7">
        <f t="shared" si="196"/>
        <v>0</v>
      </c>
      <c r="I59" s="7">
        <f t="shared" si="196"/>
        <v>0</v>
      </c>
      <c r="J59" s="7">
        <f t="shared" si="196"/>
        <v>0</v>
      </c>
      <c r="K59" s="7">
        <f t="shared" si="196"/>
        <v>0</v>
      </c>
      <c r="L59" s="7">
        <f t="shared" si="196"/>
        <v>0</v>
      </c>
      <c r="M59" s="7">
        <f t="shared" si="196"/>
        <v>0</v>
      </c>
      <c r="N59" s="7">
        <f t="shared" si="196"/>
        <v>0</v>
      </c>
      <c r="O59" s="7">
        <f t="shared" si="196"/>
        <v>0</v>
      </c>
      <c r="P59" s="7">
        <f t="shared" si="196"/>
        <v>0</v>
      </c>
      <c r="Q59" s="7">
        <f t="shared" si="196"/>
        <v>0</v>
      </c>
      <c r="R59" s="7">
        <f t="shared" si="196"/>
        <v>0</v>
      </c>
      <c r="S59" s="7">
        <f t="shared" si="196"/>
        <v>0</v>
      </c>
      <c r="T59" s="7">
        <f t="shared" si="196"/>
        <v>0</v>
      </c>
      <c r="U59" s="7">
        <f t="shared" si="196"/>
        <v>0</v>
      </c>
      <c r="V59" s="7">
        <f t="shared" si="196"/>
        <v>0</v>
      </c>
      <c r="W59" s="7">
        <f t="shared" si="196"/>
        <v>0</v>
      </c>
      <c r="X59" s="7">
        <f t="shared" si="196"/>
        <v>0</v>
      </c>
      <c r="Y59" s="7">
        <f t="shared" si="196"/>
        <v>0</v>
      </c>
      <c r="Z59" s="7">
        <f t="shared" si="196"/>
        <v>0</v>
      </c>
      <c r="AA59" s="7">
        <f t="shared" si="196"/>
        <v>0</v>
      </c>
      <c r="AB59" s="7">
        <f t="shared" si="196"/>
        <v>0</v>
      </c>
      <c r="AD59" s="21">
        <f t="shared" si="188"/>
        <v>2.7027027027027026</v>
      </c>
      <c r="AE59" s="21">
        <f t="shared" si="161"/>
        <v>0</v>
      </c>
      <c r="AF59" s="21">
        <f t="shared" si="162"/>
        <v>0</v>
      </c>
      <c r="AG59" s="21">
        <f t="shared" si="163"/>
        <v>2.7027027027027026</v>
      </c>
      <c r="AH59" s="21">
        <f t="shared" si="164"/>
        <v>0</v>
      </c>
      <c r="AI59" s="21">
        <f t="shared" si="165"/>
        <v>0</v>
      </c>
      <c r="AJ59" s="21">
        <f t="shared" si="166"/>
        <v>0</v>
      </c>
      <c r="AK59" s="21">
        <f t="shared" si="167"/>
        <v>0</v>
      </c>
      <c r="AL59" s="21">
        <f t="shared" si="168"/>
        <v>0</v>
      </c>
      <c r="AM59" s="21">
        <f t="shared" si="169"/>
        <v>0</v>
      </c>
      <c r="AN59" s="21">
        <f t="shared" si="170"/>
        <v>0</v>
      </c>
      <c r="AO59" s="21">
        <f t="shared" si="171"/>
        <v>0</v>
      </c>
      <c r="AP59" s="21">
        <f t="shared" si="172"/>
        <v>0</v>
      </c>
      <c r="AQ59" s="21">
        <f t="shared" si="173"/>
        <v>0</v>
      </c>
      <c r="AR59" s="21">
        <f t="shared" si="174"/>
        <v>0</v>
      </c>
      <c r="AS59" s="21">
        <f t="shared" si="175"/>
        <v>0</v>
      </c>
      <c r="AT59" s="21">
        <f t="shared" si="176"/>
        <v>0</v>
      </c>
      <c r="AU59" s="21">
        <f t="shared" si="177"/>
        <v>0</v>
      </c>
      <c r="AV59" s="21">
        <f t="shared" si="178"/>
        <v>0</v>
      </c>
      <c r="AW59" s="21">
        <f t="shared" si="179"/>
        <v>0</v>
      </c>
      <c r="AX59" s="21">
        <f t="shared" si="180"/>
        <v>0</v>
      </c>
      <c r="AY59" s="21">
        <f t="shared" si="181"/>
        <v>0</v>
      </c>
      <c r="AZ59" s="21">
        <f t="shared" si="182"/>
        <v>0</v>
      </c>
      <c r="BA59" s="21">
        <f t="shared" si="183"/>
        <v>0</v>
      </c>
      <c r="BB59" s="21">
        <f t="shared" si="184"/>
        <v>0</v>
      </c>
      <c r="BC59" s="21">
        <f t="shared" si="185"/>
        <v>0</v>
      </c>
    </row>
    <row r="60" spans="1:55" x14ac:dyDescent="0.25">
      <c r="B60" s="77">
        <f t="shared" si="186"/>
        <v>10.810810810810811</v>
      </c>
      <c r="C60" s="7">
        <f t="shared" ref="C60:AB60" si="197">IF(C14&lt;0, C14 * -1, 0)</f>
        <v>2</v>
      </c>
      <c r="D60" s="7">
        <f t="shared" si="197"/>
        <v>1</v>
      </c>
      <c r="E60" s="7">
        <f t="shared" si="197"/>
        <v>0</v>
      </c>
      <c r="F60" s="7">
        <f t="shared" si="197"/>
        <v>0</v>
      </c>
      <c r="G60" s="7">
        <f t="shared" si="197"/>
        <v>0</v>
      </c>
      <c r="H60" s="7">
        <f t="shared" si="197"/>
        <v>0</v>
      </c>
      <c r="I60" s="7">
        <f t="shared" si="197"/>
        <v>0</v>
      </c>
      <c r="J60" s="7">
        <f t="shared" si="197"/>
        <v>0</v>
      </c>
      <c r="K60" s="7">
        <f t="shared" si="197"/>
        <v>0</v>
      </c>
      <c r="L60" s="7">
        <f t="shared" si="197"/>
        <v>0</v>
      </c>
      <c r="M60" s="7">
        <f t="shared" si="197"/>
        <v>0</v>
      </c>
      <c r="N60" s="7">
        <f t="shared" si="197"/>
        <v>0</v>
      </c>
      <c r="O60" s="7">
        <f t="shared" si="197"/>
        <v>0</v>
      </c>
      <c r="P60" s="7">
        <f t="shared" si="197"/>
        <v>0</v>
      </c>
      <c r="Q60" s="7">
        <f t="shared" si="197"/>
        <v>0</v>
      </c>
      <c r="R60" s="7">
        <f t="shared" si="197"/>
        <v>0</v>
      </c>
      <c r="S60" s="7">
        <f t="shared" si="197"/>
        <v>0</v>
      </c>
      <c r="T60" s="7">
        <f t="shared" si="197"/>
        <v>0</v>
      </c>
      <c r="U60" s="7">
        <f t="shared" si="197"/>
        <v>0</v>
      </c>
      <c r="V60" s="7">
        <f t="shared" si="197"/>
        <v>0</v>
      </c>
      <c r="W60" s="7">
        <f t="shared" si="197"/>
        <v>0</v>
      </c>
      <c r="X60" s="7">
        <f t="shared" si="197"/>
        <v>0</v>
      </c>
      <c r="Y60" s="7">
        <f t="shared" si="197"/>
        <v>1</v>
      </c>
      <c r="Z60" s="7">
        <f t="shared" si="197"/>
        <v>0</v>
      </c>
      <c r="AA60" s="7">
        <f t="shared" si="197"/>
        <v>0</v>
      </c>
      <c r="AB60" s="7">
        <f t="shared" si="197"/>
        <v>0</v>
      </c>
      <c r="AD60" s="21">
        <f t="shared" si="188"/>
        <v>21.621621621621621</v>
      </c>
      <c r="AE60" s="21">
        <f t="shared" si="161"/>
        <v>10.810810810810811</v>
      </c>
      <c r="AF60" s="21">
        <f t="shared" si="162"/>
        <v>0</v>
      </c>
      <c r="AG60" s="21">
        <f t="shared" si="163"/>
        <v>0</v>
      </c>
      <c r="AH60" s="21">
        <f t="shared" si="164"/>
        <v>0</v>
      </c>
      <c r="AI60" s="21">
        <f t="shared" si="165"/>
        <v>0</v>
      </c>
      <c r="AJ60" s="21">
        <f t="shared" si="166"/>
        <v>0</v>
      </c>
      <c r="AK60" s="21">
        <f t="shared" si="167"/>
        <v>0</v>
      </c>
      <c r="AL60" s="21">
        <f t="shared" si="168"/>
        <v>0</v>
      </c>
      <c r="AM60" s="21">
        <f t="shared" si="169"/>
        <v>0</v>
      </c>
      <c r="AN60" s="21">
        <f t="shared" si="170"/>
        <v>0</v>
      </c>
      <c r="AO60" s="21">
        <f t="shared" si="171"/>
        <v>0</v>
      </c>
      <c r="AP60" s="21">
        <f t="shared" si="172"/>
        <v>0</v>
      </c>
      <c r="AQ60" s="21">
        <f t="shared" si="173"/>
        <v>0</v>
      </c>
      <c r="AR60" s="21">
        <f t="shared" si="174"/>
        <v>0</v>
      </c>
      <c r="AS60" s="21">
        <f t="shared" si="175"/>
        <v>0</v>
      </c>
      <c r="AT60" s="21">
        <f t="shared" si="176"/>
        <v>0</v>
      </c>
      <c r="AU60" s="21">
        <f t="shared" si="177"/>
        <v>0</v>
      </c>
      <c r="AV60" s="21">
        <f t="shared" si="178"/>
        <v>0</v>
      </c>
      <c r="AW60" s="21">
        <f t="shared" si="179"/>
        <v>0</v>
      </c>
      <c r="AX60" s="21">
        <f t="shared" si="180"/>
        <v>0</v>
      </c>
      <c r="AY60" s="21">
        <f t="shared" si="181"/>
        <v>0</v>
      </c>
      <c r="AZ60" s="21">
        <f t="shared" si="182"/>
        <v>10.810810810810811</v>
      </c>
      <c r="BA60" s="21">
        <f t="shared" si="183"/>
        <v>0</v>
      </c>
      <c r="BB60" s="21">
        <f t="shared" si="184"/>
        <v>0</v>
      </c>
      <c r="BC60" s="21">
        <f t="shared" si="185"/>
        <v>0</v>
      </c>
    </row>
    <row r="61" spans="1:55" x14ac:dyDescent="0.25">
      <c r="B61" s="77">
        <f t="shared" si="186"/>
        <v>8.1081081081081088</v>
      </c>
      <c r="C61" s="7">
        <f t="shared" ref="C61:AB61" si="198">IF(C15&lt;0, C15 * -1, 0)</f>
        <v>0</v>
      </c>
      <c r="D61" s="7">
        <f t="shared" si="198"/>
        <v>0</v>
      </c>
      <c r="E61" s="7">
        <f t="shared" si="198"/>
        <v>0</v>
      </c>
      <c r="F61" s="7">
        <f t="shared" si="198"/>
        <v>0</v>
      </c>
      <c r="G61" s="7">
        <f t="shared" si="198"/>
        <v>0</v>
      </c>
      <c r="H61" s="7">
        <f t="shared" si="198"/>
        <v>0</v>
      </c>
      <c r="I61" s="7">
        <f t="shared" si="198"/>
        <v>0</v>
      </c>
      <c r="J61" s="7">
        <f t="shared" si="198"/>
        <v>0</v>
      </c>
      <c r="K61" s="7">
        <f t="shared" si="198"/>
        <v>0</v>
      </c>
      <c r="L61" s="7">
        <f t="shared" si="198"/>
        <v>0</v>
      </c>
      <c r="M61" s="7">
        <f t="shared" si="198"/>
        <v>0</v>
      </c>
      <c r="N61" s="7">
        <f t="shared" si="198"/>
        <v>0</v>
      </c>
      <c r="O61" s="7">
        <f t="shared" si="198"/>
        <v>0</v>
      </c>
      <c r="P61" s="7">
        <f t="shared" si="198"/>
        <v>0</v>
      </c>
      <c r="Q61" s="7">
        <f t="shared" si="198"/>
        <v>0</v>
      </c>
      <c r="R61" s="7">
        <f t="shared" si="198"/>
        <v>0</v>
      </c>
      <c r="S61" s="7">
        <f t="shared" si="198"/>
        <v>0</v>
      </c>
      <c r="T61" s="7">
        <f t="shared" si="198"/>
        <v>0</v>
      </c>
      <c r="U61" s="7">
        <f t="shared" si="198"/>
        <v>0</v>
      </c>
      <c r="V61" s="7">
        <f t="shared" si="198"/>
        <v>0</v>
      </c>
      <c r="W61" s="7">
        <f t="shared" si="198"/>
        <v>0</v>
      </c>
      <c r="X61" s="7">
        <f t="shared" si="198"/>
        <v>0</v>
      </c>
      <c r="Y61" s="7">
        <f t="shared" si="198"/>
        <v>0</v>
      </c>
      <c r="Z61" s="7">
        <f t="shared" si="198"/>
        <v>0</v>
      </c>
      <c r="AA61" s="7">
        <f t="shared" si="198"/>
        <v>0</v>
      </c>
      <c r="AB61" s="7">
        <f t="shared" si="198"/>
        <v>0</v>
      </c>
      <c r="AD61" s="21">
        <f t="shared" si="188"/>
        <v>0</v>
      </c>
      <c r="AE61" s="21">
        <f t="shared" si="161"/>
        <v>0</v>
      </c>
      <c r="AF61" s="21">
        <f t="shared" si="162"/>
        <v>0</v>
      </c>
      <c r="AG61" s="21">
        <f t="shared" si="163"/>
        <v>0</v>
      </c>
      <c r="AH61" s="21">
        <f t="shared" si="164"/>
        <v>0</v>
      </c>
      <c r="AI61" s="21">
        <f t="shared" si="165"/>
        <v>0</v>
      </c>
      <c r="AJ61" s="21">
        <f t="shared" si="166"/>
        <v>0</v>
      </c>
      <c r="AK61" s="21">
        <f t="shared" si="167"/>
        <v>0</v>
      </c>
      <c r="AL61" s="21">
        <f t="shared" si="168"/>
        <v>0</v>
      </c>
      <c r="AM61" s="21">
        <f t="shared" si="169"/>
        <v>0</v>
      </c>
      <c r="AN61" s="21">
        <f t="shared" si="170"/>
        <v>0</v>
      </c>
      <c r="AO61" s="21">
        <f t="shared" si="171"/>
        <v>0</v>
      </c>
      <c r="AP61" s="21">
        <f t="shared" si="172"/>
        <v>0</v>
      </c>
      <c r="AQ61" s="21">
        <f t="shared" si="173"/>
        <v>0</v>
      </c>
      <c r="AR61" s="21">
        <f t="shared" si="174"/>
        <v>0</v>
      </c>
      <c r="AS61" s="21">
        <f t="shared" si="175"/>
        <v>0</v>
      </c>
      <c r="AT61" s="21">
        <f t="shared" si="176"/>
        <v>0</v>
      </c>
      <c r="AU61" s="21">
        <f t="shared" si="177"/>
        <v>0</v>
      </c>
      <c r="AV61" s="21">
        <f t="shared" si="178"/>
        <v>0</v>
      </c>
      <c r="AW61" s="21">
        <f t="shared" si="179"/>
        <v>0</v>
      </c>
      <c r="AX61" s="21">
        <f t="shared" si="180"/>
        <v>0</v>
      </c>
      <c r="AY61" s="21">
        <f t="shared" si="181"/>
        <v>0</v>
      </c>
      <c r="AZ61" s="21">
        <f t="shared" si="182"/>
        <v>0</v>
      </c>
      <c r="BA61" s="21">
        <f t="shared" si="183"/>
        <v>0</v>
      </c>
      <c r="BB61" s="21">
        <f t="shared" si="184"/>
        <v>0</v>
      </c>
      <c r="BC61" s="21">
        <f t="shared" si="185"/>
        <v>0</v>
      </c>
    </row>
    <row r="62" spans="1:55" x14ac:dyDescent="0.25">
      <c r="AD62" s="78">
        <f>SUM(AD50:AD61)</f>
        <v>54.054054054054049</v>
      </c>
      <c r="AE62" s="78">
        <f t="shared" ref="AE62" si="199">SUM(AE50:AE61)</f>
        <v>21.621621621621621</v>
      </c>
      <c r="AF62" s="78">
        <f t="shared" ref="AF62" si="200">SUM(AF50:AF61)</f>
        <v>0</v>
      </c>
      <c r="AG62" s="78">
        <f t="shared" ref="AG62" si="201">SUM(AG50:AG61)</f>
        <v>8.1081081081081088</v>
      </c>
      <c r="AH62" s="78">
        <f t="shared" ref="AH62" si="202">SUM(AH50:AH61)</f>
        <v>0</v>
      </c>
      <c r="AI62" s="78">
        <f t="shared" ref="AI62" si="203">SUM(AI50:AI61)</f>
        <v>0</v>
      </c>
      <c r="AJ62" s="78">
        <f t="shared" ref="AJ62" si="204">SUM(AJ50:AJ61)</f>
        <v>0</v>
      </c>
      <c r="AK62" s="78">
        <f t="shared" ref="AK62" si="205">SUM(AK50:AK61)</f>
        <v>10.810810810810811</v>
      </c>
      <c r="AL62" s="78">
        <f t="shared" ref="AL62" si="206">SUM(AL50:AL61)</f>
        <v>24.324324324324323</v>
      </c>
      <c r="AM62" s="78">
        <f t="shared" ref="AM62" si="207">SUM(AM50:AM61)</f>
        <v>0</v>
      </c>
      <c r="AN62" s="78">
        <f t="shared" ref="AN62" si="208">SUM(AN50:AN61)</f>
        <v>0</v>
      </c>
      <c r="AO62" s="78">
        <f t="shared" ref="AO62" si="209">SUM(AO50:AO61)</f>
        <v>0</v>
      </c>
      <c r="AP62" s="78">
        <f t="shared" ref="AP62" si="210">SUM(AP50:AP61)</f>
        <v>0</v>
      </c>
      <c r="AQ62" s="78">
        <f t="shared" ref="AQ62" si="211">SUM(AQ50:AQ61)</f>
        <v>0</v>
      </c>
      <c r="AR62" s="78">
        <f t="shared" ref="AR62" si="212">SUM(AR50:AR61)</f>
        <v>24.324324324324326</v>
      </c>
      <c r="AS62" s="78">
        <f t="shared" ref="AS62" si="213">SUM(AS50:AS61)</f>
        <v>0</v>
      </c>
      <c r="AT62" s="78">
        <f t="shared" ref="AT62" si="214">SUM(AT50:AT61)</f>
        <v>8.1081081081081088</v>
      </c>
      <c r="AU62" s="78">
        <f t="shared" ref="AU62" si="215">SUM(AU50:AU61)</f>
        <v>0</v>
      </c>
      <c r="AV62" s="78">
        <f t="shared" ref="AV62" si="216">SUM(AV50:AV61)</f>
        <v>0</v>
      </c>
      <c r="AW62" s="78">
        <f t="shared" ref="AW62" si="217">SUM(AW50:AW61)</f>
        <v>0</v>
      </c>
      <c r="AX62" s="78">
        <f t="shared" ref="AX62" si="218">SUM(AX50:AX61)</f>
        <v>0</v>
      </c>
      <c r="AY62" s="78">
        <f t="shared" ref="AY62" si="219">SUM(AY50:AY61)</f>
        <v>0</v>
      </c>
      <c r="AZ62" s="78">
        <f t="shared" ref="AZ62" si="220">SUM(AZ50:AZ61)</f>
        <v>18.918918918918919</v>
      </c>
      <c r="BA62" s="78">
        <f t="shared" ref="BA62" si="221">SUM(BA50:BA61)</f>
        <v>10.810810810810811</v>
      </c>
      <c r="BB62" s="78">
        <f t="shared" ref="BB62" si="222">SUM(BB50:BB61)</f>
        <v>0</v>
      </c>
      <c r="BC62" s="78">
        <f t="shared" ref="BC62" si="223">SUM(BC50:BC61)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opLeftCell="A16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113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0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0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0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0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0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0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0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ht="24.75" x14ac:dyDescent="0.25">
      <c r="B45" s="5"/>
      <c r="C45" s="156" t="s">
        <v>20</v>
      </c>
      <c r="D45" s="157"/>
      <c r="E45" s="84" t="s">
        <v>109</v>
      </c>
      <c r="F45" s="84" t="s">
        <v>124</v>
      </c>
      <c r="G45" s="84" t="s">
        <v>110</v>
      </c>
      <c r="H45" s="84" t="s">
        <v>111</v>
      </c>
      <c r="I45" s="84" t="s">
        <v>111</v>
      </c>
      <c r="J45" s="84" t="s">
        <v>111</v>
      </c>
      <c r="K45" s="84" t="s">
        <v>111</v>
      </c>
      <c r="L45" s="84" t="s">
        <v>112</v>
      </c>
      <c r="M45" s="84" t="s">
        <v>113</v>
      </c>
      <c r="N45" s="84" t="s">
        <v>114</v>
      </c>
      <c r="O45" s="84" t="s">
        <v>115</v>
      </c>
      <c r="P45" s="84" t="s">
        <v>116</v>
      </c>
      <c r="Q45" s="84" t="s">
        <v>117</v>
      </c>
      <c r="R45" s="84" t="s">
        <v>118</v>
      </c>
      <c r="S45" s="84" t="s">
        <v>119</v>
      </c>
      <c r="T45" s="84" t="s">
        <v>119</v>
      </c>
      <c r="U45" s="84" t="s">
        <v>119</v>
      </c>
      <c r="V45" s="84" t="s">
        <v>119</v>
      </c>
      <c r="W45" s="84" t="s">
        <v>120</v>
      </c>
      <c r="X45" s="84" t="s">
        <v>120</v>
      </c>
      <c r="Y45" s="84" t="s">
        <v>127</v>
      </c>
      <c r="Z45" s="84" t="s">
        <v>121</v>
      </c>
      <c r="AA45" s="84" t="s">
        <v>122</v>
      </c>
      <c r="AB45" s="84" t="s">
        <v>125</v>
      </c>
      <c r="AC45" s="84" t="s">
        <v>125</v>
      </c>
      <c r="AD45" s="85" t="s">
        <v>123</v>
      </c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5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5"/>
        <v>62.162162162162161</v>
      </c>
      <c r="H50" s="47">
        <f t="shared" si="5"/>
        <v>51.351351351351347</v>
      </c>
      <c r="I50" s="47">
        <f t="shared" si="5"/>
        <v>45.945945945945951</v>
      </c>
      <c r="J50" s="47">
        <f t="shared" si="5"/>
        <v>43.243243243243242</v>
      </c>
      <c r="K50" s="47">
        <f t="shared" si="5"/>
        <v>43.243243243243242</v>
      </c>
      <c r="L50" s="47">
        <f t="shared" si="5"/>
        <v>75.675675675675691</v>
      </c>
      <c r="M50" s="47">
        <f t="shared" si="5"/>
        <v>51.351351351351354</v>
      </c>
      <c r="N50" s="47">
        <f t="shared" si="5"/>
        <v>45.945945945945951</v>
      </c>
      <c r="O50" s="47">
        <f t="shared" si="5"/>
        <v>54.054054054054063</v>
      </c>
      <c r="P50" s="47">
        <f t="shared" si="5"/>
        <v>10.810810810810811</v>
      </c>
      <c r="Q50" s="47">
        <f t="shared" si="5"/>
        <v>64.86486486486487</v>
      </c>
      <c r="R50" s="47">
        <f t="shared" si="5"/>
        <v>59.45945945945946</v>
      </c>
      <c r="S50" s="47">
        <f t="shared" si="5"/>
        <v>16.216216216216218</v>
      </c>
      <c r="T50" s="47">
        <f t="shared" si="5"/>
        <v>2.7027027027027026</v>
      </c>
      <c r="U50" s="47">
        <f t="shared" si="5"/>
        <v>2.7027027027027026</v>
      </c>
      <c r="V50" s="47">
        <f t="shared" si="5"/>
        <v>2.7027027027027026</v>
      </c>
      <c r="W50" s="47">
        <f t="shared" si="5"/>
        <v>18.918918918918919</v>
      </c>
      <c r="X50" s="47">
        <f t="shared" si="5"/>
        <v>2.7027027027027026</v>
      </c>
      <c r="Y50" s="47">
        <f t="shared" si="5"/>
        <v>0</v>
      </c>
      <c r="Z50" s="47">
        <f t="shared" si="5"/>
        <v>16.216216216216218</v>
      </c>
      <c r="AA50" s="47">
        <f t="shared" si="5"/>
        <v>51.351351351351354</v>
      </c>
      <c r="AB50" s="47">
        <f t="shared" si="5"/>
        <v>43.243243243243242</v>
      </c>
      <c r="AC50" s="47">
        <f t="shared" si="5"/>
        <v>67.567567567567565</v>
      </c>
      <c r="AD50" s="86">
        <f t="shared" si="5"/>
        <v>5.4054054054054053</v>
      </c>
      <c r="AG50" s="28"/>
      <c r="AH50" s="110"/>
      <c r="AI50" s="28"/>
    </row>
    <row r="51" spans="2:40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G51" s="28"/>
      <c r="AH51" s="110"/>
      <c r="AI51" s="28"/>
    </row>
    <row r="52" spans="2:40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D56" t="s">
        <v>108</v>
      </c>
      <c r="AG56" s="28"/>
      <c r="AH56" s="110"/>
      <c r="AI56" s="28"/>
      <c r="AN56" s="2"/>
    </row>
    <row r="57" spans="2:40" x14ac:dyDescent="0.25">
      <c r="D57">
        <v>1</v>
      </c>
      <c r="E57" t="s">
        <v>94</v>
      </c>
      <c r="AG57" s="28"/>
      <c r="AH57" s="110"/>
      <c r="AI57" s="28"/>
      <c r="AM57" s="3"/>
    </row>
    <row r="58" spans="2:40" x14ac:dyDescent="0.25">
      <c r="D58">
        <v>2</v>
      </c>
      <c r="E58" t="s">
        <v>91</v>
      </c>
      <c r="AG58" s="28"/>
      <c r="AH58" s="110"/>
      <c r="AI58" s="28"/>
      <c r="AM58" s="3"/>
    </row>
    <row r="59" spans="2:40" x14ac:dyDescent="0.25">
      <c r="D59">
        <v>3</v>
      </c>
      <c r="E59" t="s">
        <v>95</v>
      </c>
      <c r="AG59" s="28"/>
      <c r="AH59" s="28"/>
      <c r="AI59" s="28"/>
      <c r="AM59" s="3"/>
    </row>
    <row r="60" spans="2:40" x14ac:dyDescent="0.25">
      <c r="D60">
        <v>4</v>
      </c>
      <c r="E60" t="s">
        <v>71</v>
      </c>
      <c r="AG60" s="28"/>
      <c r="AH60" s="28"/>
      <c r="AI60" s="28"/>
      <c r="AM60" s="3"/>
    </row>
    <row r="61" spans="2:40" x14ac:dyDescent="0.25">
      <c r="D61">
        <v>5</v>
      </c>
      <c r="E61" t="s">
        <v>93</v>
      </c>
      <c r="AM61" s="3"/>
    </row>
    <row r="62" spans="2:40" x14ac:dyDescent="0.25">
      <c r="D62">
        <v>6</v>
      </c>
      <c r="E62" t="s">
        <v>98</v>
      </c>
      <c r="AM62" s="3"/>
    </row>
    <row r="63" spans="2:40" x14ac:dyDescent="0.25">
      <c r="D63">
        <v>7</v>
      </c>
      <c r="E63" t="s">
        <v>99</v>
      </c>
    </row>
    <row r="64" spans="2:40" x14ac:dyDescent="0.25">
      <c r="D64">
        <v>8</v>
      </c>
      <c r="E64" t="s">
        <v>92</v>
      </c>
    </row>
    <row r="65" spans="4:5" x14ac:dyDescent="0.25">
      <c r="D65">
        <v>9</v>
      </c>
      <c r="E65" t="s">
        <v>100</v>
      </c>
    </row>
    <row r="66" spans="4:5" x14ac:dyDescent="0.25">
      <c r="D66">
        <v>10</v>
      </c>
      <c r="E66" t="s">
        <v>101</v>
      </c>
    </row>
    <row r="67" spans="4:5" x14ac:dyDescent="0.25">
      <c r="D67">
        <v>11</v>
      </c>
      <c r="E67" t="s">
        <v>96</v>
      </c>
    </row>
    <row r="68" spans="4:5" x14ac:dyDescent="0.25">
      <c r="D68">
        <v>12</v>
      </c>
      <c r="E68" t="s">
        <v>97</v>
      </c>
    </row>
    <row r="69" spans="4:5" x14ac:dyDescent="0.25">
      <c r="D69">
        <v>13</v>
      </c>
      <c r="E69" t="s">
        <v>102</v>
      </c>
    </row>
    <row r="70" spans="4:5" x14ac:dyDescent="0.25">
      <c r="D70">
        <v>14</v>
      </c>
      <c r="E70" t="s">
        <v>103</v>
      </c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113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0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0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0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0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0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0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0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ht="24.75" x14ac:dyDescent="0.25">
      <c r="B45" s="5" t="s">
        <v>15</v>
      </c>
      <c r="C45" s="156" t="s">
        <v>20</v>
      </c>
      <c r="D45" s="157"/>
      <c r="E45" s="84" t="s">
        <v>109</v>
      </c>
      <c r="F45" s="84" t="s">
        <v>124</v>
      </c>
      <c r="G45" s="84" t="s">
        <v>110</v>
      </c>
      <c r="H45" s="84" t="s">
        <v>111</v>
      </c>
      <c r="I45" s="84" t="s">
        <v>111</v>
      </c>
      <c r="J45" s="84" t="s">
        <v>111</v>
      </c>
      <c r="K45" s="84" t="s">
        <v>111</v>
      </c>
      <c r="L45" s="84" t="s">
        <v>112</v>
      </c>
      <c r="M45" s="84" t="s">
        <v>113</v>
      </c>
      <c r="N45" s="84" t="s">
        <v>114</v>
      </c>
      <c r="O45" s="84" t="s">
        <v>115</v>
      </c>
      <c r="P45" s="84" t="s">
        <v>116</v>
      </c>
      <c r="Q45" s="84" t="s">
        <v>117</v>
      </c>
      <c r="R45" s="84" t="s">
        <v>118</v>
      </c>
      <c r="S45" s="84" t="s">
        <v>119</v>
      </c>
      <c r="T45" s="84" t="s">
        <v>119</v>
      </c>
      <c r="U45" s="84" t="s">
        <v>119</v>
      </c>
      <c r="V45" s="84" t="s">
        <v>119</v>
      </c>
      <c r="W45" s="84" t="s">
        <v>120</v>
      </c>
      <c r="X45" s="84" t="s">
        <v>120</v>
      </c>
      <c r="Y45" s="84" t="s">
        <v>127</v>
      </c>
      <c r="Z45" s="84" t="s">
        <v>121</v>
      </c>
      <c r="AA45" s="84" t="s">
        <v>122</v>
      </c>
      <c r="AB45" s="84" t="s">
        <v>125</v>
      </c>
      <c r="AC45" s="84" t="s">
        <v>125</v>
      </c>
      <c r="AD45" s="85" t="s">
        <v>123</v>
      </c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 t="s">
        <v>12</v>
      </c>
      <c r="C46" s="150" t="s">
        <v>21</v>
      </c>
      <c r="D46" s="151"/>
      <c r="E46" s="7">
        <v>2</v>
      </c>
      <c r="F46" s="7">
        <v>4.5</v>
      </c>
      <c r="G46" s="7">
        <v>2.4</v>
      </c>
      <c r="H46" s="7">
        <v>2</v>
      </c>
      <c r="I46" s="7">
        <v>2</v>
      </c>
      <c r="J46" s="7">
        <v>2</v>
      </c>
      <c r="K46" s="7">
        <v>4</v>
      </c>
      <c r="L46" s="7">
        <v>3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2</v>
      </c>
      <c r="S46" s="7">
        <v>3500</v>
      </c>
      <c r="T46" s="7">
        <v>500</v>
      </c>
      <c r="U46" s="7">
        <v>800</v>
      </c>
      <c r="V46" s="7">
        <v>200</v>
      </c>
      <c r="W46" s="7">
        <v>60</v>
      </c>
      <c r="X46" s="7">
        <v>240</v>
      </c>
      <c r="Y46" s="7">
        <v>80</v>
      </c>
      <c r="Z46" s="7" t="s">
        <v>126</v>
      </c>
      <c r="AA46" s="7">
        <v>2</v>
      </c>
      <c r="AB46" s="76">
        <v>0.02</v>
      </c>
      <c r="AC46" s="76">
        <v>0.01</v>
      </c>
      <c r="AD46" s="10">
        <v>4</v>
      </c>
    </row>
    <row r="47" spans="1:40" x14ac:dyDescent="0.25">
      <c r="B47" s="1" t="s">
        <v>13</v>
      </c>
      <c r="C47" s="150" t="s">
        <v>22</v>
      </c>
      <c r="D47" s="151"/>
      <c r="E47" s="7">
        <v>0.5</v>
      </c>
      <c r="F47" s="7">
        <v>1</v>
      </c>
      <c r="G47" s="7">
        <v>3</v>
      </c>
      <c r="H47" s="7">
        <v>4</v>
      </c>
      <c r="I47" s="7">
        <v>8</v>
      </c>
      <c r="J47" s="7">
        <v>4</v>
      </c>
      <c r="K47" s="7">
        <v>4</v>
      </c>
      <c r="L47" s="7">
        <v>5</v>
      </c>
      <c r="M47" s="7">
        <v>7</v>
      </c>
      <c r="N47" s="7">
        <v>6</v>
      </c>
      <c r="O47" s="7">
        <v>7</v>
      </c>
      <c r="P47" s="7">
        <v>3</v>
      </c>
      <c r="Q47" s="7">
        <v>5</v>
      </c>
      <c r="R47" s="7">
        <v>4</v>
      </c>
      <c r="S47" s="7">
        <v>2500</v>
      </c>
      <c r="T47" s="7">
        <v>200</v>
      </c>
      <c r="U47" s="7">
        <v>1500</v>
      </c>
      <c r="V47" s="7">
        <v>300</v>
      </c>
      <c r="W47" s="7">
        <v>120</v>
      </c>
      <c r="X47" s="7">
        <v>300</v>
      </c>
      <c r="Y47" s="7">
        <v>100</v>
      </c>
      <c r="Z47" s="7" t="s">
        <v>126</v>
      </c>
      <c r="AA47" s="7">
        <v>5</v>
      </c>
      <c r="AB47" s="7">
        <v>1.4999999999999999E-2</v>
      </c>
      <c r="AC47" s="7">
        <v>1.4999999999999999E-2</v>
      </c>
      <c r="AD47" s="10">
        <v>5</v>
      </c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5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5"/>
        <v>62.162162162162161</v>
      </c>
      <c r="H50" s="47">
        <f t="shared" si="5"/>
        <v>51.351351351351347</v>
      </c>
      <c r="I50" s="47">
        <f t="shared" si="5"/>
        <v>45.945945945945951</v>
      </c>
      <c r="J50" s="47">
        <f t="shared" si="5"/>
        <v>43.243243243243242</v>
      </c>
      <c r="K50" s="47">
        <f t="shared" si="5"/>
        <v>43.243243243243242</v>
      </c>
      <c r="L50" s="47">
        <f t="shared" si="5"/>
        <v>75.675675675675691</v>
      </c>
      <c r="M50" s="47">
        <f t="shared" si="5"/>
        <v>51.351351351351354</v>
      </c>
      <c r="N50" s="47">
        <f t="shared" si="5"/>
        <v>45.945945945945951</v>
      </c>
      <c r="O50" s="47">
        <f t="shared" si="5"/>
        <v>54.054054054054063</v>
      </c>
      <c r="P50" s="47">
        <f t="shared" si="5"/>
        <v>10.810810810810811</v>
      </c>
      <c r="Q50" s="47">
        <f t="shared" si="5"/>
        <v>64.86486486486487</v>
      </c>
      <c r="R50" s="47">
        <f t="shared" si="5"/>
        <v>59.45945945945946</v>
      </c>
      <c r="S50" s="47">
        <f t="shared" si="5"/>
        <v>16.216216216216218</v>
      </c>
      <c r="T50" s="47">
        <f t="shared" si="5"/>
        <v>2.7027027027027026</v>
      </c>
      <c r="U50" s="47">
        <f t="shared" si="5"/>
        <v>2.7027027027027026</v>
      </c>
      <c r="V50" s="47">
        <f t="shared" si="5"/>
        <v>2.7027027027027026</v>
      </c>
      <c r="W50" s="47">
        <f t="shared" si="5"/>
        <v>18.918918918918919</v>
      </c>
      <c r="X50" s="47">
        <f t="shared" si="5"/>
        <v>2.7027027027027026</v>
      </c>
      <c r="Y50" s="47">
        <f t="shared" si="5"/>
        <v>0</v>
      </c>
      <c r="Z50" s="47">
        <f t="shared" si="5"/>
        <v>16.216216216216218</v>
      </c>
      <c r="AA50" s="47">
        <f t="shared" si="5"/>
        <v>51.351351351351354</v>
      </c>
      <c r="AB50" s="47">
        <f t="shared" si="5"/>
        <v>43.243243243243242</v>
      </c>
      <c r="AC50" s="47">
        <f t="shared" si="5"/>
        <v>67.567567567567565</v>
      </c>
      <c r="AD50" s="86">
        <f t="shared" si="5"/>
        <v>5.4054054054054053</v>
      </c>
      <c r="AG50" s="28"/>
      <c r="AH50" s="110"/>
      <c r="AI50" s="28"/>
    </row>
    <row r="51" spans="2:40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G51" s="28"/>
      <c r="AH51" s="110"/>
      <c r="AI51" s="28"/>
    </row>
    <row r="52" spans="2:40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113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0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0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0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0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0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0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0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ht="24.75" x14ac:dyDescent="0.25">
      <c r="B45" s="5" t="s">
        <v>15</v>
      </c>
      <c r="C45" s="156" t="s">
        <v>20</v>
      </c>
      <c r="D45" s="157"/>
      <c r="E45" s="84" t="s">
        <v>109</v>
      </c>
      <c r="F45" s="84" t="s">
        <v>124</v>
      </c>
      <c r="G45" s="84" t="s">
        <v>110</v>
      </c>
      <c r="H45" s="84" t="s">
        <v>111</v>
      </c>
      <c r="I45" s="84" t="s">
        <v>111</v>
      </c>
      <c r="J45" s="84" t="s">
        <v>111</v>
      </c>
      <c r="K45" s="84" t="s">
        <v>111</v>
      </c>
      <c r="L45" s="84" t="s">
        <v>112</v>
      </c>
      <c r="M45" s="84" t="s">
        <v>113</v>
      </c>
      <c r="N45" s="84" t="s">
        <v>114</v>
      </c>
      <c r="O45" s="84" t="s">
        <v>115</v>
      </c>
      <c r="P45" s="84" t="s">
        <v>116</v>
      </c>
      <c r="Q45" s="84" t="s">
        <v>117</v>
      </c>
      <c r="R45" s="84" t="s">
        <v>118</v>
      </c>
      <c r="S45" s="84" t="s">
        <v>119</v>
      </c>
      <c r="T45" s="84" t="s">
        <v>119</v>
      </c>
      <c r="U45" s="84" t="s">
        <v>119</v>
      </c>
      <c r="V45" s="84" t="s">
        <v>119</v>
      </c>
      <c r="W45" s="84" t="s">
        <v>120</v>
      </c>
      <c r="X45" s="84" t="s">
        <v>120</v>
      </c>
      <c r="Y45" s="84" t="s">
        <v>127</v>
      </c>
      <c r="Z45" s="84" t="s">
        <v>121</v>
      </c>
      <c r="AA45" s="84" t="s">
        <v>122</v>
      </c>
      <c r="AB45" s="84" t="s">
        <v>125</v>
      </c>
      <c r="AC45" s="84" t="s">
        <v>125</v>
      </c>
      <c r="AD45" s="85" t="s">
        <v>123</v>
      </c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 t="s">
        <v>12</v>
      </c>
      <c r="C46" s="150" t="s">
        <v>21</v>
      </c>
      <c r="D46" s="151"/>
      <c r="E46" s="7">
        <v>2</v>
      </c>
      <c r="F46" s="7">
        <v>4.5</v>
      </c>
      <c r="G46" s="7">
        <v>2.4</v>
      </c>
      <c r="H46" s="7">
        <v>2</v>
      </c>
      <c r="I46" s="7">
        <v>2</v>
      </c>
      <c r="J46" s="7">
        <v>2</v>
      </c>
      <c r="K46" s="7">
        <v>4</v>
      </c>
      <c r="L46" s="7">
        <v>3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2</v>
      </c>
      <c r="S46" s="7">
        <v>3500</v>
      </c>
      <c r="T46" s="7">
        <v>500</v>
      </c>
      <c r="U46" s="7">
        <v>800</v>
      </c>
      <c r="V46" s="7">
        <v>200</v>
      </c>
      <c r="W46" s="7">
        <v>60</v>
      </c>
      <c r="X46" s="7">
        <v>240</v>
      </c>
      <c r="Y46" s="7">
        <v>80</v>
      </c>
      <c r="Z46" s="7" t="s">
        <v>126</v>
      </c>
      <c r="AA46" s="7">
        <v>2</v>
      </c>
      <c r="AB46" s="76">
        <v>0.02</v>
      </c>
      <c r="AC46" s="76">
        <v>0.01</v>
      </c>
      <c r="AD46" s="10">
        <v>4</v>
      </c>
    </row>
    <row r="47" spans="1:40" x14ac:dyDescent="0.25">
      <c r="B47" s="1" t="s">
        <v>13</v>
      </c>
      <c r="C47" s="150" t="s">
        <v>22</v>
      </c>
      <c r="D47" s="151"/>
      <c r="E47" s="7">
        <v>0.5</v>
      </c>
      <c r="F47" s="7">
        <v>1</v>
      </c>
      <c r="G47" s="7">
        <v>3</v>
      </c>
      <c r="H47" s="7">
        <v>4</v>
      </c>
      <c r="I47" s="7">
        <v>8</v>
      </c>
      <c r="J47" s="7">
        <v>4</v>
      </c>
      <c r="K47" s="7">
        <v>4</v>
      </c>
      <c r="L47" s="7">
        <v>5</v>
      </c>
      <c r="M47" s="7">
        <v>7</v>
      </c>
      <c r="N47" s="7">
        <v>6</v>
      </c>
      <c r="O47" s="7">
        <v>7</v>
      </c>
      <c r="P47" s="7">
        <v>3</v>
      </c>
      <c r="Q47" s="7">
        <v>5</v>
      </c>
      <c r="R47" s="7">
        <v>4</v>
      </c>
      <c r="S47" s="7">
        <v>2500</v>
      </c>
      <c r="T47" s="7">
        <v>200</v>
      </c>
      <c r="U47" s="7">
        <v>1500</v>
      </c>
      <c r="V47" s="7">
        <v>300</v>
      </c>
      <c r="W47" s="7">
        <v>120</v>
      </c>
      <c r="X47" s="7">
        <v>300</v>
      </c>
      <c r="Y47" s="7">
        <v>100</v>
      </c>
      <c r="Z47" s="7" t="s">
        <v>126</v>
      </c>
      <c r="AA47" s="7">
        <v>5</v>
      </c>
      <c r="AB47" s="7">
        <v>1.4999999999999999E-2</v>
      </c>
      <c r="AC47" s="7">
        <v>1.4999999999999999E-2</v>
      </c>
      <c r="AD47" s="10">
        <v>5</v>
      </c>
      <c r="AG47" s="28"/>
      <c r="AH47" s="110"/>
      <c r="AI47" s="28"/>
    </row>
    <row r="48" spans="1:40" x14ac:dyDescent="0.25">
      <c r="B48" s="1"/>
      <c r="C48" s="150" t="s">
        <v>70</v>
      </c>
      <c r="D48" s="151"/>
      <c r="E48" s="7">
        <v>0.5</v>
      </c>
      <c r="F48" s="7">
        <v>0.5</v>
      </c>
      <c r="G48" s="7" t="s">
        <v>126</v>
      </c>
      <c r="H48" s="7" t="s">
        <v>126</v>
      </c>
      <c r="I48" s="7">
        <v>2</v>
      </c>
      <c r="J48" s="7">
        <v>1</v>
      </c>
      <c r="K48" s="7">
        <v>1</v>
      </c>
      <c r="L48" s="7" t="s">
        <v>126</v>
      </c>
      <c r="M48" s="7" t="s">
        <v>126</v>
      </c>
      <c r="N48" s="7">
        <v>1</v>
      </c>
      <c r="O48" s="7" t="s">
        <v>126</v>
      </c>
      <c r="P48" s="7" t="s">
        <v>126</v>
      </c>
      <c r="Q48" s="7" t="s">
        <v>126</v>
      </c>
      <c r="R48" s="7" t="s">
        <v>126</v>
      </c>
      <c r="S48" s="7" t="s">
        <v>126</v>
      </c>
      <c r="T48" s="7" t="s">
        <v>126</v>
      </c>
      <c r="U48" s="7" t="s">
        <v>126</v>
      </c>
      <c r="V48" s="7" t="s">
        <v>126</v>
      </c>
      <c r="W48" s="7">
        <v>180</v>
      </c>
      <c r="X48" s="7" t="s">
        <v>126</v>
      </c>
      <c r="Y48" s="7" t="s">
        <v>126</v>
      </c>
      <c r="Z48" s="7" t="s">
        <v>126</v>
      </c>
      <c r="AA48" s="7">
        <v>2</v>
      </c>
      <c r="AB48" s="7" t="s">
        <v>126</v>
      </c>
      <c r="AC48" s="7" t="s">
        <v>126</v>
      </c>
      <c r="AD48" s="10" t="s">
        <v>126</v>
      </c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5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5"/>
        <v>62.162162162162161</v>
      </c>
      <c r="H50" s="47">
        <f t="shared" si="5"/>
        <v>51.351351351351347</v>
      </c>
      <c r="I50" s="47">
        <f t="shared" si="5"/>
        <v>45.945945945945951</v>
      </c>
      <c r="J50" s="47">
        <f t="shared" si="5"/>
        <v>43.243243243243242</v>
      </c>
      <c r="K50" s="47">
        <f t="shared" si="5"/>
        <v>43.243243243243242</v>
      </c>
      <c r="L50" s="47">
        <f t="shared" si="5"/>
        <v>75.675675675675691</v>
      </c>
      <c r="M50" s="47">
        <f t="shared" si="5"/>
        <v>51.351351351351354</v>
      </c>
      <c r="N50" s="47">
        <f t="shared" si="5"/>
        <v>45.945945945945951</v>
      </c>
      <c r="O50" s="47">
        <f t="shared" si="5"/>
        <v>54.054054054054063</v>
      </c>
      <c r="P50" s="47">
        <f t="shared" si="5"/>
        <v>10.810810810810811</v>
      </c>
      <c r="Q50" s="47">
        <f t="shared" si="5"/>
        <v>64.86486486486487</v>
      </c>
      <c r="R50" s="47">
        <f t="shared" si="5"/>
        <v>59.45945945945946</v>
      </c>
      <c r="S50" s="47">
        <f t="shared" si="5"/>
        <v>16.216216216216218</v>
      </c>
      <c r="T50" s="47">
        <f t="shared" si="5"/>
        <v>2.7027027027027026</v>
      </c>
      <c r="U50" s="47">
        <f t="shared" si="5"/>
        <v>2.7027027027027026</v>
      </c>
      <c r="V50" s="47">
        <f t="shared" si="5"/>
        <v>2.7027027027027026</v>
      </c>
      <c r="W50" s="47">
        <f t="shared" si="5"/>
        <v>18.918918918918919</v>
      </c>
      <c r="X50" s="47">
        <f t="shared" si="5"/>
        <v>2.7027027027027026</v>
      </c>
      <c r="Y50" s="47">
        <f t="shared" si="5"/>
        <v>0</v>
      </c>
      <c r="Z50" s="47">
        <f t="shared" si="5"/>
        <v>16.216216216216218</v>
      </c>
      <c r="AA50" s="47">
        <f t="shared" si="5"/>
        <v>51.351351351351354</v>
      </c>
      <c r="AB50" s="47">
        <f t="shared" si="5"/>
        <v>43.243243243243242</v>
      </c>
      <c r="AC50" s="47">
        <f t="shared" si="5"/>
        <v>67.567567567567565</v>
      </c>
      <c r="AD50" s="86">
        <f t="shared" si="5"/>
        <v>5.4054054054054053</v>
      </c>
      <c r="AG50" s="28"/>
      <c r="AH50" s="110"/>
      <c r="AI50" s="28"/>
    </row>
    <row r="51" spans="2:40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G51" s="28"/>
      <c r="AH51" s="110"/>
      <c r="AI51" s="28"/>
    </row>
    <row r="52" spans="2:40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C18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113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0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0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0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0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0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0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0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si="1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2">AG33*$D33</f>
        <v>67.567567567567565</v>
      </c>
      <c r="AL33" s="104">
        <f t="shared" si="2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3">AE34*$D34</f>
        <v>21.621621621621621</v>
      </c>
      <c r="AJ34" s="101">
        <f t="shared" si="3"/>
        <v>43.243243243243242</v>
      </c>
      <c r="AK34" s="101">
        <f t="shared" si="2"/>
        <v>43.243243243243242</v>
      </c>
      <c r="AL34" s="106">
        <f t="shared" si="2"/>
        <v>43.243243243243242</v>
      </c>
    </row>
    <row r="35" spans="1:40" x14ac:dyDescent="0.25">
      <c r="A35">
        <f t="shared" ref="A35:A44" si="4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3"/>
        <v>24.324324324324326</v>
      </c>
      <c r="AJ35" s="101">
        <f t="shared" si="3"/>
        <v>40.540540540540547</v>
      </c>
      <c r="AK35" s="101">
        <f t="shared" si="2"/>
        <v>24.324324324324326</v>
      </c>
      <c r="AL35" s="106">
        <f t="shared" si="2"/>
        <v>40.540540540540547</v>
      </c>
    </row>
    <row r="36" spans="1:40" x14ac:dyDescent="0.25">
      <c r="A36">
        <f t="shared" si="4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3"/>
        <v>5.4054054054054053</v>
      </c>
      <c r="AJ36" s="101">
        <f t="shared" si="3"/>
        <v>16.216216216216218</v>
      </c>
      <c r="AK36" s="101">
        <f t="shared" si="2"/>
        <v>10.810810810810811</v>
      </c>
      <c r="AL36" s="106">
        <f t="shared" si="2"/>
        <v>16.216216216216218</v>
      </c>
    </row>
    <row r="37" spans="1:40" x14ac:dyDescent="0.25">
      <c r="A37">
        <f t="shared" si="4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3"/>
        <v>27.027027027027028</v>
      </c>
      <c r="AJ37" s="101">
        <f t="shared" si="3"/>
        <v>67.567567567567565</v>
      </c>
      <c r="AK37" s="101">
        <f t="shared" si="2"/>
        <v>40.54054054054054</v>
      </c>
      <c r="AL37" s="106">
        <f t="shared" si="2"/>
        <v>67.567567567567565</v>
      </c>
    </row>
    <row r="38" spans="1:40" x14ac:dyDescent="0.25">
      <c r="A38">
        <f t="shared" si="4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3"/>
        <v>16.216216216216218</v>
      </c>
      <c r="AJ38" s="101">
        <f t="shared" si="3"/>
        <v>21.621621621621621</v>
      </c>
      <c r="AK38" s="101">
        <f t="shared" si="2"/>
        <v>16.216216216216218</v>
      </c>
      <c r="AL38" s="106">
        <f t="shared" si="2"/>
        <v>21.621621621621621</v>
      </c>
    </row>
    <row r="39" spans="1:40" x14ac:dyDescent="0.25">
      <c r="A39">
        <f t="shared" si="4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3"/>
        <v>21.621621621621621</v>
      </c>
      <c r="AJ39" s="101">
        <f t="shared" si="3"/>
        <v>43.243243243243242</v>
      </c>
      <c r="AK39" s="101">
        <f t="shared" si="2"/>
        <v>21.621621621621621</v>
      </c>
      <c r="AL39" s="106">
        <f t="shared" si="2"/>
        <v>43.243243243243242</v>
      </c>
    </row>
    <row r="40" spans="1:40" x14ac:dyDescent="0.25">
      <c r="A40">
        <f t="shared" si="4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3"/>
        <v>5.4054054054054053</v>
      </c>
      <c r="AJ40" s="101">
        <f t="shared" si="3"/>
        <v>8.1081081081081088</v>
      </c>
      <c r="AK40" s="101">
        <f t="shared" si="2"/>
        <v>8.1081081081081088</v>
      </c>
      <c r="AL40" s="106">
        <f t="shared" si="2"/>
        <v>5.4054054054054053</v>
      </c>
    </row>
    <row r="41" spans="1:40" x14ac:dyDescent="0.25">
      <c r="A41">
        <f t="shared" si="4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3"/>
        <v>16.216216216216218</v>
      </c>
      <c r="AJ41" s="101">
        <f t="shared" si="3"/>
        <v>32.432432432432435</v>
      </c>
      <c r="AK41" s="101">
        <f t="shared" si="2"/>
        <v>24.324324324324326</v>
      </c>
      <c r="AL41" s="106">
        <f t="shared" si="2"/>
        <v>32.432432432432435</v>
      </c>
    </row>
    <row r="42" spans="1:40" x14ac:dyDescent="0.25">
      <c r="A42">
        <f t="shared" si="4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3"/>
        <v>5.4054054054054053</v>
      </c>
      <c r="AJ42" s="101">
        <f t="shared" si="3"/>
        <v>8.1081081081081088</v>
      </c>
      <c r="AK42" s="101">
        <f t="shared" si="2"/>
        <v>8.1081081081081088</v>
      </c>
      <c r="AL42" s="106">
        <f t="shared" si="2"/>
        <v>5.4054054054054053</v>
      </c>
    </row>
    <row r="43" spans="1:40" x14ac:dyDescent="0.25">
      <c r="A43">
        <f t="shared" si="4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3"/>
        <v>32.432432432432435</v>
      </c>
      <c r="AJ43" s="101">
        <f t="shared" si="3"/>
        <v>54.054054054054049</v>
      </c>
      <c r="AK43" s="101">
        <f t="shared" si="2"/>
        <v>32.432432432432435</v>
      </c>
      <c r="AL43" s="106">
        <f t="shared" si="2"/>
        <v>54.054054054054049</v>
      </c>
    </row>
    <row r="44" spans="1:40" ht="15.75" thickBot="1" x14ac:dyDescent="0.3">
      <c r="A44">
        <f t="shared" si="4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3"/>
        <v>24.324324324324326</v>
      </c>
      <c r="AJ44" s="108">
        <f t="shared" si="3"/>
        <v>40.540540540540547</v>
      </c>
      <c r="AK44" s="108">
        <f t="shared" si="2"/>
        <v>32.432432432432435</v>
      </c>
      <c r="AL44" s="109">
        <f t="shared" si="2"/>
        <v>16.216216216216218</v>
      </c>
    </row>
    <row r="45" spans="1:40" ht="24.75" x14ac:dyDescent="0.25">
      <c r="B45" s="5" t="s">
        <v>15</v>
      </c>
      <c r="C45" s="156" t="s">
        <v>20</v>
      </c>
      <c r="D45" s="157"/>
      <c r="E45" s="84" t="s">
        <v>109</v>
      </c>
      <c r="F45" s="84" t="s">
        <v>124</v>
      </c>
      <c r="G45" s="84" t="s">
        <v>110</v>
      </c>
      <c r="H45" s="84" t="s">
        <v>111</v>
      </c>
      <c r="I45" s="84" t="s">
        <v>111</v>
      </c>
      <c r="J45" s="84" t="s">
        <v>111</v>
      </c>
      <c r="K45" s="84" t="s">
        <v>111</v>
      </c>
      <c r="L45" s="84" t="s">
        <v>112</v>
      </c>
      <c r="M45" s="84" t="s">
        <v>113</v>
      </c>
      <c r="N45" s="84" t="s">
        <v>114</v>
      </c>
      <c r="O45" s="84" t="s">
        <v>115</v>
      </c>
      <c r="P45" s="84" t="s">
        <v>116</v>
      </c>
      <c r="Q45" s="84" t="s">
        <v>117</v>
      </c>
      <c r="R45" s="84" t="s">
        <v>118</v>
      </c>
      <c r="S45" s="84" t="s">
        <v>119</v>
      </c>
      <c r="T45" s="84" t="s">
        <v>119</v>
      </c>
      <c r="U45" s="84" t="s">
        <v>119</v>
      </c>
      <c r="V45" s="84" t="s">
        <v>119</v>
      </c>
      <c r="W45" s="84" t="s">
        <v>120</v>
      </c>
      <c r="X45" s="84" t="s">
        <v>120</v>
      </c>
      <c r="Y45" s="84" t="s">
        <v>127</v>
      </c>
      <c r="Z45" s="84" t="s">
        <v>121</v>
      </c>
      <c r="AA45" s="84" t="s">
        <v>122</v>
      </c>
      <c r="AB45" s="84" t="s">
        <v>125</v>
      </c>
      <c r="AC45" s="84" t="s">
        <v>125</v>
      </c>
      <c r="AD45" s="85" t="s">
        <v>123</v>
      </c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 t="s">
        <v>12</v>
      </c>
      <c r="C46" s="150" t="s">
        <v>21</v>
      </c>
      <c r="D46" s="151"/>
      <c r="E46" s="7">
        <v>2</v>
      </c>
      <c r="F46" s="7">
        <v>4.5</v>
      </c>
      <c r="G46" s="7">
        <v>2.4</v>
      </c>
      <c r="H46" s="7">
        <v>2</v>
      </c>
      <c r="I46" s="7">
        <v>2</v>
      </c>
      <c r="J46" s="7">
        <v>2</v>
      </c>
      <c r="K46" s="7">
        <v>4</v>
      </c>
      <c r="L46" s="7">
        <v>3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2</v>
      </c>
      <c r="S46" s="7">
        <v>3500</v>
      </c>
      <c r="T46" s="7">
        <v>500</v>
      </c>
      <c r="U46" s="7">
        <v>800</v>
      </c>
      <c r="V46" s="7">
        <v>200</v>
      </c>
      <c r="W46" s="7">
        <v>60</v>
      </c>
      <c r="X46" s="7">
        <v>240</v>
      </c>
      <c r="Y46" s="7">
        <v>80</v>
      </c>
      <c r="Z46" s="7" t="s">
        <v>126</v>
      </c>
      <c r="AA46" s="7">
        <v>2</v>
      </c>
      <c r="AB46" s="76">
        <v>0.02</v>
      </c>
      <c r="AC46" s="76">
        <v>0.01</v>
      </c>
      <c r="AD46" s="10">
        <v>4</v>
      </c>
    </row>
    <row r="47" spans="1:40" x14ac:dyDescent="0.25">
      <c r="B47" s="1" t="s">
        <v>13</v>
      </c>
      <c r="C47" s="150" t="s">
        <v>22</v>
      </c>
      <c r="D47" s="151"/>
      <c r="E47" s="7">
        <v>0.5</v>
      </c>
      <c r="F47" s="7">
        <v>1</v>
      </c>
      <c r="G47" s="7">
        <v>3</v>
      </c>
      <c r="H47" s="7">
        <v>4</v>
      </c>
      <c r="I47" s="7">
        <v>8</v>
      </c>
      <c r="J47" s="7">
        <v>4</v>
      </c>
      <c r="K47" s="7">
        <v>4</v>
      </c>
      <c r="L47" s="7">
        <v>5</v>
      </c>
      <c r="M47" s="7">
        <v>7</v>
      </c>
      <c r="N47" s="7">
        <v>6</v>
      </c>
      <c r="O47" s="7">
        <v>7</v>
      </c>
      <c r="P47" s="7">
        <v>3</v>
      </c>
      <c r="Q47" s="7">
        <v>5</v>
      </c>
      <c r="R47" s="7">
        <v>4</v>
      </c>
      <c r="S47" s="7">
        <v>2500</v>
      </c>
      <c r="T47" s="7">
        <v>200</v>
      </c>
      <c r="U47" s="7">
        <v>1500</v>
      </c>
      <c r="V47" s="7">
        <v>300</v>
      </c>
      <c r="W47" s="7">
        <v>120</v>
      </c>
      <c r="X47" s="7">
        <v>300</v>
      </c>
      <c r="Y47" s="7">
        <v>100</v>
      </c>
      <c r="Z47" s="7" t="s">
        <v>126</v>
      </c>
      <c r="AA47" s="7">
        <v>5</v>
      </c>
      <c r="AB47" s="7">
        <v>1.4999999999999999E-2</v>
      </c>
      <c r="AC47" s="7">
        <v>1.4999999999999999E-2</v>
      </c>
      <c r="AD47" s="10">
        <v>5</v>
      </c>
      <c r="AG47" s="28"/>
      <c r="AH47" s="110"/>
      <c r="AI47" s="28"/>
    </row>
    <row r="48" spans="1:40" x14ac:dyDescent="0.25">
      <c r="B48" s="1"/>
      <c r="C48" s="150" t="s">
        <v>70</v>
      </c>
      <c r="D48" s="151"/>
      <c r="E48" s="7">
        <v>0.5</v>
      </c>
      <c r="F48" s="7">
        <v>0.5</v>
      </c>
      <c r="G48" s="7" t="s">
        <v>126</v>
      </c>
      <c r="H48" s="7" t="s">
        <v>126</v>
      </c>
      <c r="I48" s="7">
        <v>2</v>
      </c>
      <c r="J48" s="7">
        <v>1</v>
      </c>
      <c r="K48" s="7">
        <v>1</v>
      </c>
      <c r="L48" s="7" t="s">
        <v>126</v>
      </c>
      <c r="M48" s="7" t="s">
        <v>126</v>
      </c>
      <c r="N48" s="7">
        <v>1</v>
      </c>
      <c r="O48" s="7" t="s">
        <v>126</v>
      </c>
      <c r="P48" s="7" t="s">
        <v>126</v>
      </c>
      <c r="Q48" s="7" t="s">
        <v>126</v>
      </c>
      <c r="R48" s="7" t="s">
        <v>126</v>
      </c>
      <c r="S48" s="7" t="s">
        <v>126</v>
      </c>
      <c r="T48" s="7" t="s">
        <v>126</v>
      </c>
      <c r="U48" s="7" t="s">
        <v>126</v>
      </c>
      <c r="V48" s="7" t="s">
        <v>126</v>
      </c>
      <c r="W48" s="7">
        <v>180</v>
      </c>
      <c r="X48" s="7" t="s">
        <v>126</v>
      </c>
      <c r="Y48" s="7" t="s">
        <v>126</v>
      </c>
      <c r="Z48" s="7" t="s">
        <v>126</v>
      </c>
      <c r="AA48" s="7">
        <v>2</v>
      </c>
      <c r="AB48" s="7" t="s">
        <v>126</v>
      </c>
      <c r="AC48" s="7" t="s">
        <v>126</v>
      </c>
      <c r="AD48" s="10" t="s">
        <v>126</v>
      </c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5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5"/>
        <v>62.162162162162161</v>
      </c>
      <c r="H50" s="47">
        <f t="shared" si="5"/>
        <v>51.351351351351347</v>
      </c>
      <c r="I50" s="47">
        <f t="shared" si="5"/>
        <v>45.945945945945951</v>
      </c>
      <c r="J50" s="47">
        <f t="shared" si="5"/>
        <v>43.243243243243242</v>
      </c>
      <c r="K50" s="47">
        <f t="shared" si="5"/>
        <v>43.243243243243242</v>
      </c>
      <c r="L50" s="47">
        <f t="shared" si="5"/>
        <v>75.675675675675691</v>
      </c>
      <c r="M50" s="47">
        <f t="shared" si="5"/>
        <v>51.351351351351354</v>
      </c>
      <c r="N50" s="47">
        <f t="shared" si="5"/>
        <v>45.945945945945951</v>
      </c>
      <c r="O50" s="47">
        <f t="shared" si="5"/>
        <v>54.054054054054063</v>
      </c>
      <c r="P50" s="47">
        <f t="shared" si="5"/>
        <v>10.810810810810811</v>
      </c>
      <c r="Q50" s="47">
        <f t="shared" si="5"/>
        <v>64.86486486486487</v>
      </c>
      <c r="R50" s="47">
        <f t="shared" si="5"/>
        <v>59.45945945945946</v>
      </c>
      <c r="S50" s="47">
        <f t="shared" si="5"/>
        <v>16.216216216216218</v>
      </c>
      <c r="T50" s="47">
        <f t="shared" si="5"/>
        <v>2.7027027027027026</v>
      </c>
      <c r="U50" s="47">
        <f t="shared" si="5"/>
        <v>2.7027027027027026</v>
      </c>
      <c r="V50" s="47">
        <f t="shared" si="5"/>
        <v>2.7027027027027026</v>
      </c>
      <c r="W50" s="47">
        <f t="shared" si="5"/>
        <v>18.918918918918919</v>
      </c>
      <c r="X50" s="47">
        <f t="shared" si="5"/>
        <v>2.7027027027027026</v>
      </c>
      <c r="Y50" s="47">
        <f t="shared" si="5"/>
        <v>0</v>
      </c>
      <c r="Z50" s="47">
        <f t="shared" si="5"/>
        <v>16.216216216216218</v>
      </c>
      <c r="AA50" s="47">
        <f t="shared" si="5"/>
        <v>51.351351351351354</v>
      </c>
      <c r="AB50" s="47">
        <f t="shared" si="5"/>
        <v>43.243243243243242</v>
      </c>
      <c r="AC50" s="47">
        <f t="shared" si="5"/>
        <v>67.567567567567565</v>
      </c>
      <c r="AD50" s="86">
        <f t="shared" si="5"/>
        <v>5.4054054054054053</v>
      </c>
      <c r="AG50" s="28"/>
      <c r="AH50" s="110"/>
      <c r="AI50" s="28"/>
    </row>
    <row r="51" spans="2:40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G51" s="28"/>
      <c r="AH51" s="110"/>
      <c r="AI51" s="28"/>
    </row>
    <row r="52" spans="2:40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G52" s="28"/>
      <c r="AH52" s="110"/>
      <c r="AI52" s="28"/>
    </row>
    <row r="53" spans="2:40" x14ac:dyDescent="0.25">
      <c r="C53" s="150" t="s">
        <v>23</v>
      </c>
      <c r="D53" s="151"/>
      <c r="E53" s="7">
        <v>4</v>
      </c>
      <c r="F53" s="7">
        <v>4</v>
      </c>
      <c r="G53" s="7">
        <v>1</v>
      </c>
      <c r="H53" s="7">
        <v>2</v>
      </c>
      <c r="I53" s="7">
        <v>1</v>
      </c>
      <c r="J53" s="7">
        <v>2</v>
      </c>
      <c r="K53" s="7">
        <v>3</v>
      </c>
      <c r="L53" s="7">
        <v>4</v>
      </c>
      <c r="M53" s="7">
        <v>4</v>
      </c>
      <c r="N53" s="7">
        <v>3</v>
      </c>
      <c r="O53" s="7">
        <v>5</v>
      </c>
      <c r="P53" s="7">
        <v>2</v>
      </c>
      <c r="Q53" s="7">
        <v>4</v>
      </c>
      <c r="R53" s="7">
        <v>5</v>
      </c>
      <c r="S53" s="7">
        <v>2</v>
      </c>
      <c r="T53" s="7">
        <v>2</v>
      </c>
      <c r="U53" s="7">
        <v>4</v>
      </c>
      <c r="V53" s="7">
        <v>2</v>
      </c>
      <c r="W53" s="7">
        <v>3</v>
      </c>
      <c r="X53" s="7">
        <v>2</v>
      </c>
      <c r="Y53" s="7">
        <v>1</v>
      </c>
      <c r="Z53" s="7">
        <v>2</v>
      </c>
      <c r="AA53" s="7">
        <v>1</v>
      </c>
      <c r="AB53" s="7">
        <v>1</v>
      </c>
      <c r="AC53" s="7">
        <v>1</v>
      </c>
      <c r="AD53" s="10">
        <v>3</v>
      </c>
      <c r="AG53" s="28"/>
      <c r="AH53" s="110"/>
      <c r="AI53" s="28"/>
    </row>
    <row r="54" spans="2:40" ht="15.75" thickBot="1" x14ac:dyDescent="0.3">
      <c r="C54" s="154" t="s">
        <v>25</v>
      </c>
      <c r="D54" s="155"/>
      <c r="E54" s="12">
        <v>5</v>
      </c>
      <c r="F54" s="12">
        <v>5</v>
      </c>
      <c r="G54" s="12">
        <v>4</v>
      </c>
      <c r="H54" s="12">
        <v>2</v>
      </c>
      <c r="I54" s="12">
        <v>1</v>
      </c>
      <c r="J54" s="12">
        <v>2</v>
      </c>
      <c r="K54" s="12">
        <v>3</v>
      </c>
      <c r="L54" s="12">
        <v>4</v>
      </c>
      <c r="M54" s="12">
        <v>1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2</v>
      </c>
      <c r="T54" s="12">
        <v>2</v>
      </c>
      <c r="U54" s="12">
        <v>5</v>
      </c>
      <c r="V54" s="12">
        <v>2</v>
      </c>
      <c r="W54" s="12" t="s">
        <v>126</v>
      </c>
      <c r="X54" s="12">
        <v>1</v>
      </c>
      <c r="Y54" s="12">
        <v>4</v>
      </c>
      <c r="Z54" s="12">
        <v>1</v>
      </c>
      <c r="AA54" s="12" t="s">
        <v>126</v>
      </c>
      <c r="AB54" s="12" t="s">
        <v>126</v>
      </c>
      <c r="AC54" s="12" t="s">
        <v>126</v>
      </c>
      <c r="AD54" s="13">
        <v>3</v>
      </c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topLeftCell="A18" zoomScale="80" zoomScaleNormal="80" workbookViewId="0">
      <selection activeCell="AG46" sqref="AG46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41" max="41" width="3.42578125" bestFit="1" customWidth="1"/>
  </cols>
  <sheetData>
    <row r="1" spans="1:42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2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P2" s="2"/>
    </row>
    <row r="3" spans="1:42" ht="15.75" thickBot="1" x14ac:dyDescent="0.3">
      <c r="B3" s="2" t="s">
        <v>28</v>
      </c>
      <c r="D3">
        <v>1</v>
      </c>
      <c r="E3" s="72" t="str">
        <f>E31</f>
        <v>↑</v>
      </c>
      <c r="F3" s="24" t="str">
        <f>E30</f>
        <v>Maximum Speed</v>
      </c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O3" s="6"/>
    </row>
    <row r="4" spans="1:42" ht="15.75" thickBot="1" x14ac:dyDescent="0.3">
      <c r="B4" s="145" t="s">
        <v>141</v>
      </c>
      <c r="C4" s="145"/>
      <c r="D4">
        <f>D3+1</f>
        <v>2</v>
      </c>
      <c r="E4" s="18">
        <v>1</v>
      </c>
      <c r="F4" s="73" t="str">
        <f>F31</f>
        <v>↑</v>
      </c>
      <c r="G4" s="24" t="str">
        <f>F30</f>
        <v>Maximum Acceleration</v>
      </c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O4" s="6"/>
    </row>
    <row r="5" spans="1:42" ht="15.75" thickBot="1" x14ac:dyDescent="0.3">
      <c r="B5" s="2" t="s">
        <v>29</v>
      </c>
      <c r="D5">
        <f t="shared" ref="D5:D28" si="0">D4+1</f>
        <v>3</v>
      </c>
      <c r="E5" s="18"/>
      <c r="F5" s="39"/>
      <c r="G5" s="73" t="str">
        <f>G31</f>
        <v>↑</v>
      </c>
      <c r="H5" s="24" t="str">
        <f>G30</f>
        <v>CPU</v>
      </c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O5" s="3"/>
    </row>
    <row r="6" spans="1:42" ht="15.75" thickBot="1" x14ac:dyDescent="0.3">
      <c r="B6" s="114">
        <v>42587</v>
      </c>
      <c r="D6">
        <f t="shared" si="0"/>
        <v>4</v>
      </c>
      <c r="E6" s="18"/>
      <c r="F6" s="21"/>
      <c r="G6" s="39">
        <v>1</v>
      </c>
      <c r="H6" s="73" t="str">
        <f>H31</f>
        <v>↑</v>
      </c>
      <c r="I6" s="24" t="str">
        <f>H30</f>
        <v># Microcontrollers</v>
      </c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O6" s="3"/>
    </row>
    <row r="7" spans="1:42" ht="15.75" thickBot="1" x14ac:dyDescent="0.3">
      <c r="B7" s="2"/>
      <c r="D7">
        <f t="shared" si="0"/>
        <v>5</v>
      </c>
      <c r="E7" s="18"/>
      <c r="F7" s="40"/>
      <c r="G7" s="21"/>
      <c r="H7" s="39">
        <v>1</v>
      </c>
      <c r="I7" s="73" t="str">
        <f>I31</f>
        <v>↑</v>
      </c>
      <c r="J7" s="24" t="str">
        <f>I30</f>
        <v>Number of Sensor Ports Type A</v>
      </c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O7" s="3"/>
    </row>
    <row r="8" spans="1:42" ht="15.75" thickBot="1" x14ac:dyDescent="0.3">
      <c r="B8" s="2"/>
      <c r="D8">
        <f t="shared" si="0"/>
        <v>6</v>
      </c>
      <c r="E8" s="18"/>
      <c r="F8" s="40"/>
      <c r="G8" s="40"/>
      <c r="H8" s="21">
        <v>1</v>
      </c>
      <c r="I8" s="39"/>
      <c r="J8" s="74" t="str">
        <f>J31</f>
        <v>↑</v>
      </c>
      <c r="K8" s="24" t="str">
        <f>J30</f>
        <v>Number of Sensor Ports Type B</v>
      </c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O8" s="3"/>
    </row>
    <row r="9" spans="1:42" ht="15.75" thickBot="1" x14ac:dyDescent="0.3">
      <c r="B9" s="2"/>
      <c r="D9">
        <f t="shared" si="0"/>
        <v>7</v>
      </c>
      <c r="E9" s="18"/>
      <c r="F9" s="40"/>
      <c r="G9" s="40"/>
      <c r="H9" s="21">
        <v>1</v>
      </c>
      <c r="I9" s="39"/>
      <c r="J9" s="23">
        <v>-1</v>
      </c>
      <c r="K9" s="73" t="str">
        <f>K31</f>
        <v>↑</v>
      </c>
      <c r="L9" s="24" t="str">
        <f>K30</f>
        <v>Number of Sensor Ports Type C</v>
      </c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O9" s="3"/>
    </row>
    <row r="10" spans="1:42" ht="15.75" thickBot="1" x14ac:dyDescent="0.3">
      <c r="B10" s="2" t="s">
        <v>14</v>
      </c>
      <c r="D10">
        <f t="shared" si="0"/>
        <v>8</v>
      </c>
      <c r="E10" s="18">
        <v>-1</v>
      </c>
      <c r="F10" s="40"/>
      <c r="G10" s="40">
        <v>1</v>
      </c>
      <c r="H10" s="21">
        <v>1</v>
      </c>
      <c r="I10" s="39"/>
      <c r="J10" s="23"/>
      <c r="K10" s="21"/>
      <c r="L10" s="73" t="str">
        <f>L31</f>
        <v>↑</v>
      </c>
      <c r="M10" s="24" t="str">
        <f>L30</f>
        <v>Navigation Sensors Quality</v>
      </c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O10" s="3"/>
    </row>
    <row r="11" spans="1:42" ht="15.75" thickBot="1" x14ac:dyDescent="0.3">
      <c r="A11" s="6" t="s">
        <v>6</v>
      </c>
      <c r="B11" t="s">
        <v>16</v>
      </c>
      <c r="D11">
        <f t="shared" si="0"/>
        <v>9</v>
      </c>
      <c r="E11" s="18">
        <v>-1</v>
      </c>
      <c r="F11" s="40"/>
      <c r="G11" s="40">
        <v>1</v>
      </c>
      <c r="H11" s="21">
        <v>1</v>
      </c>
      <c r="I11" s="39"/>
      <c r="J11" s="23"/>
      <c r="K11" s="21"/>
      <c r="L11" s="21"/>
      <c r="M11" s="73" t="str">
        <f>M31</f>
        <v>↑</v>
      </c>
      <c r="N11" s="24" t="str">
        <f>M30</f>
        <v>Sensor Filter Quality</v>
      </c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O11" s="3"/>
    </row>
    <row r="12" spans="1:42" ht="15.75" thickBot="1" x14ac:dyDescent="0.3">
      <c r="A12" s="6" t="s">
        <v>7</v>
      </c>
      <c r="B12" t="s">
        <v>17</v>
      </c>
      <c r="D12">
        <f t="shared" si="0"/>
        <v>10</v>
      </c>
      <c r="E12" s="18"/>
      <c r="F12" s="40"/>
      <c r="G12" s="40">
        <v>1</v>
      </c>
      <c r="H12" s="21"/>
      <c r="I12" s="39"/>
      <c r="J12" s="38"/>
      <c r="K12" s="39"/>
      <c r="L12" s="39">
        <v>2</v>
      </c>
      <c r="M12" s="39">
        <v>2</v>
      </c>
      <c r="N12" s="74" t="str">
        <f>N31</f>
        <v>↑</v>
      </c>
      <c r="O12" s="24" t="str">
        <f>N30</f>
        <v>Area Map Precision</v>
      </c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O12" s="3"/>
    </row>
    <row r="13" spans="1:42" ht="15.75" thickBot="1" x14ac:dyDescent="0.3">
      <c r="A13" s="3"/>
      <c r="B13" t="s">
        <v>84</v>
      </c>
      <c r="D13" s="111">
        <f t="shared" si="0"/>
        <v>11</v>
      </c>
      <c r="E13" s="69" t="s">
        <v>85</v>
      </c>
      <c r="F13" s="112">
        <v>1</v>
      </c>
      <c r="G13" s="112">
        <v>2</v>
      </c>
      <c r="H13" s="21"/>
      <c r="I13" s="39"/>
      <c r="J13" s="21"/>
      <c r="K13" s="21"/>
      <c r="L13" s="21">
        <v>1</v>
      </c>
      <c r="M13" s="21"/>
      <c r="N13" s="21">
        <v>-1</v>
      </c>
      <c r="O13" s="74" t="str">
        <f>O31</f>
        <v>↑</v>
      </c>
      <c r="P13" s="24" t="str">
        <f>O30</f>
        <v>Path Planning Quality</v>
      </c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O13" s="3"/>
    </row>
    <row r="14" spans="1:42" ht="15.75" thickBot="1" x14ac:dyDescent="0.3">
      <c r="A14" s="3" t="s">
        <v>9</v>
      </c>
      <c r="B14" t="s">
        <v>18</v>
      </c>
      <c r="D14">
        <f t="shared" si="0"/>
        <v>12</v>
      </c>
      <c r="E14" s="69" t="s">
        <v>85</v>
      </c>
      <c r="F14" s="40">
        <v>-1</v>
      </c>
      <c r="G14" s="40">
        <v>1</v>
      </c>
      <c r="H14" s="21"/>
      <c r="I14" s="39"/>
      <c r="J14" s="40"/>
      <c r="K14" s="40"/>
      <c r="L14" s="40"/>
      <c r="M14" s="40"/>
      <c r="N14" s="40"/>
      <c r="O14" s="23">
        <v>-1</v>
      </c>
      <c r="P14" s="73" t="str">
        <f>Q31</f>
        <v>↑</v>
      </c>
      <c r="Q14" s="24" t="str">
        <f>P30</f>
        <v>Path Planning Frequency</v>
      </c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O14" s="3"/>
    </row>
    <row r="15" spans="1:42" ht="15.75" thickBot="1" x14ac:dyDescent="0.3">
      <c r="A15" s="3" t="s">
        <v>8</v>
      </c>
      <c r="B15" t="s">
        <v>19</v>
      </c>
      <c r="D15">
        <f t="shared" si="0"/>
        <v>13</v>
      </c>
      <c r="E15" s="69" t="s">
        <v>87</v>
      </c>
      <c r="F15" s="40">
        <v>1</v>
      </c>
      <c r="G15" s="40"/>
      <c r="H15" s="21"/>
      <c r="I15" s="39"/>
      <c r="J15" s="40"/>
      <c r="K15" s="40"/>
      <c r="L15" s="40">
        <v>2</v>
      </c>
      <c r="M15" s="40">
        <v>1</v>
      </c>
      <c r="N15" s="40"/>
      <c r="O15" s="23">
        <v>2</v>
      </c>
      <c r="P15" s="21">
        <v>1</v>
      </c>
      <c r="Q15" s="73" t="str">
        <f>Q31</f>
        <v>↑</v>
      </c>
      <c r="R15" s="24" t="str">
        <f>Q30</f>
        <v>Controls / Path Following Accuracy</v>
      </c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O15" s="3"/>
    </row>
    <row r="16" spans="1:42" ht="15.75" thickBot="1" x14ac:dyDescent="0.3">
      <c r="B16" s="2"/>
      <c r="D16">
        <f t="shared" si="0"/>
        <v>14</v>
      </c>
      <c r="E16" s="69" t="s">
        <v>87</v>
      </c>
      <c r="F16" s="40"/>
      <c r="G16" s="40">
        <v>2</v>
      </c>
      <c r="H16" s="40"/>
      <c r="I16" s="21"/>
      <c r="J16" s="21"/>
      <c r="K16" s="21"/>
      <c r="L16" s="21">
        <v>1</v>
      </c>
      <c r="M16" s="71" t="s">
        <v>90</v>
      </c>
      <c r="N16" s="21">
        <v>2</v>
      </c>
      <c r="O16" s="23">
        <v>2</v>
      </c>
      <c r="P16" s="21">
        <v>2</v>
      </c>
      <c r="Q16" s="21">
        <v>2</v>
      </c>
      <c r="R16" s="73" t="str">
        <f>R31</f>
        <v>↑</v>
      </c>
      <c r="S16" s="24" t="str">
        <f>R30</f>
        <v>Controls Quality</v>
      </c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O16" s="3"/>
    </row>
    <row r="17" spans="1:42" ht="15.75" thickBot="1" x14ac:dyDescent="0.3">
      <c r="B17" s="2"/>
      <c r="D17">
        <f t="shared" si="0"/>
        <v>15</v>
      </c>
      <c r="E17" s="18">
        <v>-1</v>
      </c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 t="str">
        <f>S31</f>
        <v>↓</v>
      </c>
      <c r="T17" s="24" t="str">
        <f>S30</f>
        <v>Structural Material &amp; Parts Costs</v>
      </c>
      <c r="U17" s="28"/>
      <c r="V17" s="28"/>
      <c r="W17" s="19"/>
      <c r="X17" s="19"/>
      <c r="Y17" s="19"/>
      <c r="Z17" s="28"/>
      <c r="AA17" s="28"/>
      <c r="AB17" s="28"/>
      <c r="AC17" s="28"/>
      <c r="AD17" s="28"/>
      <c r="AO17" s="3"/>
    </row>
    <row r="18" spans="1:42" ht="15.75" thickBot="1" x14ac:dyDescent="0.3">
      <c r="B18" s="2"/>
      <c r="D18">
        <f t="shared" si="0"/>
        <v>16</v>
      </c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>
        <v>1</v>
      </c>
      <c r="T18" s="73" t="str">
        <f>T31</f>
        <v>↓</v>
      </c>
      <c r="U18" s="24" t="str">
        <f>T30</f>
        <v>Structural Repair Costs</v>
      </c>
      <c r="V18" s="19"/>
      <c r="W18" s="19"/>
      <c r="X18" s="19"/>
      <c r="Y18" s="19"/>
      <c r="Z18" s="28"/>
      <c r="AA18" s="28"/>
      <c r="AB18" s="28"/>
      <c r="AC18" s="28"/>
      <c r="AD18" s="28"/>
      <c r="AO18" s="3"/>
    </row>
    <row r="19" spans="1:42" ht="15.75" thickBot="1" x14ac:dyDescent="0.3">
      <c r="B19" s="145"/>
      <c r="C19" s="145"/>
      <c r="D19">
        <f t="shared" si="0"/>
        <v>17</v>
      </c>
      <c r="E19" s="18"/>
      <c r="F19" s="23"/>
      <c r="G19" s="20">
        <v>-2</v>
      </c>
      <c r="H19" s="40">
        <v>-1</v>
      </c>
      <c r="I19" s="40"/>
      <c r="J19" s="40"/>
      <c r="K19" s="40">
        <v>-1</v>
      </c>
      <c r="L19" s="40"/>
      <c r="M19" s="40"/>
      <c r="N19" s="40"/>
      <c r="O19" s="40"/>
      <c r="P19" s="40"/>
      <c r="Q19" s="40"/>
      <c r="R19" s="40"/>
      <c r="S19" s="40"/>
      <c r="T19" s="39"/>
      <c r="U19" s="74" t="str">
        <f>U31</f>
        <v>↓</v>
      </c>
      <c r="V19" s="24" t="str">
        <f>U30</f>
        <v>Electrical Parts Costs</v>
      </c>
      <c r="W19" s="19"/>
      <c r="X19" s="19"/>
      <c r="Y19" s="28"/>
      <c r="Z19" s="28"/>
      <c r="AA19" s="28"/>
      <c r="AB19" s="28"/>
      <c r="AC19" s="28"/>
      <c r="AD19" s="28"/>
    </row>
    <row r="20" spans="1:42" ht="15.75" thickBot="1" x14ac:dyDescent="0.3">
      <c r="D20">
        <f t="shared" si="0"/>
        <v>18</v>
      </c>
      <c r="E20" s="18"/>
      <c r="F20" s="23"/>
      <c r="G20" s="23"/>
      <c r="H20" s="23">
        <v>-1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>
        <v>1</v>
      </c>
      <c r="V20" s="73" t="str">
        <f>V31</f>
        <v>↓</v>
      </c>
      <c r="W20" s="24" t="str">
        <f>V30</f>
        <v>Electrical Repair  Costs</v>
      </c>
      <c r="X20" s="19"/>
      <c r="Y20" s="28"/>
      <c r="Z20" s="28"/>
      <c r="AA20" s="28"/>
      <c r="AB20" s="28"/>
      <c r="AC20" s="28"/>
      <c r="AD20" s="28"/>
    </row>
    <row r="21" spans="1:42" ht="15.75" thickBot="1" x14ac:dyDescent="0.3">
      <c r="D21">
        <f t="shared" si="0"/>
        <v>19</v>
      </c>
      <c r="E21" s="37"/>
      <c r="F21" s="38"/>
      <c r="G21" s="38"/>
      <c r="H21" s="38">
        <v>-1</v>
      </c>
      <c r="I21" s="38"/>
      <c r="J21" s="38"/>
      <c r="K21" s="38">
        <v>-1</v>
      </c>
      <c r="L21" s="38">
        <v>-1</v>
      </c>
      <c r="M21" s="38">
        <v>-1</v>
      </c>
      <c r="N21" s="38"/>
      <c r="O21" s="38">
        <v>-1</v>
      </c>
      <c r="P21" s="38"/>
      <c r="Q21" s="38"/>
      <c r="R21" s="38">
        <v>-2</v>
      </c>
      <c r="S21" s="38"/>
      <c r="T21" s="39"/>
      <c r="U21" s="39"/>
      <c r="V21" s="39"/>
      <c r="W21" s="74" t="str">
        <f>W31</f>
        <v>↓</v>
      </c>
      <c r="X21" s="24" t="str">
        <f>W30</f>
        <v>Initialization &amp; Calibration Time</v>
      </c>
      <c r="Y21" s="28"/>
      <c r="Z21" s="28"/>
      <c r="AA21" s="28"/>
      <c r="AB21" s="28"/>
      <c r="AC21" s="28"/>
      <c r="AD21" s="28"/>
    </row>
    <row r="22" spans="1:42" ht="15.75" thickBot="1" x14ac:dyDescent="0.3">
      <c r="D22">
        <f t="shared" si="0"/>
        <v>20</v>
      </c>
      <c r="E22" s="18"/>
      <c r="F22" s="21"/>
      <c r="G22" s="21"/>
      <c r="H22" s="21"/>
      <c r="I22" s="21"/>
      <c r="J22" s="21"/>
      <c r="K22" s="21">
        <v>-1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 t="str">
        <f>X31</f>
        <v>↓</v>
      </c>
      <c r="Y22" s="24" t="str">
        <f>X30</f>
        <v>Assembly Time</v>
      </c>
      <c r="Z22" s="19"/>
      <c r="AA22" s="19"/>
      <c r="AB22" s="19"/>
      <c r="AC22" s="19"/>
      <c r="AD22" s="19"/>
    </row>
    <row r="23" spans="1:42" ht="15.75" thickBot="1" x14ac:dyDescent="0.3">
      <c r="D23">
        <f t="shared" si="0"/>
        <v>21</v>
      </c>
      <c r="E23" s="41">
        <v>-1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>
        <v>-1</v>
      </c>
      <c r="T23" s="40"/>
      <c r="U23" s="40"/>
      <c r="V23" s="40"/>
      <c r="W23" s="40"/>
      <c r="X23" s="39">
        <v>-1</v>
      </c>
      <c r="Y23" s="74" t="str">
        <f>Y31</f>
        <v>↓</v>
      </c>
      <c r="Z23" s="24" t="str">
        <f>Y30</f>
        <v>Manufacture Time</v>
      </c>
      <c r="AA23" s="19"/>
      <c r="AB23" s="19"/>
      <c r="AC23" s="19"/>
      <c r="AD23" s="19"/>
    </row>
    <row r="24" spans="1:42" ht="15.75" thickBot="1" x14ac:dyDescent="0.3">
      <c r="D24">
        <f t="shared" si="0"/>
        <v>22</v>
      </c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>
        <v>2</v>
      </c>
      <c r="T24" s="40"/>
      <c r="U24" s="40"/>
      <c r="V24" s="40"/>
      <c r="W24" s="40"/>
      <c r="X24" s="21"/>
      <c r="Y24" s="23">
        <v>-1</v>
      </c>
      <c r="Z24" s="73" t="str">
        <f>Z31</f>
        <v>↑</v>
      </c>
      <c r="AA24" s="24" t="str">
        <f>Z30</f>
        <v>Frame Strength</v>
      </c>
      <c r="AB24" s="19"/>
      <c r="AC24" s="19"/>
      <c r="AD24" s="19"/>
    </row>
    <row r="25" spans="1:42" ht="15.75" thickBot="1" x14ac:dyDescent="0.3">
      <c r="D25">
        <f t="shared" si="0"/>
        <v>23</v>
      </c>
      <c r="E25" s="41">
        <v>-1</v>
      </c>
      <c r="F25" s="40">
        <v>-1</v>
      </c>
      <c r="G25" s="40"/>
      <c r="H25" s="40"/>
      <c r="I25" s="70" t="s">
        <v>89</v>
      </c>
      <c r="J25" s="70" t="s">
        <v>89</v>
      </c>
      <c r="K25" s="70" t="s">
        <v>89</v>
      </c>
      <c r="L25" s="40"/>
      <c r="M25" s="40"/>
      <c r="N25" s="40"/>
      <c r="O25" s="40"/>
      <c r="P25" s="40"/>
      <c r="Q25" s="40"/>
      <c r="R25" s="40"/>
      <c r="S25" s="40">
        <v>1</v>
      </c>
      <c r="T25" s="40"/>
      <c r="U25" s="40"/>
      <c r="V25" s="40"/>
      <c r="W25" s="40"/>
      <c r="X25" s="21"/>
      <c r="Y25" s="23"/>
      <c r="Z25" s="71" t="s">
        <v>86</v>
      </c>
      <c r="AA25" s="73" t="str">
        <f>AA31</f>
        <v>↑</v>
      </c>
      <c r="AB25" s="24" t="str">
        <f>AA30</f>
        <v>Max Payload Weight</v>
      </c>
      <c r="AC25" s="19"/>
      <c r="AD25" s="19"/>
    </row>
    <row r="26" spans="1:42" ht="15.75" thickBot="1" x14ac:dyDescent="0.3">
      <c r="D26">
        <f t="shared" si="0"/>
        <v>24</v>
      </c>
      <c r="E26" s="41"/>
      <c r="F26" s="40"/>
      <c r="G26" s="40"/>
      <c r="H26" s="40"/>
      <c r="I26" s="70" t="s">
        <v>89</v>
      </c>
      <c r="J26" s="70" t="s">
        <v>89</v>
      </c>
      <c r="K26" s="70" t="s">
        <v>89</v>
      </c>
      <c r="L26" s="40"/>
      <c r="M26" s="40"/>
      <c r="N26" s="40"/>
      <c r="O26" s="40"/>
      <c r="P26" s="40"/>
      <c r="Q26" s="40"/>
      <c r="R26" s="40"/>
      <c r="S26" s="40">
        <v>1</v>
      </c>
      <c r="T26" s="40"/>
      <c r="U26" s="40"/>
      <c r="V26" s="70" t="s">
        <v>89</v>
      </c>
      <c r="W26" s="40"/>
      <c r="X26" s="21"/>
      <c r="Y26" s="23"/>
      <c r="Z26" s="21">
        <v>-1</v>
      </c>
      <c r="AA26" s="21"/>
      <c r="AB26" s="73" t="str">
        <f>AB31</f>
        <v>↑</v>
      </c>
      <c r="AC26" s="24" t="str">
        <f>AB30</f>
        <v>Max Payload Size</v>
      </c>
      <c r="AD26" s="19"/>
    </row>
    <row r="27" spans="1:42" ht="15.75" thickBot="1" x14ac:dyDescent="0.3">
      <c r="D27">
        <f t="shared" si="0"/>
        <v>25</v>
      </c>
      <c r="E27" s="41"/>
      <c r="F27" s="40"/>
      <c r="G27" s="40"/>
      <c r="H27" s="40"/>
      <c r="I27" s="70" t="s">
        <v>85</v>
      </c>
      <c r="J27" s="70" t="s">
        <v>85</v>
      </c>
      <c r="K27" s="70" t="s">
        <v>85</v>
      </c>
      <c r="L27" s="40"/>
      <c r="M27" s="40"/>
      <c r="N27" s="40"/>
      <c r="O27" s="40"/>
      <c r="P27" s="40"/>
      <c r="Q27" s="40"/>
      <c r="R27" s="40"/>
      <c r="S27" s="40">
        <v>1</v>
      </c>
      <c r="T27" s="40"/>
      <c r="U27" s="40">
        <v>1</v>
      </c>
      <c r="V27" s="40"/>
      <c r="W27" s="40"/>
      <c r="X27" s="21"/>
      <c r="Y27" s="23"/>
      <c r="Z27" s="21"/>
      <c r="AA27" s="21"/>
      <c r="AB27" s="21">
        <v>1</v>
      </c>
      <c r="AC27" s="73" t="str">
        <f>AC31</f>
        <v>↑</v>
      </c>
      <c r="AD27" s="24" t="str">
        <f>AC30</f>
        <v>Sensor Bay Size</v>
      </c>
    </row>
    <row r="28" spans="1:42" ht="15" customHeight="1" x14ac:dyDescent="0.25">
      <c r="D28">
        <f t="shared" si="0"/>
        <v>26</v>
      </c>
      <c r="E28" s="41">
        <v>-1</v>
      </c>
      <c r="F28" s="40">
        <v>-1</v>
      </c>
      <c r="G28" s="40">
        <v>-1</v>
      </c>
      <c r="H28" s="40"/>
      <c r="I28" s="40"/>
      <c r="J28" s="40"/>
      <c r="K28" s="40">
        <v>-1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>
        <v>2</v>
      </c>
      <c r="AB28" s="22">
        <v>1</v>
      </c>
      <c r="AC28" s="21">
        <v>-1</v>
      </c>
      <c r="AD28" s="75" t="str">
        <f>AD31</f>
        <v>↑</v>
      </c>
      <c r="AE28" t="str">
        <f>AD30</f>
        <v>Battery Capacity</v>
      </c>
    </row>
    <row r="29" spans="1:42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C29" si="1">F29+1</f>
        <v>3</v>
      </c>
      <c r="H29" s="36">
        <f t="shared" si="1"/>
        <v>4</v>
      </c>
      <c r="I29" s="36">
        <f t="shared" si="1"/>
        <v>5</v>
      </c>
      <c r="J29" s="36">
        <f t="shared" si="1"/>
        <v>6</v>
      </c>
      <c r="K29" s="36">
        <f t="shared" si="1"/>
        <v>7</v>
      </c>
      <c r="L29" s="36">
        <f t="shared" si="1"/>
        <v>8</v>
      </c>
      <c r="M29" s="36">
        <f t="shared" si="1"/>
        <v>9</v>
      </c>
      <c r="N29" s="36">
        <f t="shared" si="1"/>
        <v>10</v>
      </c>
      <c r="O29" s="36">
        <f t="shared" si="1"/>
        <v>11</v>
      </c>
      <c r="P29" s="36">
        <f t="shared" si="1"/>
        <v>12</v>
      </c>
      <c r="Q29" s="36">
        <f t="shared" si="1"/>
        <v>13</v>
      </c>
      <c r="R29" s="36">
        <f t="shared" si="1"/>
        <v>14</v>
      </c>
      <c r="S29" s="36">
        <f t="shared" si="1"/>
        <v>15</v>
      </c>
      <c r="T29" s="36">
        <f t="shared" si="1"/>
        <v>16</v>
      </c>
      <c r="U29" s="36">
        <f t="shared" si="1"/>
        <v>17</v>
      </c>
      <c r="V29" s="36">
        <f t="shared" si="1"/>
        <v>18</v>
      </c>
      <c r="W29" s="36">
        <f t="shared" si="1"/>
        <v>19</v>
      </c>
      <c r="X29" s="36">
        <f t="shared" si="1"/>
        <v>20</v>
      </c>
      <c r="Y29" s="36">
        <f t="shared" si="1"/>
        <v>21</v>
      </c>
      <c r="Z29" s="36">
        <f t="shared" si="1"/>
        <v>22</v>
      </c>
      <c r="AA29" s="36">
        <f t="shared" si="1"/>
        <v>23</v>
      </c>
      <c r="AB29" s="36">
        <f t="shared" si="1"/>
        <v>24</v>
      </c>
      <c r="AC29" s="7">
        <f t="shared" si="1"/>
        <v>25</v>
      </c>
      <c r="AD29" s="46">
        <f t="shared" ref="AD29" si="2">AC29+1</f>
        <v>26</v>
      </c>
      <c r="AE29" s="2" t="s">
        <v>3</v>
      </c>
      <c r="AF29" s="2"/>
      <c r="AG29" s="2"/>
    </row>
    <row r="30" spans="1:42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  <c r="AM30" s="146"/>
      <c r="AN30" s="146"/>
    </row>
    <row r="31" spans="1:42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8"/>
      <c r="AI31" s="149"/>
      <c r="AJ31" s="147" t="s">
        <v>36</v>
      </c>
      <c r="AK31" s="148"/>
      <c r="AL31" s="148"/>
      <c r="AM31" s="148"/>
      <c r="AN31" s="149"/>
    </row>
    <row r="32" spans="1:42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4" t="s">
        <v>153</v>
      </c>
      <c r="AH32" s="95" t="s">
        <v>12</v>
      </c>
      <c r="AI32" s="95" t="s">
        <v>13</v>
      </c>
      <c r="AJ32" s="93" t="s">
        <v>52</v>
      </c>
      <c r="AK32" s="94" t="s">
        <v>53</v>
      </c>
      <c r="AL32" s="163" t="s">
        <v>153</v>
      </c>
      <c r="AM32" s="99" t="s">
        <v>12</v>
      </c>
      <c r="AN32" s="100" t="s">
        <v>13</v>
      </c>
      <c r="AP32" s="33"/>
    </row>
    <row r="33" spans="1:42" x14ac:dyDescent="0.25">
      <c r="A33">
        <v>1</v>
      </c>
      <c r="B33" s="29"/>
      <c r="C33" s="15" t="s">
        <v>40</v>
      </c>
      <c r="D33" s="34">
        <v>13.513513513513514</v>
      </c>
      <c r="E33" s="64">
        <v>2</v>
      </c>
      <c r="F33" s="65">
        <v>1</v>
      </c>
      <c r="G33" s="65">
        <v>1</v>
      </c>
      <c r="H33" s="65">
        <v>1</v>
      </c>
      <c r="I33" s="65"/>
      <c r="J33" s="65"/>
      <c r="K33" s="65"/>
      <c r="L33" s="65">
        <v>1</v>
      </c>
      <c r="M33" s="65">
        <v>-1</v>
      </c>
      <c r="N33" s="65">
        <v>1</v>
      </c>
      <c r="O33" s="65">
        <v>1</v>
      </c>
      <c r="P33" s="65"/>
      <c r="Q33" s="65">
        <v>1</v>
      </c>
      <c r="R33" s="65">
        <v>1</v>
      </c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3</v>
      </c>
      <c r="AH33" s="97">
        <v>5</v>
      </c>
      <c r="AI33" s="98">
        <v>2</v>
      </c>
      <c r="AJ33" s="102">
        <f>AE33*$D33</f>
        <v>27.027027027027028</v>
      </c>
      <c r="AK33" s="103">
        <f>AF33*$D33</f>
        <v>67.567567567567565</v>
      </c>
      <c r="AL33" s="103">
        <f>AG33*$D33</f>
        <v>40.54054054054054</v>
      </c>
      <c r="AM33" s="103">
        <f t="shared" ref="AM33:AN33" si="3">AH33*$D33</f>
        <v>67.567567567567565</v>
      </c>
      <c r="AN33" s="104">
        <f t="shared" si="3"/>
        <v>27.027027027027028</v>
      </c>
    </row>
    <row r="34" spans="1:42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>
        <v>-1</v>
      </c>
      <c r="F34" s="43">
        <v>1</v>
      </c>
      <c r="G34" s="43">
        <v>1</v>
      </c>
      <c r="H34" s="43"/>
      <c r="I34" s="43"/>
      <c r="J34" s="43"/>
      <c r="K34" s="43">
        <v>1</v>
      </c>
      <c r="L34" s="43">
        <v>2</v>
      </c>
      <c r="M34" s="43"/>
      <c r="N34" s="43">
        <v>2</v>
      </c>
      <c r="O34" s="43">
        <v>2</v>
      </c>
      <c r="P34" s="43">
        <v>1</v>
      </c>
      <c r="Q34" s="43">
        <v>2</v>
      </c>
      <c r="R34" s="43">
        <v>1</v>
      </c>
      <c r="S34" s="43"/>
      <c r="T34" s="43"/>
      <c r="U34" s="43"/>
      <c r="V34" s="43"/>
      <c r="W34" s="43"/>
      <c r="X34" s="43"/>
      <c r="Y34" s="43"/>
      <c r="Z34" s="43"/>
      <c r="AA34" s="43"/>
      <c r="AB34" s="43">
        <v>-1</v>
      </c>
      <c r="AC34" s="43">
        <v>1</v>
      </c>
      <c r="AD34" s="91"/>
      <c r="AE34" s="14">
        <v>2</v>
      </c>
      <c r="AF34" s="8">
        <v>4</v>
      </c>
      <c r="AG34" s="8">
        <v>4</v>
      </c>
      <c r="AH34" s="8">
        <v>4</v>
      </c>
      <c r="AI34" s="25">
        <v>4</v>
      </c>
      <c r="AJ34" s="105">
        <f t="shared" ref="AJ34:AJ44" si="4">AE34*$D34</f>
        <v>21.621621621621621</v>
      </c>
      <c r="AK34" s="101">
        <f t="shared" ref="AK34:AL44" si="5">AF34*$D34</f>
        <v>43.243243243243242</v>
      </c>
      <c r="AL34" s="101">
        <f t="shared" si="5"/>
        <v>43.243243243243242</v>
      </c>
      <c r="AM34" s="101">
        <f t="shared" ref="AM34:AM44" si="6">AH34*$D34</f>
        <v>43.243243243243242</v>
      </c>
      <c r="AN34" s="106">
        <f t="shared" ref="AN34:AN44" si="7">AI34*$D34</f>
        <v>43.243243243243242</v>
      </c>
    </row>
    <row r="35" spans="1:42" x14ac:dyDescent="0.25">
      <c r="A35">
        <f t="shared" ref="A35:A44" si="8">A34+1</f>
        <v>3</v>
      </c>
      <c r="B35" s="30"/>
      <c r="C35" s="16" t="s">
        <v>42</v>
      </c>
      <c r="D35" s="35">
        <v>8.1081081081081088</v>
      </c>
      <c r="E35" s="66">
        <v>-1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>
        <v>-2</v>
      </c>
      <c r="T35" s="43"/>
      <c r="U35" s="43"/>
      <c r="V35" s="43"/>
      <c r="W35" s="43"/>
      <c r="X35" s="43"/>
      <c r="Y35" s="43"/>
      <c r="Z35" s="43">
        <v>2</v>
      </c>
      <c r="AA35" s="43">
        <v>-1</v>
      </c>
      <c r="AB35" s="43"/>
      <c r="AC35" s="43"/>
      <c r="AD35" s="91"/>
      <c r="AE35" s="14">
        <v>3</v>
      </c>
      <c r="AF35" s="8">
        <v>5</v>
      </c>
      <c r="AG35" s="8">
        <v>5</v>
      </c>
      <c r="AH35" s="8">
        <v>3</v>
      </c>
      <c r="AI35" s="25">
        <v>5</v>
      </c>
      <c r="AJ35" s="105">
        <f t="shared" si="4"/>
        <v>24.324324324324326</v>
      </c>
      <c r="AK35" s="101">
        <f t="shared" si="5"/>
        <v>40.540540540540547</v>
      </c>
      <c r="AL35" s="101">
        <f t="shared" si="5"/>
        <v>40.540540540540547</v>
      </c>
      <c r="AM35" s="101">
        <f t="shared" si="6"/>
        <v>24.324324324324326</v>
      </c>
      <c r="AN35" s="106">
        <f t="shared" si="7"/>
        <v>40.540540540540547</v>
      </c>
    </row>
    <row r="36" spans="1:42" x14ac:dyDescent="0.25">
      <c r="A36">
        <f t="shared" si="8"/>
        <v>4</v>
      </c>
      <c r="B36" s="30" t="s">
        <v>78</v>
      </c>
      <c r="C36" s="16" t="s">
        <v>43</v>
      </c>
      <c r="D36" s="35">
        <v>5.4054054054054053</v>
      </c>
      <c r="E36" s="66">
        <v>-1</v>
      </c>
      <c r="F36" s="43">
        <v>-1</v>
      </c>
      <c r="G36" s="43"/>
      <c r="H36" s="43">
        <v>-1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>
        <v>1</v>
      </c>
      <c r="X36" s="43"/>
      <c r="Y36" s="43"/>
      <c r="Z36" s="43"/>
      <c r="AA36" s="43"/>
      <c r="AB36" s="43"/>
      <c r="AC36" s="43"/>
      <c r="AD36" s="91">
        <v>1</v>
      </c>
      <c r="AE36" s="14">
        <v>1</v>
      </c>
      <c r="AF36" s="8">
        <v>3</v>
      </c>
      <c r="AG36" s="8">
        <v>3</v>
      </c>
      <c r="AH36" s="8">
        <v>2</v>
      </c>
      <c r="AI36" s="25">
        <v>3</v>
      </c>
      <c r="AJ36" s="105">
        <f t="shared" si="4"/>
        <v>5.4054054054054053</v>
      </c>
      <c r="AK36" s="101">
        <f t="shared" si="5"/>
        <v>16.216216216216218</v>
      </c>
      <c r="AL36" s="101">
        <f t="shared" si="5"/>
        <v>16.216216216216218</v>
      </c>
      <c r="AM36" s="101">
        <f t="shared" si="6"/>
        <v>10.810810810810811</v>
      </c>
      <c r="AN36" s="106">
        <f t="shared" si="7"/>
        <v>16.216216216216218</v>
      </c>
    </row>
    <row r="37" spans="1:42" x14ac:dyDescent="0.25">
      <c r="A37">
        <f t="shared" si="8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>
        <v>2</v>
      </c>
      <c r="H37" s="43"/>
      <c r="I37" s="43">
        <v>2</v>
      </c>
      <c r="J37" s="43">
        <v>1</v>
      </c>
      <c r="K37" s="43">
        <v>1</v>
      </c>
      <c r="L37" s="43"/>
      <c r="M37" s="43">
        <v>2</v>
      </c>
      <c r="N37" s="43"/>
      <c r="O37" s="43"/>
      <c r="P37" s="43"/>
      <c r="Q37" s="43"/>
      <c r="R37" s="43">
        <v>1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>
        <v>1</v>
      </c>
      <c r="AD37" s="91"/>
      <c r="AE37" s="14">
        <v>2</v>
      </c>
      <c r="AF37" s="8">
        <v>5</v>
      </c>
      <c r="AG37" s="8">
        <v>5</v>
      </c>
      <c r="AH37" s="8">
        <v>3</v>
      </c>
      <c r="AI37" s="25">
        <v>5</v>
      </c>
      <c r="AJ37" s="105">
        <f t="shared" si="4"/>
        <v>27.027027027027028</v>
      </c>
      <c r="AK37" s="101">
        <f t="shared" si="5"/>
        <v>67.567567567567565</v>
      </c>
      <c r="AL37" s="101">
        <f t="shared" si="5"/>
        <v>67.567567567567565</v>
      </c>
      <c r="AM37" s="101">
        <f t="shared" si="6"/>
        <v>40.54054054054054</v>
      </c>
      <c r="AN37" s="106">
        <f t="shared" si="7"/>
        <v>67.567567567567565</v>
      </c>
    </row>
    <row r="38" spans="1:42" x14ac:dyDescent="0.25">
      <c r="A38">
        <f t="shared" si="8"/>
        <v>6</v>
      </c>
      <c r="B38" s="30" t="s">
        <v>79</v>
      </c>
      <c r="C38" s="16" t="s">
        <v>44</v>
      </c>
      <c r="D38" s="35">
        <v>5.4054054054054053</v>
      </c>
      <c r="E38" s="66">
        <v>-1</v>
      </c>
      <c r="F38" s="43">
        <v>-1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>
        <v>2</v>
      </c>
      <c r="AB38" s="43">
        <v>2</v>
      </c>
      <c r="AC38" s="43">
        <v>1</v>
      </c>
      <c r="AD38" s="91"/>
      <c r="AE38" s="14">
        <v>3</v>
      </c>
      <c r="AF38" s="8">
        <v>4</v>
      </c>
      <c r="AG38" s="8">
        <v>4</v>
      </c>
      <c r="AH38" s="8">
        <v>3</v>
      </c>
      <c r="AI38" s="25">
        <v>4</v>
      </c>
      <c r="AJ38" s="105">
        <f t="shared" si="4"/>
        <v>16.216216216216218</v>
      </c>
      <c r="AK38" s="101">
        <f t="shared" si="5"/>
        <v>21.621621621621621</v>
      </c>
      <c r="AL38" s="101">
        <f t="shared" si="5"/>
        <v>21.621621621621621</v>
      </c>
      <c r="AM38" s="101">
        <f t="shared" si="6"/>
        <v>16.216216216216218</v>
      </c>
      <c r="AN38" s="106">
        <f t="shared" si="7"/>
        <v>21.621621621621621</v>
      </c>
    </row>
    <row r="39" spans="1:42" x14ac:dyDescent="0.25">
      <c r="A39">
        <f t="shared" si="8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>
        <v>1</v>
      </c>
      <c r="H39" s="43">
        <v>2</v>
      </c>
      <c r="I39" s="43">
        <v>1</v>
      </c>
      <c r="J39" s="43">
        <v>2</v>
      </c>
      <c r="K39" s="43">
        <v>1</v>
      </c>
      <c r="L39" s="43">
        <v>-1</v>
      </c>
      <c r="M39" s="43">
        <v>-1</v>
      </c>
      <c r="N39" s="43"/>
      <c r="O39" s="43"/>
      <c r="P39" s="43"/>
      <c r="Q39" s="43"/>
      <c r="R39" s="43"/>
      <c r="S39" s="43"/>
      <c r="T39" s="43"/>
      <c r="U39" s="43"/>
      <c r="V39" s="43"/>
      <c r="W39" s="43">
        <v>1</v>
      </c>
      <c r="X39" s="43"/>
      <c r="Y39" s="43"/>
      <c r="Z39" s="43"/>
      <c r="AA39" s="43">
        <v>2</v>
      </c>
      <c r="AB39" s="43">
        <v>2</v>
      </c>
      <c r="AC39" s="43">
        <v>2</v>
      </c>
      <c r="AD39" s="91"/>
      <c r="AE39" s="14">
        <v>2</v>
      </c>
      <c r="AF39" s="8">
        <v>4</v>
      </c>
      <c r="AG39" s="8">
        <v>4</v>
      </c>
      <c r="AH39" s="8">
        <v>2</v>
      </c>
      <c r="AI39" s="25">
        <v>4</v>
      </c>
      <c r="AJ39" s="105">
        <f t="shared" si="4"/>
        <v>21.621621621621621</v>
      </c>
      <c r="AK39" s="101">
        <f t="shared" si="5"/>
        <v>43.243243243243242</v>
      </c>
      <c r="AL39" s="101">
        <f t="shared" si="5"/>
        <v>43.243243243243242</v>
      </c>
      <c r="AM39" s="101">
        <f t="shared" si="6"/>
        <v>21.621621621621621</v>
      </c>
      <c r="AN39" s="106">
        <f t="shared" si="7"/>
        <v>43.243243243243242</v>
      </c>
    </row>
    <row r="40" spans="1:42" x14ac:dyDescent="0.25">
      <c r="A40">
        <f t="shared" si="8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>
        <v>1</v>
      </c>
      <c r="I40" s="43">
        <v>1</v>
      </c>
      <c r="J40" s="43">
        <v>1</v>
      </c>
      <c r="K40" s="43">
        <v>1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>
        <v>1</v>
      </c>
      <c r="AD40" s="91"/>
      <c r="AE40" s="14">
        <v>2</v>
      </c>
      <c r="AF40" s="8">
        <v>3</v>
      </c>
      <c r="AG40" s="8">
        <v>2</v>
      </c>
      <c r="AH40" s="8">
        <v>3</v>
      </c>
      <c r="AI40" s="25">
        <v>2</v>
      </c>
      <c r="AJ40" s="105">
        <f t="shared" si="4"/>
        <v>5.4054054054054053</v>
      </c>
      <c r="AK40" s="101">
        <f t="shared" si="5"/>
        <v>8.1081081081081088</v>
      </c>
      <c r="AL40" s="101">
        <f t="shared" si="5"/>
        <v>5.4054054054054053</v>
      </c>
      <c r="AM40" s="101">
        <f t="shared" si="6"/>
        <v>8.1081081081081088</v>
      </c>
      <c r="AN40" s="106">
        <f t="shared" si="7"/>
        <v>5.4054054054054053</v>
      </c>
    </row>
    <row r="41" spans="1:42" x14ac:dyDescent="0.25">
      <c r="A41">
        <f t="shared" si="8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>
        <v>1</v>
      </c>
      <c r="M41" s="43"/>
      <c r="N41" s="43"/>
      <c r="O41" s="43">
        <v>1</v>
      </c>
      <c r="P41" s="43">
        <v>1</v>
      </c>
      <c r="Q41" s="43"/>
      <c r="R41" s="43">
        <v>1</v>
      </c>
      <c r="S41" s="43">
        <v>-1</v>
      </c>
      <c r="T41" s="43"/>
      <c r="U41" s="43">
        <v>-1</v>
      </c>
      <c r="V41" s="43"/>
      <c r="W41" s="43"/>
      <c r="X41" s="43"/>
      <c r="Y41" s="43"/>
      <c r="Z41" s="43">
        <v>2</v>
      </c>
      <c r="AA41" s="43"/>
      <c r="AB41" s="43"/>
      <c r="AC41" s="43"/>
      <c r="AD41" s="91">
        <v>1</v>
      </c>
      <c r="AE41" s="14">
        <v>2</v>
      </c>
      <c r="AF41" s="8">
        <v>4</v>
      </c>
      <c r="AG41" s="8">
        <v>4</v>
      </c>
      <c r="AH41" s="8">
        <v>3</v>
      </c>
      <c r="AI41" s="25">
        <v>4</v>
      </c>
      <c r="AJ41" s="105">
        <f t="shared" si="4"/>
        <v>16.216216216216218</v>
      </c>
      <c r="AK41" s="101">
        <f t="shared" si="5"/>
        <v>32.432432432432435</v>
      </c>
      <c r="AL41" s="101">
        <f t="shared" si="5"/>
        <v>32.432432432432435</v>
      </c>
      <c r="AM41" s="101">
        <f t="shared" si="6"/>
        <v>24.324324324324326</v>
      </c>
      <c r="AN41" s="106">
        <f t="shared" si="7"/>
        <v>32.432432432432435</v>
      </c>
    </row>
    <row r="42" spans="1:42" x14ac:dyDescent="0.25">
      <c r="A42">
        <f t="shared" si="8"/>
        <v>10</v>
      </c>
      <c r="B42" s="30" t="s">
        <v>39</v>
      </c>
      <c r="C42" s="16" t="s">
        <v>48</v>
      </c>
      <c r="D42" s="35">
        <v>2.7027027027027026</v>
      </c>
      <c r="E42" s="66">
        <v>-1</v>
      </c>
      <c r="F42" s="43"/>
      <c r="G42" s="43"/>
      <c r="H42" s="43">
        <v>-1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>
        <v>1</v>
      </c>
      <c r="U42" s="43">
        <v>1</v>
      </c>
      <c r="V42" s="43">
        <v>1</v>
      </c>
      <c r="W42" s="43">
        <v>1</v>
      </c>
      <c r="X42" s="43">
        <v>1</v>
      </c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2</v>
      </c>
      <c r="AH42" s="8">
        <v>3</v>
      </c>
      <c r="AI42" s="25">
        <v>2</v>
      </c>
      <c r="AJ42" s="105">
        <f t="shared" si="4"/>
        <v>5.4054054054054053</v>
      </c>
      <c r="AK42" s="101">
        <f t="shared" si="5"/>
        <v>8.1081081081081088</v>
      </c>
      <c r="AL42" s="101">
        <f t="shared" si="5"/>
        <v>5.4054054054054053</v>
      </c>
      <c r="AM42" s="101">
        <f t="shared" si="6"/>
        <v>8.1081081081081088</v>
      </c>
      <c r="AN42" s="106">
        <f t="shared" si="7"/>
        <v>5.4054054054054053</v>
      </c>
    </row>
    <row r="43" spans="1:42" x14ac:dyDescent="0.25">
      <c r="A43">
        <f t="shared" si="8"/>
        <v>11</v>
      </c>
      <c r="B43" s="30"/>
      <c r="C43" s="16" t="s">
        <v>49</v>
      </c>
      <c r="D43" s="35">
        <v>10.810810810810811</v>
      </c>
      <c r="E43" s="66">
        <v>-2</v>
      </c>
      <c r="F43" s="43">
        <v>-1</v>
      </c>
      <c r="G43" s="43"/>
      <c r="H43" s="43"/>
      <c r="I43" s="43"/>
      <c r="J43" s="43"/>
      <c r="K43" s="43"/>
      <c r="L43" s="43">
        <v>2</v>
      </c>
      <c r="M43" s="43"/>
      <c r="N43" s="43">
        <v>1</v>
      </c>
      <c r="O43" s="43">
        <v>1</v>
      </c>
      <c r="P43" s="43"/>
      <c r="Q43" s="43">
        <v>2</v>
      </c>
      <c r="R43" s="43">
        <v>2</v>
      </c>
      <c r="S43" s="43"/>
      <c r="T43" s="43"/>
      <c r="U43" s="43"/>
      <c r="V43" s="43"/>
      <c r="W43" s="43"/>
      <c r="X43" s="43"/>
      <c r="Y43" s="43"/>
      <c r="Z43" s="43"/>
      <c r="AA43" s="43">
        <v>-1</v>
      </c>
      <c r="AB43" s="43"/>
      <c r="AC43" s="43"/>
      <c r="AD43" s="91"/>
      <c r="AE43" s="14">
        <v>3</v>
      </c>
      <c r="AF43" s="8">
        <v>5</v>
      </c>
      <c r="AG43" s="8">
        <v>5</v>
      </c>
      <c r="AH43" s="8">
        <v>3</v>
      </c>
      <c r="AI43" s="25">
        <v>5</v>
      </c>
      <c r="AJ43" s="105">
        <f t="shared" si="4"/>
        <v>32.432432432432435</v>
      </c>
      <c r="AK43" s="101">
        <f t="shared" si="5"/>
        <v>54.054054054054049</v>
      </c>
      <c r="AL43" s="101">
        <f t="shared" si="5"/>
        <v>54.054054054054049</v>
      </c>
      <c r="AM43" s="101">
        <f t="shared" si="6"/>
        <v>32.432432432432435</v>
      </c>
      <c r="AN43" s="106">
        <f t="shared" si="7"/>
        <v>54.054054054054049</v>
      </c>
    </row>
    <row r="44" spans="1:42" ht="15.75" thickBot="1" x14ac:dyDescent="0.3">
      <c r="A44">
        <f t="shared" si="8"/>
        <v>12</v>
      </c>
      <c r="B44" s="31"/>
      <c r="C44" s="44" t="s">
        <v>31</v>
      </c>
      <c r="D44" s="45">
        <v>8.1081081081081088</v>
      </c>
      <c r="E44" s="67">
        <v>2</v>
      </c>
      <c r="F44" s="68">
        <v>1</v>
      </c>
      <c r="G44" s="68"/>
      <c r="H44" s="68"/>
      <c r="I44" s="68"/>
      <c r="J44" s="68"/>
      <c r="K44" s="68"/>
      <c r="L44" s="68">
        <v>1</v>
      </c>
      <c r="M44" s="68"/>
      <c r="N44" s="68"/>
      <c r="O44" s="68">
        <v>1</v>
      </c>
      <c r="P44" s="68"/>
      <c r="Q44" s="68">
        <v>1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>
        <v>1</v>
      </c>
      <c r="AD44" s="92"/>
      <c r="AE44" s="87">
        <v>3</v>
      </c>
      <c r="AF44" s="88">
        <v>5</v>
      </c>
      <c r="AG44" s="88">
        <v>3</v>
      </c>
      <c r="AH44" s="88">
        <v>4</v>
      </c>
      <c r="AI44" s="89">
        <v>2</v>
      </c>
      <c r="AJ44" s="107">
        <f t="shared" si="4"/>
        <v>24.324324324324326</v>
      </c>
      <c r="AK44" s="108">
        <f t="shared" si="5"/>
        <v>40.540540540540547</v>
      </c>
      <c r="AL44" s="108">
        <f t="shared" si="5"/>
        <v>24.324324324324326</v>
      </c>
      <c r="AM44" s="108">
        <f t="shared" si="6"/>
        <v>32.432432432432435</v>
      </c>
      <c r="AN44" s="109">
        <f t="shared" si="7"/>
        <v>16.216216216216218</v>
      </c>
    </row>
    <row r="45" spans="1:42" ht="24.75" x14ac:dyDescent="0.25">
      <c r="B45" s="5" t="s">
        <v>15</v>
      </c>
      <c r="C45" s="156" t="s">
        <v>20</v>
      </c>
      <c r="D45" s="157"/>
      <c r="E45" s="84" t="s">
        <v>109</v>
      </c>
      <c r="F45" s="84" t="s">
        <v>124</v>
      </c>
      <c r="G45" s="84" t="s">
        <v>110</v>
      </c>
      <c r="H45" s="84" t="s">
        <v>111</v>
      </c>
      <c r="I45" s="84" t="s">
        <v>111</v>
      </c>
      <c r="J45" s="84" t="s">
        <v>111</v>
      </c>
      <c r="K45" s="84" t="s">
        <v>111</v>
      </c>
      <c r="L45" s="84" t="s">
        <v>112</v>
      </c>
      <c r="M45" s="84" t="s">
        <v>113</v>
      </c>
      <c r="N45" s="84" t="s">
        <v>114</v>
      </c>
      <c r="O45" s="84" t="s">
        <v>115</v>
      </c>
      <c r="P45" s="84" t="s">
        <v>116</v>
      </c>
      <c r="Q45" s="84" t="s">
        <v>117</v>
      </c>
      <c r="R45" s="84" t="s">
        <v>118</v>
      </c>
      <c r="S45" s="84" t="s">
        <v>119</v>
      </c>
      <c r="T45" s="84" t="s">
        <v>119</v>
      </c>
      <c r="U45" s="84" t="s">
        <v>119</v>
      </c>
      <c r="V45" s="84" t="s">
        <v>119</v>
      </c>
      <c r="W45" s="84" t="s">
        <v>120</v>
      </c>
      <c r="X45" s="84" t="s">
        <v>120</v>
      </c>
      <c r="Y45" s="84" t="s">
        <v>127</v>
      </c>
      <c r="Z45" s="84" t="s">
        <v>121</v>
      </c>
      <c r="AA45" s="84" t="s">
        <v>122</v>
      </c>
      <c r="AB45" s="84" t="s">
        <v>125</v>
      </c>
      <c r="AC45" s="84" t="s">
        <v>125</v>
      </c>
      <c r="AD45" s="85" t="s">
        <v>123</v>
      </c>
      <c r="AJ45" s="62">
        <f>SUM(AJ33:AJ44)</f>
        <v>227.02702702702703</v>
      </c>
      <c r="AK45" s="62">
        <f>SUM(AK33:AK44)</f>
        <v>443.24324324324334</v>
      </c>
      <c r="AL45" s="62">
        <f>SUM(AL33:AL44)</f>
        <v>394.59459459459464</v>
      </c>
      <c r="AM45" s="62">
        <f>SUM(AM33:AM44)</f>
        <v>329.7297297297298</v>
      </c>
      <c r="AN45" s="62">
        <f>SUM(AN33:AN44)</f>
        <v>372.97297297297297</v>
      </c>
      <c r="AP45" s="61"/>
    </row>
    <row r="46" spans="1:42" x14ac:dyDescent="0.25">
      <c r="B46" s="1" t="s">
        <v>12</v>
      </c>
      <c r="C46" s="150" t="s">
        <v>21</v>
      </c>
      <c r="D46" s="151"/>
      <c r="E46" s="7">
        <v>2</v>
      </c>
      <c r="F46" s="7">
        <v>4.5</v>
      </c>
      <c r="G46" s="7">
        <v>2.4</v>
      </c>
      <c r="H46" s="7">
        <v>2</v>
      </c>
      <c r="I46" s="7">
        <v>2</v>
      </c>
      <c r="J46" s="7">
        <v>2</v>
      </c>
      <c r="K46" s="7">
        <v>4</v>
      </c>
      <c r="L46" s="7">
        <v>3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2</v>
      </c>
      <c r="S46" s="7">
        <v>3500</v>
      </c>
      <c r="T46" s="7">
        <v>500</v>
      </c>
      <c r="U46" s="7">
        <v>800</v>
      </c>
      <c r="V46" s="7">
        <v>200</v>
      </c>
      <c r="W46" s="7">
        <v>60</v>
      </c>
      <c r="X46" s="7">
        <v>240</v>
      </c>
      <c r="Y46" s="7">
        <v>80</v>
      </c>
      <c r="Z46" s="7" t="s">
        <v>126</v>
      </c>
      <c r="AA46" s="7">
        <v>2</v>
      </c>
      <c r="AB46" s="76">
        <v>0.02</v>
      </c>
      <c r="AC46" s="76">
        <v>0.01</v>
      </c>
      <c r="AD46" s="10">
        <v>4</v>
      </c>
    </row>
    <row r="47" spans="1:42" x14ac:dyDescent="0.25">
      <c r="B47" s="1" t="s">
        <v>13</v>
      </c>
      <c r="C47" s="150" t="s">
        <v>22</v>
      </c>
      <c r="D47" s="151"/>
      <c r="E47" s="7">
        <v>0.5</v>
      </c>
      <c r="F47" s="7">
        <v>1</v>
      </c>
      <c r="G47" s="7">
        <v>3</v>
      </c>
      <c r="H47" s="7">
        <v>4</v>
      </c>
      <c r="I47" s="7">
        <v>8</v>
      </c>
      <c r="J47" s="7">
        <v>4</v>
      </c>
      <c r="K47" s="7">
        <v>4</v>
      </c>
      <c r="L47" s="7">
        <v>5</v>
      </c>
      <c r="M47" s="7">
        <v>7</v>
      </c>
      <c r="N47" s="7">
        <v>6</v>
      </c>
      <c r="O47" s="7">
        <v>7</v>
      </c>
      <c r="P47" s="7">
        <v>3</v>
      </c>
      <c r="Q47" s="7">
        <v>5</v>
      </c>
      <c r="R47" s="7">
        <v>4</v>
      </c>
      <c r="S47" s="7">
        <v>2500</v>
      </c>
      <c r="T47" s="7">
        <v>200</v>
      </c>
      <c r="U47" s="7">
        <v>1500</v>
      </c>
      <c r="V47" s="7">
        <v>300</v>
      </c>
      <c r="W47" s="7">
        <v>120</v>
      </c>
      <c r="X47" s="7">
        <v>300</v>
      </c>
      <c r="Y47" s="7">
        <v>100</v>
      </c>
      <c r="Z47" s="7" t="s">
        <v>126</v>
      </c>
      <c r="AA47" s="7">
        <v>5</v>
      </c>
      <c r="AB47" s="7">
        <v>1.4999999999999999E-2</v>
      </c>
      <c r="AC47" s="7">
        <v>1.4999999999999999E-2</v>
      </c>
      <c r="AD47" s="10">
        <v>5</v>
      </c>
      <c r="AH47" s="19"/>
      <c r="AI47" s="115"/>
      <c r="AJ47" s="19"/>
      <c r="AK47" s="111"/>
      <c r="AL47" s="111"/>
    </row>
    <row r="48" spans="1:42" x14ac:dyDescent="0.25">
      <c r="B48" s="1"/>
      <c r="C48" s="150" t="s">
        <v>70</v>
      </c>
      <c r="D48" s="151"/>
      <c r="E48" s="7">
        <v>0.5</v>
      </c>
      <c r="F48" s="7">
        <v>0.5</v>
      </c>
      <c r="G48" s="7" t="s">
        <v>126</v>
      </c>
      <c r="H48" s="7" t="s">
        <v>126</v>
      </c>
      <c r="I48" s="7">
        <v>2</v>
      </c>
      <c r="J48" s="7">
        <v>1</v>
      </c>
      <c r="K48" s="7">
        <v>1</v>
      </c>
      <c r="L48" s="7" t="s">
        <v>126</v>
      </c>
      <c r="M48" s="7" t="s">
        <v>126</v>
      </c>
      <c r="N48" s="7">
        <v>1</v>
      </c>
      <c r="O48" s="7" t="s">
        <v>126</v>
      </c>
      <c r="P48" s="7" t="s">
        <v>126</v>
      </c>
      <c r="Q48" s="7" t="s">
        <v>126</v>
      </c>
      <c r="R48" s="7" t="s">
        <v>126</v>
      </c>
      <c r="S48" s="7" t="s">
        <v>126</v>
      </c>
      <c r="T48" s="7" t="s">
        <v>126</v>
      </c>
      <c r="U48" s="7" t="s">
        <v>126</v>
      </c>
      <c r="V48" s="7" t="s">
        <v>126</v>
      </c>
      <c r="W48" s="7">
        <v>180</v>
      </c>
      <c r="X48" s="7" t="s">
        <v>126</v>
      </c>
      <c r="Y48" s="7" t="s">
        <v>126</v>
      </c>
      <c r="Z48" s="7" t="s">
        <v>126</v>
      </c>
      <c r="AA48" s="7">
        <v>2</v>
      </c>
      <c r="AB48" s="7" t="s">
        <v>126</v>
      </c>
      <c r="AC48" s="7" t="s">
        <v>126</v>
      </c>
      <c r="AD48" s="10" t="s">
        <v>126</v>
      </c>
      <c r="AH48" s="19"/>
      <c r="AI48" s="115"/>
      <c r="AJ48" s="19"/>
      <c r="AK48" s="111"/>
      <c r="AL48" s="111"/>
    </row>
    <row r="49" spans="2:42" x14ac:dyDescent="0.25">
      <c r="B49" s="1"/>
      <c r="C49" s="158" t="s">
        <v>26</v>
      </c>
      <c r="D49" s="159"/>
      <c r="E49" s="139">
        <v>1</v>
      </c>
      <c r="F49" s="139">
        <v>2</v>
      </c>
      <c r="G49" s="139">
        <v>3.2</v>
      </c>
      <c r="H49" s="139">
        <v>4</v>
      </c>
      <c r="I49" s="139">
        <v>8</v>
      </c>
      <c r="J49" s="139">
        <v>6</v>
      </c>
      <c r="K49" s="139">
        <v>5</v>
      </c>
      <c r="L49" s="139">
        <v>6</v>
      </c>
      <c r="M49" s="139">
        <v>7</v>
      </c>
      <c r="N49" s="139">
        <v>7</v>
      </c>
      <c r="O49" s="139">
        <v>7</v>
      </c>
      <c r="P49" s="139">
        <v>4</v>
      </c>
      <c r="Q49" s="139">
        <v>5</v>
      </c>
      <c r="R49" s="139">
        <v>5</v>
      </c>
      <c r="S49" s="139">
        <v>3000</v>
      </c>
      <c r="T49" s="139">
        <v>250</v>
      </c>
      <c r="U49" s="139">
        <v>1500</v>
      </c>
      <c r="V49" s="139">
        <v>300</v>
      </c>
      <c r="W49" s="139">
        <v>145</v>
      </c>
      <c r="X49" s="139">
        <v>200</v>
      </c>
      <c r="Y49" s="139">
        <v>100</v>
      </c>
      <c r="Z49" s="139" t="s">
        <v>128</v>
      </c>
      <c r="AA49" s="139">
        <v>5</v>
      </c>
      <c r="AB49" s="139">
        <v>0.01</v>
      </c>
      <c r="AC49" s="139">
        <v>1.4999999999999999E-2</v>
      </c>
      <c r="AD49" s="140">
        <v>5</v>
      </c>
      <c r="AH49" s="19"/>
      <c r="AI49" s="115"/>
      <c r="AJ49" s="19"/>
      <c r="AK49" s="111"/>
      <c r="AL49" s="111"/>
    </row>
    <row r="50" spans="2:42" x14ac:dyDescent="0.25">
      <c r="B50" s="1"/>
      <c r="C50" s="150" t="s">
        <v>24</v>
      </c>
      <c r="D50" s="151"/>
      <c r="E50" s="47">
        <f>ABS(E33 * $D$33) +ABS(E34  * $D$34)+ABS(E35 * $D$35)+ABS(E36 * $D$36)+ABS(E37  * $D$37)+ABS(E38  * $D$38)+ABS(E39  * $D$39)+ABS(E40  * $D$41)+ABS(E42  * $D$42)+ABS(E43 * $D$43)+ABS(E44  * $D$44)</f>
        <v>97.297297297297291</v>
      </c>
      <c r="F50" s="47">
        <f t="shared" ref="F50:AD50" si="9">ABS(F33 * $D$33) +ABS(F34  * $D$34)+ABS(F35 * $D$35)+ABS(F36 * $D$36)+ABS(F37  * $D$37)+ABS(F38  * $D$38)+ABS(F39  * $D$39)+ABS(F40  * $D$41)+ABS(F42  * $D$42)+ABS(F43 * $D$43)+ABS(F44  * $D$44)</f>
        <v>54.054054054054049</v>
      </c>
      <c r="G50" s="47">
        <f t="shared" si="9"/>
        <v>62.162162162162161</v>
      </c>
      <c r="H50" s="47">
        <f t="shared" si="9"/>
        <v>51.351351351351347</v>
      </c>
      <c r="I50" s="47">
        <f t="shared" si="9"/>
        <v>45.945945945945951</v>
      </c>
      <c r="J50" s="47">
        <f t="shared" si="9"/>
        <v>43.243243243243242</v>
      </c>
      <c r="K50" s="47">
        <f t="shared" si="9"/>
        <v>43.243243243243242</v>
      </c>
      <c r="L50" s="47">
        <f t="shared" si="9"/>
        <v>75.675675675675691</v>
      </c>
      <c r="M50" s="47">
        <f t="shared" si="9"/>
        <v>51.351351351351354</v>
      </c>
      <c r="N50" s="47">
        <f t="shared" si="9"/>
        <v>45.945945945945951</v>
      </c>
      <c r="O50" s="47">
        <f t="shared" si="9"/>
        <v>54.054054054054063</v>
      </c>
      <c r="P50" s="47">
        <f t="shared" si="9"/>
        <v>10.810810810810811</v>
      </c>
      <c r="Q50" s="47">
        <f t="shared" si="9"/>
        <v>64.86486486486487</v>
      </c>
      <c r="R50" s="47">
        <f t="shared" si="9"/>
        <v>59.45945945945946</v>
      </c>
      <c r="S50" s="47">
        <f t="shared" si="9"/>
        <v>16.216216216216218</v>
      </c>
      <c r="T50" s="47">
        <f t="shared" si="9"/>
        <v>2.7027027027027026</v>
      </c>
      <c r="U50" s="47">
        <f t="shared" si="9"/>
        <v>2.7027027027027026</v>
      </c>
      <c r="V50" s="47">
        <f t="shared" si="9"/>
        <v>2.7027027027027026</v>
      </c>
      <c r="W50" s="47">
        <f t="shared" si="9"/>
        <v>18.918918918918919</v>
      </c>
      <c r="X50" s="47">
        <f t="shared" si="9"/>
        <v>2.7027027027027026</v>
      </c>
      <c r="Y50" s="47">
        <f t="shared" si="9"/>
        <v>0</v>
      </c>
      <c r="Z50" s="47">
        <f t="shared" si="9"/>
        <v>16.216216216216218</v>
      </c>
      <c r="AA50" s="47">
        <f t="shared" si="9"/>
        <v>51.351351351351354</v>
      </c>
      <c r="AB50" s="47">
        <f t="shared" si="9"/>
        <v>43.243243243243242</v>
      </c>
      <c r="AC50" s="47">
        <f t="shared" si="9"/>
        <v>67.567567567567565</v>
      </c>
      <c r="AD50" s="86">
        <f t="shared" si="9"/>
        <v>5.4054054054054053</v>
      </c>
      <c r="AH50" s="19"/>
      <c r="AI50" s="115"/>
      <c r="AJ50" s="19"/>
      <c r="AK50" s="111"/>
      <c r="AL50" s="111"/>
    </row>
    <row r="51" spans="2:42" x14ac:dyDescent="0.25">
      <c r="B51" s="1"/>
      <c r="C51" s="150" t="s">
        <v>76</v>
      </c>
      <c r="D51" s="151"/>
      <c r="E51" s="7">
        <f>'Calc. Imputed Importance'!AD47</f>
        <v>43.243243243243242</v>
      </c>
      <c r="F51" s="7">
        <f>'Calc. Imputed Importance'!AE47</f>
        <v>32.432432432432435</v>
      </c>
      <c r="G51" s="7">
        <f>'Calc. Imputed Importance'!AF47</f>
        <v>62.162162162162161</v>
      </c>
      <c r="H51" s="7">
        <f>'Calc. Imputed Importance'!AG47</f>
        <v>37.837837837837839</v>
      </c>
      <c r="I51" s="7">
        <f>'Calc. Imputed Importance'!AH47</f>
        <v>40.54054054054054</v>
      </c>
      <c r="J51" s="7">
        <f>'Calc. Imputed Importance'!AI47</f>
        <v>37.837837837837839</v>
      </c>
      <c r="K51" s="7">
        <f>'Calc. Imputed Importance'!AJ47</f>
        <v>37.837837837837832</v>
      </c>
      <c r="L51" s="7">
        <f>'Calc. Imputed Importance'!AK47</f>
        <v>72.972972972972983</v>
      </c>
      <c r="M51" s="7">
        <f>'Calc. Imputed Importance'!AL47</f>
        <v>27.027027027027028</v>
      </c>
      <c r="N51" s="7">
        <f>'Calc. Imputed Importance'!AM47</f>
        <v>45.945945945945951</v>
      </c>
      <c r="O51" s="7">
        <f>'Calc. Imputed Importance'!AN47</f>
        <v>62.162162162162161</v>
      </c>
      <c r="P51" s="7">
        <f>'Calc. Imputed Importance'!AO47</f>
        <v>18.918918918918919</v>
      </c>
      <c r="Q51" s="7">
        <f>'Calc. Imputed Importance'!AP47</f>
        <v>64.86486486486487</v>
      </c>
      <c r="R51" s="7">
        <f>'Calc. Imputed Importance'!AQ47</f>
        <v>67.567567567567579</v>
      </c>
      <c r="S51" s="7">
        <f>'Calc. Imputed Importance'!AR47</f>
        <v>0</v>
      </c>
      <c r="T51" s="7">
        <f>'Calc. Imputed Importance'!AS47</f>
        <v>2.7027027027027026</v>
      </c>
      <c r="U51" s="7">
        <f>'Calc. Imputed Importance'!AT47</f>
        <v>2.7027027027027026</v>
      </c>
      <c r="V51" s="7">
        <f>'Calc. Imputed Importance'!AU47</f>
        <v>2.7027027027027026</v>
      </c>
      <c r="W51" s="7">
        <f>'Calc. Imputed Importance'!AV47</f>
        <v>18.918918918918919</v>
      </c>
      <c r="X51" s="7">
        <f>'Calc. Imputed Importance'!AW47</f>
        <v>2.7027027027027026</v>
      </c>
      <c r="Y51" s="7">
        <f>'Calc. Imputed Importance'!AX47</f>
        <v>0</v>
      </c>
      <c r="Z51" s="7">
        <f>'Calc. Imputed Importance'!AY47</f>
        <v>32.432432432432435</v>
      </c>
      <c r="AA51" s="7">
        <f>'Calc. Imputed Importance'!AZ47</f>
        <v>32.432432432432435</v>
      </c>
      <c r="AB51" s="7">
        <f>'Calc. Imputed Importance'!BA47</f>
        <v>32.432432432432435</v>
      </c>
      <c r="AC51" s="7">
        <f>'Calc. Imputed Importance'!BB47</f>
        <v>62.162162162162161</v>
      </c>
      <c r="AD51" s="10">
        <f>'Calc. Imputed Importance'!BC47</f>
        <v>13.513513513513514</v>
      </c>
      <c r="AH51" s="19"/>
      <c r="AI51" s="115"/>
      <c r="AJ51" s="19"/>
      <c r="AK51" s="111"/>
      <c r="AL51" s="111"/>
    </row>
    <row r="52" spans="2:42" x14ac:dyDescent="0.25">
      <c r="B52" s="1"/>
      <c r="C52" s="152" t="s">
        <v>77</v>
      </c>
      <c r="D52" s="153"/>
      <c r="E52" s="7">
        <f>'Calc. Imputed Importance'!AD62</f>
        <v>54.054054054054049</v>
      </c>
      <c r="F52" s="7">
        <f>'Calc. Imputed Importance'!AE62</f>
        <v>21.621621621621621</v>
      </c>
      <c r="G52" s="7">
        <f>'Calc. Imputed Importance'!AF62</f>
        <v>0</v>
      </c>
      <c r="H52" s="7">
        <f>'Calc. Imputed Importance'!AG62</f>
        <v>8.1081081081081088</v>
      </c>
      <c r="I52" s="7">
        <f>'Calc. Imputed Importance'!AH62</f>
        <v>0</v>
      </c>
      <c r="J52" s="7">
        <f>'Calc. Imputed Importance'!AI62</f>
        <v>0</v>
      </c>
      <c r="K52" s="7">
        <f>'Calc. Imputed Importance'!AJ62</f>
        <v>0</v>
      </c>
      <c r="L52" s="7">
        <f>'Calc. Imputed Importance'!AK62</f>
        <v>10.810810810810811</v>
      </c>
      <c r="M52" s="7">
        <f>'Calc. Imputed Importance'!AL62</f>
        <v>24.324324324324323</v>
      </c>
      <c r="N52" s="7">
        <f>'Calc. Imputed Importance'!AM62</f>
        <v>0</v>
      </c>
      <c r="O52" s="7">
        <f>'Calc. Imputed Importance'!AN62</f>
        <v>0</v>
      </c>
      <c r="P52" s="7">
        <f>'Calc. Imputed Importance'!AO62</f>
        <v>0</v>
      </c>
      <c r="Q52" s="7">
        <f>'Calc. Imputed Importance'!AP62</f>
        <v>0</v>
      </c>
      <c r="R52" s="7">
        <f>'Calc. Imputed Importance'!AQ62</f>
        <v>0</v>
      </c>
      <c r="S52" s="7">
        <f>'Calc. Imputed Importance'!AR62</f>
        <v>24.324324324324326</v>
      </c>
      <c r="T52" s="7">
        <f>'Calc. Imputed Importance'!AS62</f>
        <v>0</v>
      </c>
      <c r="U52" s="7">
        <f>'Calc. Imputed Importance'!AT62</f>
        <v>8.1081081081081088</v>
      </c>
      <c r="V52" s="7">
        <f>'Calc. Imputed Importance'!AU62</f>
        <v>0</v>
      </c>
      <c r="W52" s="7">
        <f>'Calc. Imputed Importance'!AV62</f>
        <v>0</v>
      </c>
      <c r="X52" s="7">
        <f>'Calc. Imputed Importance'!AW62</f>
        <v>0</v>
      </c>
      <c r="Y52" s="7">
        <f>'Calc. Imputed Importance'!AX62</f>
        <v>0</v>
      </c>
      <c r="Z52" s="7">
        <f>'Calc. Imputed Importance'!AY62</f>
        <v>0</v>
      </c>
      <c r="AA52" s="7">
        <f>'Calc. Imputed Importance'!AZ62</f>
        <v>18.918918918918919</v>
      </c>
      <c r="AB52" s="7">
        <f>'Calc. Imputed Importance'!BA62</f>
        <v>10.810810810810811</v>
      </c>
      <c r="AC52" s="7">
        <f>'Calc. Imputed Importance'!BB62</f>
        <v>0</v>
      </c>
      <c r="AD52" s="10">
        <f>'Calc. Imputed Importance'!BC62</f>
        <v>0</v>
      </c>
      <c r="AH52" s="19"/>
      <c r="AI52" s="115"/>
      <c r="AJ52" s="19"/>
      <c r="AK52" s="111"/>
      <c r="AL52" s="111"/>
    </row>
    <row r="53" spans="2:42" x14ac:dyDescent="0.25">
      <c r="C53" s="150" t="s">
        <v>23</v>
      </c>
      <c r="D53" s="151"/>
      <c r="E53" s="7">
        <v>4</v>
      </c>
      <c r="F53" s="7">
        <v>4</v>
      </c>
      <c r="G53" s="7">
        <v>1</v>
      </c>
      <c r="H53" s="7">
        <v>2</v>
      </c>
      <c r="I53" s="7">
        <v>1</v>
      </c>
      <c r="J53" s="7">
        <v>2</v>
      </c>
      <c r="K53" s="7">
        <v>3</v>
      </c>
      <c r="L53" s="7">
        <v>4</v>
      </c>
      <c r="M53" s="7">
        <v>4</v>
      </c>
      <c r="N53" s="7">
        <v>3</v>
      </c>
      <c r="O53" s="7">
        <v>5</v>
      </c>
      <c r="P53" s="7">
        <v>2</v>
      </c>
      <c r="Q53" s="7">
        <v>4</v>
      </c>
      <c r="R53" s="7">
        <v>5</v>
      </c>
      <c r="S53" s="7">
        <v>2</v>
      </c>
      <c r="T53" s="7">
        <v>2</v>
      </c>
      <c r="U53" s="7">
        <v>4</v>
      </c>
      <c r="V53" s="7">
        <v>2</v>
      </c>
      <c r="W53" s="7">
        <v>3</v>
      </c>
      <c r="X53" s="7">
        <v>2</v>
      </c>
      <c r="Y53" s="7">
        <v>1</v>
      </c>
      <c r="Z53" s="7">
        <v>2</v>
      </c>
      <c r="AA53" s="7">
        <v>1</v>
      </c>
      <c r="AB53" s="7">
        <v>1</v>
      </c>
      <c r="AC53" s="7">
        <v>1</v>
      </c>
      <c r="AD53" s="10">
        <v>3</v>
      </c>
      <c r="AH53" s="19"/>
      <c r="AI53" s="115"/>
      <c r="AJ53" s="19"/>
      <c r="AK53" s="111"/>
      <c r="AL53" s="111"/>
    </row>
    <row r="54" spans="2:42" ht="15.75" thickBot="1" x14ac:dyDescent="0.3">
      <c r="C54" s="154" t="s">
        <v>25</v>
      </c>
      <c r="D54" s="155"/>
      <c r="E54" s="12">
        <v>5</v>
      </c>
      <c r="F54" s="12">
        <v>5</v>
      </c>
      <c r="G54" s="12">
        <v>4</v>
      </c>
      <c r="H54" s="12">
        <v>2</v>
      </c>
      <c r="I54" s="12">
        <v>1</v>
      </c>
      <c r="J54" s="12">
        <v>2</v>
      </c>
      <c r="K54" s="12">
        <v>3</v>
      </c>
      <c r="L54" s="12">
        <v>4</v>
      </c>
      <c r="M54" s="12">
        <v>1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2</v>
      </c>
      <c r="T54" s="12">
        <v>2</v>
      </c>
      <c r="U54" s="12">
        <v>5</v>
      </c>
      <c r="V54" s="12">
        <v>2</v>
      </c>
      <c r="W54" s="12" t="s">
        <v>126</v>
      </c>
      <c r="X54" s="12">
        <v>1</v>
      </c>
      <c r="Y54" s="12">
        <v>4</v>
      </c>
      <c r="Z54" s="12">
        <v>1</v>
      </c>
      <c r="AA54" s="12" t="s">
        <v>126</v>
      </c>
      <c r="AB54" s="12" t="s">
        <v>126</v>
      </c>
      <c r="AC54" s="12" t="s">
        <v>126</v>
      </c>
      <c r="AD54" s="13">
        <v>3</v>
      </c>
      <c r="AH54" s="19"/>
      <c r="AI54" s="115"/>
      <c r="AJ54" s="19"/>
      <c r="AK54" s="111"/>
      <c r="AL54" s="111"/>
    </row>
    <row r="55" spans="2:42" x14ac:dyDescent="0.25">
      <c r="AH55" s="19"/>
      <c r="AI55" s="115"/>
      <c r="AJ55" s="19"/>
      <c r="AK55" s="111"/>
      <c r="AL55" s="111"/>
    </row>
    <row r="56" spans="2:42" x14ac:dyDescent="0.25">
      <c r="AH56" s="19"/>
      <c r="AI56" s="115"/>
      <c r="AJ56" s="19"/>
      <c r="AK56" s="111"/>
      <c r="AL56" s="111"/>
      <c r="AP56" s="2"/>
    </row>
    <row r="57" spans="2:42" x14ac:dyDescent="0.25">
      <c r="AH57" s="19"/>
      <c r="AI57" s="115"/>
      <c r="AJ57" s="19"/>
      <c r="AK57" s="111"/>
      <c r="AL57" s="111"/>
      <c r="AO57" s="3"/>
    </row>
    <row r="58" spans="2:42" x14ac:dyDescent="0.25">
      <c r="AH58" s="19"/>
      <c r="AI58" s="115"/>
      <c r="AJ58" s="19"/>
      <c r="AK58" s="111"/>
      <c r="AL58" s="111"/>
      <c r="AO58" s="3"/>
    </row>
    <row r="59" spans="2:42" x14ac:dyDescent="0.25">
      <c r="AH59" s="111"/>
      <c r="AI59" s="111"/>
      <c r="AJ59" s="111"/>
      <c r="AK59" s="111"/>
      <c r="AL59" s="111"/>
      <c r="AO59" s="3"/>
    </row>
    <row r="60" spans="2:42" x14ac:dyDescent="0.25">
      <c r="AO60" s="3"/>
    </row>
    <row r="61" spans="2:42" x14ac:dyDescent="0.25">
      <c r="AO61" s="3"/>
    </row>
    <row r="62" spans="2:42" x14ac:dyDescent="0.25">
      <c r="AO62" s="3"/>
    </row>
  </sheetData>
  <mergeCells count="16">
    <mergeCell ref="C54:D54"/>
    <mergeCell ref="C50:D50"/>
    <mergeCell ref="C53:D53"/>
    <mergeCell ref="B2:C2"/>
    <mergeCell ref="B4:C4"/>
    <mergeCell ref="B19:C19"/>
    <mergeCell ref="C47:D47"/>
    <mergeCell ref="C51:D51"/>
    <mergeCell ref="C45:D45"/>
    <mergeCell ref="C46:D46"/>
    <mergeCell ref="C52:D52"/>
    <mergeCell ref="AE30:AN30"/>
    <mergeCell ref="C49:D49"/>
    <mergeCell ref="C48:D48"/>
    <mergeCell ref="AE31:AI31"/>
    <mergeCell ref="AJ31:AN31"/>
  </mergeCells>
  <pageMargins left="0.7" right="0.7" top="0.75" bottom="0.75" header="0.3" footer="0.3"/>
  <pageSetup orientation="portrait" r:id="rId1"/>
  <ignoredErrors>
    <ignoredError sqref="M16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F10" sqref="F10"/>
    </sheetView>
  </sheetViews>
  <sheetFormatPr defaultRowHeight="15" x14ac:dyDescent="0.25"/>
  <sheetData>
    <row r="2" spans="1:5" ht="15.75" thickBot="1" x14ac:dyDescent="0.3"/>
    <row r="3" spans="1:5" x14ac:dyDescent="0.25">
      <c r="A3" s="160" t="s">
        <v>10</v>
      </c>
      <c r="B3" s="161"/>
      <c r="C3" s="161"/>
      <c r="D3" s="161"/>
      <c r="E3" s="162"/>
    </row>
    <row r="4" spans="1:5" ht="15.75" thickBot="1" x14ac:dyDescent="0.3">
      <c r="A4" s="87">
        <v>1</v>
      </c>
      <c r="B4" s="88">
        <v>2</v>
      </c>
      <c r="C4" s="88">
        <v>3</v>
      </c>
      <c r="D4" s="88">
        <v>4</v>
      </c>
      <c r="E4" s="144">
        <v>5</v>
      </c>
    </row>
    <row r="5" spans="1:5" x14ac:dyDescent="0.25">
      <c r="A5" s="141"/>
      <c r="B5" s="142"/>
      <c r="C5" s="142"/>
      <c r="D5" s="142"/>
      <c r="E5" s="143"/>
    </row>
    <row r="6" spans="1:5" x14ac:dyDescent="0.25">
      <c r="A6" s="9"/>
      <c r="B6" s="7"/>
      <c r="C6" s="7"/>
      <c r="D6" s="7"/>
      <c r="E6" s="10"/>
    </row>
    <row r="7" spans="1:5" ht="15.75" thickBot="1" x14ac:dyDescent="0.3">
      <c r="A7" s="11"/>
      <c r="B7" s="12"/>
      <c r="C7" s="12"/>
      <c r="D7" s="12"/>
      <c r="E7" s="13"/>
    </row>
  </sheetData>
  <mergeCells count="1"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B59" sqref="B59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/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/>
      <c r="AF31" s="148"/>
      <c r="AG31" s="148"/>
      <c r="AH31" s="149"/>
      <c r="AI31" s="147"/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0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/>
      <c r="AF32" s="94"/>
      <c r="AG32" s="95"/>
      <c r="AH32" s="95"/>
      <c r="AI32" s="93"/>
      <c r="AJ32" s="94"/>
      <c r="AK32" s="99"/>
      <c r="AL32" s="100"/>
      <c r="AN32" s="33"/>
    </row>
    <row r="33" spans="1:40" x14ac:dyDescent="0.25">
      <c r="A33">
        <v>1</v>
      </c>
      <c r="B33" s="29"/>
      <c r="C33" s="15" t="s">
        <v>40</v>
      </c>
      <c r="D33" s="34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/>
      <c r="AF33" s="97"/>
      <c r="AG33" s="97"/>
      <c r="AH33" s="98"/>
      <c r="AI33" s="102"/>
      <c r="AJ33" s="103"/>
      <c r="AK33" s="103"/>
      <c r="AL33" s="104"/>
    </row>
    <row r="34" spans="1:40" x14ac:dyDescent="0.25">
      <c r="A34">
        <f>A33+1</f>
        <v>2</v>
      </c>
      <c r="B34" s="26" t="s">
        <v>80</v>
      </c>
      <c r="C34" s="32" t="s">
        <v>41</v>
      </c>
      <c r="D34" s="35"/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/>
      <c r="AF34" s="8"/>
      <c r="AG34" s="8"/>
      <c r="AH34" s="25"/>
      <c r="AI34" s="105"/>
      <c r="AJ34" s="101"/>
      <c r="AK34" s="101"/>
      <c r="AL34" s="106"/>
    </row>
    <row r="35" spans="1:40" x14ac:dyDescent="0.25">
      <c r="A35">
        <f t="shared" ref="A35:A44" si="0">A34+1</f>
        <v>3</v>
      </c>
      <c r="B35" s="30"/>
      <c r="C35" s="16" t="s">
        <v>42</v>
      </c>
      <c r="D35" s="35"/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/>
      <c r="AF35" s="8"/>
      <c r="AG35" s="8"/>
      <c r="AH35" s="25"/>
      <c r="AI35" s="105"/>
      <c r="AJ35" s="101"/>
      <c r="AK35" s="101"/>
      <c r="AL35" s="106"/>
    </row>
    <row r="36" spans="1:40" x14ac:dyDescent="0.25">
      <c r="A36">
        <f t="shared" si="0"/>
        <v>4</v>
      </c>
      <c r="B36" s="30" t="s">
        <v>78</v>
      </c>
      <c r="C36" s="16" t="s">
        <v>43</v>
      </c>
      <c r="D36" s="35"/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/>
      <c r="AF36" s="8"/>
      <c r="AG36" s="8"/>
      <c r="AH36" s="25"/>
      <c r="AI36" s="105"/>
      <c r="AJ36" s="101"/>
      <c r="AK36" s="101"/>
      <c r="AL36" s="106"/>
    </row>
    <row r="37" spans="1:40" x14ac:dyDescent="0.25">
      <c r="A37">
        <f t="shared" si="0"/>
        <v>5</v>
      </c>
      <c r="B37" s="30" t="s">
        <v>81</v>
      </c>
      <c r="C37" s="16" t="s">
        <v>50</v>
      </c>
      <c r="D37" s="35"/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/>
      <c r="AF37" s="8"/>
      <c r="AG37" s="8"/>
      <c r="AH37" s="25"/>
      <c r="AI37" s="105"/>
      <c r="AJ37" s="101"/>
      <c r="AK37" s="101"/>
      <c r="AL37" s="106"/>
    </row>
    <row r="38" spans="1:40" x14ac:dyDescent="0.25">
      <c r="A38">
        <f t="shared" si="0"/>
        <v>6</v>
      </c>
      <c r="B38" s="30" t="s">
        <v>79</v>
      </c>
      <c r="C38" s="16" t="s">
        <v>44</v>
      </c>
      <c r="D38" s="35"/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/>
      <c r="AF38" s="8"/>
      <c r="AG38" s="8"/>
      <c r="AH38" s="25"/>
      <c r="AI38" s="105"/>
      <c r="AJ38" s="101"/>
      <c r="AK38" s="101"/>
      <c r="AL38" s="106"/>
    </row>
    <row r="39" spans="1:40" x14ac:dyDescent="0.25">
      <c r="A39">
        <f t="shared" si="0"/>
        <v>7</v>
      </c>
      <c r="B39" s="30" t="s">
        <v>37</v>
      </c>
      <c r="C39" s="16" t="s">
        <v>45</v>
      </c>
      <c r="D39" s="35"/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/>
      <c r="AF39" s="8"/>
      <c r="AG39" s="8"/>
      <c r="AH39" s="25"/>
      <c r="AI39" s="105"/>
      <c r="AJ39" s="101"/>
      <c r="AK39" s="101"/>
      <c r="AL39" s="106"/>
    </row>
    <row r="40" spans="1:40" x14ac:dyDescent="0.25">
      <c r="A40">
        <f t="shared" si="0"/>
        <v>8</v>
      </c>
      <c r="B40" s="30"/>
      <c r="C40" s="16" t="s">
        <v>46</v>
      </c>
      <c r="D40" s="35"/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/>
      <c r="AF40" s="8"/>
      <c r="AG40" s="8"/>
      <c r="AH40" s="25"/>
      <c r="AI40" s="105"/>
      <c r="AJ40" s="101"/>
      <c r="AK40" s="101"/>
      <c r="AL40" s="106"/>
    </row>
    <row r="41" spans="1:40" x14ac:dyDescent="0.25">
      <c r="A41">
        <f t="shared" si="0"/>
        <v>9</v>
      </c>
      <c r="B41" s="30" t="s">
        <v>38</v>
      </c>
      <c r="C41" s="16" t="s">
        <v>47</v>
      </c>
      <c r="D41" s="35"/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/>
      <c r="AF41" s="8"/>
      <c r="AG41" s="8"/>
      <c r="AH41" s="25"/>
      <c r="AI41" s="105"/>
      <c r="AJ41" s="101"/>
      <c r="AK41" s="101"/>
      <c r="AL41" s="106"/>
    </row>
    <row r="42" spans="1:40" x14ac:dyDescent="0.25">
      <c r="A42">
        <f t="shared" si="0"/>
        <v>10</v>
      </c>
      <c r="B42" s="30" t="s">
        <v>39</v>
      </c>
      <c r="C42" s="16" t="s">
        <v>48</v>
      </c>
      <c r="D42" s="35"/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/>
      <c r="AF42" s="8"/>
      <c r="AG42" s="8"/>
      <c r="AH42" s="25"/>
      <c r="AI42" s="105"/>
      <c r="AJ42" s="101"/>
      <c r="AK42" s="101"/>
      <c r="AL42" s="106"/>
    </row>
    <row r="43" spans="1:40" x14ac:dyDescent="0.25">
      <c r="A43">
        <f t="shared" si="0"/>
        <v>11</v>
      </c>
      <c r="B43" s="30"/>
      <c r="C43" s="16" t="s">
        <v>49</v>
      </c>
      <c r="D43" s="35"/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/>
      <c r="AF43" s="8"/>
      <c r="AG43" s="8"/>
      <c r="AH43" s="25"/>
      <c r="AI43" s="105"/>
      <c r="AJ43" s="101"/>
      <c r="AK43" s="101"/>
      <c r="AL43" s="106"/>
    </row>
    <row r="44" spans="1:40" ht="15.75" thickBot="1" x14ac:dyDescent="0.3">
      <c r="A44">
        <f t="shared" si="0"/>
        <v>12</v>
      </c>
      <c r="B44" s="31"/>
      <c r="C44" s="44" t="s">
        <v>31</v>
      </c>
      <c r="D44" s="45"/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/>
      <c r="AF44" s="88"/>
      <c r="AG44" s="88"/>
      <c r="AH44" s="89"/>
      <c r="AI44" s="107"/>
      <c r="AJ44" s="108"/>
      <c r="AK44" s="108"/>
      <c r="AL44" s="109"/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/>
      <c r="AJ45" s="62"/>
      <c r="AK45" s="62"/>
      <c r="AL45" s="62"/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opLeftCell="A22" zoomScale="80" zoomScaleNormal="80" workbookViewId="0">
      <selection activeCell="AK53" sqref="AK53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 t="s">
        <v>2</v>
      </c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/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/>
      <c r="AF31" s="148"/>
      <c r="AG31" s="148"/>
      <c r="AH31" s="149"/>
      <c r="AI31" s="147"/>
      <c r="AJ31" s="148"/>
      <c r="AK31" s="148"/>
      <c r="AL31" s="149"/>
      <c r="AN31" t="s">
        <v>51</v>
      </c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/>
      <c r="AF32" s="94"/>
      <c r="AG32" s="95"/>
      <c r="AH32" s="95"/>
      <c r="AI32" s="93"/>
      <c r="AJ32" s="94"/>
      <c r="AK32" s="99"/>
      <c r="AL32" s="100"/>
      <c r="AN32" s="33">
        <f>SUM(AN33:AN44)</f>
        <v>37</v>
      </c>
    </row>
    <row r="33" spans="1:42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/>
      <c r="AF33" s="97"/>
      <c r="AG33" s="97"/>
      <c r="AH33" s="98"/>
      <c r="AI33" s="102"/>
      <c r="AJ33" s="103"/>
      <c r="AK33" s="103"/>
      <c r="AL33" s="104"/>
      <c r="AN33">
        <v>5</v>
      </c>
      <c r="AO33">
        <f t="shared" ref="AO33:AO44" si="0">AN33/37</f>
        <v>0.13513513513513514</v>
      </c>
      <c r="AP33">
        <f t="shared" ref="AP33:AP44" si="1">AO33*100</f>
        <v>13.513513513513514</v>
      </c>
    </row>
    <row r="34" spans="1:42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/>
      <c r="AF34" s="8"/>
      <c r="AG34" s="8"/>
      <c r="AH34" s="25"/>
      <c r="AI34" s="105"/>
      <c r="AJ34" s="101"/>
      <c r="AK34" s="101"/>
      <c r="AL34" s="106"/>
      <c r="AN34">
        <v>4</v>
      </c>
      <c r="AO34">
        <f t="shared" si="0"/>
        <v>0.10810810810810811</v>
      </c>
      <c r="AP34">
        <f t="shared" si="1"/>
        <v>10.810810810810811</v>
      </c>
    </row>
    <row r="35" spans="1:42" x14ac:dyDescent="0.25">
      <c r="A35">
        <f t="shared" ref="A35:A44" si="2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/>
      <c r="AF35" s="8"/>
      <c r="AG35" s="8"/>
      <c r="AH35" s="25"/>
      <c r="AI35" s="105"/>
      <c r="AJ35" s="101"/>
      <c r="AK35" s="101"/>
      <c r="AL35" s="106"/>
      <c r="AN35">
        <v>3</v>
      </c>
      <c r="AO35">
        <f t="shared" si="0"/>
        <v>8.1081081081081086E-2</v>
      </c>
      <c r="AP35">
        <f t="shared" si="1"/>
        <v>8.1081081081081088</v>
      </c>
    </row>
    <row r="36" spans="1:42" x14ac:dyDescent="0.25">
      <c r="A36">
        <f t="shared" si="2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/>
      <c r="AF36" s="8"/>
      <c r="AG36" s="8"/>
      <c r="AH36" s="25"/>
      <c r="AI36" s="105"/>
      <c r="AJ36" s="101"/>
      <c r="AK36" s="101"/>
      <c r="AL36" s="106"/>
      <c r="AN36">
        <v>2</v>
      </c>
      <c r="AO36">
        <f t="shared" si="0"/>
        <v>5.4054054054054057E-2</v>
      </c>
      <c r="AP36">
        <f t="shared" si="1"/>
        <v>5.4054054054054053</v>
      </c>
    </row>
    <row r="37" spans="1:42" x14ac:dyDescent="0.25">
      <c r="A37">
        <f t="shared" si="2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/>
      <c r="AF37" s="8"/>
      <c r="AG37" s="8"/>
      <c r="AH37" s="25"/>
      <c r="AI37" s="105"/>
      <c r="AJ37" s="101"/>
      <c r="AK37" s="101"/>
      <c r="AL37" s="106"/>
      <c r="AN37">
        <v>5</v>
      </c>
      <c r="AO37">
        <f t="shared" si="0"/>
        <v>0.13513513513513514</v>
      </c>
      <c r="AP37">
        <f t="shared" si="1"/>
        <v>13.513513513513514</v>
      </c>
    </row>
    <row r="38" spans="1:42" x14ac:dyDescent="0.25">
      <c r="A38">
        <f t="shared" si="2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/>
      <c r="AF38" s="8"/>
      <c r="AG38" s="8"/>
      <c r="AH38" s="25"/>
      <c r="AI38" s="105"/>
      <c r="AJ38" s="101"/>
      <c r="AK38" s="101"/>
      <c r="AL38" s="106"/>
      <c r="AN38">
        <v>2</v>
      </c>
      <c r="AO38">
        <f t="shared" si="0"/>
        <v>5.4054054054054057E-2</v>
      </c>
      <c r="AP38">
        <f t="shared" si="1"/>
        <v>5.4054054054054053</v>
      </c>
    </row>
    <row r="39" spans="1:42" x14ac:dyDescent="0.25">
      <c r="A39">
        <f t="shared" si="2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/>
      <c r="AF39" s="8"/>
      <c r="AG39" s="8"/>
      <c r="AH39" s="25"/>
      <c r="AI39" s="105"/>
      <c r="AJ39" s="101"/>
      <c r="AK39" s="101"/>
      <c r="AL39" s="106"/>
      <c r="AN39">
        <v>4</v>
      </c>
      <c r="AO39">
        <f t="shared" si="0"/>
        <v>0.10810810810810811</v>
      </c>
      <c r="AP39">
        <f t="shared" si="1"/>
        <v>10.810810810810811</v>
      </c>
    </row>
    <row r="40" spans="1:42" x14ac:dyDescent="0.25">
      <c r="A40">
        <f t="shared" si="2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/>
      <c r="AF40" s="8"/>
      <c r="AG40" s="8"/>
      <c r="AH40" s="25"/>
      <c r="AI40" s="105"/>
      <c r="AJ40" s="101"/>
      <c r="AK40" s="101"/>
      <c r="AL40" s="106"/>
      <c r="AN40">
        <v>1</v>
      </c>
      <c r="AO40">
        <f t="shared" si="0"/>
        <v>2.7027027027027029E-2</v>
      </c>
      <c r="AP40">
        <f t="shared" si="1"/>
        <v>2.7027027027027026</v>
      </c>
    </row>
    <row r="41" spans="1:42" x14ac:dyDescent="0.25">
      <c r="A41">
        <f t="shared" si="2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/>
      <c r="AF41" s="8"/>
      <c r="AG41" s="8"/>
      <c r="AH41" s="25"/>
      <c r="AI41" s="105"/>
      <c r="AJ41" s="101"/>
      <c r="AK41" s="101"/>
      <c r="AL41" s="106"/>
      <c r="AN41">
        <v>3</v>
      </c>
      <c r="AO41">
        <f t="shared" si="0"/>
        <v>8.1081081081081086E-2</v>
      </c>
      <c r="AP41">
        <f t="shared" si="1"/>
        <v>8.1081081081081088</v>
      </c>
    </row>
    <row r="42" spans="1:42" x14ac:dyDescent="0.25">
      <c r="A42">
        <f t="shared" si="2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/>
      <c r="AF42" s="8"/>
      <c r="AG42" s="8"/>
      <c r="AH42" s="25"/>
      <c r="AI42" s="105"/>
      <c r="AJ42" s="101"/>
      <c r="AK42" s="101"/>
      <c r="AL42" s="106"/>
      <c r="AN42">
        <v>1</v>
      </c>
      <c r="AO42">
        <f t="shared" si="0"/>
        <v>2.7027027027027029E-2</v>
      </c>
      <c r="AP42">
        <f t="shared" si="1"/>
        <v>2.7027027027027026</v>
      </c>
    </row>
    <row r="43" spans="1:42" x14ac:dyDescent="0.25">
      <c r="A43">
        <f t="shared" si="2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/>
      <c r="AF43" s="8"/>
      <c r="AG43" s="8"/>
      <c r="AH43" s="25"/>
      <c r="AI43" s="105"/>
      <c r="AJ43" s="101"/>
      <c r="AK43" s="101"/>
      <c r="AL43" s="106"/>
      <c r="AN43">
        <v>4</v>
      </c>
      <c r="AO43">
        <f t="shared" si="0"/>
        <v>0.10810810810810811</v>
      </c>
      <c r="AP43">
        <f t="shared" si="1"/>
        <v>10.810810810810811</v>
      </c>
    </row>
    <row r="44" spans="1:42" ht="15.75" thickBot="1" x14ac:dyDescent="0.3">
      <c r="A44">
        <f t="shared" si="2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/>
      <c r="AF44" s="88"/>
      <c r="AG44" s="88"/>
      <c r="AH44" s="89"/>
      <c r="AI44" s="107"/>
      <c r="AJ44" s="108"/>
      <c r="AK44" s="108"/>
      <c r="AL44" s="109"/>
      <c r="AN44">
        <v>3</v>
      </c>
      <c r="AO44">
        <f t="shared" si="0"/>
        <v>8.1081081081081086E-2</v>
      </c>
      <c r="AP44">
        <f t="shared" si="1"/>
        <v>8.1081081081081088</v>
      </c>
    </row>
    <row r="45" spans="1:42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/>
      <c r="AJ45" s="62"/>
      <c r="AK45" s="62"/>
      <c r="AL45" s="62"/>
      <c r="AN45" s="61" t="s">
        <v>72</v>
      </c>
      <c r="AO45">
        <f>SUM(AO33:AO44)</f>
        <v>1.0000000000000002</v>
      </c>
      <c r="AP45">
        <f>SUM(AP33:AP44)</f>
        <v>100.00000000000001</v>
      </c>
    </row>
    <row r="46" spans="1:42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2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2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3" zoomScale="80" zoomScaleNormal="80" workbookViewId="0">
      <selection activeCell="C31" sqref="C31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 t="s">
        <v>2</v>
      </c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 t="s">
        <v>35</v>
      </c>
      <c r="AF31" s="148"/>
      <c r="AG31" s="148"/>
      <c r="AH31" s="149"/>
      <c r="AI31" s="147"/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/>
      <c r="AH32" s="95"/>
      <c r="AI32" s="93"/>
      <c r="AJ32" s="94"/>
      <c r="AK32" s="99"/>
      <c r="AL32" s="100"/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/>
      <c r="AH33" s="98"/>
      <c r="AI33" s="102"/>
      <c r="AJ33" s="103"/>
      <c r="AK33" s="103"/>
      <c r="AL33" s="104"/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>
        <v>2</v>
      </c>
      <c r="AF34" s="8">
        <v>4</v>
      </c>
      <c r="AG34" s="8"/>
      <c r="AH34" s="25"/>
      <c r="AI34" s="105"/>
      <c r="AJ34" s="101"/>
      <c r="AK34" s="101"/>
      <c r="AL34" s="106"/>
    </row>
    <row r="35" spans="1:40" x14ac:dyDescent="0.25">
      <c r="A35">
        <f t="shared" ref="A35:A44" si="0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>
        <v>3</v>
      </c>
      <c r="AF35" s="8">
        <v>4</v>
      </c>
      <c r="AG35" s="8"/>
      <c r="AH35" s="25"/>
      <c r="AI35" s="105"/>
      <c r="AJ35" s="101"/>
      <c r="AK35" s="101"/>
      <c r="AL35" s="106"/>
    </row>
    <row r="36" spans="1:40" x14ac:dyDescent="0.25">
      <c r="A36">
        <f t="shared" si="0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>
        <v>1</v>
      </c>
      <c r="AF36" s="8">
        <v>3</v>
      </c>
      <c r="AG36" s="8"/>
      <c r="AH36" s="25"/>
      <c r="AI36" s="105"/>
      <c r="AJ36" s="101"/>
      <c r="AK36" s="101"/>
      <c r="AL36" s="106"/>
    </row>
    <row r="37" spans="1:40" x14ac:dyDescent="0.25">
      <c r="A37">
        <f t="shared" si="0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>
        <v>2</v>
      </c>
      <c r="AF37" s="8">
        <v>4</v>
      </c>
      <c r="AG37" s="8"/>
      <c r="AH37" s="25"/>
      <c r="AI37" s="105"/>
      <c r="AJ37" s="101"/>
      <c r="AK37" s="101"/>
      <c r="AL37" s="106"/>
    </row>
    <row r="38" spans="1:40" x14ac:dyDescent="0.25">
      <c r="A38">
        <f t="shared" si="0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>
        <v>3</v>
      </c>
      <c r="AF38" s="8">
        <v>4</v>
      </c>
      <c r="AG38" s="8"/>
      <c r="AH38" s="25"/>
      <c r="AI38" s="105"/>
      <c r="AJ38" s="101"/>
      <c r="AK38" s="101"/>
      <c r="AL38" s="106"/>
    </row>
    <row r="39" spans="1:40" x14ac:dyDescent="0.25">
      <c r="A39">
        <f t="shared" si="0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>
        <v>2</v>
      </c>
      <c r="AF39" s="8">
        <v>4</v>
      </c>
      <c r="AG39" s="8"/>
      <c r="AH39" s="25"/>
      <c r="AI39" s="105"/>
      <c r="AJ39" s="101"/>
      <c r="AK39" s="101"/>
      <c r="AL39" s="106"/>
    </row>
    <row r="40" spans="1:40" x14ac:dyDescent="0.25">
      <c r="A40">
        <f t="shared" si="0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>
        <v>2</v>
      </c>
      <c r="AF40" s="8">
        <v>3</v>
      </c>
      <c r="AG40" s="8"/>
      <c r="AH40" s="25"/>
      <c r="AI40" s="105"/>
      <c r="AJ40" s="101"/>
      <c r="AK40" s="101"/>
      <c r="AL40" s="106"/>
    </row>
    <row r="41" spans="1:40" x14ac:dyDescent="0.25">
      <c r="A41">
        <f t="shared" si="0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>
        <v>2</v>
      </c>
      <c r="AF41" s="8">
        <v>4</v>
      </c>
      <c r="AG41" s="8"/>
      <c r="AH41" s="25"/>
      <c r="AI41" s="105"/>
      <c r="AJ41" s="101"/>
      <c r="AK41" s="101"/>
      <c r="AL41" s="106"/>
    </row>
    <row r="42" spans="1:40" x14ac:dyDescent="0.25">
      <c r="A42">
        <f t="shared" si="0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/>
      <c r="AH42" s="25"/>
      <c r="AI42" s="105"/>
      <c r="AJ42" s="101"/>
      <c r="AK42" s="101"/>
      <c r="AL42" s="106"/>
    </row>
    <row r="43" spans="1:40" x14ac:dyDescent="0.25">
      <c r="A43">
        <f t="shared" si="0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>
        <v>3</v>
      </c>
      <c r="AF43" s="8">
        <v>5</v>
      </c>
      <c r="AG43" s="8"/>
      <c r="AH43" s="25"/>
      <c r="AI43" s="105"/>
      <c r="AJ43" s="101"/>
      <c r="AK43" s="101"/>
      <c r="AL43" s="106"/>
    </row>
    <row r="44" spans="1:40" ht="15.75" thickBot="1" x14ac:dyDescent="0.3">
      <c r="A44">
        <f t="shared" si="0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>
        <v>3</v>
      </c>
      <c r="AF44" s="88">
        <v>5</v>
      </c>
      <c r="AG44" s="88"/>
      <c r="AH44" s="89"/>
      <c r="AI44" s="107"/>
      <c r="AJ44" s="108"/>
      <c r="AK44" s="108"/>
      <c r="AL44" s="109"/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/>
      <c r="AJ45" s="62"/>
      <c r="AK45" s="62"/>
      <c r="AL45" s="62"/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3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 t="s">
        <v>2</v>
      </c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/>
      <c r="AH32" s="95"/>
      <c r="AI32" s="93" t="s">
        <v>52</v>
      </c>
      <c r="AJ32" s="94" t="s">
        <v>53</v>
      </c>
      <c r="AK32" s="99"/>
      <c r="AL32" s="100"/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/>
      <c r="AH33" s="98"/>
      <c r="AI33" s="102">
        <f>AE33*$D33</f>
        <v>27.027027027027028</v>
      </c>
      <c r="AJ33" s="103">
        <f>AF33*$D33</f>
        <v>67.567567567567565</v>
      </c>
      <c r="AK33" s="103"/>
      <c r="AL33" s="104"/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>
        <v>2</v>
      </c>
      <c r="AF34" s="8">
        <v>4</v>
      </c>
      <c r="AG34" s="8"/>
      <c r="AH34" s="25"/>
      <c r="AI34" s="105">
        <f t="shared" ref="AI34:AJ44" si="0">AE34*$D34</f>
        <v>21.621621621621621</v>
      </c>
      <c r="AJ34" s="101">
        <f t="shared" si="0"/>
        <v>43.243243243243242</v>
      </c>
      <c r="AK34" s="101"/>
      <c r="AL34" s="106"/>
    </row>
    <row r="35" spans="1:40" x14ac:dyDescent="0.25">
      <c r="A35">
        <f t="shared" ref="A35:A44" si="1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>
        <v>3</v>
      </c>
      <c r="AF35" s="8">
        <v>5</v>
      </c>
      <c r="AG35" s="8"/>
      <c r="AH35" s="25"/>
      <c r="AI35" s="105">
        <f t="shared" si="0"/>
        <v>24.324324324324326</v>
      </c>
      <c r="AJ35" s="101">
        <f t="shared" si="0"/>
        <v>40.540540540540547</v>
      </c>
      <c r="AK35" s="101"/>
      <c r="AL35" s="106"/>
    </row>
    <row r="36" spans="1:40" x14ac:dyDescent="0.25">
      <c r="A36">
        <f t="shared" si="1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>
        <v>1</v>
      </c>
      <c r="AF36" s="8">
        <v>3</v>
      </c>
      <c r="AG36" s="8"/>
      <c r="AH36" s="25"/>
      <c r="AI36" s="105">
        <f t="shared" si="0"/>
        <v>5.4054054054054053</v>
      </c>
      <c r="AJ36" s="101">
        <f t="shared" si="0"/>
        <v>16.216216216216218</v>
      </c>
      <c r="AK36" s="101"/>
      <c r="AL36" s="106"/>
    </row>
    <row r="37" spans="1:40" x14ac:dyDescent="0.25">
      <c r="A37">
        <f t="shared" si="1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>
        <v>2</v>
      </c>
      <c r="AF37" s="8">
        <v>5</v>
      </c>
      <c r="AG37" s="8"/>
      <c r="AH37" s="25"/>
      <c r="AI37" s="105">
        <f t="shared" si="0"/>
        <v>27.027027027027028</v>
      </c>
      <c r="AJ37" s="101">
        <f t="shared" si="0"/>
        <v>67.567567567567565</v>
      </c>
      <c r="AK37" s="101"/>
      <c r="AL37" s="106"/>
    </row>
    <row r="38" spans="1:40" x14ac:dyDescent="0.25">
      <c r="A38">
        <f t="shared" si="1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>
        <v>3</v>
      </c>
      <c r="AF38" s="8">
        <v>4</v>
      </c>
      <c r="AG38" s="8"/>
      <c r="AH38" s="25"/>
      <c r="AI38" s="105">
        <f t="shared" si="0"/>
        <v>16.216216216216218</v>
      </c>
      <c r="AJ38" s="101">
        <f t="shared" si="0"/>
        <v>21.621621621621621</v>
      </c>
      <c r="AK38" s="101"/>
      <c r="AL38" s="106"/>
    </row>
    <row r="39" spans="1:40" x14ac:dyDescent="0.25">
      <c r="A39">
        <f t="shared" si="1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>
        <v>2</v>
      </c>
      <c r="AF39" s="8">
        <v>4</v>
      </c>
      <c r="AG39" s="8"/>
      <c r="AH39" s="25"/>
      <c r="AI39" s="105">
        <f t="shared" si="0"/>
        <v>21.621621621621621</v>
      </c>
      <c r="AJ39" s="101">
        <f t="shared" si="0"/>
        <v>43.243243243243242</v>
      </c>
      <c r="AK39" s="101"/>
      <c r="AL39" s="106"/>
    </row>
    <row r="40" spans="1:40" x14ac:dyDescent="0.25">
      <c r="A40">
        <f t="shared" si="1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>
        <v>2</v>
      </c>
      <c r="AF40" s="8">
        <v>3</v>
      </c>
      <c r="AG40" s="8"/>
      <c r="AH40" s="25"/>
      <c r="AI40" s="105">
        <f t="shared" si="0"/>
        <v>5.4054054054054053</v>
      </c>
      <c r="AJ40" s="101">
        <f t="shared" si="0"/>
        <v>8.1081081081081088</v>
      </c>
      <c r="AK40" s="101"/>
      <c r="AL40" s="106"/>
    </row>
    <row r="41" spans="1:40" x14ac:dyDescent="0.25">
      <c r="A41">
        <f t="shared" si="1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>
        <v>2</v>
      </c>
      <c r="AF41" s="8">
        <v>4</v>
      </c>
      <c r="AG41" s="8"/>
      <c r="AH41" s="25"/>
      <c r="AI41" s="105">
        <f t="shared" si="0"/>
        <v>16.216216216216218</v>
      </c>
      <c r="AJ41" s="101">
        <f t="shared" si="0"/>
        <v>32.432432432432435</v>
      </c>
      <c r="AK41" s="101"/>
      <c r="AL41" s="106"/>
    </row>
    <row r="42" spans="1:40" x14ac:dyDescent="0.25">
      <c r="A42">
        <f t="shared" si="1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/>
      <c r="AH42" s="25"/>
      <c r="AI42" s="105">
        <f t="shared" si="0"/>
        <v>5.4054054054054053</v>
      </c>
      <c r="AJ42" s="101">
        <f t="shared" si="0"/>
        <v>8.1081081081081088</v>
      </c>
      <c r="AK42" s="101"/>
      <c r="AL42" s="106"/>
    </row>
    <row r="43" spans="1:40" x14ac:dyDescent="0.25">
      <c r="A43">
        <f t="shared" si="1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>
        <v>3</v>
      </c>
      <c r="AF43" s="8">
        <v>5</v>
      </c>
      <c r="AG43" s="8"/>
      <c r="AH43" s="25"/>
      <c r="AI43" s="105">
        <f t="shared" si="0"/>
        <v>32.432432432432435</v>
      </c>
      <c r="AJ43" s="101">
        <f t="shared" si="0"/>
        <v>54.054054054054049</v>
      </c>
      <c r="AK43" s="101"/>
      <c r="AL43" s="106"/>
    </row>
    <row r="44" spans="1:40" ht="15.75" thickBot="1" x14ac:dyDescent="0.3">
      <c r="A44">
        <f t="shared" si="1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>
        <v>3</v>
      </c>
      <c r="AF44" s="88">
        <v>5</v>
      </c>
      <c r="AG44" s="88"/>
      <c r="AH44" s="89"/>
      <c r="AI44" s="107">
        <f t="shared" si="0"/>
        <v>24.324324324324326</v>
      </c>
      <c r="AJ44" s="108">
        <f t="shared" si="0"/>
        <v>40.540540540540547</v>
      </c>
      <c r="AK44" s="108"/>
      <c r="AL44" s="109"/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/>
      <c r="AL45" s="62"/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/>
      <c r="E29" s="41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7"/>
      <c r="AD29" s="46"/>
      <c r="AE29" s="2"/>
      <c r="AF29" s="2"/>
    </row>
    <row r="30" spans="1:40" ht="191.25" customHeight="1" thickBot="1" x14ac:dyDescent="0.3">
      <c r="D30" s="17" t="s">
        <v>2</v>
      </c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1"/>
      <c r="Z30" s="50"/>
      <c r="AA30" s="50"/>
      <c r="AB30" s="50"/>
      <c r="AC30" s="50"/>
      <c r="AD30" s="52"/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0">AG33*$D33</f>
        <v>67.567567567567565</v>
      </c>
      <c r="AL33" s="104">
        <f t="shared" si="0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1">AE34*$D34</f>
        <v>21.621621621621621</v>
      </c>
      <c r="AJ34" s="101">
        <f t="shared" si="1"/>
        <v>43.243243243243242</v>
      </c>
      <c r="AK34" s="101">
        <f t="shared" si="0"/>
        <v>43.243243243243242</v>
      </c>
      <c r="AL34" s="106">
        <f t="shared" si="0"/>
        <v>43.243243243243242</v>
      </c>
    </row>
    <row r="35" spans="1:40" x14ac:dyDescent="0.25">
      <c r="A35">
        <f t="shared" ref="A35:A44" si="2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1"/>
        <v>24.324324324324326</v>
      </c>
      <c r="AJ35" s="101">
        <f t="shared" si="1"/>
        <v>40.540540540540547</v>
      </c>
      <c r="AK35" s="101">
        <f t="shared" si="0"/>
        <v>24.324324324324326</v>
      </c>
      <c r="AL35" s="106">
        <f t="shared" si="0"/>
        <v>40.540540540540547</v>
      </c>
    </row>
    <row r="36" spans="1:40" x14ac:dyDescent="0.25">
      <c r="A36">
        <f t="shared" si="2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>
        <v>1</v>
      </c>
      <c r="AF36" s="8">
        <v>3</v>
      </c>
      <c r="AG36" s="8">
        <v>2</v>
      </c>
      <c r="AH36" s="25">
        <v>3</v>
      </c>
      <c r="AI36" s="105">
        <f t="shared" si="1"/>
        <v>5.4054054054054053</v>
      </c>
      <c r="AJ36" s="101">
        <f t="shared" si="1"/>
        <v>16.216216216216218</v>
      </c>
      <c r="AK36" s="101">
        <f t="shared" si="0"/>
        <v>10.810810810810811</v>
      </c>
      <c r="AL36" s="106">
        <f t="shared" si="0"/>
        <v>16.216216216216218</v>
      </c>
    </row>
    <row r="37" spans="1:40" x14ac:dyDescent="0.25">
      <c r="A37">
        <f t="shared" si="2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1"/>
        <v>27.027027027027028</v>
      </c>
      <c r="AJ37" s="101">
        <f t="shared" si="1"/>
        <v>67.567567567567565</v>
      </c>
      <c r="AK37" s="101">
        <f t="shared" si="0"/>
        <v>40.54054054054054</v>
      </c>
      <c r="AL37" s="106">
        <f t="shared" si="0"/>
        <v>67.567567567567565</v>
      </c>
    </row>
    <row r="38" spans="1:40" x14ac:dyDescent="0.25">
      <c r="A38">
        <f t="shared" si="2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1"/>
        <v>16.216216216216218</v>
      </c>
      <c r="AJ38" s="101">
        <f t="shared" si="1"/>
        <v>21.621621621621621</v>
      </c>
      <c r="AK38" s="101">
        <f t="shared" si="0"/>
        <v>16.216216216216218</v>
      </c>
      <c r="AL38" s="106">
        <f t="shared" si="0"/>
        <v>21.621621621621621</v>
      </c>
    </row>
    <row r="39" spans="1:40" x14ac:dyDescent="0.25">
      <c r="A39">
        <f t="shared" si="2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1"/>
        <v>21.621621621621621</v>
      </c>
      <c r="AJ39" s="101">
        <f t="shared" si="1"/>
        <v>43.243243243243242</v>
      </c>
      <c r="AK39" s="101">
        <f t="shared" si="0"/>
        <v>21.621621621621621</v>
      </c>
      <c r="AL39" s="106">
        <f t="shared" si="0"/>
        <v>43.243243243243242</v>
      </c>
    </row>
    <row r="40" spans="1:40" x14ac:dyDescent="0.25">
      <c r="A40">
        <f t="shared" si="2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1"/>
        <v>5.4054054054054053</v>
      </c>
      <c r="AJ40" s="101">
        <f t="shared" si="1"/>
        <v>8.1081081081081088</v>
      </c>
      <c r="AK40" s="101">
        <f t="shared" si="0"/>
        <v>8.1081081081081088</v>
      </c>
      <c r="AL40" s="106">
        <f t="shared" si="0"/>
        <v>5.4054054054054053</v>
      </c>
    </row>
    <row r="41" spans="1:40" x14ac:dyDescent="0.25">
      <c r="A41">
        <f t="shared" si="2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>
        <v>2</v>
      </c>
      <c r="AF41" s="8">
        <v>4</v>
      </c>
      <c r="AG41" s="8">
        <v>3</v>
      </c>
      <c r="AH41" s="25">
        <v>4</v>
      </c>
      <c r="AI41" s="105">
        <f t="shared" si="1"/>
        <v>16.216216216216218</v>
      </c>
      <c r="AJ41" s="101">
        <f t="shared" si="1"/>
        <v>32.432432432432435</v>
      </c>
      <c r="AK41" s="101">
        <f t="shared" si="0"/>
        <v>24.324324324324326</v>
      </c>
      <c r="AL41" s="106">
        <f t="shared" si="0"/>
        <v>32.432432432432435</v>
      </c>
    </row>
    <row r="42" spans="1:40" x14ac:dyDescent="0.25">
      <c r="A42">
        <f t="shared" si="2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1"/>
        <v>5.4054054054054053</v>
      </c>
      <c r="AJ42" s="101">
        <f t="shared" si="1"/>
        <v>8.1081081081081088</v>
      </c>
      <c r="AK42" s="101">
        <f t="shared" si="0"/>
        <v>8.1081081081081088</v>
      </c>
      <c r="AL42" s="106">
        <f t="shared" si="0"/>
        <v>5.4054054054054053</v>
      </c>
    </row>
    <row r="43" spans="1:40" x14ac:dyDescent="0.25">
      <c r="A43">
        <f t="shared" si="2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1"/>
        <v>32.432432432432435</v>
      </c>
      <c r="AJ43" s="101">
        <f t="shared" si="1"/>
        <v>54.054054054054049</v>
      </c>
      <c r="AK43" s="101">
        <f t="shared" si="0"/>
        <v>32.432432432432435</v>
      </c>
      <c r="AL43" s="106">
        <f t="shared" si="0"/>
        <v>54.054054054054049</v>
      </c>
    </row>
    <row r="44" spans="1:40" ht="15.75" thickBot="1" x14ac:dyDescent="0.3">
      <c r="A44">
        <f t="shared" si="2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1"/>
        <v>24.324324324324326</v>
      </c>
      <c r="AJ44" s="108">
        <f t="shared" si="1"/>
        <v>40.540540540540547</v>
      </c>
      <c r="AK44" s="108">
        <f t="shared" si="0"/>
        <v>32.432432432432435</v>
      </c>
      <c r="AL44" s="109">
        <f t="shared" si="0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3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0">F29+1</f>
        <v>3</v>
      </c>
      <c r="H29" s="36">
        <f t="shared" si="0"/>
        <v>4</v>
      </c>
      <c r="I29" s="36">
        <f t="shared" si="0"/>
        <v>5</v>
      </c>
      <c r="J29" s="36">
        <f t="shared" si="0"/>
        <v>6</v>
      </c>
      <c r="K29" s="36">
        <f t="shared" si="0"/>
        <v>7</v>
      </c>
      <c r="L29" s="36">
        <f t="shared" si="0"/>
        <v>8</v>
      </c>
      <c r="M29" s="36">
        <f t="shared" si="0"/>
        <v>9</v>
      </c>
      <c r="N29" s="36">
        <f t="shared" si="0"/>
        <v>10</v>
      </c>
      <c r="O29" s="36">
        <f t="shared" si="0"/>
        <v>11</v>
      </c>
      <c r="P29" s="36">
        <f t="shared" si="0"/>
        <v>12</v>
      </c>
      <c r="Q29" s="36">
        <f t="shared" si="0"/>
        <v>13</v>
      </c>
      <c r="R29" s="36">
        <f t="shared" si="0"/>
        <v>14</v>
      </c>
      <c r="S29" s="36">
        <f t="shared" si="0"/>
        <v>15</v>
      </c>
      <c r="T29" s="36">
        <f t="shared" si="0"/>
        <v>16</v>
      </c>
      <c r="U29" s="36">
        <f t="shared" si="0"/>
        <v>17</v>
      </c>
      <c r="V29" s="36">
        <f t="shared" si="0"/>
        <v>18</v>
      </c>
      <c r="W29" s="36">
        <f t="shared" si="0"/>
        <v>19</v>
      </c>
      <c r="X29" s="36">
        <f t="shared" si="0"/>
        <v>20</v>
      </c>
      <c r="Y29" s="36">
        <f t="shared" si="0"/>
        <v>21</v>
      </c>
      <c r="Z29" s="36">
        <f t="shared" si="0"/>
        <v>22</v>
      </c>
      <c r="AA29" s="36">
        <f t="shared" si="0"/>
        <v>23</v>
      </c>
      <c r="AB29" s="36">
        <f t="shared" si="0"/>
        <v>24</v>
      </c>
      <c r="AC29" s="7">
        <f t="shared" si="0"/>
        <v>25</v>
      </c>
      <c r="AD29" s="46">
        <f t="shared" si="0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/>
      <c r="D31" s="4"/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  <c r="T31" s="56"/>
      <c r="U31" s="56"/>
      <c r="V31" s="56"/>
      <c r="W31" s="56"/>
      <c r="X31" s="56"/>
      <c r="Y31" s="56"/>
      <c r="Z31" s="55"/>
      <c r="AA31" s="55"/>
      <c r="AB31" s="55"/>
      <c r="AC31" s="55"/>
      <c r="AD31" s="57"/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1">AG33*$D33</f>
        <v>67.567567567567565</v>
      </c>
      <c r="AL33" s="104">
        <f t="shared" si="1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2">AE34*$D34</f>
        <v>21.621621621621621</v>
      </c>
      <c r="AJ34" s="101">
        <f t="shared" si="2"/>
        <v>43.243243243243242</v>
      </c>
      <c r="AK34" s="101">
        <f t="shared" si="1"/>
        <v>43.243243243243242</v>
      </c>
      <c r="AL34" s="106">
        <f t="shared" si="1"/>
        <v>43.243243243243242</v>
      </c>
    </row>
    <row r="35" spans="1:40" x14ac:dyDescent="0.25">
      <c r="A35">
        <f t="shared" ref="A35:A44" si="3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2"/>
        <v>24.324324324324326</v>
      </c>
      <c r="AJ35" s="101">
        <f t="shared" si="2"/>
        <v>40.540540540540547</v>
      </c>
      <c r="AK35" s="101">
        <f t="shared" si="1"/>
        <v>24.324324324324326</v>
      </c>
      <c r="AL35" s="106">
        <f t="shared" si="1"/>
        <v>40.540540540540547</v>
      </c>
    </row>
    <row r="36" spans="1:40" x14ac:dyDescent="0.25">
      <c r="A36">
        <f t="shared" si="3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>
        <v>1</v>
      </c>
      <c r="AF36" s="8">
        <v>3</v>
      </c>
      <c r="AG36" s="8">
        <v>2</v>
      </c>
      <c r="AH36" s="25">
        <v>3</v>
      </c>
      <c r="AI36" s="105">
        <f t="shared" si="2"/>
        <v>5.4054054054054053</v>
      </c>
      <c r="AJ36" s="101">
        <f t="shared" si="2"/>
        <v>16.216216216216218</v>
      </c>
      <c r="AK36" s="101">
        <f t="shared" si="1"/>
        <v>10.810810810810811</v>
      </c>
      <c r="AL36" s="106">
        <f t="shared" si="1"/>
        <v>16.216216216216218</v>
      </c>
    </row>
    <row r="37" spans="1:40" x14ac:dyDescent="0.25">
      <c r="A37">
        <f t="shared" si="3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2"/>
        <v>27.027027027027028</v>
      </c>
      <c r="AJ37" s="101">
        <f t="shared" si="2"/>
        <v>67.567567567567565</v>
      </c>
      <c r="AK37" s="101">
        <f t="shared" si="1"/>
        <v>40.54054054054054</v>
      </c>
      <c r="AL37" s="106">
        <f t="shared" si="1"/>
        <v>67.567567567567565</v>
      </c>
    </row>
    <row r="38" spans="1:40" x14ac:dyDescent="0.25">
      <c r="A38">
        <f t="shared" si="3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2"/>
        <v>16.216216216216218</v>
      </c>
      <c r="AJ38" s="101">
        <f t="shared" si="2"/>
        <v>21.621621621621621</v>
      </c>
      <c r="AK38" s="101">
        <f t="shared" si="1"/>
        <v>16.216216216216218</v>
      </c>
      <c r="AL38" s="106">
        <f t="shared" si="1"/>
        <v>21.621621621621621</v>
      </c>
    </row>
    <row r="39" spans="1:40" x14ac:dyDescent="0.25">
      <c r="A39">
        <f t="shared" si="3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2"/>
        <v>21.621621621621621</v>
      </c>
      <c r="AJ39" s="101">
        <f t="shared" si="2"/>
        <v>43.243243243243242</v>
      </c>
      <c r="AK39" s="101">
        <f t="shared" si="1"/>
        <v>21.621621621621621</v>
      </c>
      <c r="AL39" s="106">
        <f t="shared" si="1"/>
        <v>43.243243243243242</v>
      </c>
    </row>
    <row r="40" spans="1:40" x14ac:dyDescent="0.25">
      <c r="A40">
        <f t="shared" si="3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2"/>
        <v>5.4054054054054053</v>
      </c>
      <c r="AJ40" s="101">
        <f t="shared" si="2"/>
        <v>8.1081081081081088</v>
      </c>
      <c r="AK40" s="101">
        <f t="shared" si="1"/>
        <v>8.1081081081081088</v>
      </c>
      <c r="AL40" s="106">
        <f t="shared" si="1"/>
        <v>5.4054054054054053</v>
      </c>
    </row>
    <row r="41" spans="1:40" x14ac:dyDescent="0.25">
      <c r="A41">
        <f t="shared" si="3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>
        <v>2</v>
      </c>
      <c r="AF41" s="8">
        <v>4</v>
      </c>
      <c r="AG41" s="8">
        <v>3</v>
      </c>
      <c r="AH41" s="25">
        <v>4</v>
      </c>
      <c r="AI41" s="105">
        <f t="shared" si="2"/>
        <v>16.216216216216218</v>
      </c>
      <c r="AJ41" s="101">
        <f t="shared" si="2"/>
        <v>32.432432432432435</v>
      </c>
      <c r="AK41" s="101">
        <f t="shared" si="1"/>
        <v>24.324324324324326</v>
      </c>
      <c r="AL41" s="106">
        <f t="shared" si="1"/>
        <v>32.432432432432435</v>
      </c>
    </row>
    <row r="42" spans="1:40" x14ac:dyDescent="0.25">
      <c r="A42">
        <f t="shared" si="3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2"/>
        <v>5.4054054054054053</v>
      </c>
      <c r="AJ42" s="101">
        <f t="shared" si="2"/>
        <v>8.1081081081081088</v>
      </c>
      <c r="AK42" s="101">
        <f t="shared" si="1"/>
        <v>8.1081081081081088</v>
      </c>
      <c r="AL42" s="106">
        <f t="shared" si="1"/>
        <v>5.4054054054054053</v>
      </c>
    </row>
    <row r="43" spans="1:40" x14ac:dyDescent="0.25">
      <c r="A43">
        <f t="shared" si="3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2"/>
        <v>32.432432432432435</v>
      </c>
      <c r="AJ43" s="101">
        <f t="shared" si="2"/>
        <v>54.054054054054049</v>
      </c>
      <c r="AK43" s="101">
        <f t="shared" si="1"/>
        <v>32.432432432432435</v>
      </c>
      <c r="AL43" s="106">
        <f t="shared" si="1"/>
        <v>54.054054054054049</v>
      </c>
    </row>
    <row r="44" spans="1:40" ht="15.75" thickBot="1" x14ac:dyDescent="0.3">
      <c r="A44">
        <f t="shared" si="3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2"/>
        <v>24.324324324324326</v>
      </c>
      <c r="AJ44" s="108">
        <f t="shared" si="2"/>
        <v>40.540540540540547</v>
      </c>
      <c r="AK44" s="108">
        <f t="shared" si="1"/>
        <v>32.432432432432435</v>
      </c>
      <c r="AL44" s="109">
        <f t="shared" si="1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6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33.285156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40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40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  <c r="AN2" s="2"/>
    </row>
    <row r="3" spans="1:40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  <c r="AM3" s="6"/>
    </row>
    <row r="4" spans="1:40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  <c r="AM4" s="6"/>
    </row>
    <row r="5" spans="1:40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  <c r="AM5" s="3"/>
    </row>
    <row r="6" spans="1:40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  <c r="AM6" s="3"/>
    </row>
    <row r="7" spans="1:40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  <c r="AM7" s="3"/>
    </row>
    <row r="8" spans="1:40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40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40" ht="15.75" thickBot="1" x14ac:dyDescent="0.3">
      <c r="B10" s="2"/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40" ht="15.75" thickBot="1" x14ac:dyDescent="0.3">
      <c r="B11" s="2"/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40" ht="15.75" thickBot="1" x14ac:dyDescent="0.3">
      <c r="B12" s="2"/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40" ht="15.75" thickBot="1" x14ac:dyDescent="0.3">
      <c r="B13" s="2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28"/>
      <c r="W13" s="19"/>
      <c r="X13" s="19"/>
      <c r="Y13" s="19"/>
      <c r="Z13" s="28"/>
      <c r="AA13" s="28"/>
      <c r="AB13" s="28"/>
      <c r="AC13" s="28"/>
      <c r="AD13" s="28"/>
      <c r="AM13" s="3"/>
    </row>
    <row r="14" spans="1:40" ht="15.75" thickBot="1" x14ac:dyDescent="0.3">
      <c r="B14" s="2"/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40" ht="15.75" thickBot="1" x14ac:dyDescent="0.3">
      <c r="B15" s="2"/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40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0">F29+1</f>
        <v>3</v>
      </c>
      <c r="H29" s="36">
        <f t="shared" si="0"/>
        <v>4</v>
      </c>
      <c r="I29" s="36">
        <f t="shared" si="0"/>
        <v>5</v>
      </c>
      <c r="J29" s="36">
        <f t="shared" si="0"/>
        <v>6</v>
      </c>
      <c r="K29" s="36">
        <f t="shared" si="0"/>
        <v>7</v>
      </c>
      <c r="L29" s="36">
        <f t="shared" si="0"/>
        <v>8</v>
      </c>
      <c r="M29" s="36">
        <f t="shared" si="0"/>
        <v>9</v>
      </c>
      <c r="N29" s="36">
        <f t="shared" si="0"/>
        <v>10</v>
      </c>
      <c r="O29" s="36">
        <f t="shared" si="0"/>
        <v>11</v>
      </c>
      <c r="P29" s="36">
        <f t="shared" si="0"/>
        <v>12</v>
      </c>
      <c r="Q29" s="36">
        <f t="shared" si="0"/>
        <v>13</v>
      </c>
      <c r="R29" s="36">
        <f t="shared" si="0"/>
        <v>14</v>
      </c>
      <c r="S29" s="36">
        <f t="shared" si="0"/>
        <v>15</v>
      </c>
      <c r="T29" s="36">
        <f t="shared" si="0"/>
        <v>16</v>
      </c>
      <c r="U29" s="36">
        <f t="shared" si="0"/>
        <v>17</v>
      </c>
      <c r="V29" s="36">
        <f t="shared" si="0"/>
        <v>18</v>
      </c>
      <c r="W29" s="36">
        <f t="shared" si="0"/>
        <v>19</v>
      </c>
      <c r="X29" s="36">
        <f t="shared" si="0"/>
        <v>20</v>
      </c>
      <c r="Y29" s="36">
        <f t="shared" si="0"/>
        <v>21</v>
      </c>
      <c r="Z29" s="36">
        <f t="shared" si="0"/>
        <v>22</v>
      </c>
      <c r="AA29" s="36">
        <f t="shared" si="0"/>
        <v>23</v>
      </c>
      <c r="AB29" s="36">
        <f t="shared" si="0"/>
        <v>24</v>
      </c>
      <c r="AC29" s="7">
        <f t="shared" si="0"/>
        <v>25</v>
      </c>
      <c r="AD29" s="46">
        <f t="shared" si="0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3"/>
      <c r="Y33" s="53"/>
      <c r="Z33" s="65"/>
      <c r="AA33" s="65"/>
      <c r="AB33" s="65"/>
      <c r="AC33" s="65"/>
      <c r="AD33" s="90"/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1">AG33*$D33</f>
        <v>67.567567567567565</v>
      </c>
      <c r="AL33" s="104">
        <f t="shared" si="1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66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91"/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2">AE34*$D34</f>
        <v>21.621621621621621</v>
      </c>
      <c r="AJ34" s="101">
        <f t="shared" si="2"/>
        <v>43.243243243243242</v>
      </c>
      <c r="AK34" s="101">
        <f t="shared" si="1"/>
        <v>43.243243243243242</v>
      </c>
      <c r="AL34" s="106">
        <f t="shared" si="1"/>
        <v>43.243243243243242</v>
      </c>
    </row>
    <row r="35" spans="1:40" x14ac:dyDescent="0.25">
      <c r="A35">
        <f t="shared" ref="A35:A44" si="3">A34+1</f>
        <v>3</v>
      </c>
      <c r="B35" s="30"/>
      <c r="C35" s="16" t="s">
        <v>42</v>
      </c>
      <c r="D35" s="35">
        <v>8.1081081081081088</v>
      </c>
      <c r="E35" s="66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91"/>
      <c r="AE35" s="14">
        <v>3</v>
      </c>
      <c r="AF35" s="8">
        <v>5</v>
      </c>
      <c r="AG35" s="8">
        <v>3</v>
      </c>
      <c r="AH35" s="25">
        <v>5</v>
      </c>
      <c r="AI35" s="105">
        <f t="shared" si="2"/>
        <v>24.324324324324326</v>
      </c>
      <c r="AJ35" s="101">
        <f t="shared" si="2"/>
        <v>40.540540540540547</v>
      </c>
      <c r="AK35" s="101">
        <f t="shared" si="1"/>
        <v>24.324324324324326</v>
      </c>
      <c r="AL35" s="106">
        <f t="shared" si="1"/>
        <v>40.540540540540547</v>
      </c>
    </row>
    <row r="36" spans="1:40" x14ac:dyDescent="0.25">
      <c r="A36">
        <f t="shared" si="3"/>
        <v>4</v>
      </c>
      <c r="B36" s="30" t="s">
        <v>78</v>
      </c>
      <c r="C36" s="16" t="s">
        <v>43</v>
      </c>
      <c r="D36" s="35">
        <v>5.4054054054054053</v>
      </c>
      <c r="E36" s="66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91"/>
      <c r="AE36" s="14">
        <v>1</v>
      </c>
      <c r="AF36" s="8">
        <v>3</v>
      </c>
      <c r="AG36" s="8">
        <v>2</v>
      </c>
      <c r="AH36" s="25">
        <v>3</v>
      </c>
      <c r="AI36" s="105">
        <f t="shared" si="2"/>
        <v>5.4054054054054053</v>
      </c>
      <c r="AJ36" s="101">
        <f t="shared" si="2"/>
        <v>16.216216216216218</v>
      </c>
      <c r="AK36" s="101">
        <f t="shared" si="1"/>
        <v>10.810810810810811</v>
      </c>
      <c r="AL36" s="106">
        <f t="shared" si="1"/>
        <v>16.216216216216218</v>
      </c>
    </row>
    <row r="37" spans="1:40" x14ac:dyDescent="0.25">
      <c r="A37">
        <f t="shared" si="3"/>
        <v>5</v>
      </c>
      <c r="B37" s="30" t="s">
        <v>81</v>
      </c>
      <c r="C37" s="16" t="s">
        <v>50</v>
      </c>
      <c r="D37" s="35">
        <v>13.513513513513514</v>
      </c>
      <c r="E37" s="66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91"/>
      <c r="AE37" s="14">
        <v>2</v>
      </c>
      <c r="AF37" s="8">
        <v>5</v>
      </c>
      <c r="AG37" s="8">
        <v>3</v>
      </c>
      <c r="AH37" s="25">
        <v>5</v>
      </c>
      <c r="AI37" s="105">
        <f t="shared" si="2"/>
        <v>27.027027027027028</v>
      </c>
      <c r="AJ37" s="101">
        <f t="shared" si="2"/>
        <v>67.567567567567565</v>
      </c>
      <c r="AK37" s="101">
        <f t="shared" si="1"/>
        <v>40.54054054054054</v>
      </c>
      <c r="AL37" s="106">
        <f t="shared" si="1"/>
        <v>67.567567567567565</v>
      </c>
    </row>
    <row r="38" spans="1:40" x14ac:dyDescent="0.25">
      <c r="A38">
        <f t="shared" si="3"/>
        <v>6</v>
      </c>
      <c r="B38" s="30" t="s">
        <v>79</v>
      </c>
      <c r="C38" s="16" t="s">
        <v>44</v>
      </c>
      <c r="D38" s="35">
        <v>5.4054054054054053</v>
      </c>
      <c r="E38" s="66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91"/>
      <c r="AE38" s="14">
        <v>3</v>
      </c>
      <c r="AF38" s="8">
        <v>4</v>
      </c>
      <c r="AG38" s="8">
        <v>3</v>
      </c>
      <c r="AH38" s="25">
        <v>4</v>
      </c>
      <c r="AI38" s="105">
        <f t="shared" si="2"/>
        <v>16.216216216216218</v>
      </c>
      <c r="AJ38" s="101">
        <f t="shared" si="2"/>
        <v>21.621621621621621</v>
      </c>
      <c r="AK38" s="101">
        <f t="shared" si="1"/>
        <v>16.216216216216218</v>
      </c>
      <c r="AL38" s="106">
        <f t="shared" si="1"/>
        <v>21.621621621621621</v>
      </c>
    </row>
    <row r="39" spans="1:40" x14ac:dyDescent="0.25">
      <c r="A39">
        <f t="shared" si="3"/>
        <v>7</v>
      </c>
      <c r="B39" s="30" t="s">
        <v>37</v>
      </c>
      <c r="C39" s="16" t="s">
        <v>45</v>
      </c>
      <c r="D39" s="35">
        <v>10.810810810810811</v>
      </c>
      <c r="E39" s="66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91"/>
      <c r="AE39" s="14">
        <v>2</v>
      </c>
      <c r="AF39" s="8">
        <v>4</v>
      </c>
      <c r="AG39" s="8">
        <v>2</v>
      </c>
      <c r="AH39" s="25">
        <v>4</v>
      </c>
      <c r="AI39" s="105">
        <f t="shared" si="2"/>
        <v>21.621621621621621</v>
      </c>
      <c r="AJ39" s="101">
        <f t="shared" si="2"/>
        <v>43.243243243243242</v>
      </c>
      <c r="AK39" s="101">
        <f t="shared" si="1"/>
        <v>21.621621621621621</v>
      </c>
      <c r="AL39" s="106">
        <f t="shared" si="1"/>
        <v>43.243243243243242</v>
      </c>
    </row>
    <row r="40" spans="1:40" x14ac:dyDescent="0.25">
      <c r="A40">
        <f t="shared" si="3"/>
        <v>8</v>
      </c>
      <c r="B40" s="30"/>
      <c r="C40" s="16" t="s">
        <v>46</v>
      </c>
      <c r="D40" s="35">
        <v>2.7027027027027026</v>
      </c>
      <c r="E40" s="66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91"/>
      <c r="AE40" s="14">
        <v>2</v>
      </c>
      <c r="AF40" s="8">
        <v>3</v>
      </c>
      <c r="AG40" s="8">
        <v>3</v>
      </c>
      <c r="AH40" s="25">
        <v>2</v>
      </c>
      <c r="AI40" s="105">
        <f t="shared" si="2"/>
        <v>5.4054054054054053</v>
      </c>
      <c r="AJ40" s="101">
        <f t="shared" si="2"/>
        <v>8.1081081081081088</v>
      </c>
      <c r="AK40" s="101">
        <f t="shared" si="1"/>
        <v>8.1081081081081088</v>
      </c>
      <c r="AL40" s="106">
        <f t="shared" si="1"/>
        <v>5.4054054054054053</v>
      </c>
    </row>
    <row r="41" spans="1:40" x14ac:dyDescent="0.25">
      <c r="A41">
        <f t="shared" si="3"/>
        <v>9</v>
      </c>
      <c r="B41" s="30" t="s">
        <v>38</v>
      </c>
      <c r="C41" s="16" t="s">
        <v>47</v>
      </c>
      <c r="D41" s="35">
        <v>8.1081081081081088</v>
      </c>
      <c r="E41" s="66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91"/>
      <c r="AE41" s="14">
        <v>2</v>
      </c>
      <c r="AF41" s="8">
        <v>4</v>
      </c>
      <c r="AG41" s="8">
        <v>3</v>
      </c>
      <c r="AH41" s="25">
        <v>4</v>
      </c>
      <c r="AI41" s="105">
        <f t="shared" si="2"/>
        <v>16.216216216216218</v>
      </c>
      <c r="AJ41" s="101">
        <f t="shared" si="2"/>
        <v>32.432432432432435</v>
      </c>
      <c r="AK41" s="101">
        <f t="shared" si="1"/>
        <v>24.324324324324326</v>
      </c>
      <c r="AL41" s="106">
        <f t="shared" si="1"/>
        <v>32.432432432432435</v>
      </c>
    </row>
    <row r="42" spans="1:40" x14ac:dyDescent="0.25">
      <c r="A42">
        <f t="shared" si="3"/>
        <v>10</v>
      </c>
      <c r="B42" s="30" t="s">
        <v>39</v>
      </c>
      <c r="C42" s="16" t="s">
        <v>48</v>
      </c>
      <c r="D42" s="35">
        <v>2.7027027027027026</v>
      </c>
      <c r="E42" s="66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91"/>
      <c r="AE42" s="14">
        <v>2</v>
      </c>
      <c r="AF42" s="8">
        <v>3</v>
      </c>
      <c r="AG42" s="8">
        <v>3</v>
      </c>
      <c r="AH42" s="25">
        <v>2</v>
      </c>
      <c r="AI42" s="105">
        <f t="shared" si="2"/>
        <v>5.4054054054054053</v>
      </c>
      <c r="AJ42" s="101">
        <f t="shared" si="2"/>
        <v>8.1081081081081088</v>
      </c>
      <c r="AK42" s="101">
        <f t="shared" si="1"/>
        <v>8.1081081081081088</v>
      </c>
      <c r="AL42" s="106">
        <f t="shared" si="1"/>
        <v>5.4054054054054053</v>
      </c>
    </row>
    <row r="43" spans="1:40" x14ac:dyDescent="0.25">
      <c r="A43">
        <f t="shared" si="3"/>
        <v>11</v>
      </c>
      <c r="B43" s="30"/>
      <c r="C43" s="16" t="s">
        <v>49</v>
      </c>
      <c r="D43" s="35">
        <v>10.810810810810811</v>
      </c>
      <c r="E43" s="66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91"/>
      <c r="AE43" s="14">
        <v>3</v>
      </c>
      <c r="AF43" s="8">
        <v>5</v>
      </c>
      <c r="AG43" s="8">
        <v>3</v>
      </c>
      <c r="AH43" s="25">
        <v>5</v>
      </c>
      <c r="AI43" s="105">
        <f t="shared" si="2"/>
        <v>32.432432432432435</v>
      </c>
      <c r="AJ43" s="101">
        <f t="shared" si="2"/>
        <v>54.054054054054049</v>
      </c>
      <c r="AK43" s="101">
        <f t="shared" si="1"/>
        <v>32.432432432432435</v>
      </c>
      <c r="AL43" s="106">
        <f t="shared" si="1"/>
        <v>54.054054054054049</v>
      </c>
    </row>
    <row r="44" spans="1:40" ht="15.75" thickBot="1" x14ac:dyDescent="0.3">
      <c r="A44">
        <f t="shared" si="3"/>
        <v>12</v>
      </c>
      <c r="B44" s="31"/>
      <c r="C44" s="44" t="s">
        <v>31</v>
      </c>
      <c r="D44" s="45">
        <v>8.1081081081081088</v>
      </c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92"/>
      <c r="AE44" s="87">
        <v>3</v>
      </c>
      <c r="AF44" s="88">
        <v>5</v>
      </c>
      <c r="AG44" s="88">
        <v>4</v>
      </c>
      <c r="AH44" s="89">
        <v>2</v>
      </c>
      <c r="AI44" s="107">
        <f t="shared" si="2"/>
        <v>24.324324324324326</v>
      </c>
      <c r="AJ44" s="108">
        <f t="shared" si="2"/>
        <v>40.540540540540547</v>
      </c>
      <c r="AK44" s="108">
        <f t="shared" si="1"/>
        <v>32.432432432432435</v>
      </c>
      <c r="AL44" s="109">
        <f t="shared" si="1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28"/>
      <c r="AH47" s="110"/>
      <c r="AI47" s="28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28"/>
      <c r="AH48" s="110"/>
      <c r="AI48" s="28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28"/>
      <c r="AH49" s="110"/>
      <c r="AI49" s="28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28"/>
      <c r="AH50" s="110"/>
      <c r="AI50" s="28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28"/>
      <c r="AH51" s="110"/>
      <c r="AI51" s="28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28"/>
      <c r="AH52" s="110"/>
      <c r="AI52" s="28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28"/>
      <c r="AH53" s="110"/>
      <c r="AI53" s="28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28"/>
      <c r="AH54" s="110"/>
      <c r="AI54" s="28"/>
    </row>
    <row r="55" spans="2:40" x14ac:dyDescent="0.25">
      <c r="AG55" s="28"/>
      <c r="AH55" s="110"/>
      <c r="AI55" s="28"/>
    </row>
    <row r="56" spans="2:40" x14ac:dyDescent="0.25">
      <c r="AG56" s="28"/>
      <c r="AH56" s="110"/>
      <c r="AI56" s="28"/>
      <c r="AN56" s="2"/>
    </row>
    <row r="57" spans="2:40" x14ac:dyDescent="0.25">
      <c r="AG57" s="28"/>
      <c r="AH57" s="110"/>
      <c r="AI57" s="28"/>
      <c r="AM57" s="3"/>
    </row>
    <row r="58" spans="2:40" x14ac:dyDescent="0.25">
      <c r="AG58" s="28"/>
      <c r="AH58" s="110"/>
      <c r="AI58" s="28"/>
      <c r="AM58" s="3"/>
    </row>
    <row r="59" spans="2:40" x14ac:dyDescent="0.25">
      <c r="AG59" s="28"/>
      <c r="AH59" s="28"/>
      <c r="AI59" s="28"/>
      <c r="AM59" s="3"/>
    </row>
    <row r="60" spans="2:40" x14ac:dyDescent="0.25">
      <c r="AG60" s="28"/>
      <c r="AH60" s="28"/>
      <c r="AI60" s="28"/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opLeftCell="A19" zoomScale="80" zoomScaleNormal="80" workbookViewId="0">
      <selection activeCell="AE33" sqref="AE33:AF44"/>
    </sheetView>
  </sheetViews>
  <sheetFormatPr defaultRowHeight="15" x14ac:dyDescent="0.25"/>
  <cols>
    <col min="2" max="2" width="45.5703125" customWidth="1"/>
    <col min="3" max="3" width="29.5703125" customWidth="1"/>
    <col min="4" max="4" width="11.7109375" customWidth="1"/>
    <col min="5" max="18" width="4.7109375" customWidth="1"/>
    <col min="19" max="19" width="5.42578125" customWidth="1"/>
    <col min="20" max="20" width="4.7109375" customWidth="1"/>
    <col min="21" max="21" width="5.42578125" customWidth="1"/>
    <col min="22" max="27" width="4.7109375" customWidth="1"/>
    <col min="28" max="28" width="6.7109375" customWidth="1"/>
    <col min="29" max="29" width="6.85546875" customWidth="1"/>
    <col min="30" max="30" width="4.7109375" customWidth="1"/>
    <col min="39" max="39" width="3.42578125" bestFit="1" customWidth="1"/>
  </cols>
  <sheetData>
    <row r="1" spans="1:39" x14ac:dyDescent="0.25">
      <c r="B1" s="2" t="s">
        <v>27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9" ht="15.75" thickBot="1" x14ac:dyDescent="0.3">
      <c r="A2" s="1" t="s">
        <v>11</v>
      </c>
      <c r="B2" s="145" t="s">
        <v>140</v>
      </c>
      <c r="C2" s="145"/>
      <c r="D2" s="28"/>
      <c r="E2" s="28"/>
      <c r="F2" s="2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8"/>
      <c r="AA2" s="28"/>
      <c r="AB2" s="28"/>
      <c r="AC2" s="28"/>
      <c r="AD2" s="28"/>
      <c r="AE2" s="28"/>
    </row>
    <row r="3" spans="1:39" ht="15.75" thickBot="1" x14ac:dyDescent="0.3">
      <c r="B3" s="2" t="s">
        <v>28</v>
      </c>
      <c r="E3" s="72"/>
      <c r="F3" s="24"/>
      <c r="G3" s="19"/>
      <c r="H3" s="19"/>
      <c r="I3" s="19"/>
      <c r="J3" s="19"/>
      <c r="K3" s="19"/>
      <c r="L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28"/>
      <c r="AA3" s="28"/>
      <c r="AB3" s="28"/>
      <c r="AC3" s="28"/>
      <c r="AD3" s="28"/>
    </row>
    <row r="4" spans="1:39" ht="15.75" thickBot="1" x14ac:dyDescent="0.3">
      <c r="B4" s="145" t="s">
        <v>141</v>
      </c>
      <c r="C4" s="145"/>
      <c r="E4" s="18"/>
      <c r="F4" s="73"/>
      <c r="G4" s="24"/>
      <c r="H4" s="1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9"/>
      <c r="U4" s="19"/>
      <c r="V4" s="19"/>
      <c r="W4" s="19"/>
      <c r="X4" s="19"/>
      <c r="Y4" s="19"/>
      <c r="Z4" s="28"/>
      <c r="AA4" s="28"/>
      <c r="AB4" s="28"/>
      <c r="AC4" s="28"/>
      <c r="AD4" s="28"/>
    </row>
    <row r="5" spans="1:39" ht="15.75" thickBot="1" x14ac:dyDescent="0.3">
      <c r="B5" s="2" t="s">
        <v>29</v>
      </c>
      <c r="E5" s="18"/>
      <c r="F5" s="39"/>
      <c r="G5" s="73"/>
      <c r="H5" s="24"/>
      <c r="I5" s="19"/>
      <c r="J5" s="19"/>
      <c r="K5" s="19"/>
      <c r="L5" s="19"/>
      <c r="M5" s="19"/>
      <c r="N5" s="19"/>
      <c r="O5" s="19"/>
      <c r="P5" s="19"/>
      <c r="Q5" s="28"/>
      <c r="R5" s="28"/>
      <c r="S5" s="28"/>
      <c r="T5" s="28"/>
      <c r="U5" s="19"/>
      <c r="V5" s="19"/>
      <c r="W5" s="19"/>
      <c r="X5" s="19"/>
      <c r="Y5" s="19"/>
      <c r="Z5" s="28"/>
      <c r="AA5" s="28"/>
      <c r="AB5" s="28"/>
      <c r="AC5" s="28"/>
      <c r="AD5" s="28"/>
    </row>
    <row r="6" spans="1:39" ht="15.75" thickBot="1" x14ac:dyDescent="0.3">
      <c r="B6" s="114">
        <v>42587</v>
      </c>
      <c r="E6" s="18"/>
      <c r="F6" s="21"/>
      <c r="G6" s="39"/>
      <c r="H6" s="73"/>
      <c r="I6" s="24"/>
      <c r="J6" s="19"/>
      <c r="K6" s="19"/>
      <c r="L6" s="19"/>
      <c r="M6" s="19"/>
      <c r="N6" s="19"/>
      <c r="O6" s="19"/>
      <c r="P6" s="19"/>
      <c r="Q6" s="19"/>
      <c r="R6" s="28"/>
      <c r="S6" s="28"/>
      <c r="T6" s="28"/>
      <c r="U6" s="28"/>
      <c r="V6" s="19"/>
      <c r="W6" s="19"/>
      <c r="X6" s="19"/>
      <c r="Y6" s="19"/>
      <c r="Z6" s="28"/>
      <c r="AA6" s="28"/>
      <c r="AB6" s="28"/>
      <c r="AC6" s="28"/>
      <c r="AD6" s="28"/>
    </row>
    <row r="7" spans="1:39" ht="15.75" thickBot="1" x14ac:dyDescent="0.3">
      <c r="B7" s="2"/>
      <c r="E7" s="18"/>
      <c r="F7" s="40"/>
      <c r="G7" s="21"/>
      <c r="H7" s="39"/>
      <c r="I7" s="73"/>
      <c r="J7" s="24"/>
      <c r="K7" s="19"/>
      <c r="L7" s="19"/>
      <c r="M7" s="19"/>
      <c r="N7" s="19"/>
      <c r="O7" s="19"/>
      <c r="P7" s="19"/>
      <c r="S7" s="28"/>
      <c r="T7" s="28"/>
      <c r="U7" s="28"/>
      <c r="V7" s="28"/>
      <c r="W7" s="19"/>
      <c r="X7" s="19"/>
      <c r="Y7" s="19"/>
      <c r="Z7" s="28"/>
      <c r="AA7" s="28"/>
      <c r="AB7" s="28"/>
      <c r="AC7" s="28"/>
      <c r="AD7" s="28"/>
    </row>
    <row r="8" spans="1:39" ht="15.75" thickBot="1" x14ac:dyDescent="0.3">
      <c r="B8" s="2"/>
      <c r="E8" s="18"/>
      <c r="F8" s="40"/>
      <c r="G8" s="40"/>
      <c r="H8" s="21"/>
      <c r="I8" s="39"/>
      <c r="J8" s="74"/>
      <c r="K8" s="24"/>
      <c r="L8" s="19"/>
      <c r="M8" s="19"/>
      <c r="N8" s="19"/>
      <c r="O8" s="19"/>
      <c r="P8" s="19"/>
      <c r="Q8" s="28"/>
      <c r="S8" s="28"/>
      <c r="T8" s="28"/>
      <c r="U8" s="28"/>
      <c r="V8" s="28"/>
      <c r="W8" s="19"/>
      <c r="X8" s="19"/>
      <c r="Y8" s="19"/>
      <c r="Z8" s="28"/>
      <c r="AA8" s="28"/>
      <c r="AB8" s="28"/>
      <c r="AC8" s="28"/>
      <c r="AD8" s="28"/>
      <c r="AM8" s="3"/>
    </row>
    <row r="9" spans="1:39" ht="15.75" thickBot="1" x14ac:dyDescent="0.3">
      <c r="B9" s="2"/>
      <c r="E9" s="18"/>
      <c r="F9" s="40"/>
      <c r="G9" s="40"/>
      <c r="H9" s="21"/>
      <c r="I9" s="39"/>
      <c r="J9" s="23"/>
      <c r="K9" s="73"/>
      <c r="L9" s="24"/>
      <c r="M9" s="19"/>
      <c r="N9" s="19"/>
      <c r="O9" s="19"/>
      <c r="P9" s="19"/>
      <c r="Q9" s="28"/>
      <c r="S9" s="28"/>
      <c r="T9" s="28"/>
      <c r="U9" s="28"/>
      <c r="V9" s="28"/>
      <c r="W9" s="19"/>
      <c r="X9" s="19"/>
      <c r="Y9" s="19"/>
      <c r="Z9" s="28"/>
      <c r="AA9" s="28"/>
      <c r="AB9" s="28"/>
      <c r="AC9" s="28"/>
      <c r="AD9" s="28"/>
      <c r="AM9" s="3"/>
    </row>
    <row r="10" spans="1:39" ht="15.75" thickBot="1" x14ac:dyDescent="0.3">
      <c r="B10" s="2" t="s">
        <v>14</v>
      </c>
      <c r="E10" s="18"/>
      <c r="F10" s="40"/>
      <c r="G10" s="40"/>
      <c r="H10" s="21"/>
      <c r="I10" s="39"/>
      <c r="J10" s="23"/>
      <c r="K10" s="21"/>
      <c r="L10" s="73"/>
      <c r="M10" s="24"/>
      <c r="N10" s="19"/>
      <c r="O10" s="19"/>
      <c r="P10" s="28"/>
      <c r="Q10" s="28"/>
      <c r="R10" s="19"/>
      <c r="S10" s="28"/>
      <c r="T10" s="28"/>
      <c r="U10" s="28"/>
      <c r="V10" s="28"/>
      <c r="W10" s="19"/>
      <c r="X10" s="19"/>
      <c r="Y10" s="19"/>
      <c r="Z10" s="28"/>
      <c r="AA10" s="28"/>
      <c r="AB10" s="28"/>
      <c r="AC10" s="28"/>
      <c r="AD10" s="28"/>
      <c r="AM10" s="3"/>
    </row>
    <row r="11" spans="1:39" ht="15.75" thickBot="1" x14ac:dyDescent="0.3">
      <c r="A11" s="6" t="s">
        <v>6</v>
      </c>
      <c r="B11" t="s">
        <v>16</v>
      </c>
      <c r="E11" s="18"/>
      <c r="F11" s="40"/>
      <c r="G11" s="40"/>
      <c r="H11" s="21"/>
      <c r="I11" s="39"/>
      <c r="J11" s="23"/>
      <c r="K11" s="21"/>
      <c r="L11" s="21"/>
      <c r="M11" s="73"/>
      <c r="N11" s="24"/>
      <c r="O11" s="19"/>
      <c r="P11" s="28"/>
      <c r="Q11" s="28"/>
      <c r="R11" s="19"/>
      <c r="S11" s="28"/>
      <c r="T11" s="28"/>
      <c r="U11" s="28"/>
      <c r="V11" s="28"/>
      <c r="W11" s="19"/>
      <c r="X11" s="19"/>
      <c r="Y11" s="19"/>
      <c r="Z11" s="28"/>
      <c r="AA11" s="28"/>
      <c r="AB11" s="28"/>
      <c r="AC11" s="28"/>
      <c r="AD11" s="28"/>
      <c r="AM11" s="3"/>
    </row>
    <row r="12" spans="1:39" ht="15.75" thickBot="1" x14ac:dyDescent="0.3">
      <c r="A12" s="6" t="s">
        <v>7</v>
      </c>
      <c r="B12" t="s">
        <v>17</v>
      </c>
      <c r="E12" s="18"/>
      <c r="F12" s="40"/>
      <c r="G12" s="40"/>
      <c r="H12" s="21"/>
      <c r="I12" s="39"/>
      <c r="J12" s="38"/>
      <c r="K12" s="39"/>
      <c r="L12" s="39"/>
      <c r="M12" s="39"/>
      <c r="N12" s="74"/>
      <c r="O12" s="24"/>
      <c r="P12" s="28"/>
      <c r="Q12" s="28"/>
      <c r="R12" s="19"/>
      <c r="S12" s="28"/>
      <c r="T12" s="28"/>
      <c r="U12" s="28"/>
      <c r="V12" s="28"/>
      <c r="W12" s="19"/>
      <c r="X12" s="19"/>
      <c r="Y12" s="19"/>
      <c r="Z12" s="28"/>
      <c r="AA12" s="28"/>
      <c r="AB12" s="28"/>
      <c r="AC12" s="28"/>
      <c r="AD12" s="28"/>
      <c r="AM12" s="3"/>
    </row>
    <row r="13" spans="1:39" ht="15.75" thickBot="1" x14ac:dyDescent="0.3">
      <c r="A13" s="3"/>
      <c r="B13" t="s">
        <v>84</v>
      </c>
      <c r="D13" s="111"/>
      <c r="E13" s="69"/>
      <c r="F13" s="112"/>
      <c r="G13" s="112"/>
      <c r="H13" s="21"/>
      <c r="I13" s="39"/>
      <c r="J13" s="21"/>
      <c r="K13" s="21"/>
      <c r="L13" s="21"/>
      <c r="M13" s="21"/>
      <c r="N13" s="21"/>
      <c r="O13" s="113"/>
      <c r="P13" s="24"/>
      <c r="Q13" s="19"/>
      <c r="R13" s="19"/>
      <c r="S13" s="19"/>
      <c r="T13" s="19"/>
      <c r="U13" s="19"/>
      <c r="V13" s="19"/>
      <c r="W13" s="19"/>
      <c r="X13" s="19"/>
      <c r="Y13" s="19"/>
      <c r="Z13" s="28"/>
      <c r="AA13" s="28"/>
      <c r="AB13" s="28"/>
      <c r="AC13" s="28"/>
      <c r="AD13" s="28"/>
      <c r="AM13" s="3"/>
    </row>
    <row r="14" spans="1:39" ht="15.75" thickBot="1" x14ac:dyDescent="0.3">
      <c r="A14" s="3" t="s">
        <v>9</v>
      </c>
      <c r="B14" t="s">
        <v>18</v>
      </c>
      <c r="E14" s="69"/>
      <c r="F14" s="40"/>
      <c r="G14" s="40"/>
      <c r="H14" s="21"/>
      <c r="I14" s="39"/>
      <c r="J14" s="40"/>
      <c r="K14" s="40"/>
      <c r="L14" s="40"/>
      <c r="M14" s="40"/>
      <c r="N14" s="40"/>
      <c r="O14" s="23"/>
      <c r="P14" s="73"/>
      <c r="Q14" s="24"/>
      <c r="R14" s="19"/>
      <c r="S14" s="19"/>
      <c r="T14" s="19"/>
      <c r="U14" s="19"/>
      <c r="V14" s="28"/>
      <c r="W14" s="19"/>
      <c r="X14" s="19"/>
      <c r="Y14" s="19"/>
      <c r="Z14" s="28"/>
      <c r="AA14" s="28"/>
      <c r="AB14" s="28"/>
      <c r="AC14" s="28"/>
      <c r="AD14" s="28"/>
      <c r="AM14" s="3"/>
    </row>
    <row r="15" spans="1:39" ht="15.75" thickBot="1" x14ac:dyDescent="0.3">
      <c r="A15" s="3" t="s">
        <v>8</v>
      </c>
      <c r="B15" t="s">
        <v>19</v>
      </c>
      <c r="E15" s="69"/>
      <c r="F15" s="40"/>
      <c r="G15" s="40"/>
      <c r="H15" s="21"/>
      <c r="I15" s="39"/>
      <c r="J15" s="40"/>
      <c r="K15" s="40"/>
      <c r="L15" s="40"/>
      <c r="M15" s="40"/>
      <c r="N15" s="40"/>
      <c r="O15" s="23"/>
      <c r="P15" s="21"/>
      <c r="Q15" s="73"/>
      <c r="R15" s="24"/>
      <c r="S15" s="19"/>
      <c r="T15" s="19"/>
      <c r="U15" s="28"/>
      <c r="V15" s="28"/>
      <c r="W15" s="19"/>
      <c r="X15" s="19"/>
      <c r="Y15" s="19"/>
      <c r="Z15" s="28"/>
      <c r="AA15" s="28"/>
      <c r="AB15" s="28"/>
      <c r="AC15" s="28"/>
      <c r="AD15" s="28"/>
      <c r="AM15" s="3"/>
    </row>
    <row r="16" spans="1:39" ht="15.75" thickBot="1" x14ac:dyDescent="0.3">
      <c r="B16" s="2"/>
      <c r="E16" s="69"/>
      <c r="F16" s="40"/>
      <c r="G16" s="40"/>
      <c r="H16" s="40"/>
      <c r="I16" s="21"/>
      <c r="J16" s="21"/>
      <c r="K16" s="21"/>
      <c r="L16" s="21"/>
      <c r="M16" s="71"/>
      <c r="N16" s="21"/>
      <c r="O16" s="23"/>
      <c r="P16" s="21"/>
      <c r="Q16" s="21"/>
      <c r="R16" s="73"/>
      <c r="S16" s="24"/>
      <c r="T16" s="19"/>
      <c r="U16" s="28"/>
      <c r="V16" s="28"/>
      <c r="W16" s="19"/>
      <c r="X16" s="19"/>
      <c r="Y16" s="19"/>
      <c r="Z16" s="28"/>
      <c r="AA16" s="28"/>
      <c r="AB16" s="28"/>
      <c r="AC16" s="28"/>
      <c r="AD16" s="28"/>
      <c r="AM16" s="3"/>
    </row>
    <row r="17" spans="1:40" ht="15.75" thickBot="1" x14ac:dyDescent="0.3">
      <c r="B17" s="2"/>
      <c r="E17" s="18"/>
      <c r="F17" s="40"/>
      <c r="G17" s="40"/>
      <c r="H17" s="40"/>
      <c r="I17" s="40"/>
      <c r="J17" s="40"/>
      <c r="K17" s="40"/>
      <c r="L17" s="40"/>
      <c r="M17" s="40"/>
      <c r="N17" s="40"/>
      <c r="O17" s="38"/>
      <c r="P17" s="39"/>
      <c r="Q17" s="39"/>
      <c r="R17" s="39"/>
      <c r="S17" s="74"/>
      <c r="T17" s="24"/>
      <c r="U17" s="28"/>
      <c r="V17" s="28"/>
      <c r="W17" s="19"/>
      <c r="X17" s="19"/>
      <c r="Y17" s="19"/>
      <c r="Z17" s="28"/>
      <c r="AA17" s="28"/>
      <c r="AB17" s="28"/>
      <c r="AC17" s="28"/>
      <c r="AD17" s="28"/>
      <c r="AM17" s="3"/>
    </row>
    <row r="18" spans="1:40" ht="15.75" thickBot="1" x14ac:dyDescent="0.3">
      <c r="B18" s="2"/>
      <c r="E18" s="18"/>
      <c r="F18" s="42"/>
      <c r="G18" s="40"/>
      <c r="H18" s="40"/>
      <c r="I18" s="40"/>
      <c r="J18" s="40"/>
      <c r="K18" s="40"/>
      <c r="L18" s="40"/>
      <c r="M18" s="40"/>
      <c r="N18" s="40"/>
      <c r="O18" s="21"/>
      <c r="P18" s="21"/>
      <c r="Q18" s="21"/>
      <c r="R18" s="21"/>
      <c r="S18" s="21"/>
      <c r="T18" s="73"/>
      <c r="U18" s="24"/>
      <c r="V18" s="19"/>
      <c r="W18" s="19"/>
      <c r="X18" s="19"/>
      <c r="Y18" s="19"/>
      <c r="Z18" s="28"/>
      <c r="AA18" s="28"/>
      <c r="AB18" s="28"/>
      <c r="AC18" s="28"/>
      <c r="AD18" s="28"/>
      <c r="AM18" s="3"/>
    </row>
    <row r="19" spans="1:40" ht="15.75" thickBot="1" x14ac:dyDescent="0.3">
      <c r="B19" s="145"/>
      <c r="C19" s="145"/>
      <c r="E19" s="18"/>
      <c r="F19" s="23"/>
      <c r="G19" s="2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39"/>
      <c r="U19" s="74"/>
      <c r="V19" s="24"/>
      <c r="W19" s="19"/>
      <c r="X19" s="19"/>
      <c r="Y19" s="28"/>
      <c r="Z19" s="28"/>
      <c r="AA19" s="28"/>
      <c r="AB19" s="28"/>
      <c r="AC19" s="28"/>
      <c r="AD19" s="28"/>
    </row>
    <row r="20" spans="1:40" ht="15.75" thickBot="1" x14ac:dyDescent="0.3">
      <c r="E20" s="18"/>
      <c r="F20" s="23"/>
      <c r="G20" s="23"/>
      <c r="H20" s="23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21"/>
      <c r="U20" s="23"/>
      <c r="V20" s="73"/>
      <c r="W20" s="24"/>
      <c r="X20" s="19"/>
      <c r="Y20" s="28"/>
      <c r="Z20" s="28"/>
      <c r="AA20" s="28"/>
      <c r="AB20" s="28"/>
      <c r="AC20" s="28"/>
      <c r="AD20" s="28"/>
    </row>
    <row r="21" spans="1:40" ht="15.75" thickBot="1" x14ac:dyDescent="0.3"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9"/>
      <c r="U21" s="39"/>
      <c r="V21" s="39"/>
      <c r="W21" s="74"/>
      <c r="X21" s="24"/>
      <c r="Y21" s="28"/>
      <c r="Z21" s="28"/>
      <c r="AA21" s="28"/>
      <c r="AB21" s="28"/>
      <c r="AC21" s="28"/>
      <c r="AD21" s="28"/>
    </row>
    <row r="22" spans="1:40" ht="15.75" thickBot="1" x14ac:dyDescent="0.3">
      <c r="E22" s="1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73"/>
      <c r="Y22" s="24"/>
      <c r="Z22" s="19"/>
      <c r="AA22" s="19"/>
      <c r="AB22" s="19"/>
      <c r="AC22" s="19"/>
      <c r="AD22" s="19"/>
    </row>
    <row r="23" spans="1:40" ht="15.75" thickBot="1" x14ac:dyDescent="0.3">
      <c r="E23" s="4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39"/>
      <c r="Y23" s="74"/>
      <c r="Z23" s="24"/>
      <c r="AA23" s="19"/>
      <c r="AB23" s="19"/>
      <c r="AC23" s="19"/>
      <c r="AD23" s="19"/>
    </row>
    <row r="24" spans="1:40" ht="15.75" thickBot="1" x14ac:dyDescent="0.3">
      <c r="E24" s="4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1"/>
      <c r="Y24" s="23"/>
      <c r="Z24" s="73"/>
      <c r="AA24" s="24"/>
      <c r="AB24" s="19"/>
      <c r="AC24" s="19"/>
      <c r="AD24" s="19"/>
    </row>
    <row r="25" spans="1:40" ht="15.75" thickBot="1" x14ac:dyDescent="0.3">
      <c r="E25" s="41"/>
      <c r="F25" s="40"/>
      <c r="G25" s="40"/>
      <c r="H25" s="40"/>
      <c r="I25" s="70"/>
      <c r="J25" s="70"/>
      <c r="K25" s="7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21"/>
      <c r="Y25" s="23"/>
      <c r="Z25" s="71"/>
      <c r="AA25" s="73"/>
      <c r="AB25" s="24"/>
      <c r="AC25" s="19"/>
      <c r="AD25" s="19"/>
    </row>
    <row r="26" spans="1:40" ht="15.75" thickBot="1" x14ac:dyDescent="0.3">
      <c r="E26" s="41"/>
      <c r="F26" s="40"/>
      <c r="G26" s="40"/>
      <c r="H26" s="40"/>
      <c r="I26" s="70"/>
      <c r="J26" s="70"/>
      <c r="K26" s="7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70"/>
      <c r="W26" s="40"/>
      <c r="X26" s="21"/>
      <c r="Y26" s="23"/>
      <c r="Z26" s="21"/>
      <c r="AA26" s="21"/>
      <c r="AB26" s="73"/>
      <c r="AC26" s="24"/>
      <c r="AD26" s="19"/>
    </row>
    <row r="27" spans="1:40" ht="15.75" thickBot="1" x14ac:dyDescent="0.3">
      <c r="E27" s="41"/>
      <c r="F27" s="40"/>
      <c r="G27" s="40"/>
      <c r="H27" s="40"/>
      <c r="I27" s="70"/>
      <c r="J27" s="70"/>
      <c r="K27" s="7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21"/>
      <c r="Y27" s="23"/>
      <c r="Z27" s="21"/>
      <c r="AA27" s="21"/>
      <c r="AB27" s="21"/>
      <c r="AC27" s="73"/>
      <c r="AD27" s="24"/>
    </row>
    <row r="28" spans="1:40" ht="15" customHeight="1" x14ac:dyDescent="0.25">
      <c r="E28" s="4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21"/>
      <c r="Y28" s="20"/>
      <c r="Z28" s="22"/>
      <c r="AA28" s="22"/>
      <c r="AB28" s="22"/>
      <c r="AC28" s="21"/>
      <c r="AD28" s="75"/>
    </row>
    <row r="29" spans="1:40" ht="15" customHeight="1" x14ac:dyDescent="0.25">
      <c r="D29" s="5" t="s">
        <v>30</v>
      </c>
      <c r="E29" s="41">
        <v>1</v>
      </c>
      <c r="F29" s="36">
        <f>E29+1</f>
        <v>2</v>
      </c>
      <c r="G29" s="36">
        <f t="shared" ref="G29:AD29" si="0">F29+1</f>
        <v>3</v>
      </c>
      <c r="H29" s="36">
        <f t="shared" si="0"/>
        <v>4</v>
      </c>
      <c r="I29" s="36">
        <f t="shared" si="0"/>
        <v>5</v>
      </c>
      <c r="J29" s="36">
        <f t="shared" si="0"/>
        <v>6</v>
      </c>
      <c r="K29" s="36">
        <f t="shared" si="0"/>
        <v>7</v>
      </c>
      <c r="L29" s="36">
        <f t="shared" si="0"/>
        <v>8</v>
      </c>
      <c r="M29" s="36">
        <f t="shared" si="0"/>
        <v>9</v>
      </c>
      <c r="N29" s="36">
        <f t="shared" si="0"/>
        <v>10</v>
      </c>
      <c r="O29" s="36">
        <f t="shared" si="0"/>
        <v>11</v>
      </c>
      <c r="P29" s="36">
        <f t="shared" si="0"/>
        <v>12</v>
      </c>
      <c r="Q29" s="36">
        <f t="shared" si="0"/>
        <v>13</v>
      </c>
      <c r="R29" s="36">
        <f t="shared" si="0"/>
        <v>14</v>
      </c>
      <c r="S29" s="36">
        <f t="shared" si="0"/>
        <v>15</v>
      </c>
      <c r="T29" s="36">
        <f t="shared" si="0"/>
        <v>16</v>
      </c>
      <c r="U29" s="36">
        <f t="shared" si="0"/>
        <v>17</v>
      </c>
      <c r="V29" s="36">
        <f t="shared" si="0"/>
        <v>18</v>
      </c>
      <c r="W29" s="36">
        <f t="shared" si="0"/>
        <v>19</v>
      </c>
      <c r="X29" s="36">
        <f t="shared" si="0"/>
        <v>20</v>
      </c>
      <c r="Y29" s="36">
        <f t="shared" si="0"/>
        <v>21</v>
      </c>
      <c r="Z29" s="36">
        <f t="shared" si="0"/>
        <v>22</v>
      </c>
      <c r="AA29" s="36">
        <f t="shared" si="0"/>
        <v>23</v>
      </c>
      <c r="AB29" s="36">
        <f t="shared" si="0"/>
        <v>24</v>
      </c>
      <c r="AC29" s="7">
        <f t="shared" si="0"/>
        <v>25</v>
      </c>
      <c r="AD29" s="46">
        <f t="shared" si="0"/>
        <v>26</v>
      </c>
      <c r="AE29" s="2" t="s">
        <v>3</v>
      </c>
      <c r="AF29" s="2"/>
    </row>
    <row r="30" spans="1:40" ht="191.25" customHeight="1" thickBot="1" x14ac:dyDescent="0.3">
      <c r="D30" s="17" t="s">
        <v>2</v>
      </c>
      <c r="E30" s="135" t="s">
        <v>54</v>
      </c>
      <c r="F30" s="136" t="s">
        <v>73</v>
      </c>
      <c r="G30" s="136" t="s">
        <v>55</v>
      </c>
      <c r="H30" s="136" t="s">
        <v>65</v>
      </c>
      <c r="I30" s="136" t="s">
        <v>56</v>
      </c>
      <c r="J30" s="136" t="s">
        <v>58</v>
      </c>
      <c r="K30" s="136" t="s">
        <v>57</v>
      </c>
      <c r="L30" s="136" t="s">
        <v>104</v>
      </c>
      <c r="M30" s="136" t="s">
        <v>105</v>
      </c>
      <c r="N30" s="136" t="s">
        <v>64</v>
      </c>
      <c r="O30" s="136" t="s">
        <v>106</v>
      </c>
      <c r="P30" s="136" t="s">
        <v>63</v>
      </c>
      <c r="Q30" s="136" t="s">
        <v>74</v>
      </c>
      <c r="R30" s="136" t="s">
        <v>107</v>
      </c>
      <c r="S30" s="136" t="s">
        <v>88</v>
      </c>
      <c r="T30" s="136" t="s">
        <v>82</v>
      </c>
      <c r="U30" s="136" t="s">
        <v>75</v>
      </c>
      <c r="V30" s="136" t="s">
        <v>83</v>
      </c>
      <c r="W30" s="136" t="s">
        <v>69</v>
      </c>
      <c r="X30" s="134" t="s">
        <v>68</v>
      </c>
      <c r="Y30" s="137" t="s">
        <v>67</v>
      </c>
      <c r="Z30" s="134" t="s">
        <v>66</v>
      </c>
      <c r="AA30" s="134" t="s">
        <v>61</v>
      </c>
      <c r="AB30" s="134" t="s">
        <v>62</v>
      </c>
      <c r="AC30" s="134" t="s">
        <v>60</v>
      </c>
      <c r="AD30" s="138" t="s">
        <v>59</v>
      </c>
      <c r="AE30" s="146" t="s">
        <v>34</v>
      </c>
      <c r="AF30" s="146"/>
      <c r="AG30" s="146"/>
      <c r="AH30" s="146"/>
      <c r="AI30" s="146"/>
      <c r="AJ30" s="146"/>
      <c r="AK30" s="146"/>
      <c r="AL30" s="146"/>
    </row>
    <row r="31" spans="1:40" ht="15.75" customHeight="1" thickBot="1" x14ac:dyDescent="0.3">
      <c r="B31" s="2" t="s">
        <v>33</v>
      </c>
      <c r="C31" s="5" t="s">
        <v>0</v>
      </c>
      <c r="D31" s="4"/>
      <c r="E31" s="54" t="s">
        <v>4</v>
      </c>
      <c r="F31" s="55" t="s">
        <v>4</v>
      </c>
      <c r="G31" s="55" t="s">
        <v>4</v>
      </c>
      <c r="H31" s="55" t="s">
        <v>4</v>
      </c>
      <c r="I31" s="55" t="s">
        <v>4</v>
      </c>
      <c r="J31" s="55" t="s">
        <v>4</v>
      </c>
      <c r="K31" s="55" t="s">
        <v>4</v>
      </c>
      <c r="L31" s="55" t="s">
        <v>4</v>
      </c>
      <c r="M31" s="55" t="s">
        <v>4</v>
      </c>
      <c r="N31" s="55" t="s">
        <v>4</v>
      </c>
      <c r="O31" s="55" t="s">
        <v>4</v>
      </c>
      <c r="P31" s="55" t="s">
        <v>4</v>
      </c>
      <c r="Q31" s="55" t="s">
        <v>4</v>
      </c>
      <c r="R31" s="55" t="s">
        <v>4</v>
      </c>
      <c r="S31" s="56" t="s">
        <v>5</v>
      </c>
      <c r="T31" s="56" t="s">
        <v>5</v>
      </c>
      <c r="U31" s="56" t="s">
        <v>5</v>
      </c>
      <c r="V31" s="56" t="s">
        <v>5</v>
      </c>
      <c r="W31" s="56" t="s">
        <v>5</v>
      </c>
      <c r="X31" s="56" t="s">
        <v>5</v>
      </c>
      <c r="Y31" s="56" t="s">
        <v>5</v>
      </c>
      <c r="Z31" s="55" t="s">
        <v>4</v>
      </c>
      <c r="AA31" s="55" t="s">
        <v>4</v>
      </c>
      <c r="AB31" s="55" t="s">
        <v>4</v>
      </c>
      <c r="AC31" s="55" t="s">
        <v>4</v>
      </c>
      <c r="AD31" s="57" t="s">
        <v>4</v>
      </c>
      <c r="AE31" s="147" t="s">
        <v>35</v>
      </c>
      <c r="AF31" s="148"/>
      <c r="AG31" s="148"/>
      <c r="AH31" s="149"/>
      <c r="AI31" s="147" t="s">
        <v>36</v>
      </c>
      <c r="AJ31" s="148"/>
      <c r="AK31" s="148"/>
      <c r="AL31" s="149"/>
    </row>
    <row r="32" spans="1:40" ht="15.75" thickBot="1" x14ac:dyDescent="0.3">
      <c r="A32" s="5" t="s">
        <v>30</v>
      </c>
      <c r="B32" s="27" t="s">
        <v>32</v>
      </c>
      <c r="C32" s="27" t="s">
        <v>1</v>
      </c>
      <c r="D32" s="33">
        <f>SUM(D33:D44)</f>
        <v>100.00000000000001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60"/>
      <c r="AE32" s="93" t="s">
        <v>52</v>
      </c>
      <c r="AF32" s="94" t="s">
        <v>53</v>
      </c>
      <c r="AG32" s="95" t="s">
        <v>12</v>
      </c>
      <c r="AH32" s="95" t="s">
        <v>13</v>
      </c>
      <c r="AI32" s="93" t="s">
        <v>52</v>
      </c>
      <c r="AJ32" s="94" t="s">
        <v>53</v>
      </c>
      <c r="AK32" s="99" t="s">
        <v>12</v>
      </c>
      <c r="AL32" s="100" t="s">
        <v>13</v>
      </c>
      <c r="AN32" s="33"/>
    </row>
    <row r="33" spans="1:40" x14ac:dyDescent="0.25">
      <c r="A33">
        <v>1</v>
      </c>
      <c r="B33" s="29"/>
      <c r="C33" s="15" t="s">
        <v>40</v>
      </c>
      <c r="D33" s="34">
        <v>13.513513513513514</v>
      </c>
      <c r="E33" s="116" t="s">
        <v>142</v>
      </c>
      <c r="F33" s="65" t="s">
        <v>7</v>
      </c>
      <c r="G33" s="65" t="s">
        <v>7</v>
      </c>
      <c r="H33" s="65" t="s">
        <v>7</v>
      </c>
      <c r="I33" s="65" t="s">
        <v>146</v>
      </c>
      <c r="J33" s="65" t="s">
        <v>146</v>
      </c>
      <c r="K33" s="65" t="s">
        <v>146</v>
      </c>
      <c r="L33" s="65" t="s">
        <v>7</v>
      </c>
      <c r="M33" s="65" t="s">
        <v>9</v>
      </c>
      <c r="N33" s="65" t="s">
        <v>7</v>
      </c>
      <c r="O33" s="65" t="s">
        <v>7</v>
      </c>
      <c r="P33" s="65" t="s">
        <v>146</v>
      </c>
      <c r="Q33" s="65" t="s">
        <v>7</v>
      </c>
      <c r="R33" s="65" t="s">
        <v>7</v>
      </c>
      <c r="S33" s="65" t="s">
        <v>146</v>
      </c>
      <c r="T33" s="65" t="s">
        <v>146</v>
      </c>
      <c r="U33" s="65" t="s">
        <v>146</v>
      </c>
      <c r="V33" s="65" t="s">
        <v>146</v>
      </c>
      <c r="W33" s="65" t="s">
        <v>146</v>
      </c>
      <c r="X33" s="53" t="s">
        <v>146</v>
      </c>
      <c r="Y33" s="53" t="s">
        <v>146</v>
      </c>
      <c r="Z33" s="65" t="s">
        <v>146</v>
      </c>
      <c r="AA33" s="65" t="s">
        <v>146</v>
      </c>
      <c r="AB33" s="65" t="s">
        <v>146</v>
      </c>
      <c r="AC33" s="65" t="s">
        <v>146</v>
      </c>
      <c r="AD33" s="90" t="s">
        <v>146</v>
      </c>
      <c r="AE33" s="96">
        <v>2</v>
      </c>
      <c r="AF33" s="97">
        <v>5</v>
      </c>
      <c r="AG33" s="97">
        <v>5</v>
      </c>
      <c r="AH33" s="98">
        <v>2</v>
      </c>
      <c r="AI33" s="102">
        <f>AE33*$D33</f>
        <v>27.027027027027028</v>
      </c>
      <c r="AJ33" s="103">
        <f>AF33*$D33</f>
        <v>67.567567567567565</v>
      </c>
      <c r="AK33" s="103">
        <f t="shared" ref="AK33:AL44" si="1">AG33*$D33</f>
        <v>67.567567567567565</v>
      </c>
      <c r="AL33" s="104">
        <f t="shared" si="1"/>
        <v>27.027027027027028</v>
      </c>
    </row>
    <row r="34" spans="1:40" x14ac:dyDescent="0.25">
      <c r="A34">
        <f>A33+1</f>
        <v>2</v>
      </c>
      <c r="B34" s="26" t="s">
        <v>80</v>
      </c>
      <c r="C34" s="32" t="s">
        <v>41</v>
      </c>
      <c r="D34" s="35">
        <v>10.810810810810811</v>
      </c>
      <c r="E34" s="117" t="s">
        <v>9</v>
      </c>
      <c r="F34" s="43" t="s">
        <v>7</v>
      </c>
      <c r="G34" s="43" t="s">
        <v>7</v>
      </c>
      <c r="H34" s="43" t="s">
        <v>146</v>
      </c>
      <c r="I34" s="43" t="s">
        <v>146</v>
      </c>
      <c r="J34" s="43" t="s">
        <v>146</v>
      </c>
      <c r="K34" s="43" t="s">
        <v>7</v>
      </c>
      <c r="L34" s="43" t="s">
        <v>142</v>
      </c>
      <c r="M34" s="43" t="s">
        <v>146</v>
      </c>
      <c r="N34" s="43" t="s">
        <v>142</v>
      </c>
      <c r="O34" s="43" t="s">
        <v>142</v>
      </c>
      <c r="P34" s="43" t="s">
        <v>7</v>
      </c>
      <c r="Q34" s="43" t="s">
        <v>142</v>
      </c>
      <c r="R34" s="43" t="s">
        <v>7</v>
      </c>
      <c r="S34" s="43" t="s">
        <v>146</v>
      </c>
      <c r="T34" s="43" t="s">
        <v>146</v>
      </c>
      <c r="U34" s="43" t="s">
        <v>146</v>
      </c>
      <c r="V34" s="43" t="s">
        <v>146</v>
      </c>
      <c r="W34" s="43" t="s">
        <v>146</v>
      </c>
      <c r="X34" s="43" t="s">
        <v>146</v>
      </c>
      <c r="Y34" s="43" t="s">
        <v>146</v>
      </c>
      <c r="Z34" s="43" t="s">
        <v>146</v>
      </c>
      <c r="AA34" s="43" t="s">
        <v>146</v>
      </c>
      <c r="AB34" s="43" t="s">
        <v>9</v>
      </c>
      <c r="AC34" s="43" t="s">
        <v>7</v>
      </c>
      <c r="AD34" s="91" t="s">
        <v>146</v>
      </c>
      <c r="AE34" s="14">
        <v>2</v>
      </c>
      <c r="AF34" s="8">
        <v>4</v>
      </c>
      <c r="AG34" s="8">
        <v>4</v>
      </c>
      <c r="AH34" s="25">
        <v>4</v>
      </c>
      <c r="AI34" s="105">
        <f t="shared" ref="AI34:AJ44" si="2">AE34*$D34</f>
        <v>21.621621621621621</v>
      </c>
      <c r="AJ34" s="101">
        <f t="shared" si="2"/>
        <v>43.243243243243242</v>
      </c>
      <c r="AK34" s="101">
        <f t="shared" si="1"/>
        <v>43.243243243243242</v>
      </c>
      <c r="AL34" s="106">
        <f t="shared" si="1"/>
        <v>43.243243243243242</v>
      </c>
    </row>
    <row r="35" spans="1:40" x14ac:dyDescent="0.25">
      <c r="A35">
        <f t="shared" ref="A35:A44" si="3">A34+1</f>
        <v>3</v>
      </c>
      <c r="B35" s="30"/>
      <c r="C35" s="16" t="s">
        <v>42</v>
      </c>
      <c r="D35" s="35">
        <v>8.1081081081081088</v>
      </c>
      <c r="E35" s="117" t="s">
        <v>9</v>
      </c>
      <c r="F35" s="43" t="s">
        <v>146</v>
      </c>
      <c r="G35" s="43" t="s">
        <v>146</v>
      </c>
      <c r="H35" s="43" t="s">
        <v>146</v>
      </c>
      <c r="I35" s="43" t="s">
        <v>146</v>
      </c>
      <c r="J35" s="43" t="s">
        <v>146</v>
      </c>
      <c r="K35" s="43" t="s">
        <v>146</v>
      </c>
      <c r="L35" s="43" t="s">
        <v>146</v>
      </c>
      <c r="M35" s="43" t="s">
        <v>146</v>
      </c>
      <c r="N35" s="43" t="s">
        <v>146</v>
      </c>
      <c r="O35" s="43" t="s">
        <v>146</v>
      </c>
      <c r="P35" s="43" t="s">
        <v>146</v>
      </c>
      <c r="Q35" s="43" t="s">
        <v>146</v>
      </c>
      <c r="R35" s="43" t="s">
        <v>146</v>
      </c>
      <c r="S35" s="43" t="s">
        <v>143</v>
      </c>
      <c r="T35" s="43" t="s">
        <v>146</v>
      </c>
      <c r="U35" s="43" t="s">
        <v>146</v>
      </c>
      <c r="V35" s="43" t="s">
        <v>146</v>
      </c>
      <c r="W35" s="43" t="s">
        <v>146</v>
      </c>
      <c r="X35" s="43" t="s">
        <v>146</v>
      </c>
      <c r="Y35" s="43" t="s">
        <v>146</v>
      </c>
      <c r="Z35" s="43" t="s">
        <v>142</v>
      </c>
      <c r="AA35" s="43" t="s">
        <v>9</v>
      </c>
      <c r="AB35" s="43" t="s">
        <v>146</v>
      </c>
      <c r="AC35" s="43" t="s">
        <v>146</v>
      </c>
      <c r="AD35" s="91" t="s">
        <v>146</v>
      </c>
      <c r="AE35" s="14">
        <v>3</v>
      </c>
      <c r="AF35" s="8">
        <v>5</v>
      </c>
      <c r="AG35" s="8">
        <v>3</v>
      </c>
      <c r="AH35" s="25">
        <v>5</v>
      </c>
      <c r="AI35" s="105">
        <f t="shared" si="2"/>
        <v>24.324324324324326</v>
      </c>
      <c r="AJ35" s="101">
        <f t="shared" si="2"/>
        <v>40.540540540540547</v>
      </c>
      <c r="AK35" s="101">
        <f t="shared" si="1"/>
        <v>24.324324324324326</v>
      </c>
      <c r="AL35" s="106">
        <f t="shared" si="1"/>
        <v>40.540540540540547</v>
      </c>
    </row>
    <row r="36" spans="1:40" x14ac:dyDescent="0.25">
      <c r="A36">
        <f t="shared" si="3"/>
        <v>4</v>
      </c>
      <c r="B36" s="30" t="s">
        <v>78</v>
      </c>
      <c r="C36" s="16" t="s">
        <v>43</v>
      </c>
      <c r="D36" s="35">
        <v>5.4054054054054053</v>
      </c>
      <c r="E36" s="117" t="s">
        <v>9</v>
      </c>
      <c r="F36" s="43" t="s">
        <v>9</v>
      </c>
      <c r="G36" s="43" t="s">
        <v>146</v>
      </c>
      <c r="H36" s="43" t="s">
        <v>9</v>
      </c>
      <c r="I36" s="43" t="s">
        <v>146</v>
      </c>
      <c r="J36" s="43" t="s">
        <v>146</v>
      </c>
      <c r="K36" s="43" t="s">
        <v>146</v>
      </c>
      <c r="L36" s="43" t="s">
        <v>146</v>
      </c>
      <c r="M36" s="43" t="s">
        <v>146</v>
      </c>
      <c r="N36" s="43" t="s">
        <v>146</v>
      </c>
      <c r="O36" s="43" t="s">
        <v>146</v>
      </c>
      <c r="P36" s="43" t="s">
        <v>146</v>
      </c>
      <c r="Q36" s="43" t="s">
        <v>146</v>
      </c>
      <c r="R36" s="43" t="s">
        <v>146</v>
      </c>
      <c r="S36" s="43" t="s">
        <v>146</v>
      </c>
      <c r="T36" s="43" t="s">
        <v>146</v>
      </c>
      <c r="U36" s="43" t="s">
        <v>146</v>
      </c>
      <c r="V36" s="43" t="s">
        <v>146</v>
      </c>
      <c r="W36" s="43" t="s">
        <v>7</v>
      </c>
      <c r="X36" s="43" t="s">
        <v>146</v>
      </c>
      <c r="Y36" s="43" t="s">
        <v>146</v>
      </c>
      <c r="Z36" s="43" t="s">
        <v>146</v>
      </c>
      <c r="AA36" s="43" t="s">
        <v>146</v>
      </c>
      <c r="AB36" s="43" t="s">
        <v>146</v>
      </c>
      <c r="AC36" s="43" t="s">
        <v>146</v>
      </c>
      <c r="AD36" s="91" t="s">
        <v>7</v>
      </c>
      <c r="AE36" s="14">
        <v>1</v>
      </c>
      <c r="AF36" s="8">
        <v>3</v>
      </c>
      <c r="AG36" s="8">
        <v>2</v>
      </c>
      <c r="AH36" s="25">
        <v>3</v>
      </c>
      <c r="AI36" s="105">
        <f t="shared" si="2"/>
        <v>5.4054054054054053</v>
      </c>
      <c r="AJ36" s="101">
        <f t="shared" si="2"/>
        <v>16.216216216216218</v>
      </c>
      <c r="AK36" s="101">
        <f t="shared" si="1"/>
        <v>10.810810810810811</v>
      </c>
      <c r="AL36" s="106">
        <f t="shared" si="1"/>
        <v>16.216216216216218</v>
      </c>
    </row>
    <row r="37" spans="1:40" x14ac:dyDescent="0.25">
      <c r="A37">
        <f t="shared" si="3"/>
        <v>5</v>
      </c>
      <c r="B37" s="30" t="s">
        <v>81</v>
      </c>
      <c r="C37" s="16" t="s">
        <v>50</v>
      </c>
      <c r="D37" s="35">
        <v>13.513513513513514</v>
      </c>
      <c r="E37" s="66" t="s">
        <v>146</v>
      </c>
      <c r="F37" s="43" t="s">
        <v>146</v>
      </c>
      <c r="G37" s="43" t="s">
        <v>142</v>
      </c>
      <c r="H37" s="43" t="s">
        <v>146</v>
      </c>
      <c r="I37" s="43" t="s">
        <v>142</v>
      </c>
      <c r="J37" s="43" t="s">
        <v>7</v>
      </c>
      <c r="K37" s="43" t="s">
        <v>7</v>
      </c>
      <c r="L37" s="43" t="s">
        <v>146</v>
      </c>
      <c r="M37" s="43" t="s">
        <v>142</v>
      </c>
      <c r="N37" s="43" t="s">
        <v>146</v>
      </c>
      <c r="O37" s="43" t="s">
        <v>146</v>
      </c>
      <c r="P37" s="43" t="s">
        <v>146</v>
      </c>
      <c r="Q37" s="43" t="s">
        <v>146</v>
      </c>
      <c r="R37" s="43" t="s">
        <v>7</v>
      </c>
      <c r="S37" s="43" t="s">
        <v>146</v>
      </c>
      <c r="T37" s="43" t="s">
        <v>146</v>
      </c>
      <c r="U37" s="43" t="s">
        <v>146</v>
      </c>
      <c r="V37" s="43" t="s">
        <v>146</v>
      </c>
      <c r="W37" s="43" t="s">
        <v>146</v>
      </c>
      <c r="X37" s="43" t="s">
        <v>146</v>
      </c>
      <c r="Y37" s="43" t="s">
        <v>146</v>
      </c>
      <c r="Z37" s="43" t="s">
        <v>146</v>
      </c>
      <c r="AA37" s="43" t="s">
        <v>146</v>
      </c>
      <c r="AB37" s="43" t="s">
        <v>146</v>
      </c>
      <c r="AC37" s="43" t="s">
        <v>7</v>
      </c>
      <c r="AD37" s="91" t="s">
        <v>146</v>
      </c>
      <c r="AE37" s="14">
        <v>2</v>
      </c>
      <c r="AF37" s="8">
        <v>5</v>
      </c>
      <c r="AG37" s="8">
        <v>3</v>
      </c>
      <c r="AH37" s="25">
        <v>5</v>
      </c>
      <c r="AI37" s="105">
        <f t="shared" si="2"/>
        <v>27.027027027027028</v>
      </c>
      <c r="AJ37" s="101">
        <f t="shared" si="2"/>
        <v>67.567567567567565</v>
      </c>
      <c r="AK37" s="101">
        <f t="shared" si="1"/>
        <v>40.54054054054054</v>
      </c>
      <c r="AL37" s="106">
        <f t="shared" si="1"/>
        <v>67.567567567567565</v>
      </c>
    </row>
    <row r="38" spans="1:40" x14ac:dyDescent="0.25">
      <c r="A38">
        <f t="shared" si="3"/>
        <v>6</v>
      </c>
      <c r="B38" s="30" t="s">
        <v>79</v>
      </c>
      <c r="C38" s="16" t="s">
        <v>44</v>
      </c>
      <c r="D38" s="35">
        <v>5.4054054054054053</v>
      </c>
      <c r="E38" s="117" t="s">
        <v>9</v>
      </c>
      <c r="F38" s="43" t="s">
        <v>9</v>
      </c>
      <c r="G38" s="43" t="s">
        <v>146</v>
      </c>
      <c r="H38" s="43" t="s">
        <v>146</v>
      </c>
      <c r="I38" s="43" t="s">
        <v>146</v>
      </c>
      <c r="J38" s="43" t="s">
        <v>146</v>
      </c>
      <c r="K38" s="43" t="s">
        <v>146</v>
      </c>
      <c r="L38" s="43" t="s">
        <v>146</v>
      </c>
      <c r="M38" s="43" t="s">
        <v>146</v>
      </c>
      <c r="N38" s="43" t="s">
        <v>146</v>
      </c>
      <c r="O38" s="43" t="s">
        <v>146</v>
      </c>
      <c r="P38" s="43" t="s">
        <v>146</v>
      </c>
      <c r="Q38" s="43" t="s">
        <v>146</v>
      </c>
      <c r="R38" s="43" t="s">
        <v>146</v>
      </c>
      <c r="S38" s="43" t="s">
        <v>146</v>
      </c>
      <c r="T38" s="43" t="s">
        <v>146</v>
      </c>
      <c r="U38" s="43" t="s">
        <v>146</v>
      </c>
      <c r="V38" s="43" t="s">
        <v>146</v>
      </c>
      <c r="W38" s="43" t="s">
        <v>146</v>
      </c>
      <c r="X38" s="43" t="s">
        <v>146</v>
      </c>
      <c r="Y38" s="43" t="s">
        <v>146</v>
      </c>
      <c r="Z38" s="43" t="s">
        <v>146</v>
      </c>
      <c r="AA38" s="43" t="s">
        <v>142</v>
      </c>
      <c r="AB38" s="43" t="s">
        <v>142</v>
      </c>
      <c r="AC38" s="43" t="s">
        <v>7</v>
      </c>
      <c r="AD38" s="91" t="s">
        <v>146</v>
      </c>
      <c r="AE38" s="14">
        <v>3</v>
      </c>
      <c r="AF38" s="8">
        <v>4</v>
      </c>
      <c r="AG38" s="8">
        <v>3</v>
      </c>
      <c r="AH38" s="25">
        <v>4</v>
      </c>
      <c r="AI38" s="105">
        <f t="shared" si="2"/>
        <v>16.216216216216218</v>
      </c>
      <c r="AJ38" s="101">
        <f t="shared" si="2"/>
        <v>21.621621621621621</v>
      </c>
      <c r="AK38" s="101">
        <f t="shared" si="1"/>
        <v>16.216216216216218</v>
      </c>
      <c r="AL38" s="106">
        <f t="shared" si="1"/>
        <v>21.621621621621621</v>
      </c>
    </row>
    <row r="39" spans="1:40" x14ac:dyDescent="0.25">
      <c r="A39">
        <f t="shared" si="3"/>
        <v>7</v>
      </c>
      <c r="B39" s="30" t="s">
        <v>37</v>
      </c>
      <c r="C39" s="16" t="s">
        <v>45</v>
      </c>
      <c r="D39" s="35">
        <v>10.810810810810811</v>
      </c>
      <c r="E39" s="66" t="s">
        <v>146</v>
      </c>
      <c r="F39" s="43" t="s">
        <v>146</v>
      </c>
      <c r="G39" s="43" t="s">
        <v>7</v>
      </c>
      <c r="H39" s="43" t="s">
        <v>142</v>
      </c>
      <c r="I39" s="43" t="s">
        <v>7</v>
      </c>
      <c r="J39" s="43" t="s">
        <v>142</v>
      </c>
      <c r="K39" s="43" t="s">
        <v>7</v>
      </c>
      <c r="L39" s="43" t="s">
        <v>9</v>
      </c>
      <c r="M39" s="43" t="s">
        <v>9</v>
      </c>
      <c r="N39" s="43" t="s">
        <v>146</v>
      </c>
      <c r="O39" s="43" t="s">
        <v>146</v>
      </c>
      <c r="P39" s="43" t="s">
        <v>146</v>
      </c>
      <c r="Q39" s="43" t="s">
        <v>146</v>
      </c>
      <c r="R39" s="43" t="s">
        <v>146</v>
      </c>
      <c r="S39" s="43" t="s">
        <v>146</v>
      </c>
      <c r="T39" s="43" t="s">
        <v>146</v>
      </c>
      <c r="U39" s="43" t="s">
        <v>146</v>
      </c>
      <c r="V39" s="43" t="s">
        <v>146</v>
      </c>
      <c r="W39" s="43" t="s">
        <v>7</v>
      </c>
      <c r="X39" s="43" t="s">
        <v>146</v>
      </c>
      <c r="Y39" s="43" t="s">
        <v>146</v>
      </c>
      <c r="Z39" s="43" t="s">
        <v>146</v>
      </c>
      <c r="AA39" s="43" t="s">
        <v>142</v>
      </c>
      <c r="AB39" s="43" t="s">
        <v>142</v>
      </c>
      <c r="AC39" s="43" t="s">
        <v>142</v>
      </c>
      <c r="AD39" s="91" t="s">
        <v>146</v>
      </c>
      <c r="AE39" s="14">
        <v>2</v>
      </c>
      <c r="AF39" s="8">
        <v>4</v>
      </c>
      <c r="AG39" s="8">
        <v>2</v>
      </c>
      <c r="AH39" s="25">
        <v>4</v>
      </c>
      <c r="AI39" s="105">
        <f t="shared" si="2"/>
        <v>21.621621621621621</v>
      </c>
      <c r="AJ39" s="101">
        <f t="shared" si="2"/>
        <v>43.243243243243242</v>
      </c>
      <c r="AK39" s="101">
        <f t="shared" si="1"/>
        <v>21.621621621621621</v>
      </c>
      <c r="AL39" s="106">
        <f t="shared" si="1"/>
        <v>43.243243243243242</v>
      </c>
    </row>
    <row r="40" spans="1:40" x14ac:dyDescent="0.25">
      <c r="A40">
        <f t="shared" si="3"/>
        <v>8</v>
      </c>
      <c r="B40" s="30"/>
      <c r="C40" s="16" t="s">
        <v>46</v>
      </c>
      <c r="D40" s="35">
        <v>2.7027027027027026</v>
      </c>
      <c r="E40" s="66" t="s">
        <v>146</v>
      </c>
      <c r="F40" s="43" t="s">
        <v>146</v>
      </c>
      <c r="G40" s="43" t="s">
        <v>146</v>
      </c>
      <c r="H40" s="43" t="s">
        <v>7</v>
      </c>
      <c r="I40" s="43" t="s">
        <v>7</v>
      </c>
      <c r="J40" s="43" t="s">
        <v>7</v>
      </c>
      <c r="K40" s="43" t="s">
        <v>7</v>
      </c>
      <c r="L40" s="43" t="s">
        <v>146</v>
      </c>
      <c r="M40" s="43" t="s">
        <v>146</v>
      </c>
      <c r="N40" s="43" t="s">
        <v>146</v>
      </c>
      <c r="O40" s="43" t="s">
        <v>146</v>
      </c>
      <c r="P40" s="43" t="s">
        <v>146</v>
      </c>
      <c r="Q40" s="43" t="s">
        <v>146</v>
      </c>
      <c r="R40" s="43" t="s">
        <v>146</v>
      </c>
      <c r="S40" s="43" t="s">
        <v>146</v>
      </c>
      <c r="T40" s="43" t="s">
        <v>146</v>
      </c>
      <c r="U40" s="43" t="s">
        <v>146</v>
      </c>
      <c r="V40" s="43" t="s">
        <v>146</v>
      </c>
      <c r="W40" s="43" t="s">
        <v>146</v>
      </c>
      <c r="X40" s="43" t="s">
        <v>146</v>
      </c>
      <c r="Y40" s="43" t="s">
        <v>146</v>
      </c>
      <c r="Z40" s="43" t="s">
        <v>146</v>
      </c>
      <c r="AA40" s="43" t="s">
        <v>146</v>
      </c>
      <c r="AB40" s="43" t="s">
        <v>146</v>
      </c>
      <c r="AC40" s="43" t="s">
        <v>7</v>
      </c>
      <c r="AD40" s="91" t="s">
        <v>146</v>
      </c>
      <c r="AE40" s="14">
        <v>2</v>
      </c>
      <c r="AF40" s="8">
        <v>3</v>
      </c>
      <c r="AG40" s="8">
        <v>3</v>
      </c>
      <c r="AH40" s="25">
        <v>2</v>
      </c>
      <c r="AI40" s="105">
        <f t="shared" si="2"/>
        <v>5.4054054054054053</v>
      </c>
      <c r="AJ40" s="101">
        <f t="shared" si="2"/>
        <v>8.1081081081081088</v>
      </c>
      <c r="AK40" s="101">
        <f t="shared" si="1"/>
        <v>8.1081081081081088</v>
      </c>
      <c r="AL40" s="106">
        <f t="shared" si="1"/>
        <v>5.4054054054054053</v>
      </c>
    </row>
    <row r="41" spans="1:40" x14ac:dyDescent="0.25">
      <c r="A41">
        <f t="shared" si="3"/>
        <v>9</v>
      </c>
      <c r="B41" s="30" t="s">
        <v>38</v>
      </c>
      <c r="C41" s="16" t="s">
        <v>47</v>
      </c>
      <c r="D41" s="35">
        <v>8.1081081081081088</v>
      </c>
      <c r="E41" s="66" t="s">
        <v>146</v>
      </c>
      <c r="F41" s="43" t="s">
        <v>146</v>
      </c>
      <c r="G41" s="43" t="s">
        <v>146</v>
      </c>
      <c r="H41" s="43" t="s">
        <v>146</v>
      </c>
      <c r="I41" s="43" t="s">
        <v>146</v>
      </c>
      <c r="J41" s="43" t="s">
        <v>146</v>
      </c>
      <c r="K41" s="43" t="s">
        <v>146</v>
      </c>
      <c r="L41" s="43" t="s">
        <v>7</v>
      </c>
      <c r="M41" s="43" t="s">
        <v>146</v>
      </c>
      <c r="N41" s="43" t="s">
        <v>146</v>
      </c>
      <c r="O41" s="43" t="s">
        <v>7</v>
      </c>
      <c r="P41" s="43" t="s">
        <v>7</v>
      </c>
      <c r="Q41" s="43" t="s">
        <v>146</v>
      </c>
      <c r="R41" s="43" t="s">
        <v>7</v>
      </c>
      <c r="S41" s="43" t="s">
        <v>9</v>
      </c>
      <c r="T41" s="43" t="s">
        <v>146</v>
      </c>
      <c r="U41" s="43" t="s">
        <v>9</v>
      </c>
      <c r="V41" s="43" t="s">
        <v>146</v>
      </c>
      <c r="W41" s="43" t="s">
        <v>146</v>
      </c>
      <c r="X41" s="43" t="s">
        <v>146</v>
      </c>
      <c r="Y41" s="43" t="s">
        <v>146</v>
      </c>
      <c r="Z41" s="43" t="s">
        <v>142</v>
      </c>
      <c r="AA41" s="43" t="s">
        <v>146</v>
      </c>
      <c r="AB41" s="43" t="s">
        <v>146</v>
      </c>
      <c r="AC41" s="43" t="s">
        <v>146</v>
      </c>
      <c r="AD41" s="91" t="s">
        <v>7</v>
      </c>
      <c r="AE41" s="14">
        <v>2</v>
      </c>
      <c r="AF41" s="8">
        <v>4</v>
      </c>
      <c r="AG41" s="8">
        <v>3</v>
      </c>
      <c r="AH41" s="25">
        <v>4</v>
      </c>
      <c r="AI41" s="105">
        <f t="shared" si="2"/>
        <v>16.216216216216218</v>
      </c>
      <c r="AJ41" s="101">
        <f t="shared" si="2"/>
        <v>32.432432432432435</v>
      </c>
      <c r="AK41" s="101">
        <f t="shared" si="1"/>
        <v>24.324324324324326</v>
      </c>
      <c r="AL41" s="106">
        <f t="shared" si="1"/>
        <v>32.432432432432435</v>
      </c>
    </row>
    <row r="42" spans="1:40" x14ac:dyDescent="0.25">
      <c r="A42">
        <f t="shared" si="3"/>
        <v>10</v>
      </c>
      <c r="B42" s="30" t="s">
        <v>39</v>
      </c>
      <c r="C42" s="16" t="s">
        <v>48</v>
      </c>
      <c r="D42" s="35">
        <v>2.7027027027027026</v>
      </c>
      <c r="E42" s="117" t="s">
        <v>9</v>
      </c>
      <c r="F42" s="43" t="s">
        <v>146</v>
      </c>
      <c r="G42" s="43" t="s">
        <v>146</v>
      </c>
      <c r="H42" s="43" t="s">
        <v>9</v>
      </c>
      <c r="I42" s="43" t="s">
        <v>146</v>
      </c>
      <c r="J42" s="43" t="s">
        <v>146</v>
      </c>
      <c r="K42" s="43" t="s">
        <v>146</v>
      </c>
      <c r="L42" s="43" t="s">
        <v>146</v>
      </c>
      <c r="M42" s="43" t="s">
        <v>146</v>
      </c>
      <c r="N42" s="43" t="s">
        <v>146</v>
      </c>
      <c r="O42" s="43" t="s">
        <v>146</v>
      </c>
      <c r="P42" s="43" t="s">
        <v>146</v>
      </c>
      <c r="Q42" s="43" t="s">
        <v>146</v>
      </c>
      <c r="R42" s="43" t="s">
        <v>146</v>
      </c>
      <c r="S42" s="43" t="s">
        <v>146</v>
      </c>
      <c r="T42" s="43" t="s">
        <v>7</v>
      </c>
      <c r="U42" s="43" t="s">
        <v>7</v>
      </c>
      <c r="V42" s="43" t="s">
        <v>7</v>
      </c>
      <c r="W42" s="43" t="s">
        <v>7</v>
      </c>
      <c r="X42" s="43" t="s">
        <v>7</v>
      </c>
      <c r="Y42" s="43" t="s">
        <v>146</v>
      </c>
      <c r="Z42" s="43" t="s">
        <v>146</v>
      </c>
      <c r="AA42" s="43" t="s">
        <v>146</v>
      </c>
      <c r="AB42" s="43" t="s">
        <v>146</v>
      </c>
      <c r="AC42" s="43" t="s">
        <v>146</v>
      </c>
      <c r="AD42" s="91" t="s">
        <v>146</v>
      </c>
      <c r="AE42" s="14">
        <v>2</v>
      </c>
      <c r="AF42" s="8">
        <v>3</v>
      </c>
      <c r="AG42" s="8">
        <v>3</v>
      </c>
      <c r="AH42" s="25">
        <v>2</v>
      </c>
      <c r="AI42" s="105">
        <f t="shared" si="2"/>
        <v>5.4054054054054053</v>
      </c>
      <c r="AJ42" s="101">
        <f t="shared" si="2"/>
        <v>8.1081081081081088</v>
      </c>
      <c r="AK42" s="101">
        <f t="shared" si="1"/>
        <v>8.1081081081081088</v>
      </c>
      <c r="AL42" s="106">
        <f t="shared" si="1"/>
        <v>5.4054054054054053</v>
      </c>
    </row>
    <row r="43" spans="1:40" x14ac:dyDescent="0.25">
      <c r="A43">
        <f t="shared" si="3"/>
        <v>11</v>
      </c>
      <c r="B43" s="30"/>
      <c r="C43" s="16" t="s">
        <v>49</v>
      </c>
      <c r="D43" s="35">
        <v>10.810810810810811</v>
      </c>
      <c r="E43" s="117" t="s">
        <v>143</v>
      </c>
      <c r="F43" s="43" t="s">
        <v>9</v>
      </c>
      <c r="G43" s="43" t="s">
        <v>146</v>
      </c>
      <c r="H43" s="43" t="s">
        <v>146</v>
      </c>
      <c r="I43" s="43" t="s">
        <v>146</v>
      </c>
      <c r="J43" s="43" t="s">
        <v>146</v>
      </c>
      <c r="K43" s="43" t="s">
        <v>146</v>
      </c>
      <c r="L43" s="43" t="s">
        <v>142</v>
      </c>
      <c r="M43" s="43" t="s">
        <v>146</v>
      </c>
      <c r="N43" s="43" t="s">
        <v>7</v>
      </c>
      <c r="O43" s="43" t="s">
        <v>7</v>
      </c>
      <c r="P43" s="43" t="s">
        <v>146</v>
      </c>
      <c r="Q43" s="43" t="s">
        <v>142</v>
      </c>
      <c r="R43" s="43" t="s">
        <v>142</v>
      </c>
      <c r="S43" s="43" t="s">
        <v>146</v>
      </c>
      <c r="T43" s="43" t="s">
        <v>146</v>
      </c>
      <c r="U43" s="43" t="s">
        <v>146</v>
      </c>
      <c r="V43" s="43" t="s">
        <v>146</v>
      </c>
      <c r="W43" s="43" t="s">
        <v>146</v>
      </c>
      <c r="X43" s="43" t="s">
        <v>146</v>
      </c>
      <c r="Y43" s="43" t="s">
        <v>146</v>
      </c>
      <c r="Z43" s="43" t="s">
        <v>146</v>
      </c>
      <c r="AA43" s="43" t="s">
        <v>9</v>
      </c>
      <c r="AB43" s="43" t="s">
        <v>146</v>
      </c>
      <c r="AC43" s="43" t="s">
        <v>146</v>
      </c>
      <c r="AD43" s="91" t="s">
        <v>146</v>
      </c>
      <c r="AE43" s="14">
        <v>3</v>
      </c>
      <c r="AF43" s="8">
        <v>5</v>
      </c>
      <c r="AG43" s="8">
        <v>3</v>
      </c>
      <c r="AH43" s="25">
        <v>5</v>
      </c>
      <c r="AI43" s="105">
        <f t="shared" si="2"/>
        <v>32.432432432432435</v>
      </c>
      <c r="AJ43" s="101">
        <f t="shared" si="2"/>
        <v>54.054054054054049</v>
      </c>
      <c r="AK43" s="101">
        <f t="shared" si="1"/>
        <v>32.432432432432435</v>
      </c>
      <c r="AL43" s="106">
        <f t="shared" si="1"/>
        <v>54.054054054054049</v>
      </c>
    </row>
    <row r="44" spans="1:40" ht="15.75" thickBot="1" x14ac:dyDescent="0.3">
      <c r="A44">
        <f t="shared" si="3"/>
        <v>12</v>
      </c>
      <c r="B44" s="31"/>
      <c r="C44" s="44" t="s">
        <v>31</v>
      </c>
      <c r="D44" s="45">
        <v>8.1081081081081088</v>
      </c>
      <c r="E44" s="118" t="s">
        <v>142</v>
      </c>
      <c r="F44" s="68" t="s">
        <v>7</v>
      </c>
      <c r="G44" s="68" t="s">
        <v>146</v>
      </c>
      <c r="H44" s="68" t="s">
        <v>146</v>
      </c>
      <c r="I44" s="68" t="s">
        <v>146</v>
      </c>
      <c r="J44" s="68" t="s">
        <v>146</v>
      </c>
      <c r="K44" s="68" t="s">
        <v>146</v>
      </c>
      <c r="L44" s="68" t="s">
        <v>7</v>
      </c>
      <c r="M44" s="68" t="s">
        <v>146</v>
      </c>
      <c r="N44" s="68" t="s">
        <v>146</v>
      </c>
      <c r="O44" s="68" t="s">
        <v>7</v>
      </c>
      <c r="P44" s="68" t="s">
        <v>146</v>
      </c>
      <c r="Q44" s="68" t="s">
        <v>7</v>
      </c>
      <c r="R44" s="68" t="s">
        <v>146</v>
      </c>
      <c r="S44" s="68" t="s">
        <v>146</v>
      </c>
      <c r="T44" s="68" t="s">
        <v>146</v>
      </c>
      <c r="U44" s="68" t="s">
        <v>146</v>
      </c>
      <c r="V44" s="68" t="s">
        <v>146</v>
      </c>
      <c r="W44" s="68" t="s">
        <v>146</v>
      </c>
      <c r="X44" s="68" t="s">
        <v>146</v>
      </c>
      <c r="Y44" s="68" t="s">
        <v>146</v>
      </c>
      <c r="Z44" s="68" t="s">
        <v>146</v>
      </c>
      <c r="AA44" s="68" t="s">
        <v>146</v>
      </c>
      <c r="AB44" s="68" t="s">
        <v>146</v>
      </c>
      <c r="AC44" s="68" t="s">
        <v>7</v>
      </c>
      <c r="AD44" s="92" t="s">
        <v>146</v>
      </c>
      <c r="AE44" s="87">
        <v>3</v>
      </c>
      <c r="AF44" s="88">
        <v>5</v>
      </c>
      <c r="AG44" s="88">
        <v>4</v>
      </c>
      <c r="AH44" s="89">
        <v>2</v>
      </c>
      <c r="AI44" s="107">
        <f t="shared" si="2"/>
        <v>24.324324324324326</v>
      </c>
      <c r="AJ44" s="108">
        <f t="shared" si="2"/>
        <v>40.540540540540547</v>
      </c>
      <c r="AK44" s="108">
        <f t="shared" si="1"/>
        <v>32.432432432432435</v>
      </c>
      <c r="AL44" s="109">
        <f t="shared" si="1"/>
        <v>16.216216216216218</v>
      </c>
    </row>
    <row r="45" spans="1:40" x14ac:dyDescent="0.25">
      <c r="B45" s="5"/>
      <c r="C45" s="156"/>
      <c r="D45" s="15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5"/>
      <c r="AI45" s="62">
        <f>SUM(AI33:AI44)</f>
        <v>227.02702702702703</v>
      </c>
      <c r="AJ45" s="62">
        <f>SUM(AJ33:AJ44)</f>
        <v>443.24324324324334</v>
      </c>
      <c r="AK45" s="62">
        <f>SUM(AK33:AK44)</f>
        <v>329.7297297297298</v>
      </c>
      <c r="AL45" s="62">
        <f>SUM(AL33:AL44)</f>
        <v>372.97297297297297</v>
      </c>
      <c r="AN45" s="61"/>
    </row>
    <row r="46" spans="1:40" x14ac:dyDescent="0.25">
      <c r="B46" s="1"/>
      <c r="C46" s="150"/>
      <c r="D46" s="15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6"/>
      <c r="AC46" s="76"/>
      <c r="AD46" s="10"/>
    </row>
    <row r="47" spans="1:40" x14ac:dyDescent="0.25">
      <c r="B47" s="1"/>
      <c r="C47" s="150"/>
      <c r="D47" s="151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0"/>
      <c r="AG47" s="19"/>
      <c r="AH47" s="115"/>
      <c r="AI47" s="19"/>
    </row>
    <row r="48" spans="1:40" x14ac:dyDescent="0.25">
      <c r="B48" s="1"/>
      <c r="C48" s="150"/>
      <c r="D48" s="15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0"/>
      <c r="AG48" s="19"/>
      <c r="AH48" s="115"/>
      <c r="AI48" s="19"/>
    </row>
    <row r="49" spans="2:40" x14ac:dyDescent="0.25">
      <c r="B49" s="1"/>
      <c r="C49" s="150"/>
      <c r="D49" s="151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0"/>
      <c r="AG49" s="19"/>
      <c r="AH49" s="115"/>
      <c r="AI49" s="19"/>
    </row>
    <row r="50" spans="2:40" x14ac:dyDescent="0.25">
      <c r="B50" s="1"/>
      <c r="C50" s="150"/>
      <c r="D50" s="151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86"/>
      <c r="AG50" s="19"/>
      <c r="AH50" s="115"/>
      <c r="AI50" s="19"/>
    </row>
    <row r="51" spans="2:40" x14ac:dyDescent="0.25">
      <c r="B51" s="1"/>
      <c r="C51" s="150"/>
      <c r="D51" s="151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0"/>
      <c r="AG51" s="19"/>
      <c r="AH51" s="115"/>
      <c r="AI51" s="19"/>
    </row>
    <row r="52" spans="2:40" x14ac:dyDescent="0.25">
      <c r="B52" s="1"/>
      <c r="C52" s="152"/>
      <c r="D52" s="1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0"/>
      <c r="AG52" s="19"/>
      <c r="AH52" s="115"/>
      <c r="AI52" s="19"/>
    </row>
    <row r="53" spans="2:40" x14ac:dyDescent="0.25">
      <c r="C53" s="150"/>
      <c r="D53" s="151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0"/>
      <c r="AG53" s="19"/>
      <c r="AH53" s="115"/>
      <c r="AI53" s="19"/>
    </row>
    <row r="54" spans="2:40" ht="15.75" thickBot="1" x14ac:dyDescent="0.3">
      <c r="C54" s="154"/>
      <c r="D54" s="15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3"/>
      <c r="AG54" s="19"/>
      <c r="AH54" s="115"/>
      <c r="AI54" s="19"/>
    </row>
    <row r="55" spans="2:40" x14ac:dyDescent="0.25">
      <c r="AG55" s="19"/>
      <c r="AH55" s="115"/>
      <c r="AI55" s="19"/>
    </row>
    <row r="56" spans="2:40" x14ac:dyDescent="0.25">
      <c r="AG56" s="19"/>
      <c r="AH56" s="115"/>
      <c r="AI56" s="19"/>
      <c r="AN56" s="2"/>
    </row>
    <row r="57" spans="2:40" x14ac:dyDescent="0.25">
      <c r="AG57" s="19"/>
      <c r="AH57" s="115"/>
      <c r="AI57" s="19"/>
      <c r="AM57" s="3"/>
    </row>
    <row r="58" spans="2:40" x14ac:dyDescent="0.25">
      <c r="AG58" s="19"/>
      <c r="AH58" s="115"/>
      <c r="AI58" s="19"/>
      <c r="AM58" s="3"/>
    </row>
    <row r="59" spans="2:40" x14ac:dyDescent="0.25">
      <c r="AG59" s="19"/>
      <c r="AH59" s="19"/>
      <c r="AI59" s="19"/>
      <c r="AM59" s="3"/>
    </row>
    <row r="60" spans="2:40" x14ac:dyDescent="0.25">
      <c r="AM60" s="3"/>
    </row>
    <row r="61" spans="2:40" x14ac:dyDescent="0.25">
      <c r="AM61" s="3"/>
    </row>
    <row r="62" spans="2:40" x14ac:dyDescent="0.25">
      <c r="AM62" s="3"/>
    </row>
  </sheetData>
  <mergeCells count="16"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50:D50"/>
    <mergeCell ref="B2:C2"/>
    <mergeCell ref="B4:C4"/>
    <mergeCell ref="B19:C19"/>
    <mergeCell ref="AE30:AL30"/>
    <mergeCell ref="AE31:AH31"/>
    <mergeCell ref="AI31:AL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Step 1</vt:lpstr>
      <vt:lpstr>Step 1a</vt:lpstr>
      <vt:lpstr>Step 2</vt:lpstr>
      <vt:lpstr>Step 3</vt:lpstr>
      <vt:lpstr>Steps 3a</vt:lpstr>
      <vt:lpstr>Steps 4</vt:lpstr>
      <vt:lpstr>Step 6</vt:lpstr>
      <vt:lpstr>Step 7</vt:lpstr>
      <vt:lpstr>Step 8</vt:lpstr>
      <vt:lpstr>Step 9</vt:lpstr>
      <vt:lpstr>Step 12 &amp; 12a</vt:lpstr>
      <vt:lpstr>Calc. Imputed Importance</vt:lpstr>
      <vt:lpstr>Step 13</vt:lpstr>
      <vt:lpstr>Step 14</vt:lpstr>
      <vt:lpstr>Step 15</vt:lpstr>
      <vt:lpstr>Step 16 &amp; 17</vt:lpstr>
      <vt:lpstr>Step 20</vt:lpstr>
      <vt:lpstr>(opt)CustomerPerceptionSliders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Schneider</dc:creator>
  <cp:lastModifiedBy>David R. Schneider</cp:lastModifiedBy>
  <dcterms:created xsi:type="dcterms:W3CDTF">2014-10-16T03:10:35Z</dcterms:created>
  <dcterms:modified xsi:type="dcterms:W3CDTF">2018-05-30T18:15:39Z</dcterms:modified>
</cp:coreProperties>
</file>