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finance\03.Tasks\"/>
    </mc:Choice>
  </mc:AlternateContent>
  <xr:revisionPtr revIDLastSave="0" documentId="13_ncr:1_{4A1CD0BD-2C43-4965-A80A-7F153CD169A5}" xr6:coauthVersionLast="47" xr6:coauthVersionMax="47" xr10:uidLastSave="{00000000-0000-0000-0000-000000000000}"/>
  <bookViews>
    <workbookView xWindow="-120" yWindow="-120" windowWidth="20640" windowHeight="11760" activeTab="4" xr2:uid="{00000000-000D-0000-FFFF-FFFF00000000}"/>
  </bookViews>
  <sheets>
    <sheet name="Задача1" sheetId="1" r:id="rId1"/>
    <sheet name="Задача2" sheetId="2" r:id="rId2"/>
    <sheet name="Задача3" sheetId="3" r:id="rId3"/>
    <sheet name="Задача4" sheetId="4" r:id="rId4"/>
    <sheet name="Задача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5" l="1"/>
  <c r="B11" i="5" a="1"/>
  <c r="B11" i="5" s="1"/>
  <c r="B10" i="5"/>
  <c r="B12" i="4"/>
  <c r="B10" i="4"/>
  <c r="B9" i="4"/>
  <c r="B6" i="2"/>
  <c r="C5" i="2"/>
  <c r="D5" i="2"/>
  <c r="E5" i="2"/>
  <c r="F5" i="2"/>
  <c r="G5" i="2"/>
  <c r="H5" i="2"/>
  <c r="B5" i="2"/>
  <c r="C47" i="1"/>
  <c r="C5" i="1"/>
  <c r="D5" i="1"/>
  <c r="E5" i="1"/>
  <c r="F5" i="1"/>
  <c r="G5" i="1"/>
  <c r="B5" i="1"/>
  <c r="H4" i="1"/>
  <c r="H5" i="1" s="1"/>
  <c r="B7" i="2" l="1"/>
  <c r="B6" i="1"/>
  <c r="B10" i="2" l="1"/>
  <c r="B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<sst xmlns="http://schemas.openxmlformats.org/spreadsheetml/2006/main" count="41" uniqueCount="41">
  <si>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</si>
  <si>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месяц</t>
  </si>
  <si>
    <t>доходность</t>
  </si>
  <si>
    <t>Доля от всего срока</t>
  </si>
  <si>
    <t>Месяцев шт.</t>
  </si>
  <si>
    <t>Решение через СУММПРОИЗ()</t>
  </si>
  <si>
    <t>Решение через СРЗНАЧ()</t>
  </si>
  <si>
    <r>
      <t>Ответ: ожидаемая доходность</t>
    </r>
    <r>
      <rPr>
        <b/>
        <sz val="11"/>
        <color theme="1"/>
        <rFont val="Calibri"/>
        <family val="2"/>
        <charset val="204"/>
        <scheme val="minor"/>
      </rPr>
      <t xml:space="preserve"> 0,28%</t>
    </r>
  </si>
  <si>
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</si>
  <si>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>Года</t>
  </si>
  <si>
    <t>Средняя геометрическая доходность</t>
  </si>
  <si>
    <t>Доходности</t>
  </si>
  <si>
    <t>Инвестиции</t>
  </si>
  <si>
    <t>Решение через БС()</t>
  </si>
  <si>
    <t>Решение через формулу наращения сложых процентов</t>
  </si>
  <si>
    <r>
      <t xml:space="preserve">Ответ: через пять лет при доходности 5,27% на счетах фонда будет сумма </t>
    </r>
    <r>
      <rPr>
        <b/>
        <sz val="11"/>
        <color theme="1"/>
        <rFont val="Calibri"/>
        <family val="2"/>
        <charset val="204"/>
        <scheme val="minor"/>
      </rPr>
      <t>129 257</t>
    </r>
    <r>
      <rPr>
        <sz val="11"/>
        <color theme="1"/>
        <rFont val="Calibri"/>
        <family val="2"/>
        <scheme val="minor"/>
      </rPr>
      <t xml:space="preserve"> долларов </t>
    </r>
    <r>
      <rPr>
        <b/>
        <sz val="11"/>
        <color theme="1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 центов</t>
    </r>
  </si>
  <si>
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</si>
  <si>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>Средняя геометрическая доходность СРГЕОМ()</t>
  </si>
  <si>
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</si>
  <si>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Решение</t>
  </si>
  <si>
    <t>Категории</t>
  </si>
  <si>
    <t>1 категория ( стаж &gt; 10 лет)</t>
  </si>
  <si>
    <t>2 категория ( 2&lt; стаж &lt; 10)</t>
  </si>
  <si>
    <t>3 категория ( стаж &lt; 2 лет)</t>
  </si>
  <si>
    <t>P(A)</t>
  </si>
  <si>
    <t>P(B|A)</t>
  </si>
  <si>
    <t>P(B) полная вероятность</t>
  </si>
  <si>
    <t>P(A|B) Теорема Байеса</t>
  </si>
  <si>
    <t>Ответ: Вероятность того, что водитель категории 1 попал в ДТП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</si>
  <si>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</si>
  <si>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</si>
  <si>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</si>
  <si>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</si>
  <si>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</si>
  <si>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Месяцы</t>
  </si>
  <si>
    <t>Цена акции</t>
  </si>
  <si>
    <t>Цена ресурса</t>
  </si>
  <si>
    <t>Корелляция</t>
  </si>
  <si>
    <t>Регрессия</t>
  </si>
  <si>
    <r>
      <t>Ответ: уравнение регрессии</t>
    </r>
    <r>
      <rPr>
        <b/>
        <sz val="11"/>
        <color theme="1"/>
        <rFont val="Calibri"/>
        <family val="2"/>
        <charset val="204"/>
        <scheme val="minor"/>
      </rPr>
      <t xml:space="preserve"> 11,465+0,0331x=y</t>
    </r>
  </si>
  <si>
    <r>
      <t xml:space="preserve">Прогноз цены акции на 13 месяц - </t>
    </r>
    <r>
      <rPr>
        <b/>
        <sz val="11"/>
        <color theme="1"/>
        <rFont val="Calibri"/>
        <family val="2"/>
        <charset val="204"/>
        <scheme val="minor"/>
      </rPr>
      <t>16,73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</si>
</sst>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$-409]#,##0.00"/>
    <numFmt numFmtId="169" formatCode="[$$-409]#,##0.00_ ;[Red]\-[$$-409]#,##0.00\ "/>
    <numFmt numFmtId="170" formatCode="#,##0.0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  <xf numFmtId="10" fontId="1" fillId="0" borderId="0" xfId="0" applyNumberFormat="1" applyFont="1"/>
    <xf numFmtId="10" fontId="1" fillId="0" borderId="1" xfId="0" applyNumberFormat="1" applyFont="1" applyBorder="1"/>
    <xf numFmtId="168" fontId="0" fillId="0" borderId="0" xfId="0" applyNumberFormat="1"/>
    <xf numFmtId="169" fontId="1" fillId="0" borderId="0" xfId="0" applyNumberFormat="1" applyFont="1"/>
    <xf numFmtId="168" fontId="1" fillId="0" borderId="0" xfId="0" applyNumberFormat="1" applyFont="1"/>
    <xf numFmtId="0" fontId="0" fillId="0" borderId="0" xfId="0" applyAlignment="1">
      <alignment horizontal="right" indent="1"/>
    </xf>
    <xf numFmtId="170" fontId="0" fillId="0" borderId="0" xfId="0" applyNumberFormat="1" applyAlignment="1">
      <alignment wrapText="1"/>
    </xf>
    <xf numFmtId="0" fontId="0" fillId="0" borderId="0" xfId="0" applyFill="1" applyBorder="1"/>
    <xf numFmtId="0" fontId="0" fillId="2" borderId="1" xfId="0" applyFill="1" applyBorder="1"/>
    <xf numFmtId="2" fontId="1" fillId="0" borderId="0" xfId="0" applyNumberFormat="1" applyFont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Цена акции в зависимости от цены ресурса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Задача5!$B$9:$M$9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Задача5!$C$8:$N$8</c:f>
              <c:numCache>
                <c:formatCode>0.00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C5C-4FE6-835E-2B281FCC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343983"/>
        <c:axId val="895104127"/>
      </c:scatterChart>
      <c:valAx>
        <c:axId val="135034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  <a:r>
                  <a:rPr lang="ru-RU" baseline="0"/>
                  <a:t> ресурса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104127"/>
        <c:crosses val="autoZero"/>
        <c:crossBetween val="midCat"/>
      </c:valAx>
      <c:valAx>
        <c:axId val="89510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34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180974</xdr:rowOff>
    </xdr:from>
    <xdr:to>
      <xdr:col>13</xdr:col>
      <xdr:colOff>590550</xdr:colOff>
      <xdr:row>25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17F46E7-0969-EB26-EC5A-7ACAA121C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A14" sqref="A14"/>
    </sheetView>
  </sheetViews>
  <sheetFormatPr defaultRowHeight="15" x14ac:dyDescent="0.25"/>
  <cols>
    <col min="1" max="1" width="45.140625" customWidth="1"/>
    <col min="3" max="3" width="11.42578125" customWidth="1"/>
  </cols>
  <sheetData>
    <row r="1" spans="1:8" ht="123" customHeight="1" x14ac:dyDescent="0.25">
      <c r="A1" s="1" t="s">
        <v>0</v>
      </c>
    </row>
    <row r="3" spans="1:8" x14ac:dyDescent="0.25">
      <c r="A3" t="s">
        <v>5</v>
      </c>
    </row>
    <row r="4" spans="1:8" x14ac:dyDescent="0.25">
      <c r="A4" s="5" t="s">
        <v>4</v>
      </c>
      <c r="B4" s="6">
        <v>36</v>
      </c>
      <c r="C4" s="7">
        <v>1</v>
      </c>
      <c r="D4" s="6">
        <v>2</v>
      </c>
      <c r="E4" s="6">
        <v>3</v>
      </c>
      <c r="F4" s="6">
        <v>6</v>
      </c>
      <c r="G4" s="6">
        <v>23</v>
      </c>
      <c r="H4" s="7">
        <f>B4-SUM(C4:G4)</f>
        <v>1</v>
      </c>
    </row>
    <row r="5" spans="1:8" x14ac:dyDescent="0.25">
      <c r="A5" s="5" t="s">
        <v>3</v>
      </c>
      <c r="B5" s="6">
        <f>B4/$B$4</f>
        <v>1</v>
      </c>
      <c r="C5" s="6">
        <f t="shared" ref="C5:H5" si="0">C4/$B$4</f>
        <v>2.7777777777777776E-2</v>
      </c>
      <c r="D5" s="6">
        <f t="shared" si="0"/>
        <v>5.5555555555555552E-2</v>
      </c>
      <c r="E5" s="6">
        <f t="shared" si="0"/>
        <v>8.3333333333333329E-2</v>
      </c>
      <c r="F5" s="6">
        <f t="shared" si="0"/>
        <v>0.16666666666666666</v>
      </c>
      <c r="G5" s="6">
        <f t="shared" si="0"/>
        <v>0.63888888888888884</v>
      </c>
      <c r="H5" s="6">
        <f t="shared" si="0"/>
        <v>2.7777777777777776E-2</v>
      </c>
    </row>
    <row r="6" spans="1:8" x14ac:dyDescent="0.25">
      <c r="A6" s="6"/>
      <c r="B6" s="10">
        <f>SUMPRODUCT(C5:H5,C6:H6)</f>
        <v>2.777777777777777E-3</v>
      </c>
      <c r="C6" s="8">
        <v>0.15</v>
      </c>
      <c r="D6" s="8">
        <v>0.1</v>
      </c>
      <c r="E6" s="8">
        <v>0.05</v>
      </c>
      <c r="F6" s="8">
        <v>-0.05</v>
      </c>
      <c r="G6" s="8">
        <v>0</v>
      </c>
      <c r="H6" s="8">
        <v>-0.1</v>
      </c>
    </row>
    <row r="9" spans="1:8" x14ac:dyDescent="0.25">
      <c r="A9" t="s">
        <v>6</v>
      </c>
    </row>
    <row r="10" spans="1:8" x14ac:dyDescent="0.25">
      <c r="B10" s="6" t="s">
        <v>1</v>
      </c>
      <c r="C10" s="6" t="s">
        <v>2</v>
      </c>
    </row>
    <row r="11" spans="1:8" x14ac:dyDescent="0.25">
      <c r="B11" s="6">
        <v>1</v>
      </c>
      <c r="C11" s="8">
        <v>0</v>
      </c>
    </row>
    <row r="12" spans="1:8" x14ac:dyDescent="0.25">
      <c r="A12" t="s">
        <v>7</v>
      </c>
      <c r="B12" s="6">
        <v>2</v>
      </c>
      <c r="C12" s="8">
        <v>0</v>
      </c>
    </row>
    <row r="13" spans="1:8" x14ac:dyDescent="0.25">
      <c r="B13" s="6">
        <v>3</v>
      </c>
      <c r="C13" s="8">
        <v>0</v>
      </c>
    </row>
    <row r="14" spans="1:8" x14ac:dyDescent="0.25">
      <c r="B14" s="6">
        <v>4</v>
      </c>
      <c r="C14" s="8">
        <v>0</v>
      </c>
    </row>
    <row r="15" spans="1:8" x14ac:dyDescent="0.25">
      <c r="B15" s="6">
        <v>5</v>
      </c>
      <c r="C15" s="8">
        <v>0</v>
      </c>
    </row>
    <row r="16" spans="1:8" x14ac:dyDescent="0.25">
      <c r="B16" s="6">
        <v>6</v>
      </c>
      <c r="C16" s="8">
        <v>0</v>
      </c>
    </row>
    <row r="17" spans="2:3" x14ac:dyDescent="0.25">
      <c r="B17" s="6">
        <v>7</v>
      </c>
      <c r="C17" s="8">
        <v>0</v>
      </c>
    </row>
    <row r="18" spans="2:3" x14ac:dyDescent="0.25">
      <c r="B18" s="6">
        <v>8</v>
      </c>
      <c r="C18" s="8">
        <v>0</v>
      </c>
    </row>
    <row r="19" spans="2:3" x14ac:dyDescent="0.25">
      <c r="B19" s="6">
        <v>9</v>
      </c>
      <c r="C19" s="8">
        <v>0</v>
      </c>
    </row>
    <row r="20" spans="2:3" x14ac:dyDescent="0.25">
      <c r="B20" s="6">
        <v>10</v>
      </c>
      <c r="C20" s="8">
        <v>0</v>
      </c>
    </row>
    <row r="21" spans="2:3" x14ac:dyDescent="0.25">
      <c r="B21" s="6">
        <v>11</v>
      </c>
      <c r="C21" s="8">
        <v>0</v>
      </c>
    </row>
    <row r="22" spans="2:3" x14ac:dyDescent="0.25">
      <c r="B22" s="6">
        <v>12</v>
      </c>
      <c r="C22" s="8">
        <v>0</v>
      </c>
    </row>
    <row r="23" spans="2:3" x14ac:dyDescent="0.25">
      <c r="B23" s="6">
        <v>13</v>
      </c>
      <c r="C23" s="8">
        <v>0</v>
      </c>
    </row>
    <row r="24" spans="2:3" x14ac:dyDescent="0.25">
      <c r="B24" s="6">
        <v>14</v>
      </c>
      <c r="C24" s="8">
        <v>0</v>
      </c>
    </row>
    <row r="25" spans="2:3" x14ac:dyDescent="0.25">
      <c r="B25" s="6">
        <v>15</v>
      </c>
      <c r="C25" s="8">
        <v>0</v>
      </c>
    </row>
    <row r="26" spans="2:3" x14ac:dyDescent="0.25">
      <c r="B26" s="6">
        <v>16</v>
      </c>
      <c r="C26" s="8">
        <v>0</v>
      </c>
    </row>
    <row r="27" spans="2:3" x14ac:dyDescent="0.25">
      <c r="B27" s="6">
        <v>17</v>
      </c>
      <c r="C27" s="8">
        <v>0</v>
      </c>
    </row>
    <row r="28" spans="2:3" x14ac:dyDescent="0.25">
      <c r="B28" s="6">
        <v>18</v>
      </c>
      <c r="C28" s="8">
        <v>0</v>
      </c>
    </row>
    <row r="29" spans="2:3" x14ac:dyDescent="0.25">
      <c r="B29" s="6">
        <v>19</v>
      </c>
      <c r="C29" s="8">
        <v>0</v>
      </c>
    </row>
    <row r="30" spans="2:3" x14ac:dyDescent="0.25">
      <c r="B30" s="6">
        <v>20</v>
      </c>
      <c r="C30" s="8">
        <v>0</v>
      </c>
    </row>
    <row r="31" spans="2:3" x14ac:dyDescent="0.25">
      <c r="B31" s="6">
        <v>21</v>
      </c>
      <c r="C31" s="8">
        <v>0</v>
      </c>
    </row>
    <row r="32" spans="2:3" x14ac:dyDescent="0.25">
      <c r="B32" s="6">
        <v>22</v>
      </c>
      <c r="C32" s="8">
        <v>0</v>
      </c>
    </row>
    <row r="33" spans="2:3" x14ac:dyDescent="0.25">
      <c r="B33" s="6">
        <v>23</v>
      </c>
      <c r="C33" s="8">
        <v>0</v>
      </c>
    </row>
    <row r="34" spans="2:3" x14ac:dyDescent="0.25">
      <c r="B34" s="6">
        <v>24</v>
      </c>
      <c r="C34" s="8">
        <v>0.15</v>
      </c>
    </row>
    <row r="35" spans="2:3" x14ac:dyDescent="0.25">
      <c r="B35" s="6">
        <v>25</v>
      </c>
      <c r="C35" s="8">
        <v>0.1</v>
      </c>
    </row>
    <row r="36" spans="2:3" x14ac:dyDescent="0.25">
      <c r="B36" s="6">
        <v>26</v>
      </c>
      <c r="C36" s="8">
        <v>0.1</v>
      </c>
    </row>
    <row r="37" spans="2:3" x14ac:dyDescent="0.25">
      <c r="B37" s="6">
        <v>27</v>
      </c>
      <c r="C37" s="8">
        <v>0.05</v>
      </c>
    </row>
    <row r="38" spans="2:3" x14ac:dyDescent="0.25">
      <c r="B38" s="6">
        <v>28</v>
      </c>
      <c r="C38" s="8">
        <v>0.05</v>
      </c>
    </row>
    <row r="39" spans="2:3" x14ac:dyDescent="0.25">
      <c r="B39" s="6">
        <v>29</v>
      </c>
      <c r="C39" s="8">
        <v>0.05</v>
      </c>
    </row>
    <row r="40" spans="2:3" x14ac:dyDescent="0.25">
      <c r="B40" s="6">
        <v>30</v>
      </c>
      <c r="C40" s="8">
        <v>-0.05</v>
      </c>
    </row>
    <row r="41" spans="2:3" x14ac:dyDescent="0.25">
      <c r="B41" s="6">
        <v>31</v>
      </c>
      <c r="C41" s="8">
        <v>-0.05</v>
      </c>
    </row>
    <row r="42" spans="2:3" x14ac:dyDescent="0.25">
      <c r="B42" s="6">
        <v>32</v>
      </c>
      <c r="C42" s="8">
        <v>-0.05</v>
      </c>
    </row>
    <row r="43" spans="2:3" x14ac:dyDescent="0.25">
      <c r="B43" s="6">
        <v>33</v>
      </c>
      <c r="C43" s="8">
        <v>-0.05</v>
      </c>
    </row>
    <row r="44" spans="2:3" x14ac:dyDescent="0.25">
      <c r="B44" s="6">
        <v>34</v>
      </c>
      <c r="C44" s="8">
        <v>-0.05</v>
      </c>
    </row>
    <row r="45" spans="2:3" x14ac:dyDescent="0.25">
      <c r="B45" s="6">
        <v>35</v>
      </c>
      <c r="C45" s="8">
        <v>-0.05</v>
      </c>
    </row>
    <row r="46" spans="2:3" x14ac:dyDescent="0.25">
      <c r="B46" s="6">
        <v>36</v>
      </c>
      <c r="C46" s="8">
        <v>-0.1</v>
      </c>
    </row>
    <row r="47" spans="2:3" x14ac:dyDescent="0.25">
      <c r="C47" s="9">
        <f>AVERAGE(C11:C46)</f>
        <v>2.7777777777777779E-3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B0DC-0957-4A1D-B1C7-BCEA06DC60A0}">
  <dimension ref="A1:H14"/>
  <sheetViews>
    <sheetView workbookViewId="0">
      <selection activeCell="I10" sqref="I10"/>
    </sheetView>
  </sheetViews>
  <sheetFormatPr defaultRowHeight="15" x14ac:dyDescent="0.25"/>
  <cols>
    <col min="1" max="1" width="52.5703125" customWidth="1"/>
    <col min="2" max="2" width="12.28515625" bestFit="1" customWidth="1"/>
  </cols>
  <sheetData>
    <row r="1" spans="1:8" ht="111" customHeight="1" x14ac:dyDescent="0.25">
      <c r="A1" s="1" t="s">
        <v>8</v>
      </c>
    </row>
    <row r="3" spans="1:8" x14ac:dyDescent="0.25">
      <c r="A3" s="3" t="s">
        <v>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 s="3" t="s">
        <v>11</v>
      </c>
      <c r="B4" s="2">
        <v>0.05</v>
      </c>
      <c r="C4" s="2">
        <v>-0.02</v>
      </c>
      <c r="D4" s="2">
        <v>0.12</v>
      </c>
      <c r="E4" s="2">
        <v>7.0000000000000007E-2</v>
      </c>
      <c r="F4" s="2">
        <v>-0.04</v>
      </c>
      <c r="G4" s="2">
        <v>0.11</v>
      </c>
      <c r="H4" s="2">
        <v>0.09</v>
      </c>
    </row>
    <row r="5" spans="1:8" x14ac:dyDescent="0.25">
      <c r="B5" s="2">
        <f>1+B4</f>
        <v>1.05</v>
      </c>
      <c r="C5" s="2">
        <f t="shared" ref="C5:H5" si="0">1+C4</f>
        <v>0.98</v>
      </c>
      <c r="D5" s="2">
        <f t="shared" si="0"/>
        <v>1.1200000000000001</v>
      </c>
      <c r="E5" s="2">
        <f t="shared" si="0"/>
        <v>1.07</v>
      </c>
      <c r="F5" s="2">
        <f t="shared" si="0"/>
        <v>0.96</v>
      </c>
      <c r="G5" s="2">
        <f t="shared" si="0"/>
        <v>1.1100000000000001</v>
      </c>
      <c r="H5" s="2">
        <f t="shared" si="0"/>
        <v>1.0900000000000001</v>
      </c>
    </row>
    <row r="6" spans="1:8" x14ac:dyDescent="0.25">
      <c r="A6" s="14" t="s">
        <v>17</v>
      </c>
      <c r="B6" s="4">
        <f>GEOMEAN(B5:H5)-1</f>
        <v>5.2667285863485791E-2</v>
      </c>
      <c r="C6" s="2"/>
      <c r="D6" s="2"/>
      <c r="E6" s="2"/>
      <c r="F6" s="2"/>
      <c r="G6" s="2"/>
      <c r="H6" s="2"/>
    </row>
    <row r="7" spans="1:8" x14ac:dyDescent="0.25">
      <c r="A7" s="3" t="s">
        <v>10</v>
      </c>
      <c r="B7" s="4">
        <f>PRODUCT(B5:H5)^(1/H3)-1</f>
        <v>5.2667285863485791E-2</v>
      </c>
    </row>
    <row r="8" spans="1:8" x14ac:dyDescent="0.25">
      <c r="A8" s="3" t="s">
        <v>12</v>
      </c>
      <c r="B8" s="11">
        <v>100000</v>
      </c>
    </row>
    <row r="10" spans="1:8" x14ac:dyDescent="0.25">
      <c r="A10" s="3" t="s">
        <v>13</v>
      </c>
      <c r="B10" s="12">
        <f>FV(B7,F3,,-B8)</f>
        <v>129257.46433998668</v>
      </c>
    </row>
    <row r="12" spans="1:8" x14ac:dyDescent="0.25">
      <c r="A12" s="3" t="s">
        <v>14</v>
      </c>
      <c r="B12" s="13">
        <f>B8*(1+B7)^F3</f>
        <v>129257.46433998668</v>
      </c>
    </row>
    <row r="14" spans="1:8" x14ac:dyDescent="0.25">
      <c r="A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AE89-3BC8-4317-BB74-9390D1D1CEA5}">
  <dimension ref="A1"/>
  <sheetViews>
    <sheetView workbookViewId="0">
      <selection activeCell="C12" sqref="C12"/>
    </sheetView>
  </sheetViews>
  <sheetFormatPr defaultRowHeight="15" x14ac:dyDescent="0.25"/>
  <cols>
    <col min="1" max="1" width="49.42578125" customWidth="1"/>
  </cols>
  <sheetData>
    <row r="1" spans="1:1" ht="90" x14ac:dyDescent="0.25">
      <c r="A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4A-A75B-4F2C-9F2E-A326377874A0}">
  <dimension ref="A1:C12"/>
  <sheetViews>
    <sheetView topLeftCell="A7" workbookViewId="0">
      <selection activeCell="A13" sqref="A13"/>
    </sheetView>
  </sheetViews>
  <sheetFormatPr defaultRowHeight="15" x14ac:dyDescent="0.25"/>
  <cols>
    <col min="1" max="1" width="70.28515625" customWidth="1"/>
  </cols>
  <sheetData>
    <row r="1" spans="1:3" ht="141.75" customHeight="1" x14ac:dyDescent="0.25">
      <c r="A1" s="15" t="s">
        <v>18</v>
      </c>
    </row>
    <row r="3" spans="1:3" x14ac:dyDescent="0.25">
      <c r="A3" t="s">
        <v>19</v>
      </c>
    </row>
    <row r="4" spans="1:3" x14ac:dyDescent="0.25">
      <c r="A4" s="3" t="s">
        <v>20</v>
      </c>
      <c r="B4" t="s">
        <v>24</v>
      </c>
      <c r="C4" t="s">
        <v>25</v>
      </c>
    </row>
    <row r="5" spans="1:3" x14ac:dyDescent="0.25">
      <c r="A5" s="3" t="s">
        <v>21</v>
      </c>
      <c r="B5" s="2">
        <v>0.3</v>
      </c>
      <c r="C5" s="2">
        <v>0.01</v>
      </c>
    </row>
    <row r="6" spans="1:3" x14ac:dyDescent="0.25">
      <c r="A6" s="3" t="s">
        <v>22</v>
      </c>
      <c r="B6" s="2">
        <v>0.5</v>
      </c>
      <c r="C6" s="2">
        <v>0.03</v>
      </c>
    </row>
    <row r="7" spans="1:3" x14ac:dyDescent="0.25">
      <c r="A7" s="3" t="s">
        <v>23</v>
      </c>
      <c r="B7" s="2">
        <v>0.2</v>
      </c>
      <c r="C7" s="2">
        <v>0.1</v>
      </c>
    </row>
    <row r="9" spans="1:3" x14ac:dyDescent="0.25">
      <c r="A9" s="3" t="s">
        <v>26</v>
      </c>
      <c r="B9" s="4">
        <f>SUMPRODUCT(B5:B7,C5:C7)</f>
        <v>3.8000000000000006E-2</v>
      </c>
    </row>
    <row r="10" spans="1:3" x14ac:dyDescent="0.25">
      <c r="A10" s="3" t="s">
        <v>27</v>
      </c>
      <c r="B10" s="9">
        <f>B5*C5/B9</f>
        <v>7.8947368421052627E-2</v>
      </c>
    </row>
    <row r="12" spans="1:3" x14ac:dyDescent="0.25">
      <c r="A12" s="3" t="s">
        <v>28</v>
      </c>
      <c r="B12" s="9">
        <f>B10</f>
        <v>7.8947368421052627E-2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EBD1-F300-4DA0-A578-CADB9858CD45}">
  <dimension ref="A1:N15"/>
  <sheetViews>
    <sheetView tabSelected="1" topLeftCell="A4" workbookViewId="0">
      <selection activeCell="C20" sqref="C20"/>
    </sheetView>
  </sheetViews>
  <sheetFormatPr defaultRowHeight="15" x14ac:dyDescent="0.25"/>
  <cols>
    <col min="1" max="1" width="14.140625" customWidth="1"/>
  </cols>
  <sheetData>
    <row r="1" spans="1:14" x14ac:dyDescent="0.25">
      <c r="A1" t="s">
        <v>29</v>
      </c>
    </row>
    <row r="2" spans="1:14" x14ac:dyDescent="0.25">
      <c r="A2" t="s">
        <v>30</v>
      </c>
    </row>
    <row r="3" spans="1:14" x14ac:dyDescent="0.25">
      <c r="A3" t="s">
        <v>31</v>
      </c>
    </row>
    <row r="4" spans="1:14" x14ac:dyDescent="0.25">
      <c r="A4" t="s">
        <v>32</v>
      </c>
    </row>
    <row r="5" spans="1:14" x14ac:dyDescent="0.25">
      <c r="A5" t="s">
        <v>33</v>
      </c>
    </row>
    <row r="7" spans="1:14" x14ac:dyDescent="0.25">
      <c r="A7" s="6" t="s">
        <v>34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17">
        <v>13</v>
      </c>
    </row>
    <row r="8" spans="1:14" x14ac:dyDescent="0.25">
      <c r="A8" s="6" t="s">
        <v>35</v>
      </c>
      <c r="B8" s="19">
        <v>12.1</v>
      </c>
      <c r="C8" s="19">
        <v>15.2</v>
      </c>
      <c r="D8" s="19">
        <v>15.3</v>
      </c>
      <c r="E8" s="19">
        <v>15.7</v>
      </c>
      <c r="F8" s="19">
        <v>15.2</v>
      </c>
      <c r="G8" s="19">
        <v>16.100000000000001</v>
      </c>
      <c r="H8" s="19">
        <v>16.5</v>
      </c>
      <c r="I8" s="19">
        <v>17.100000000000001</v>
      </c>
      <c r="J8" s="19">
        <v>17.2</v>
      </c>
      <c r="K8" s="19">
        <v>17</v>
      </c>
      <c r="L8" s="19">
        <v>16.8</v>
      </c>
      <c r="M8" s="19">
        <v>16.899999999999999</v>
      </c>
      <c r="N8" s="18">
        <f>C11+B11*M9</f>
        <v>16.733602605159945</v>
      </c>
    </row>
    <row r="9" spans="1:14" x14ac:dyDescent="0.25">
      <c r="A9" s="6" t="s">
        <v>36</v>
      </c>
      <c r="B9" s="6">
        <v>115</v>
      </c>
      <c r="C9" s="6">
        <v>119</v>
      </c>
      <c r="D9" s="6">
        <v>121</v>
      </c>
      <c r="E9" s="6">
        <v>130</v>
      </c>
      <c r="F9" s="6">
        <v>131</v>
      </c>
      <c r="G9" s="6">
        <v>150</v>
      </c>
      <c r="H9" s="6">
        <v>155</v>
      </c>
      <c r="I9" s="6">
        <v>172</v>
      </c>
      <c r="J9" s="6">
        <v>174</v>
      </c>
      <c r="K9" s="6">
        <v>168</v>
      </c>
      <c r="L9" s="6">
        <v>161</v>
      </c>
      <c r="M9" s="6">
        <v>159</v>
      </c>
    </row>
    <row r="10" spans="1:14" x14ac:dyDescent="0.25">
      <c r="A10" s="16" t="s">
        <v>37</v>
      </c>
      <c r="B10">
        <f>CORREL(C8:M8,B9:L9)</f>
        <v>0.93090163437304796</v>
      </c>
    </row>
    <row r="11" spans="1:14" x14ac:dyDescent="0.25">
      <c r="A11" s="16" t="s">
        <v>38</v>
      </c>
      <c r="B11" cm="1">
        <f t="array" ref="B11:C11">LINEST(C8:M8,B9:L9)</f>
        <v>3.3134827821956758E-2</v>
      </c>
      <c r="C11">
        <v>11.465164981468821</v>
      </c>
    </row>
    <row r="14" spans="1:14" x14ac:dyDescent="0.25">
      <c r="A14" t="s">
        <v>39</v>
      </c>
    </row>
    <row r="15" spans="1:14" x14ac:dyDescent="0.25">
      <c r="A1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Задача1</vt:lpstr>
      <vt:lpstr>Задача2</vt:lpstr>
      <vt:lpstr>Задача3</vt:lpstr>
      <vt:lpstr>Задача4</vt:lpstr>
      <vt:lpstr>Задача5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2023-08-12T13:43:49Z</dcterms:modified>
</cp:coreProperties>
</file>