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finance\04.Lecture\"/>
    </mc:Choice>
  </mc:AlternateContent>
  <xr:revisionPtr revIDLastSave="0" documentId="13_ncr:1_{89FCA722-994B-4E37-98F1-FD6AE87D372E}" xr6:coauthVersionLast="47" xr6:coauthVersionMax="47" xr10:uidLastSave="{00000000-0000-0000-0000-000000000000}"/>
  <bookViews>
    <workbookView xWindow="16212" yWindow="-108" windowWidth="23256" windowHeight="13176" activeTab="3" xr2:uid="{00000000-000D-0000-FFFF-FFFF00000000}"/>
  </bookViews>
  <sheets>
    <sheet name="Task01" sheetId="1" r:id="rId1"/>
    <sheet name="Task02" sheetId="2" r:id="rId2"/>
    <sheet name="Task03" sheetId="3" r:id="rId3"/>
    <sheet name="Task0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2" l="1"/>
  <c r="C17" i="2"/>
  <c r="C16" i="2"/>
  <c r="C15" i="2"/>
  <c r="C20" i="2"/>
  <c r="C19" i="2"/>
  <c r="C18" i="2"/>
  <c r="C8" i="1"/>
  <c r="C9" i="1"/>
  <c r="B18" i="4"/>
  <c r="B17" i="4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B9" i="3"/>
  <c r="C22" i="2" l="1"/>
  <c r="C10" i="1"/>
  <c r="C11" i="1" s="1"/>
  <c r="C13" i="1" s="1"/>
  <c r="A7" i="3"/>
</calcChain>
</file>

<file path=xl/sharedStrings.xml><?xml version="1.0" encoding="utf-8"?>
<sst xmlns="http://schemas.openxmlformats.org/spreadsheetml/2006/main" count="80" uniqueCount="73">
  <si>
    <t>В городе 85% автомобилей зеленые и 15% синие. Свидетель ДТП ночью идентифицировал автомобиль как синий. Однако известно, что в сумерках человек правильно идентифицирует цвет в 80% случаев. Вопрос: какова вероятность того, что автомобиль-нарушитель был действительно синий?</t>
  </si>
  <si>
    <t xml:space="preserve">Решение. Наша цель – правильно применить формулу Байеса, а для этого надо точно расписать, какие события мы в этой формуле рассматриваем применительно к нашей конкретной задаче. </t>
  </si>
  <si>
    <t>P(A)</t>
  </si>
  <si>
    <t>P(B)</t>
  </si>
  <si>
    <t>P(B|A)</t>
  </si>
  <si>
    <t>P(A|B)</t>
  </si>
  <si>
    <t>Если известны условные вероятности поведения акции в разных состояниях экономики, и известно, что акция выросла, какова вероятность, что состояние экономики позитивное?</t>
  </si>
  <si>
    <t>Состояние экономики страны</t>
  </si>
  <si>
    <t>Вероятность этого состояния</t>
  </si>
  <si>
    <t>Поведение акций</t>
  </si>
  <si>
    <t>Рост</t>
  </si>
  <si>
    <t>Нейтрально</t>
  </si>
  <si>
    <t>Падение</t>
  </si>
  <si>
    <t>Позитивное</t>
  </si>
  <si>
    <t>Нейтральное</t>
  </si>
  <si>
    <t>Негативное</t>
  </si>
  <si>
    <t>Условная вероятность</t>
  </si>
  <si>
    <t>Киоск занимается продажей газет. Каждое утро он покупает газеты по цене $0,7 за штуку и продает их в течение дня по $1,0. Пусть известно, что вероятности продать определенное количество газет следующие:</t>
  </si>
  <si>
    <t>Определить оптимальный размер закупки газет утром.</t>
  </si>
  <si>
    <t>Вероятность продать данное количество</t>
  </si>
  <si>
    <t>Закупочная цена за шт. $</t>
  </si>
  <si>
    <t>Конечная цена за шт. $</t>
  </si>
  <si>
    <t>Прибыль</t>
  </si>
  <si>
    <t>Закупка газет шт.</t>
  </si>
  <si>
    <t>матожидание                  \            Количество газет</t>
  </si>
  <si>
    <t>Теперь графически можно определить оптимум с максимальной прибылью = 10 газет</t>
  </si>
  <si>
    <t>Этот эффект диверсификации можно продемонстрировать с помощью Excel, рассчитав доходность и риск для портфеля из двух активов (акций General Electric и Vertex).</t>
  </si>
  <si>
    <t>Портфель из 2 активов</t>
  </si>
  <si>
    <t>Все акции General Electric</t>
  </si>
  <si>
    <t>Все акции Vertex</t>
  </si>
  <si>
    <t>Исходные данные</t>
  </si>
  <si>
    <t>Доходность General Electric (годовых!)</t>
  </si>
  <si>
    <t>Доходность Vertex(годовых!)</t>
  </si>
  <si>
    <t>Коэффициент корреляции между доходностями</t>
  </si>
  <si>
    <t>Волатильность General Electric (годовых!)</t>
  </si>
  <si>
    <t>Волатильность Vertex (годовых!)</t>
  </si>
  <si>
    <t>Формулы Марковыица:</t>
  </si>
  <si>
    <t>Доходность портфеля GE-Vertex</t>
  </si>
  <si>
    <t>Волотильность портфеля GE-Vertex</t>
  </si>
  <si>
    <t>Полноя вероятность правильной идентификации света =  цвет синий при уловии правда * цвет синий при условии ложь = P(A)*P(B1|A) + P(A)*P(B2|A)</t>
  </si>
  <si>
    <t>P(A)*P(B|A)/P(B)</t>
  </si>
  <si>
    <t>Синий</t>
  </si>
  <si>
    <t>Цвет синий</t>
  </si>
  <si>
    <t xml:space="preserve">Случайное событие </t>
  </si>
  <si>
    <t>Идентификация не правильная | цвет синий</t>
  </si>
  <si>
    <t>Идентификация правильная |  синий</t>
  </si>
  <si>
    <t>Цвет синий | идентификация правилная</t>
  </si>
  <si>
    <t>P(B1|А)</t>
  </si>
  <si>
    <t>P(B2|A)</t>
  </si>
  <si>
    <t>Идентификация правильная</t>
  </si>
  <si>
    <t>Ответ: вероятность того что синий цвет авто при условии правильной идентификации</t>
  </si>
  <si>
    <t>Решение:</t>
  </si>
  <si>
    <t>Полная вероятность роста</t>
  </si>
  <si>
    <t>Случайное событие</t>
  </si>
  <si>
    <t>Форм.вероят</t>
  </si>
  <si>
    <t>Вероятность</t>
  </si>
  <si>
    <t>Рости при позитиве</t>
  </si>
  <si>
    <t>Рости при экономике -</t>
  </si>
  <si>
    <t>Рости при экономике +</t>
  </si>
  <si>
    <t>Экономика +</t>
  </si>
  <si>
    <t>Экономика -</t>
  </si>
  <si>
    <t>Экономика =</t>
  </si>
  <si>
    <t>Рости если экономика =</t>
  </si>
  <si>
    <t>А+</t>
  </si>
  <si>
    <t>А=</t>
  </si>
  <si>
    <t>А-</t>
  </si>
  <si>
    <t>P(B1|A+)</t>
  </si>
  <si>
    <t>P(B2|A=)</t>
  </si>
  <si>
    <t>P(B3|A+)</t>
  </si>
  <si>
    <t>P(A+|B1)</t>
  </si>
  <si>
    <t>P(A+)*P(B1|A+)/P(B)</t>
  </si>
  <si>
    <t>Ответ: вероятность акции вырасти при условии позитивной экономики 51%</t>
  </si>
  <si>
    <t>Ответ: максимальная прибыль при 10 газетах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</si>
</sst>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9" fontId="0" fillId="0" borderId="1" xfId="0" applyNumberFormat="1" applyBorder="1"/>
    <xf numFmtId="9" fontId="1" fillId="0" borderId="0" xfId="0" applyNumberFormat="1" applyFont="1"/>
    <xf numFmtId="0" fontId="0" fillId="0" borderId="0" xfId="0" applyAlignment="1">
      <alignment wrapText="1"/>
    </xf>
    <xf numFmtId="10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1" fillId="0" borderId="0" xfId="0" applyNumberFormat="1" applyFont="1"/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Матожидание</a:t>
            </a:r>
            <a:r>
              <a:rPr lang="ru-RU" baseline="0"/>
              <a:t> прибыли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Task03!$B$6:$Q$6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Task03!$B$7:$Q$7</c:f>
              <c:numCache>
                <c:formatCode>General</c:formatCode>
                <c:ptCount val="16"/>
                <c:pt idx="0">
                  <c:v>1.5000000000000002</c:v>
                </c:pt>
                <c:pt idx="1">
                  <c:v>1.7900000000000009</c:v>
                </c:pt>
                <c:pt idx="2">
                  <c:v>2.0600000000000005</c:v>
                </c:pt>
                <c:pt idx="3">
                  <c:v>2.2900000000000005</c:v>
                </c:pt>
                <c:pt idx="4">
                  <c:v>2.46</c:v>
                </c:pt>
                <c:pt idx="5">
                  <c:v>2.5499999999999998</c:v>
                </c:pt>
                <c:pt idx="6">
                  <c:v>2.5400000000000005</c:v>
                </c:pt>
                <c:pt idx="7">
                  <c:v>2.4200000000000013</c:v>
                </c:pt>
                <c:pt idx="8">
                  <c:v>2.1800000000000002</c:v>
                </c:pt>
                <c:pt idx="9">
                  <c:v>1.820000000000001</c:v>
                </c:pt>
                <c:pt idx="10">
                  <c:v>1.36</c:v>
                </c:pt>
                <c:pt idx="11">
                  <c:v>0.81000000000000061</c:v>
                </c:pt>
                <c:pt idx="12">
                  <c:v>0.2000000000000017</c:v>
                </c:pt>
                <c:pt idx="13">
                  <c:v>-0.4499999999999999</c:v>
                </c:pt>
                <c:pt idx="14">
                  <c:v>-1.1199999999999988</c:v>
                </c:pt>
                <c:pt idx="15">
                  <c:v>-1.8099999999999996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E3-4A88-B9A9-97569EE5B63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8421791"/>
        <c:axId val="346654063"/>
      </c:scatterChart>
      <c:valAx>
        <c:axId val="48842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газет шт.</a:t>
                </a:r>
              </a:p>
            </c:rich>
          </c:tx>
          <c:layout>
            <c:manualLayout>
              <c:xMode val="edge"/>
              <c:yMode val="edge"/>
              <c:x val="0.46563522554849723"/>
              <c:y val="0.9193070381213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6654063"/>
        <c:crosses val="autoZero"/>
        <c:crossBetween val="midCat"/>
      </c:valAx>
      <c:valAx>
        <c:axId val="34665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Прибыль </a:t>
                </a:r>
                <a:r>
                  <a:rPr lang="en-US"/>
                  <a:t>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421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10</xdr:row>
      <xdr:rowOff>9525</xdr:rowOff>
    </xdr:from>
    <xdr:to>
      <xdr:col>14</xdr:col>
      <xdr:colOff>371475</xdr:colOff>
      <xdr:row>31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4C89FAC-86EF-5D14-19F7-3D2A24720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E16" sqref="E16"/>
    </sheetView>
  </sheetViews>
  <sheetFormatPr defaultRowHeight="15" x14ac:dyDescent="0.25"/>
  <cols>
    <col min="1" max="1" width="55.5703125" customWidth="1"/>
  </cols>
  <sheetData>
    <row r="1" spans="1:4" ht="75" customHeight="1" x14ac:dyDescent="0.25">
      <c r="A1" s="6" t="s">
        <v>0</v>
      </c>
    </row>
    <row r="2" spans="1:4" ht="60" x14ac:dyDescent="0.25">
      <c r="A2" s="6" t="s">
        <v>1</v>
      </c>
    </row>
    <row r="4" spans="1:4" x14ac:dyDescent="0.25">
      <c r="A4" t="s">
        <v>51</v>
      </c>
    </row>
    <row r="5" spans="1:4" x14ac:dyDescent="0.25">
      <c r="A5" t="s">
        <v>43</v>
      </c>
    </row>
    <row r="6" spans="1:4" x14ac:dyDescent="0.25">
      <c r="A6" t="s">
        <v>41</v>
      </c>
      <c r="B6" t="s">
        <v>2</v>
      </c>
      <c r="C6" s="1">
        <v>0.15</v>
      </c>
    </row>
    <row r="7" spans="1:4" x14ac:dyDescent="0.25">
      <c r="A7" t="s">
        <v>49</v>
      </c>
      <c r="B7" t="s">
        <v>4</v>
      </c>
      <c r="C7" s="1">
        <v>0.8</v>
      </c>
    </row>
    <row r="8" spans="1:4" x14ac:dyDescent="0.25">
      <c r="A8" t="s">
        <v>45</v>
      </c>
      <c r="B8" t="s">
        <v>47</v>
      </c>
      <c r="C8" s="1">
        <f>C7*C6</f>
        <v>0.12</v>
      </c>
    </row>
    <row r="9" spans="1:4" x14ac:dyDescent="0.25">
      <c r="A9" t="s">
        <v>44</v>
      </c>
      <c r="B9" t="s">
        <v>48</v>
      </c>
      <c r="C9" s="1">
        <f>(1-C6)*(1-C7)</f>
        <v>0.16999999999999996</v>
      </c>
    </row>
    <row r="10" spans="1:4" x14ac:dyDescent="0.25">
      <c r="A10" t="s">
        <v>42</v>
      </c>
      <c r="B10" t="s">
        <v>3</v>
      </c>
      <c r="C10" s="7">
        <f>C8+C9</f>
        <v>0.28999999999999992</v>
      </c>
      <c r="D10" t="s">
        <v>39</v>
      </c>
    </row>
    <row r="11" spans="1:4" x14ac:dyDescent="0.25">
      <c r="A11" t="s">
        <v>46</v>
      </c>
      <c r="B11" t="s">
        <v>5</v>
      </c>
      <c r="C11" s="7">
        <f>C6*C7/C10</f>
        <v>0.41379310344827597</v>
      </c>
      <c r="D11" t="s">
        <v>40</v>
      </c>
    </row>
    <row r="13" spans="1:4" ht="30" x14ac:dyDescent="0.25">
      <c r="A13" s="6" t="s">
        <v>50</v>
      </c>
      <c r="C13" s="11">
        <f>C11</f>
        <v>0.41379310344827597</v>
      </c>
    </row>
    <row r="14" spans="1:4" x14ac:dyDescent="0.25">
      <c r="C14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FBAC-9B57-45D8-AE2A-5CCC13B6AE69}">
  <dimension ref="A1:D24"/>
  <sheetViews>
    <sheetView workbookViewId="0">
      <selection activeCell="A25" sqref="A25"/>
    </sheetView>
  </sheetViews>
  <sheetFormatPr defaultRowHeight="15" x14ac:dyDescent="0.25"/>
  <cols>
    <col min="1" max="1" width="27.85546875" customWidth="1"/>
    <col min="2" max="2" width="15.140625" customWidth="1"/>
    <col min="3" max="3" width="18.140625" bestFit="1" customWidth="1"/>
    <col min="4" max="4" width="22.42578125" bestFit="1" customWidth="1"/>
  </cols>
  <sheetData>
    <row r="1" spans="1:4" ht="33.75" customHeight="1" x14ac:dyDescent="0.25">
      <c r="A1" s="12" t="s">
        <v>6</v>
      </c>
      <c r="B1" s="12"/>
      <c r="C1" s="12"/>
      <c r="D1" s="12"/>
    </row>
    <row r="3" spans="1:4" ht="45" customHeight="1" x14ac:dyDescent="0.25">
      <c r="A3" s="2" t="s">
        <v>7</v>
      </c>
      <c r="B3" s="2" t="s">
        <v>8</v>
      </c>
      <c r="C3" s="2" t="s">
        <v>9</v>
      </c>
      <c r="D3" s="2" t="s">
        <v>16</v>
      </c>
    </row>
    <row r="4" spans="1:4" x14ac:dyDescent="0.25">
      <c r="A4" s="9" t="s">
        <v>13</v>
      </c>
      <c r="B4" s="10">
        <v>0.3</v>
      </c>
      <c r="C4" s="3" t="s">
        <v>10</v>
      </c>
      <c r="D4" s="4">
        <v>0.6</v>
      </c>
    </row>
    <row r="5" spans="1:4" x14ac:dyDescent="0.25">
      <c r="A5" s="9"/>
      <c r="B5" s="9"/>
      <c r="C5" s="3" t="s">
        <v>11</v>
      </c>
      <c r="D5" s="4">
        <v>0.3</v>
      </c>
    </row>
    <row r="6" spans="1:4" x14ac:dyDescent="0.25">
      <c r="A6" s="9"/>
      <c r="B6" s="9"/>
      <c r="C6" s="3" t="s">
        <v>12</v>
      </c>
      <c r="D6" s="4">
        <v>0.1</v>
      </c>
    </row>
    <row r="7" spans="1:4" x14ac:dyDescent="0.25">
      <c r="A7" s="9" t="s">
        <v>14</v>
      </c>
      <c r="B7" s="10">
        <v>0.5</v>
      </c>
      <c r="C7" s="3" t="s">
        <v>10</v>
      </c>
      <c r="D7" s="4">
        <v>0.3</v>
      </c>
    </row>
    <row r="8" spans="1:4" x14ac:dyDescent="0.25">
      <c r="A8" s="9"/>
      <c r="B8" s="9"/>
      <c r="C8" s="3" t="s">
        <v>11</v>
      </c>
      <c r="D8" s="4">
        <v>0.4</v>
      </c>
    </row>
    <row r="9" spans="1:4" x14ac:dyDescent="0.25">
      <c r="A9" s="9"/>
      <c r="B9" s="9"/>
      <c r="C9" s="3" t="s">
        <v>12</v>
      </c>
      <c r="D9" s="4">
        <v>0.3</v>
      </c>
    </row>
    <row r="10" spans="1:4" x14ac:dyDescent="0.25">
      <c r="A10" s="9" t="s">
        <v>15</v>
      </c>
      <c r="B10" s="10">
        <v>0.2</v>
      </c>
      <c r="C10" s="3" t="s">
        <v>10</v>
      </c>
      <c r="D10" s="4">
        <v>0.1</v>
      </c>
    </row>
    <row r="11" spans="1:4" x14ac:dyDescent="0.25">
      <c r="A11" s="9"/>
      <c r="B11" s="9"/>
      <c r="C11" s="3" t="s">
        <v>11</v>
      </c>
      <c r="D11" s="4">
        <v>0.6</v>
      </c>
    </row>
    <row r="12" spans="1:4" x14ac:dyDescent="0.25">
      <c r="A12" s="9"/>
      <c r="B12" s="9"/>
      <c r="C12" s="3" t="s">
        <v>12</v>
      </c>
      <c r="D12" s="4">
        <v>0.3</v>
      </c>
    </row>
    <row r="14" spans="1:4" x14ac:dyDescent="0.25">
      <c r="A14" t="s">
        <v>53</v>
      </c>
      <c r="B14" t="s">
        <v>54</v>
      </c>
      <c r="C14" t="s">
        <v>55</v>
      </c>
    </row>
    <row r="15" spans="1:4" x14ac:dyDescent="0.25">
      <c r="A15" t="s">
        <v>59</v>
      </c>
      <c r="B15" t="s">
        <v>63</v>
      </c>
      <c r="C15" s="1">
        <f>B4</f>
        <v>0.3</v>
      </c>
    </row>
    <row r="16" spans="1:4" x14ac:dyDescent="0.25">
      <c r="A16" t="s">
        <v>61</v>
      </c>
      <c r="B16" t="s">
        <v>64</v>
      </c>
      <c r="C16" s="1">
        <f>B7</f>
        <v>0.5</v>
      </c>
    </row>
    <row r="17" spans="1:4" x14ac:dyDescent="0.25">
      <c r="A17" t="s">
        <v>60</v>
      </c>
      <c r="B17" t="s">
        <v>65</v>
      </c>
      <c r="C17" s="1">
        <f>B10</f>
        <v>0.2</v>
      </c>
    </row>
    <row r="18" spans="1:4" x14ac:dyDescent="0.25">
      <c r="A18" t="s">
        <v>58</v>
      </c>
      <c r="B18" t="s">
        <v>66</v>
      </c>
      <c r="C18" s="1">
        <f>D4</f>
        <v>0.6</v>
      </c>
    </row>
    <row r="19" spans="1:4" x14ac:dyDescent="0.25">
      <c r="A19" t="s">
        <v>62</v>
      </c>
      <c r="B19" t="s">
        <v>67</v>
      </c>
      <c r="C19" s="1">
        <f>D7</f>
        <v>0.3</v>
      </c>
    </row>
    <row r="20" spans="1:4" x14ac:dyDescent="0.25">
      <c r="A20" t="s">
        <v>57</v>
      </c>
      <c r="B20" t="s">
        <v>68</v>
      </c>
      <c r="C20" s="1">
        <f>D10</f>
        <v>0.1</v>
      </c>
    </row>
    <row r="21" spans="1:4" x14ac:dyDescent="0.25">
      <c r="A21" t="s">
        <v>52</v>
      </c>
      <c r="B21" t="s">
        <v>3</v>
      </c>
      <c r="C21" s="1">
        <f>B4*D4+B7*D7+B10*D10</f>
        <v>0.35</v>
      </c>
      <c r="D21" s="1"/>
    </row>
    <row r="22" spans="1:4" x14ac:dyDescent="0.25">
      <c r="A22" t="s">
        <v>56</v>
      </c>
      <c r="B22" t="s">
        <v>69</v>
      </c>
      <c r="C22" s="5">
        <f>C15*C18/C21</f>
        <v>0.51428571428571435</v>
      </c>
      <c r="D22" t="s">
        <v>70</v>
      </c>
    </row>
    <row r="24" spans="1:4" x14ac:dyDescent="0.25">
      <c r="A24" t="s">
        <v>71</v>
      </c>
    </row>
  </sheetData>
  <mergeCells count="7">
    <mergeCell ref="A1:D1"/>
    <mergeCell ref="A4:A6"/>
    <mergeCell ref="A7:A9"/>
    <mergeCell ref="A10:A12"/>
    <mergeCell ref="B4:B6"/>
    <mergeCell ref="B7:B9"/>
    <mergeCell ref="B10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9D05-BC6B-4A20-866A-480FE93E22FC}">
  <dimension ref="A1:Q33"/>
  <sheetViews>
    <sheetView topLeftCell="A13" workbookViewId="0">
      <selection activeCell="A34" sqref="A34"/>
    </sheetView>
  </sheetViews>
  <sheetFormatPr defaultRowHeight="15" x14ac:dyDescent="0.25"/>
  <cols>
    <col min="1" max="1" width="42.85546875" customWidth="1"/>
  </cols>
  <sheetData>
    <row r="1" spans="1:17" ht="28.5" customHeight="1" x14ac:dyDescent="0.25">
      <c r="A1" s="6" t="s">
        <v>18</v>
      </c>
    </row>
    <row r="2" spans="1:17" ht="84.75" customHeight="1" x14ac:dyDescent="0.25">
      <c r="A2" s="6" t="s">
        <v>17</v>
      </c>
    </row>
    <row r="3" spans="1:17" ht="16.5" customHeight="1" x14ac:dyDescent="0.25">
      <c r="A3" s="2" t="s">
        <v>21</v>
      </c>
      <c r="B3" s="3">
        <v>1</v>
      </c>
    </row>
    <row r="4" spans="1:17" ht="14.25" customHeight="1" x14ac:dyDescent="0.25">
      <c r="A4" s="2" t="s">
        <v>20</v>
      </c>
      <c r="B4" s="3">
        <v>0.7</v>
      </c>
    </row>
    <row r="5" spans="1:17" ht="14.25" customHeight="1" x14ac:dyDescent="0.25">
      <c r="A5" s="6" t="s">
        <v>23</v>
      </c>
      <c r="B5" s="3">
        <v>12</v>
      </c>
    </row>
    <row r="6" spans="1:17" x14ac:dyDescent="0.25">
      <c r="A6" s="3" t="s">
        <v>24</v>
      </c>
      <c r="B6" s="3">
        <v>5</v>
      </c>
      <c r="C6" s="3">
        <v>6</v>
      </c>
      <c r="D6" s="3">
        <v>7</v>
      </c>
      <c r="E6" s="3">
        <v>8</v>
      </c>
      <c r="F6" s="3">
        <v>9</v>
      </c>
      <c r="G6" s="3">
        <v>10</v>
      </c>
      <c r="H6" s="3">
        <v>11</v>
      </c>
      <c r="I6" s="3">
        <v>12</v>
      </c>
      <c r="J6" s="3">
        <v>13</v>
      </c>
      <c r="K6" s="3">
        <v>14</v>
      </c>
      <c r="L6" s="3">
        <v>15</v>
      </c>
      <c r="M6" s="3">
        <v>16</v>
      </c>
      <c r="N6" s="3">
        <v>17</v>
      </c>
      <c r="O6" s="3">
        <v>18</v>
      </c>
      <c r="P6" s="3">
        <v>19</v>
      </c>
      <c r="Q6" s="3">
        <v>20</v>
      </c>
    </row>
    <row r="7" spans="1:17" x14ac:dyDescent="0.25">
      <c r="A7" s="3">
        <f>SUMPRODUCT(B8:Q8,B9:Q9)</f>
        <v>2.4200000000000013</v>
      </c>
      <c r="B7" s="3">
        <f t="dataTable" ref="B7:Q7" dt2D="0" dtr="1" r1="B5"/>
        <v>1.5000000000000002</v>
      </c>
      <c r="C7" s="3">
        <v>1.7900000000000009</v>
      </c>
      <c r="D7" s="3">
        <v>2.0600000000000005</v>
      </c>
      <c r="E7" s="3">
        <v>2.2900000000000005</v>
      </c>
      <c r="F7" s="3">
        <v>2.46</v>
      </c>
      <c r="G7" s="3">
        <v>2.5499999999999998</v>
      </c>
      <c r="H7" s="3">
        <v>2.5400000000000005</v>
      </c>
      <c r="I7" s="3">
        <v>2.4200000000000013</v>
      </c>
      <c r="J7" s="3">
        <v>2.1800000000000002</v>
      </c>
      <c r="K7" s="3">
        <v>1.820000000000001</v>
      </c>
      <c r="L7" s="3">
        <v>1.36</v>
      </c>
      <c r="M7" s="3">
        <v>0.81000000000000061</v>
      </c>
      <c r="N7" s="3">
        <v>0.2000000000000017</v>
      </c>
      <c r="O7" s="3">
        <v>-0.4499999999999999</v>
      </c>
      <c r="P7" s="3">
        <v>-1.1199999999999988</v>
      </c>
      <c r="Q7" s="3">
        <v>-1.8099999999999996</v>
      </c>
    </row>
    <row r="8" spans="1:17" x14ac:dyDescent="0.25">
      <c r="A8" s="3" t="s">
        <v>19</v>
      </c>
      <c r="B8" s="4">
        <v>0.01</v>
      </c>
      <c r="C8" s="4">
        <v>0.02</v>
      </c>
      <c r="D8" s="4">
        <v>0.04</v>
      </c>
      <c r="E8" s="4">
        <v>0.06</v>
      </c>
      <c r="F8" s="4">
        <v>0.08</v>
      </c>
      <c r="G8" s="4">
        <v>0.1</v>
      </c>
      <c r="H8" s="4">
        <v>0.11</v>
      </c>
      <c r="I8" s="4">
        <v>0.12</v>
      </c>
      <c r="J8" s="4">
        <v>0.12</v>
      </c>
      <c r="K8" s="4">
        <v>0.1</v>
      </c>
      <c r="L8" s="4">
        <v>0.09</v>
      </c>
      <c r="M8" s="4">
        <v>0.06</v>
      </c>
      <c r="N8" s="4">
        <v>0.04</v>
      </c>
      <c r="O8" s="4">
        <v>0.02</v>
      </c>
      <c r="P8" s="4">
        <v>0.02</v>
      </c>
      <c r="Q8" s="4">
        <v>0.01</v>
      </c>
    </row>
    <row r="9" spans="1:17" x14ac:dyDescent="0.25">
      <c r="A9" s="2" t="s">
        <v>22</v>
      </c>
      <c r="B9" s="3">
        <f>MIN(B6,$B$5)*$B$3-$B$5*$B$4</f>
        <v>-3.3999999999999986</v>
      </c>
      <c r="C9" s="3">
        <f t="shared" ref="C9:Q9" si="0">MIN(C6,$B$5)*$B$3-$B$5*$B$4</f>
        <v>-2.3999999999999986</v>
      </c>
      <c r="D9" s="3">
        <f t="shared" si="0"/>
        <v>-1.3999999999999986</v>
      </c>
      <c r="E9" s="3">
        <f t="shared" si="0"/>
        <v>-0.39999999999999858</v>
      </c>
      <c r="F9" s="3">
        <f t="shared" si="0"/>
        <v>0.60000000000000142</v>
      </c>
      <c r="G9" s="3">
        <f t="shared" si="0"/>
        <v>1.6000000000000014</v>
      </c>
      <c r="H9" s="3">
        <f t="shared" si="0"/>
        <v>2.6000000000000014</v>
      </c>
      <c r="I9" s="3">
        <f t="shared" si="0"/>
        <v>3.6000000000000014</v>
      </c>
      <c r="J9" s="3">
        <f t="shared" si="0"/>
        <v>3.6000000000000014</v>
      </c>
      <c r="K9" s="3">
        <f t="shared" si="0"/>
        <v>3.6000000000000014</v>
      </c>
      <c r="L9" s="3">
        <f t="shared" si="0"/>
        <v>3.6000000000000014</v>
      </c>
      <c r="M9" s="3">
        <f t="shared" si="0"/>
        <v>3.6000000000000014</v>
      </c>
      <c r="N9" s="3">
        <f t="shared" si="0"/>
        <v>3.6000000000000014</v>
      </c>
      <c r="O9" s="3">
        <f t="shared" si="0"/>
        <v>3.6000000000000014</v>
      </c>
      <c r="P9" s="3">
        <f t="shared" si="0"/>
        <v>3.6000000000000014</v>
      </c>
      <c r="Q9" s="3">
        <f t="shared" si="0"/>
        <v>3.6000000000000014</v>
      </c>
    </row>
    <row r="11" spans="1:17" x14ac:dyDescent="0.25">
      <c r="A11" t="s">
        <v>25</v>
      </c>
    </row>
    <row r="33" spans="1:1" x14ac:dyDescent="0.25">
      <c r="A33" t="s">
        <v>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97DF-0B02-470A-A7B7-FEDB27D0FF6A}">
  <dimension ref="A1:B18"/>
  <sheetViews>
    <sheetView tabSelected="1" workbookViewId="0">
      <selection activeCell="B19" sqref="B19"/>
    </sheetView>
  </sheetViews>
  <sheetFormatPr defaultRowHeight="15" x14ac:dyDescent="0.25"/>
  <cols>
    <col min="1" max="1" width="53.85546875" customWidth="1"/>
  </cols>
  <sheetData>
    <row r="1" spans="1:2" ht="60" x14ac:dyDescent="0.25">
      <c r="A1" s="6" t="s">
        <v>26</v>
      </c>
    </row>
    <row r="3" spans="1:2" x14ac:dyDescent="0.25">
      <c r="A3" s="8" t="s">
        <v>27</v>
      </c>
    </row>
    <row r="4" spans="1:2" x14ac:dyDescent="0.25">
      <c r="A4" t="s">
        <v>28</v>
      </c>
      <c r="B4" s="7">
        <v>0.2</v>
      </c>
    </row>
    <row r="5" spans="1:2" x14ac:dyDescent="0.25">
      <c r="A5" t="s">
        <v>29</v>
      </c>
      <c r="B5" s="7">
        <v>0.8</v>
      </c>
    </row>
    <row r="7" spans="1:2" x14ac:dyDescent="0.25">
      <c r="A7" s="8" t="s">
        <v>30</v>
      </c>
    </row>
    <row r="8" spans="1:2" x14ac:dyDescent="0.25">
      <c r="A8" t="s">
        <v>31</v>
      </c>
      <c r="B8" s="7">
        <v>-0.24199999999999999</v>
      </c>
    </row>
    <row r="9" spans="1:2" x14ac:dyDescent="0.25">
      <c r="A9" t="s">
        <v>32</v>
      </c>
      <c r="B9" s="7">
        <v>0.28799999999999998</v>
      </c>
    </row>
    <row r="11" spans="1:2" x14ac:dyDescent="0.25">
      <c r="A11" t="s">
        <v>33</v>
      </c>
      <c r="B11">
        <v>0.21</v>
      </c>
    </row>
    <row r="13" spans="1:2" x14ac:dyDescent="0.25">
      <c r="A13" t="s">
        <v>34</v>
      </c>
      <c r="B13" s="7">
        <v>0.438</v>
      </c>
    </row>
    <row r="14" spans="1:2" x14ac:dyDescent="0.25">
      <c r="A14" t="s">
        <v>35</v>
      </c>
      <c r="B14" s="7">
        <v>0.36799999999999999</v>
      </c>
    </row>
    <row r="16" spans="1:2" x14ac:dyDescent="0.25">
      <c r="A16" s="8" t="s">
        <v>36</v>
      </c>
    </row>
    <row r="17" spans="1:2" x14ac:dyDescent="0.25">
      <c r="A17" t="s">
        <v>37</v>
      </c>
      <c r="B17" s="7">
        <f>B4*B8+B5*B9</f>
        <v>0.182</v>
      </c>
    </row>
    <row r="18" spans="1:2" x14ac:dyDescent="0.25">
      <c r="A18" t="s">
        <v>38</v>
      </c>
      <c r="B18" s="7">
        <f>SQRT(B4^2*B13^2+B5^2*B14^2+2*B4*B5*B13*B14*B11)</f>
        <v>0.32430955089235347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Task01</vt:lpstr>
      <vt:lpstr>Task02</vt:lpstr>
      <vt:lpstr>Task03</vt:lpstr>
      <vt:lpstr>Task04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2023-08-11T18:32:38Z</dcterms:modified>
</cp:coreProperties>
</file>