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finance\05.Lecture\"/>
    </mc:Choice>
  </mc:AlternateContent>
  <xr:revisionPtr revIDLastSave="0" documentId="13_ncr:1_{6D3F3F4A-3F8A-47D5-9442-45D119AAB685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Задач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L8" i="1"/>
  <c r="M8" i="1"/>
  <c r="N8" i="1"/>
  <c r="O8" i="1"/>
  <c r="J8" i="1"/>
  <c r="B13" i="1" a="1"/>
  <c r="B13" i="1" s="1"/>
  <c r="B9" i="1"/>
  <c r="C8" i="1"/>
  <c r="D8" i="1"/>
  <c r="E8" i="1"/>
  <c r="F8" i="1"/>
  <c r="G8" i="1"/>
  <c r="H8" i="1"/>
  <c r="I8" i="1"/>
  <c r="D7" i="1"/>
  <c r="E7" i="1"/>
  <c r="F7" i="1"/>
  <c r="G7" i="1"/>
  <c r="H7" i="1"/>
  <c r="I7" i="1"/>
  <c r="C7" i="1"/>
  <c r="K5" i="1"/>
  <c r="L5" i="1"/>
  <c r="M5" i="1"/>
  <c r="N5" i="1"/>
  <c r="O5" i="1"/>
  <c r="J5" i="1"/>
  <c r="B12" i="1" a="1"/>
  <c r="B12" i="1" s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<sst xmlns="http://schemas.openxmlformats.org/spreadsheetml/2006/main" count="20" uniqueCount="19">
  <si>
    <t>. Есть исторические данные о величине условно-постоянных затрат промышленного предприятия, объемах производства и инфляции. Банк-кредитор в рамках анализа финансовой модели компании попросил сделать расчет, насколько эти затраты зависят от уровня производства. И если зависят, то какое уравнение описывает эту зависимость (чтобы ее можно было интегрировать в финансовую модель).</t>
  </si>
  <si>
    <t>Год</t>
  </si>
  <si>
    <t>Производство</t>
  </si>
  <si>
    <t>ед.</t>
  </si>
  <si>
    <t>Постоянные издержки</t>
  </si>
  <si>
    <t>млн.руб.</t>
  </si>
  <si>
    <t>Инфляция</t>
  </si>
  <si>
    <t>%</t>
  </si>
  <si>
    <t>Корреляция</t>
  </si>
  <si>
    <t>Коэффициенты регрессии (Уравление ленейной регрессии)</t>
  </si>
  <si>
    <t>y=b0+b1x</t>
  </si>
  <si>
    <t>b1</t>
  </si>
  <si>
    <t>b0</t>
  </si>
  <si>
    <t>y=2485 + 0,41x</t>
  </si>
  <si>
    <t>прогноз</t>
  </si>
  <si>
    <t>Индекс инфляции</t>
  </si>
  <si>
    <t>Издержки с наращением</t>
  </si>
  <si>
    <t>Корреляция с учетом наращения издержек</t>
  </si>
  <si>
    <t>Коэффициенты регрессии (с учетом инфляции)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</si>
</sst>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0" fontId="0" fillId="0" borderId="1" xfId="0" applyBorder="1"/>
    <xf numFmtId="3" fontId="0" fillId="0" borderId="1" xfId="0" applyNumberFormat="1" applyBorder="1"/>
    <xf numFmtId="9" fontId="0" fillId="0" borderId="1" xfId="0" applyNumberFormat="1" applyBorder="1"/>
    <xf numFmtId="3" fontId="0" fillId="0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Регрессия</a:t>
            </a:r>
            <a:r>
              <a:rPr lang="ru-RU" baseline="0"/>
              <a:t> без учета инфляции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Задача!$C$4:$I$4</c:f>
              <c:numCache>
                <c:formatCode>#,##0</c:formatCode>
                <c:ptCount val="7"/>
                <c:pt idx="0">
                  <c:v>1250</c:v>
                </c:pt>
                <c:pt idx="1">
                  <c:v>2800</c:v>
                </c:pt>
                <c:pt idx="2">
                  <c:v>7700</c:v>
                </c:pt>
                <c:pt idx="3">
                  <c:v>11050</c:v>
                </c:pt>
                <c:pt idx="4">
                  <c:v>13250</c:v>
                </c:pt>
                <c:pt idx="5">
                  <c:v>16050</c:v>
                </c:pt>
                <c:pt idx="6">
                  <c:v>17450</c:v>
                </c:pt>
              </c:numCache>
            </c:numRef>
          </c:xVal>
          <c:yVal>
            <c:numRef>
              <c:f>Задача!$C$5:$I$5</c:f>
              <c:numCache>
                <c:formatCode>#,##0</c:formatCode>
                <c:ptCount val="7"/>
                <c:pt idx="0">
                  <c:v>2780</c:v>
                </c:pt>
                <c:pt idx="1">
                  <c:v>3960</c:v>
                </c:pt>
                <c:pt idx="2">
                  <c:v>5210</c:v>
                </c:pt>
                <c:pt idx="3">
                  <c:v>7040</c:v>
                </c:pt>
                <c:pt idx="4">
                  <c:v>8600</c:v>
                </c:pt>
                <c:pt idx="5">
                  <c:v>9100</c:v>
                </c:pt>
                <c:pt idx="6">
                  <c:v>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40-4736-9AA1-DB10AE16E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6882383"/>
        <c:axId val="1535686719"/>
      </c:scatterChart>
      <c:valAx>
        <c:axId val="153688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5686719"/>
        <c:crosses val="autoZero"/>
        <c:crossBetween val="midCat"/>
      </c:valAx>
      <c:valAx>
        <c:axId val="153568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6882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Регрессия с учетом инфляции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Задача!$C$4:$I$4</c:f>
              <c:numCache>
                <c:formatCode>#,##0</c:formatCode>
                <c:ptCount val="7"/>
                <c:pt idx="0">
                  <c:v>1250</c:v>
                </c:pt>
                <c:pt idx="1">
                  <c:v>2800</c:v>
                </c:pt>
                <c:pt idx="2">
                  <c:v>7700</c:v>
                </c:pt>
                <c:pt idx="3">
                  <c:v>11050</c:v>
                </c:pt>
                <c:pt idx="4">
                  <c:v>13250</c:v>
                </c:pt>
                <c:pt idx="5">
                  <c:v>16050</c:v>
                </c:pt>
                <c:pt idx="6">
                  <c:v>17450</c:v>
                </c:pt>
              </c:numCache>
            </c:numRef>
          </c:xVal>
          <c:yVal>
            <c:numRef>
              <c:f>Задача!$C$8:$I$8</c:f>
              <c:numCache>
                <c:formatCode>General</c:formatCode>
                <c:ptCount val="7"/>
                <c:pt idx="0">
                  <c:v>4827.0758738400018</c:v>
                </c:pt>
                <c:pt idx="1">
                  <c:v>6250.8896208000006</c:v>
                </c:pt>
                <c:pt idx="2">
                  <c:v>7151.3251920000021</c:v>
                </c:pt>
                <c:pt idx="3">
                  <c:v>8784.7372800000012</c:v>
                </c:pt>
                <c:pt idx="4">
                  <c:v>9845.2800000000007</c:v>
                </c:pt>
                <c:pt idx="5">
                  <c:v>9646</c:v>
                </c:pt>
                <c:pt idx="6" formatCode="#,##0">
                  <c:v>9250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20-4704-96AC-5A5AB19AC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031855"/>
        <c:axId val="1535697279"/>
      </c:scatterChart>
      <c:valAx>
        <c:axId val="141003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5697279"/>
        <c:crosses val="autoZero"/>
        <c:crossBetween val="midCat"/>
      </c:valAx>
      <c:valAx>
        <c:axId val="153569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003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1581150</xdr:colOff>
      <xdr:row>13</xdr:row>
      <xdr:rowOff>76200</xdr:rowOff>
    </xdr:from>
    <xdr:to>
      <xdr:col>5</xdr:col>
      <xdr:colOff>76200</xdr:colOff>
      <xdr:row>27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E0FDE0F-F8F1-60E3-E23C-CF34633D5A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13</xdr:row>
      <xdr:rowOff>114300</xdr:rowOff>
    </xdr:from>
    <xdr:to>
      <xdr:col>14</xdr:col>
      <xdr:colOff>76200</xdr:colOff>
      <xdr:row>28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914A597-55B2-D5FE-391B-621FA9732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A10" workbookViewId="0">
      <selection activeCell="O10" sqref="O10"/>
    </sheetView>
  </sheetViews>
  <sheetFormatPr defaultRowHeight="15" x14ac:dyDescent="0.25"/>
  <cols>
    <col min="1" max="1" width="54.5703125" customWidth="1"/>
  </cols>
  <sheetData>
    <row r="1" spans="1:15" ht="120" x14ac:dyDescent="0.25">
      <c r="A1" s="1" t="s">
        <v>0</v>
      </c>
    </row>
    <row r="2" spans="1:15" x14ac:dyDescent="0.25">
      <c r="J2" s="8" t="s">
        <v>14</v>
      </c>
      <c r="K2" s="8"/>
      <c r="L2" s="8"/>
      <c r="M2" s="8"/>
      <c r="N2" s="8"/>
      <c r="O2" s="8"/>
    </row>
    <row r="3" spans="1:15" x14ac:dyDescent="0.25">
      <c r="A3" s="4" t="s">
        <v>1</v>
      </c>
      <c r="B3" s="4"/>
      <c r="C3" s="4">
        <v>2012</v>
      </c>
      <c r="D3" s="4">
        <v>2013</v>
      </c>
      <c r="E3" s="4">
        <v>2014</v>
      </c>
      <c r="F3" s="4">
        <v>2015</v>
      </c>
      <c r="G3" s="4">
        <v>2016</v>
      </c>
      <c r="H3" s="4">
        <v>2017</v>
      </c>
      <c r="I3" s="4">
        <v>2018</v>
      </c>
      <c r="J3" s="4">
        <v>2019</v>
      </c>
      <c r="K3" s="4">
        <v>2020</v>
      </c>
      <c r="L3" s="4">
        <v>2021</v>
      </c>
      <c r="M3" s="4">
        <v>2022</v>
      </c>
      <c r="N3" s="4">
        <v>2023</v>
      </c>
      <c r="O3" s="4">
        <v>2024</v>
      </c>
    </row>
    <row r="4" spans="1:15" x14ac:dyDescent="0.25">
      <c r="A4" s="4" t="s">
        <v>2</v>
      </c>
      <c r="B4" s="4" t="s">
        <v>3</v>
      </c>
      <c r="C4" s="5">
        <v>1250</v>
      </c>
      <c r="D4" s="5">
        <v>2800</v>
      </c>
      <c r="E4" s="5">
        <v>7700</v>
      </c>
      <c r="F4" s="5">
        <v>11050</v>
      </c>
      <c r="G4" s="5">
        <v>13250</v>
      </c>
      <c r="H4" s="5">
        <v>16050</v>
      </c>
      <c r="I4" s="5">
        <v>17450</v>
      </c>
      <c r="J4" s="7">
        <v>18000</v>
      </c>
      <c r="K4" s="7">
        <v>18500</v>
      </c>
      <c r="L4" s="7">
        <v>19000</v>
      </c>
      <c r="M4" s="7">
        <v>19500</v>
      </c>
      <c r="N4" s="7">
        <v>20000</v>
      </c>
      <c r="O4" s="7">
        <v>20000</v>
      </c>
    </row>
    <row r="5" spans="1:15" x14ac:dyDescent="0.25">
      <c r="A5" s="4" t="s">
        <v>4</v>
      </c>
      <c r="B5" s="4" t="s">
        <v>5</v>
      </c>
      <c r="C5" s="5">
        <v>2780</v>
      </c>
      <c r="D5" s="5">
        <v>3960</v>
      </c>
      <c r="E5" s="5">
        <v>5210</v>
      </c>
      <c r="F5" s="5">
        <v>7040</v>
      </c>
      <c r="G5" s="5">
        <v>8600</v>
      </c>
      <c r="H5" s="5">
        <v>9100</v>
      </c>
      <c r="I5" s="5">
        <v>9250</v>
      </c>
      <c r="J5">
        <f>$C$12+$B$12*J4</f>
        <v>9872.4416302905775</v>
      </c>
      <c r="K5">
        <f t="shared" ref="K5:O5" si="0">$C$12+$B$12*K4</f>
        <v>10077.641731371481</v>
      </c>
      <c r="L5">
        <f t="shared" si="0"/>
        <v>10282.841832452385</v>
      </c>
      <c r="M5">
        <f t="shared" si="0"/>
        <v>10488.041933533288</v>
      </c>
      <c r="N5">
        <f t="shared" si="0"/>
        <v>10693.242034614192</v>
      </c>
      <c r="O5">
        <f t="shared" si="0"/>
        <v>10693.242034614192</v>
      </c>
    </row>
    <row r="6" spans="1:15" x14ac:dyDescent="0.25">
      <c r="A6" s="4" t="s">
        <v>6</v>
      </c>
      <c r="B6" s="4" t="s">
        <v>7</v>
      </c>
      <c r="C6" s="6">
        <v>0.08</v>
      </c>
      <c r="D6" s="6">
        <v>0.1</v>
      </c>
      <c r="E6" s="6">
        <v>0.15</v>
      </c>
      <c r="F6" s="6">
        <v>0.1</v>
      </c>
      <c r="G6" s="6">
        <v>0.09</v>
      </c>
      <c r="H6" s="6">
        <v>0.08</v>
      </c>
      <c r="I6" s="6">
        <v>0.06</v>
      </c>
    </row>
    <row r="7" spans="1:15" x14ac:dyDescent="0.25">
      <c r="A7" s="9" t="s">
        <v>15</v>
      </c>
      <c r="B7" s="9" t="s">
        <v>7</v>
      </c>
      <c r="C7" s="3">
        <f>1+C6</f>
        <v>1.08</v>
      </c>
      <c r="D7" s="3">
        <f t="shared" ref="D7:I7" si="1">1+D6</f>
        <v>1.1000000000000001</v>
      </c>
      <c r="E7" s="3">
        <f t="shared" si="1"/>
        <v>1.1499999999999999</v>
      </c>
      <c r="F7" s="3">
        <f t="shared" si="1"/>
        <v>1.1000000000000001</v>
      </c>
      <c r="G7" s="3">
        <f t="shared" si="1"/>
        <v>1.0900000000000001</v>
      </c>
      <c r="H7" s="3">
        <f t="shared" si="1"/>
        <v>1.08</v>
      </c>
      <c r="I7" s="3">
        <f t="shared" si="1"/>
        <v>1.06</v>
      </c>
    </row>
    <row r="8" spans="1:15" x14ac:dyDescent="0.25">
      <c r="A8" s="9" t="s">
        <v>16</v>
      </c>
      <c r="B8" s="9"/>
      <c r="C8">
        <f>C5*PRODUCT(D7:$I$7)</f>
        <v>4827.0758738400018</v>
      </c>
      <c r="D8">
        <f>D5*PRODUCT(E7:$I$7)</f>
        <v>6250.8896208000006</v>
      </c>
      <c r="E8">
        <f>E5*PRODUCT(F7:$I$7)</f>
        <v>7151.3251920000021</v>
      </c>
      <c r="F8">
        <f>F5*PRODUCT(G7:$I$7)</f>
        <v>8784.7372800000012</v>
      </c>
      <c r="G8">
        <f>G5*PRODUCT(H7:$I$7)</f>
        <v>9845.2800000000007</v>
      </c>
      <c r="H8">
        <f>H5*PRODUCT($I$7)</f>
        <v>9646</v>
      </c>
      <c r="I8" s="2">
        <f>I5</f>
        <v>9250</v>
      </c>
      <c r="J8">
        <f>$C$13+$B$13*J4</f>
        <v>10287.693060567821</v>
      </c>
      <c r="K8">
        <f t="shared" ref="K8:O8" si="2">$C$13+$B$13*K4</f>
        <v>10431.701417142973</v>
      </c>
      <c r="L8">
        <f t="shared" si="2"/>
        <v>10575.709773718125</v>
      </c>
      <c r="M8">
        <f t="shared" si="2"/>
        <v>10719.718130293277</v>
      </c>
      <c r="N8">
        <f t="shared" si="2"/>
        <v>10863.726486868431</v>
      </c>
      <c r="O8">
        <f t="shared" si="2"/>
        <v>10863.726486868431</v>
      </c>
    </row>
    <row r="9" spans="1:15" x14ac:dyDescent="0.25">
      <c r="A9" s="9" t="s">
        <v>17</v>
      </c>
      <c r="B9">
        <f>CORREL(C8:I8,C4:I4)</f>
        <v>0.94337878269537689</v>
      </c>
    </row>
    <row r="10" spans="1:15" x14ac:dyDescent="0.25">
      <c r="A10" t="s">
        <v>8</v>
      </c>
      <c r="B10">
        <f>CORREL(C4:I4,C5:I5)</f>
        <v>0.98820898198387297</v>
      </c>
    </row>
    <row r="11" spans="1:15" x14ac:dyDescent="0.25">
      <c r="B11" t="s">
        <v>11</v>
      </c>
      <c r="C11" t="s">
        <v>12</v>
      </c>
      <c r="E11" t="s">
        <v>10</v>
      </c>
    </row>
    <row r="12" spans="1:15" x14ac:dyDescent="0.25">
      <c r="A12" t="s">
        <v>9</v>
      </c>
      <c r="B12" cm="1">
        <f t="array" ref="B12:C12">LINEST(C5:I5,C4:I4)</f>
        <v>0.41040020216180767</v>
      </c>
      <c r="C12">
        <v>2485.2379913780396</v>
      </c>
      <c r="E12" t="s">
        <v>13</v>
      </c>
    </row>
    <row r="13" spans="1:15" x14ac:dyDescent="0.25">
      <c r="A13" t="s">
        <v>18</v>
      </c>
      <c r="B13" cm="1">
        <f t="array" ref="B13:C13">LINEST(C8:I8,C4:I4)</f>
        <v>0.28801671315030536</v>
      </c>
      <c r="C13">
        <v>5103.3922238623236</v>
      </c>
    </row>
  </sheetData>
  <mergeCells count="1">
    <mergeCell ref="J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2023-08-11T20:38:41Z</dcterms:modified>
</cp:coreProperties>
</file>