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finance\03.Seminar\"/>
    </mc:Choice>
  </mc:AlternateContent>
  <xr:revisionPtr revIDLastSave="0" documentId="13_ncr:1_{3AF29A60-5F5A-4040-A668-23F3A9138EB9}" xr6:coauthVersionLast="47" xr6:coauthVersionMax="47" xr10:uidLastSave="{00000000-0000-0000-0000-000000000000}"/>
  <bookViews>
    <workbookView xWindow="-120" yWindow="-120" windowWidth="20640" windowHeight="11760" activeTab="4" xr2:uid="{00000000-000D-0000-FFFF-FFFF00000000}"/>
  </bookViews>
  <sheets>
    <sheet name="6" sheetId="1" r:id="rId1"/>
    <sheet name="7" sheetId="2" r:id="rId2"/>
    <sheet name="8" sheetId="3" r:id="rId3"/>
    <sheet name="9" sheetId="4" r:id="rId4"/>
    <sheet name="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5" l="1"/>
  <c r="P6" i="5"/>
  <c r="O5" i="4"/>
  <c r="O5" i="3"/>
  <c r="N6" i="2"/>
  <c r="C6" i="2"/>
  <c r="D6" i="2"/>
  <c r="E6" i="2"/>
  <c r="F6" i="2"/>
  <c r="G6" i="2"/>
  <c r="H6" i="2"/>
  <c r="I6" i="2"/>
  <c r="J6" i="2"/>
  <c r="K6" i="2"/>
  <c r="L6" i="2"/>
  <c r="M6" i="2"/>
  <c r="B6" i="2"/>
  <c r="O5" i="1"/>
  <c r="D5" i="1"/>
  <c r="E5" i="1"/>
  <c r="F5" i="1"/>
  <c r="G5" i="1"/>
  <c r="H5" i="1"/>
  <c r="I5" i="1"/>
  <c r="J5" i="1"/>
  <c r="K5" i="1"/>
  <c r="L5" i="1"/>
  <c r="M5" i="1"/>
  <c r="N5" i="1"/>
  <c r="C5" i="1"/>
  <c r="O4" i="1"/>
  <c r="D4" i="1"/>
  <c r="E4" i="1"/>
  <c r="F4" i="1"/>
  <c r="G4" i="1"/>
  <c r="H4" i="1"/>
  <c r="I4" i="1"/>
  <c r="J4" i="1"/>
  <c r="K4" i="1"/>
  <c r="L4" i="1"/>
  <c r="M4" i="1"/>
  <c r="N4" i="1"/>
  <c r="C4" i="1"/>
</calcChain>
</file>

<file path=xl/sharedStrings.xml><?xml version="1.0" encoding="utf-8"?>
<sst xmlns="http://schemas.openxmlformats.org/spreadsheetml/2006/main" count="5" uniqueCount="5">
  <si>
    <t xml:space="preserve">Историческая цена акции по выборке за 13 последних дней была следующей: $2,51; $2,57; $2,60; $2,61; $2,59; $2,61; $2,64; $2,60; $2,62; $2,63; $2,65; $2,61; $2,65. Рассчитать доходности (как делали на лекциях, с использованием натурального логарифма) и определить среднюю арифметическую доходность за период. </t>
  </si>
  <si>
    <t>По условиям задачи 6 рассчитать среднюю геометрическую доходность за период.</t>
  </si>
  <si>
    <t>По условиям задачи 6 рассчитать медиану доходности за период.</t>
  </si>
  <si>
    <t xml:space="preserve">По условиям задачи 6 рассчитать риск данной акции (т.е. среднеквадратичное значение доходности за период). </t>
  </si>
  <si>
    <t>Перевести результаты, полученные для доходности и риска данной акции в задачах 6 и 9 в проценты годовых.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</si>
</sst>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C5" sqref="C5:N5"/>
    </sheetView>
  </sheetViews>
  <sheetFormatPr defaultRowHeight="15" x14ac:dyDescent="0.25"/>
  <cols>
    <col min="1" max="1" width="56.7109375" customWidth="1"/>
  </cols>
  <sheetData>
    <row r="1" spans="1:15" ht="90" x14ac:dyDescent="0.25">
      <c r="A1" s="1" t="s">
        <v>0</v>
      </c>
    </row>
    <row r="2" spans="1:1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5" x14ac:dyDescent="0.25">
      <c r="B3">
        <v>2.5099999999999998</v>
      </c>
      <c r="C3">
        <v>2.57</v>
      </c>
      <c r="D3">
        <v>2.6</v>
      </c>
      <c r="E3">
        <v>2.61</v>
      </c>
      <c r="F3">
        <v>2.59</v>
      </c>
      <c r="G3">
        <v>2.61</v>
      </c>
      <c r="H3">
        <v>2.64</v>
      </c>
      <c r="I3">
        <v>2.6</v>
      </c>
      <c r="J3">
        <v>2.62</v>
      </c>
      <c r="K3">
        <v>2.63</v>
      </c>
      <c r="L3">
        <v>2.65</v>
      </c>
      <c r="M3">
        <v>2.61</v>
      </c>
      <c r="N3">
        <v>2.65</v>
      </c>
    </row>
    <row r="4" spans="1:15" x14ac:dyDescent="0.25">
      <c r="C4">
        <f>C3/B3</f>
        <v>1.0239043824701195</v>
      </c>
      <c r="D4">
        <f t="shared" ref="D4:N4" si="0">D3/C3</f>
        <v>1.0116731517509729</v>
      </c>
      <c r="E4">
        <f t="shared" si="0"/>
        <v>1.0038461538461538</v>
      </c>
      <c r="F4">
        <f t="shared" si="0"/>
        <v>0.9923371647509579</v>
      </c>
      <c r="G4">
        <f t="shared" si="0"/>
        <v>1.0077220077220077</v>
      </c>
      <c r="H4">
        <f t="shared" si="0"/>
        <v>1.0114942528735633</v>
      </c>
      <c r="I4">
        <f t="shared" si="0"/>
        <v>0.98484848484848486</v>
      </c>
      <c r="J4">
        <f t="shared" si="0"/>
        <v>1.0076923076923077</v>
      </c>
      <c r="K4">
        <f t="shared" si="0"/>
        <v>1.0038167938931297</v>
      </c>
      <c r="L4">
        <f t="shared" si="0"/>
        <v>1.0076045627376427</v>
      </c>
      <c r="M4">
        <f t="shared" si="0"/>
        <v>0.98490566037735849</v>
      </c>
      <c r="N4">
        <f t="shared" si="0"/>
        <v>1.0153256704980842</v>
      </c>
      <c r="O4">
        <f>AVERAGE(C4:N4)-1</f>
        <v>4.5975494550651863E-3</v>
      </c>
    </row>
    <row r="5" spans="1:15" x14ac:dyDescent="0.25">
      <c r="C5">
        <f>LN(C3/B3)</f>
        <v>2.3623145763435893E-2</v>
      </c>
      <c r="D5">
        <f t="shared" ref="D5:N5" si="1">LN(D3/C3)</f>
        <v>1.160554612030811E-2</v>
      </c>
      <c r="E5">
        <f t="shared" si="1"/>
        <v>3.8387763071656669E-3</v>
      </c>
      <c r="F5">
        <f t="shared" si="1"/>
        <v>-7.6923456231556137E-3</v>
      </c>
      <c r="G5">
        <f t="shared" si="1"/>
        <v>7.6923456231556449E-3</v>
      </c>
      <c r="H5">
        <f t="shared" si="1"/>
        <v>1.142869582362285E-2</v>
      </c>
      <c r="I5">
        <f t="shared" si="1"/>
        <v>-1.5267472130788421E-2</v>
      </c>
      <c r="J5">
        <f t="shared" si="1"/>
        <v>7.6628727455690972E-3</v>
      </c>
      <c r="K5">
        <f t="shared" si="1"/>
        <v>3.8095284166676487E-3</v>
      </c>
      <c r="L5">
        <f t="shared" si="1"/>
        <v>7.5757938084577226E-3</v>
      </c>
      <c r="M5">
        <f t="shared" si="1"/>
        <v>-1.5209418663528795E-2</v>
      </c>
      <c r="N5">
        <f t="shared" si="1"/>
        <v>1.5209418663528708E-2</v>
      </c>
      <c r="O5">
        <f>AVERAGE(C5:N5)</f>
        <v>4.5230739045365427E-3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B031-6EB1-4836-9D7D-35300237F937}">
  <dimension ref="A1:N6"/>
  <sheetViews>
    <sheetView workbookViewId="0">
      <selection activeCell="N6" sqref="B6:N6"/>
    </sheetView>
  </sheetViews>
  <sheetFormatPr defaultRowHeight="15" x14ac:dyDescent="0.25"/>
  <cols>
    <col min="2" max="2" width="8.28515625" bestFit="1" customWidth="1"/>
  </cols>
  <sheetData>
    <row r="1" spans="1:14" x14ac:dyDescent="0.25">
      <c r="A1" t="s">
        <v>1</v>
      </c>
    </row>
    <row r="3" spans="1:1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4" x14ac:dyDescent="0.25">
      <c r="A4">
        <v>2.5099999999999998</v>
      </c>
      <c r="B4">
        <v>2.57</v>
      </c>
      <c r="C4">
        <v>2.6</v>
      </c>
      <c r="D4">
        <v>2.61</v>
      </c>
      <c r="E4">
        <v>2.59</v>
      </c>
      <c r="F4">
        <v>2.61</v>
      </c>
      <c r="G4">
        <v>2.64</v>
      </c>
      <c r="H4">
        <v>2.6</v>
      </c>
      <c r="I4">
        <v>2.62</v>
      </c>
      <c r="J4">
        <v>2.63</v>
      </c>
      <c r="K4">
        <v>2.65</v>
      </c>
      <c r="L4">
        <v>2.61</v>
      </c>
      <c r="M4">
        <v>2.65</v>
      </c>
    </row>
    <row r="5" spans="1:14" x14ac:dyDescent="0.25">
      <c r="B5">
        <v>2.3623145763435893E-2</v>
      </c>
      <c r="C5">
        <v>1.160554612030811E-2</v>
      </c>
      <c r="D5">
        <v>3.8387763071656669E-3</v>
      </c>
      <c r="E5">
        <v>-7.6923456231556137E-3</v>
      </c>
      <c r="F5">
        <v>7.6923456231556449E-3</v>
      </c>
      <c r="G5">
        <v>1.142869582362285E-2</v>
      </c>
      <c r="H5">
        <v>-1.5267472130788421E-2</v>
      </c>
      <c r="I5">
        <v>7.6628727455690972E-3</v>
      </c>
      <c r="J5">
        <v>3.8095284166676487E-3</v>
      </c>
      <c r="K5">
        <v>7.5757938084577226E-3</v>
      </c>
      <c r="L5">
        <v>-1.5209418663528795E-2</v>
      </c>
      <c r="M5">
        <v>1.5209418663528708E-2</v>
      </c>
    </row>
    <row r="6" spans="1:14" x14ac:dyDescent="0.25">
      <c r="B6">
        <f>(1+B5)</f>
        <v>1.0236231457634359</v>
      </c>
      <c r="C6">
        <f t="shared" ref="C6:M6" si="0">(1+C5)</f>
        <v>1.0116055461203082</v>
      </c>
      <c r="D6">
        <f t="shared" si="0"/>
        <v>1.0038387763071657</v>
      </c>
      <c r="E6">
        <f t="shared" si="0"/>
        <v>0.99230765437684443</v>
      </c>
      <c r="F6">
        <f t="shared" si="0"/>
        <v>1.0076923456231557</v>
      </c>
      <c r="G6">
        <f t="shared" si="0"/>
        <v>1.0114286958236229</v>
      </c>
      <c r="H6">
        <f t="shared" si="0"/>
        <v>0.98473252786921162</v>
      </c>
      <c r="I6">
        <f t="shared" si="0"/>
        <v>1.0076628727455692</v>
      </c>
      <c r="J6">
        <f t="shared" si="0"/>
        <v>1.0038095284166677</v>
      </c>
      <c r="K6">
        <f t="shared" si="0"/>
        <v>1.0075757938084577</v>
      </c>
      <c r="L6">
        <f t="shared" si="0"/>
        <v>0.98479058133647124</v>
      </c>
      <c r="M6">
        <f t="shared" si="0"/>
        <v>1.0152094186635288</v>
      </c>
      <c r="N6">
        <f>GEOMEAN(B6:M6)-1</f>
        <v>4.4590714733232506E-3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B3E-B94C-4E38-957B-CAD2A90D200F}">
  <dimension ref="A1:O5"/>
  <sheetViews>
    <sheetView workbookViewId="0">
      <selection activeCell="N5" sqref="B3:N5"/>
    </sheetView>
  </sheetViews>
  <sheetFormatPr defaultRowHeight="15" x14ac:dyDescent="0.25"/>
  <cols>
    <col min="1" max="1" width="26.5703125" customWidth="1"/>
  </cols>
  <sheetData>
    <row r="1" spans="1:15" x14ac:dyDescent="0.25">
      <c r="A1" t="s">
        <v>2</v>
      </c>
    </row>
    <row r="3" spans="1:15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5" x14ac:dyDescent="0.25">
      <c r="B4">
        <v>2.5099999999999998</v>
      </c>
      <c r="C4">
        <v>2.57</v>
      </c>
      <c r="D4">
        <v>2.6</v>
      </c>
      <c r="E4">
        <v>2.61</v>
      </c>
      <c r="F4">
        <v>2.59</v>
      </c>
      <c r="G4">
        <v>2.61</v>
      </c>
      <c r="H4">
        <v>2.64</v>
      </c>
      <c r="I4">
        <v>2.6</v>
      </c>
      <c r="J4">
        <v>2.62</v>
      </c>
      <c r="K4">
        <v>2.63</v>
      </c>
      <c r="L4">
        <v>2.65</v>
      </c>
      <c r="M4">
        <v>2.61</v>
      </c>
      <c r="N4">
        <v>2.65</v>
      </c>
    </row>
    <row r="5" spans="1:15" x14ac:dyDescent="0.25">
      <c r="C5">
        <v>2.3623145763435893E-2</v>
      </c>
      <c r="D5">
        <v>1.160554612030811E-2</v>
      </c>
      <c r="E5">
        <v>3.8387763071656669E-3</v>
      </c>
      <c r="F5">
        <v>-7.6923456231556137E-3</v>
      </c>
      <c r="G5">
        <v>7.6923456231556449E-3</v>
      </c>
      <c r="H5">
        <v>1.142869582362285E-2</v>
      </c>
      <c r="I5">
        <v>-1.5267472130788421E-2</v>
      </c>
      <c r="J5">
        <v>7.6628727455690972E-3</v>
      </c>
      <c r="K5">
        <v>3.8095284166676487E-3</v>
      </c>
      <c r="L5">
        <v>7.5757938084577226E-3</v>
      </c>
      <c r="M5">
        <v>-1.5209418663528795E-2</v>
      </c>
      <c r="N5">
        <v>1.5209418663528708E-2</v>
      </c>
      <c r="O5">
        <f>MEDIAN(C5:N5)</f>
        <v>7.6193332770134094E-3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517D-CFFF-4B01-981A-BDC26BF9CFE9}">
  <dimension ref="A1:O5"/>
  <sheetViews>
    <sheetView workbookViewId="0">
      <selection activeCell="O5" sqref="C5:O5"/>
    </sheetView>
  </sheetViews>
  <sheetFormatPr defaultRowHeight="15" x14ac:dyDescent="0.25"/>
  <cols>
    <col min="1" max="1" width="44" customWidth="1"/>
  </cols>
  <sheetData>
    <row r="1" spans="1:15" x14ac:dyDescent="0.25">
      <c r="A1" t="s">
        <v>3</v>
      </c>
    </row>
    <row r="3" spans="1:15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5" x14ac:dyDescent="0.25">
      <c r="B4">
        <v>2.5099999999999998</v>
      </c>
      <c r="C4">
        <v>2.57</v>
      </c>
      <c r="D4">
        <v>2.6</v>
      </c>
      <c r="E4">
        <v>2.61</v>
      </c>
      <c r="F4">
        <v>2.59</v>
      </c>
      <c r="G4">
        <v>2.61</v>
      </c>
      <c r="H4">
        <v>2.64</v>
      </c>
      <c r="I4">
        <v>2.6</v>
      </c>
      <c r="J4">
        <v>2.62</v>
      </c>
      <c r="K4">
        <v>2.63</v>
      </c>
      <c r="L4">
        <v>2.65</v>
      </c>
      <c r="M4">
        <v>2.61</v>
      </c>
      <c r="N4">
        <v>2.65</v>
      </c>
    </row>
    <row r="5" spans="1:15" x14ac:dyDescent="0.25">
      <c r="C5">
        <v>2.3623145763435893E-2</v>
      </c>
      <c r="D5">
        <v>1.160554612030811E-2</v>
      </c>
      <c r="E5">
        <v>3.8387763071656669E-3</v>
      </c>
      <c r="F5">
        <v>-7.6923456231556137E-3</v>
      </c>
      <c r="G5">
        <v>7.6923456231556449E-3</v>
      </c>
      <c r="H5">
        <v>1.142869582362285E-2</v>
      </c>
      <c r="I5">
        <v>-1.5267472130788421E-2</v>
      </c>
      <c r="J5">
        <v>7.6628727455690972E-3</v>
      </c>
      <c r="K5">
        <v>3.8095284166676487E-3</v>
      </c>
      <c r="L5">
        <v>7.5757938084577226E-3</v>
      </c>
      <c r="M5">
        <v>-1.5209418663528795E-2</v>
      </c>
      <c r="N5">
        <v>1.5209418663528708E-2</v>
      </c>
      <c r="O5">
        <f>_xlfn.STDEV.S(C5:N5)</f>
        <v>1.1821830018416636E-2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18E3-E1BC-433D-BD8C-2098BEC3664D}">
  <dimension ref="A1:P7"/>
  <sheetViews>
    <sheetView tabSelected="1" workbookViewId="0">
      <selection activeCell="P7" sqref="P7"/>
    </sheetView>
  </sheetViews>
  <sheetFormatPr defaultRowHeight="15" x14ac:dyDescent="0.25"/>
  <sheetData>
    <row r="1" spans="1:16" x14ac:dyDescent="0.25">
      <c r="A1" t="s">
        <v>4</v>
      </c>
    </row>
    <row r="3" spans="1:16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6" x14ac:dyDescent="0.25">
      <c r="B4">
        <v>2.5099999999999998</v>
      </c>
      <c r="C4">
        <v>2.57</v>
      </c>
      <c r="D4">
        <v>2.6</v>
      </c>
      <c r="E4">
        <v>2.61</v>
      </c>
      <c r="F4">
        <v>2.59</v>
      </c>
      <c r="G4">
        <v>2.61</v>
      </c>
      <c r="H4">
        <v>2.64</v>
      </c>
      <c r="I4">
        <v>2.6</v>
      </c>
      <c r="J4">
        <v>2.62</v>
      </c>
      <c r="K4">
        <v>2.63</v>
      </c>
      <c r="L4">
        <v>2.65</v>
      </c>
      <c r="M4">
        <v>2.61</v>
      </c>
      <c r="N4">
        <v>2.65</v>
      </c>
    </row>
    <row r="5" spans="1:16" x14ac:dyDescent="0.25">
      <c r="C5">
        <v>2.3623145763435893E-2</v>
      </c>
      <c r="D5">
        <v>1.160554612030811E-2</v>
      </c>
      <c r="E5">
        <v>3.8387763071656669E-3</v>
      </c>
      <c r="F5">
        <v>-7.6923456231556137E-3</v>
      </c>
      <c r="G5">
        <v>7.6923456231556449E-3</v>
      </c>
      <c r="H5">
        <v>1.142869582362285E-2</v>
      </c>
      <c r="I5">
        <v>-1.5267472130788421E-2</v>
      </c>
      <c r="J5">
        <v>7.6628727455690972E-3</v>
      </c>
      <c r="K5">
        <v>3.8095284166676487E-3</v>
      </c>
      <c r="L5">
        <v>7.5757938084577226E-3</v>
      </c>
      <c r="M5">
        <v>-1.5209418663528795E-2</v>
      </c>
      <c r="N5">
        <v>1.5209418663528708E-2</v>
      </c>
    </row>
    <row r="6" spans="1:16" x14ac:dyDescent="0.25">
      <c r="C6">
        <v>1.0236231457634359</v>
      </c>
      <c r="D6">
        <v>1.0116055461203082</v>
      </c>
      <c r="E6">
        <v>1.0038387763071657</v>
      </c>
      <c r="F6">
        <v>0.99230765437684443</v>
      </c>
      <c r="G6">
        <v>1.0076923456231557</v>
      </c>
      <c r="H6">
        <v>1.0114286958236229</v>
      </c>
      <c r="I6">
        <v>0.98473252786921162</v>
      </c>
      <c r="J6">
        <v>1.0076628727455692</v>
      </c>
      <c r="K6">
        <v>1.0038095284166677</v>
      </c>
      <c r="L6">
        <v>1.0075757938084577</v>
      </c>
      <c r="M6">
        <v>0.98479058133647124</v>
      </c>
      <c r="N6">
        <v>1.0152094186635288</v>
      </c>
      <c r="O6">
        <v>4.4590714733232506E-3</v>
      </c>
      <c r="P6" s="2">
        <f>O6*252</f>
        <v>1.1236860112774592</v>
      </c>
    </row>
    <row r="7" spans="1:16" x14ac:dyDescent="0.25">
      <c r="C7">
        <v>2.3623145763435893E-2</v>
      </c>
      <c r="D7">
        <v>1.160554612030811E-2</v>
      </c>
      <c r="E7">
        <v>3.8387763071656669E-3</v>
      </c>
      <c r="F7">
        <v>-7.6923456231556137E-3</v>
      </c>
      <c r="G7">
        <v>7.6923456231556449E-3</v>
      </c>
      <c r="H7">
        <v>1.142869582362285E-2</v>
      </c>
      <c r="I7">
        <v>-1.5267472130788421E-2</v>
      </c>
      <c r="J7">
        <v>7.6628727455690972E-3</v>
      </c>
      <c r="K7">
        <v>3.8095284166676487E-3</v>
      </c>
      <c r="L7">
        <v>7.5757938084577226E-3</v>
      </c>
      <c r="M7">
        <v>-1.5209418663528795E-2</v>
      </c>
      <c r="N7">
        <v>1.5209418663528708E-2</v>
      </c>
      <c r="O7">
        <v>1.1821830018416636E-2</v>
      </c>
      <c r="P7" s="2">
        <f>O7*252^0.5</f>
        <v>0.18766573362245131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2023-08-06T18:19:44Z</dcterms:modified>
</cp:coreProperties>
</file>