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github\finance\02.Seminar\"/>
    </mc:Choice>
  </mc:AlternateContent>
  <xr:revisionPtr revIDLastSave="0" documentId="13_ncr:1_{BC4398DE-429C-46E1-864B-50027DCD9F5D}" xr6:coauthVersionLast="47" xr6:coauthVersionMax="47" xr10:uidLastSave="{00000000-0000-0000-0000-000000000000}"/>
  <bookViews>
    <workbookView xWindow="-120" yWindow="-120" windowWidth="20640" windowHeight="11760" firstSheet="4" activeTab="10" xr2:uid="{00000000-000D-0000-FFFF-FFFF00000000}"/>
  </bookViews>
  <sheets>
    <sheet name="Задача2" sheetId="1" r:id="rId1"/>
    <sheet name="Задача6" sheetId="2" r:id="rId2"/>
    <sheet name="Задача7" sheetId="3" r:id="rId3"/>
    <sheet name="Задача8" sheetId="4" r:id="rId4"/>
    <sheet name="Задача9" sheetId="5" r:id="rId5"/>
    <sheet name="Задача12" sheetId="6" r:id="rId6"/>
    <sheet name="Задача14" sheetId="7" r:id="rId7"/>
    <sheet name="Задача16" sheetId="8" r:id="rId8"/>
    <sheet name="Задача17" sheetId="9" r:id="rId9"/>
    <sheet name="Задача18" sheetId="12" r:id="rId10"/>
    <sheet name="Задача19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3" l="1"/>
  <c r="D17" i="13"/>
  <c r="E17" i="13"/>
  <c r="F17" i="13"/>
  <c r="F19" i="13" s="1"/>
  <c r="G17" i="13"/>
  <c r="H17" i="13"/>
  <c r="I17" i="13"/>
  <c r="I19" i="13" s="1"/>
  <c r="J17" i="13"/>
  <c r="J19" i="13" s="1"/>
  <c r="K17" i="13"/>
  <c r="C19" i="13"/>
  <c r="D19" i="13"/>
  <c r="E19" i="13"/>
  <c r="G19" i="13"/>
  <c r="H19" i="13"/>
  <c r="K19" i="13"/>
  <c r="B19" i="13"/>
  <c r="B17" i="13"/>
  <c r="C16" i="13"/>
  <c r="D16" i="13"/>
  <c r="E16" i="13"/>
  <c r="F16" i="13"/>
  <c r="G16" i="13"/>
  <c r="H16" i="13"/>
  <c r="I16" i="13"/>
  <c r="J16" i="13"/>
  <c r="K16" i="13"/>
  <c r="B16" i="13"/>
  <c r="C15" i="13"/>
  <c r="D15" i="13"/>
  <c r="E15" i="13"/>
  <c r="F15" i="13"/>
  <c r="G15" i="13"/>
  <c r="H15" i="13"/>
  <c r="I15" i="13"/>
  <c r="J15" i="13"/>
  <c r="K15" i="13"/>
  <c r="B15" i="13"/>
  <c r="C13" i="13"/>
  <c r="D13" i="13"/>
  <c r="E13" i="13"/>
  <c r="F13" i="13"/>
  <c r="G13" i="13"/>
  <c r="H13" i="13"/>
  <c r="I13" i="13"/>
  <c r="J13" i="13"/>
  <c r="K13" i="13"/>
  <c r="B13" i="13"/>
  <c r="C12" i="13"/>
  <c r="D12" i="13"/>
  <c r="E12" i="13"/>
  <c r="F12" i="13"/>
  <c r="G12" i="13"/>
  <c r="H12" i="13"/>
  <c r="I12" i="13"/>
  <c r="J12" i="13"/>
  <c r="K12" i="13"/>
  <c r="B12" i="13"/>
  <c r="B11" i="12"/>
  <c r="B12" i="12"/>
  <c r="B9" i="12"/>
  <c r="B8" i="12"/>
  <c r="G4" i="9"/>
  <c r="G5" i="9"/>
  <c r="G3" i="9"/>
  <c r="F4" i="9"/>
  <c r="F5" i="9"/>
  <c r="F3" i="9"/>
  <c r="B4" i="8"/>
  <c r="B5" i="6"/>
  <c r="B6" i="5"/>
  <c r="B7" i="4"/>
  <c r="B6" i="4"/>
  <c r="B21" i="13" l="1"/>
</calcChain>
</file>

<file path=xl/sharedStrings.xml><?xml version="1.0" encoding="utf-8"?>
<sst xmlns="http://schemas.openxmlformats.org/spreadsheetml/2006/main" count="78" uniqueCount="61">
  <si>
    <t>Для инвестиционного проекта из задачи 1 определить NPV в Excel с применением расчета на основе дисконтирующих множителей (т.е. предварительного расчета коэффициентов вида 1/(1+r)^i).</t>
  </si>
  <si>
    <t xml:space="preserve"> Есть инвестиционный проект со следующими денежными потоками по годам:</t>
  </si>
  <si>
    <t>год</t>
  </si>
  <si>
    <t>денежный поток</t>
  </si>
  <si>
    <t>Найти NPV этого проекта, если ставка дисконтирования равна 15%.</t>
  </si>
  <si>
    <t>Ответ</t>
  </si>
  <si>
    <t>42,59р</t>
  </si>
  <si>
    <t xml:space="preserve"> Для инвестиционного проекта из задачи 6 определить NPV, если первые 4 года ставка дисконтирования равна 15%, а последующие 4 года становится 10%.</t>
  </si>
  <si>
    <t>ставка</t>
  </si>
  <si>
    <t>Ответ: 58,44972</t>
  </si>
  <si>
    <t>можно через суммпроиз()</t>
  </si>
  <si>
    <t xml:space="preserve"> Инвестору предлагают два проекта на выбор. Аналитик определил, что проект А имеет NPV=115 млн.руб. и IRR = 25%. Проект Б имеет следующие денежные потоки: </t>
  </si>
  <si>
    <t>Если стоимость денег для инвестора равна 10% годовых, то какой проект следует выбрать и почему?</t>
  </si>
  <si>
    <t>ЧПС NPV</t>
  </si>
  <si>
    <t>ВСД IRR</t>
  </si>
  <si>
    <t>Есть инвестиционный проект со следующими денежными потоками по кварталам:</t>
  </si>
  <si>
    <t>квартал</t>
  </si>
  <si>
    <t>Определить чистую приведенную стоимость (NPV) этого проекта без применения встроенных функций Excel (то есть непосредственно по формуле NPV), если стоимость денег для инвестора равна 12%.</t>
  </si>
  <si>
    <t>NPV</t>
  </si>
  <si>
    <t>Определить внутреннюю норму доходности проекта из задачи 9 путем использования встроенной функции Excel.</t>
  </si>
  <si>
    <t>IRR</t>
  </si>
  <si>
    <t xml:space="preserve">Необходимо принять решение, инвестируем в проект или нет, если ставка дисконтирования 15% годовых. </t>
  </si>
  <si>
    <r>
      <t>Есть инвестиционный проект</t>
    </r>
    <r>
      <rPr>
        <b/>
        <i/>
        <sz val="13"/>
        <color rgb="FF000000"/>
        <rFont val="Arial"/>
        <family val="2"/>
        <charset val="204"/>
      </rPr>
      <t xml:space="preserve"> </t>
    </r>
    <r>
      <rPr>
        <i/>
        <sz val="13"/>
        <color rgb="FF000000"/>
        <rFont val="Arial"/>
        <family val="2"/>
        <charset val="204"/>
      </rPr>
      <t>с денежными потоками по годам:</t>
    </r>
  </si>
  <si>
    <t>=</t>
  </si>
  <si>
    <t>Инвестор рассматривает инвестиционный проект со следующими параметрами: инвестиция в размере 50 млн руб. приносит затем ежеквартальную финансовую ренту в размере 3 млн руб/квартал в течение 5 лет. Если стоимость денег для инвестора оценивается в 9% годовых, то следует ли ему принять этот инвестиционный проект?</t>
  </si>
  <si>
    <t>FV</t>
  </si>
  <si>
    <t>Ответ 2 миллиона 11 руб</t>
  </si>
  <si>
    <t>Есть три инвестиционных проекта со следующими параметрами:</t>
  </si>
  <si>
    <t>Инвестиции, млн руб.</t>
  </si>
  <si>
    <t>Срок, лет</t>
  </si>
  <si>
    <t>NPV, млн руб.</t>
  </si>
  <si>
    <t>IRR, %</t>
  </si>
  <si>
    <t>Проект А</t>
  </si>
  <si>
    <t>Проект Б</t>
  </si>
  <si>
    <t>Проект В</t>
  </si>
  <si>
    <t>Если нужно выбрать только один проект, то какой является наиболее предпочтительным с точки зрения роста благосостояния инвестора?</t>
  </si>
  <si>
    <t>доходность</t>
  </si>
  <si>
    <t>усредненный денежный поток</t>
  </si>
  <si>
    <t>Есть два инвестиционных проекта со следующими денежными потоками:</t>
  </si>
  <si>
    <t>Какой является следует принять инвестору, у которого стоимость денег равна 10% годовых? А для второго инвестора, если она у него равна 18% годовых?</t>
  </si>
  <si>
    <t>NPV1A</t>
  </si>
  <si>
    <t>NPV1Б</t>
  </si>
  <si>
    <t>NPV2А</t>
  </si>
  <si>
    <t>NPV2Б</t>
  </si>
  <si>
    <t>Согласно бизнес-плану строительства завода по производству тракторов общие инвестиции в 0 году составят 500 млн руб., и еще 250 млн руб. в 1 году. График производства продукции следующий:</t>
  </si>
  <si>
    <t>Год</t>
  </si>
  <si>
    <t>Объем производства, ед</t>
  </si>
  <si>
    <t>Цена единицы продукции в бизнес-плане принята за 5 млн руб.</t>
  </si>
  <si>
    <t>Затраты на производство единицы продукции (себестоимость) составляют 2,7 млн руб/ед. Кроме того, каждый год после запуска производства тратится еще 70 млн руб. на содержание завода и офиса управляющей компании. Налог в размере 20% годовых платится каждый год с прибыли завода, если она положительна (прибыль = выручка от продажи продукции минус себестоимость минус постоянные расходы на содержание завода и офиса). В конце срока (в конце 9 года) предполагается продать завод по остаточной стоимости оборудования за 90 млн руб.</t>
  </si>
  <si>
    <t>Инвестор построил денежные потоки по проекту и оказалось, что для него NPV = 0. Какова стоимость денег у инвестора?</t>
  </si>
  <si>
    <t>Цена</t>
  </si>
  <si>
    <t>Объем</t>
  </si>
  <si>
    <t>Выручка</t>
  </si>
  <si>
    <t>Себестоимость за ед</t>
  </si>
  <si>
    <t>Себестоимость итог</t>
  </si>
  <si>
    <t>Постоянные расходы</t>
  </si>
  <si>
    <t>Прибыль</t>
  </si>
  <si>
    <t>Налог на прибыль</t>
  </si>
  <si>
    <t>Денежный поток</t>
  </si>
  <si>
    <t>Инвестиции</t>
  </si>
  <si>
    <t>Итоговый денежный поток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</si>
</sst>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₽&quot;;[Red]\-#,##0.00\ &quot;₽&quot;"/>
    <numFmt numFmtId="168" formatCode="#,##0.00\ &quot;₽&quot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3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b/>
      <i/>
      <sz val="13"/>
      <color rgb="FF000000"/>
      <name val="Arial"/>
      <family val="2"/>
      <charset val="204"/>
    </font>
    <font>
      <i/>
      <sz val="13"/>
      <color rgb="FFBFBFBF"/>
      <name val="Arial"/>
      <family val="2"/>
      <charset val="204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F1DD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 wrapText="1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 wrapText="1"/>
    </xf>
    <xf numFmtId="9" fontId="0" fillId="0" borderId="0" xfId="0" applyNumberFormat="1"/>
    <xf numFmtId="8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168" fontId="0" fillId="0" borderId="0" xfId="0" applyNumberFormat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 wrapText="1"/>
    </xf>
    <xf numFmtId="9" fontId="2" fillId="0" borderId="7" xfId="0" applyNumberFormat="1" applyFont="1" applyBorder="1" applyAlignment="1">
      <alignment horizontal="right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0" fillId="0" borderId="5" xfId="0" applyBorder="1"/>
    <xf numFmtId="0" fontId="1" fillId="0" borderId="5" xfId="0" applyFont="1" applyBorder="1"/>
    <xf numFmtId="0" fontId="5" fillId="0" borderId="0" xfId="0" applyFont="1" applyAlignment="1">
      <alignment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cols>
    <col min="1" max="1" width="33.85546875" customWidth="1"/>
  </cols>
  <sheetData>
    <row r="1" spans="1:1" x14ac:dyDescent="0.25">
      <c r="A1" t="s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CD5C6-D4C3-4BEE-B5A3-94F7C4BDEDDF}">
  <dimension ref="A1:I12"/>
  <sheetViews>
    <sheetView workbookViewId="0">
      <selection activeCell="B12" sqref="B12"/>
    </sheetView>
  </sheetViews>
  <sheetFormatPr defaultRowHeight="15" x14ac:dyDescent="0.25"/>
  <sheetData>
    <row r="1" spans="1:9" ht="17.25" thickBot="1" x14ac:dyDescent="0.3">
      <c r="A1" s="1" t="s">
        <v>38</v>
      </c>
    </row>
    <row r="2" spans="1:9" ht="15.75" thickBot="1" x14ac:dyDescent="0.3">
      <c r="A2" s="2" t="s">
        <v>16</v>
      </c>
      <c r="B2" s="3">
        <v>0</v>
      </c>
      <c r="C2" s="3">
        <v>1</v>
      </c>
      <c r="D2" s="3">
        <v>2</v>
      </c>
      <c r="E2" s="4">
        <v>3</v>
      </c>
      <c r="F2" s="4">
        <v>4</v>
      </c>
      <c r="G2" s="3">
        <v>5</v>
      </c>
      <c r="H2" s="3">
        <v>6</v>
      </c>
      <c r="I2" s="3">
        <v>7</v>
      </c>
    </row>
    <row r="3" spans="1:9" ht="15.75" thickBot="1" x14ac:dyDescent="0.3">
      <c r="A3" s="5" t="s">
        <v>32</v>
      </c>
      <c r="B3" s="6">
        <v>-125</v>
      </c>
      <c r="C3" s="6">
        <v>30</v>
      </c>
      <c r="D3" s="6">
        <v>40</v>
      </c>
      <c r="E3" s="7">
        <v>50</v>
      </c>
      <c r="F3" s="7">
        <v>40</v>
      </c>
      <c r="G3" s="6">
        <v>30</v>
      </c>
      <c r="H3" s="6">
        <v>20</v>
      </c>
      <c r="I3" s="6">
        <v>10</v>
      </c>
    </row>
    <row r="4" spans="1:9" ht="15.75" thickBot="1" x14ac:dyDescent="0.3">
      <c r="A4" s="5" t="s">
        <v>33</v>
      </c>
      <c r="B4" s="6">
        <v>-150</v>
      </c>
      <c r="C4" s="6">
        <v>0</v>
      </c>
      <c r="D4" s="6">
        <v>10</v>
      </c>
      <c r="E4" s="7">
        <v>20</v>
      </c>
      <c r="F4" s="7">
        <v>30</v>
      </c>
      <c r="G4" s="6">
        <v>40</v>
      </c>
      <c r="H4" s="6">
        <v>50</v>
      </c>
      <c r="I4" s="6">
        <v>120</v>
      </c>
    </row>
    <row r="5" spans="1:9" ht="16.5" x14ac:dyDescent="0.25">
      <c r="A5" s="22"/>
    </row>
    <row r="6" spans="1:9" ht="16.5" x14ac:dyDescent="0.25">
      <c r="A6" s="1" t="s">
        <v>39</v>
      </c>
    </row>
    <row r="8" spans="1:9" x14ac:dyDescent="0.25">
      <c r="A8" t="s">
        <v>40</v>
      </c>
      <c r="B8" s="9">
        <f>NPV(10%/4,C3:I3)+B3</f>
        <v>77.183083166943987</v>
      </c>
    </row>
    <row r="9" spans="1:9" x14ac:dyDescent="0.25">
      <c r="A9" t="s">
        <v>41</v>
      </c>
      <c r="B9" s="9">
        <f>NPV(10%/4,C4:I4)+B4</f>
        <v>84.689494536731274</v>
      </c>
    </row>
    <row r="11" spans="1:9" x14ac:dyDescent="0.25">
      <c r="A11" t="s">
        <v>42</v>
      </c>
      <c r="B11" s="9">
        <f>NPV(18%/4,C3:I3)+B3</f>
        <v>64.474346704669557</v>
      </c>
    </row>
    <row r="12" spans="1:9" x14ac:dyDescent="0.25">
      <c r="A12" t="s">
        <v>43</v>
      </c>
      <c r="B12" s="9">
        <f>NPV(18%/4,C4:I4)+B4</f>
        <v>60.512315597098848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526A9-EB20-4D47-8995-09505A0B5A1C}">
  <dimension ref="A1:K21"/>
  <sheetViews>
    <sheetView tabSelected="1" topLeftCell="A4" workbookViewId="0">
      <selection activeCell="A22" sqref="A22"/>
    </sheetView>
  </sheetViews>
  <sheetFormatPr defaultRowHeight="15" x14ac:dyDescent="0.25"/>
  <cols>
    <col min="1" max="1" width="33.28515625" customWidth="1"/>
  </cols>
  <sheetData>
    <row r="1" spans="1:11" ht="17.25" thickBot="1" x14ac:dyDescent="0.3">
      <c r="A1" s="1" t="s">
        <v>44</v>
      </c>
    </row>
    <row r="2" spans="1:11" ht="17.25" thickBot="1" x14ac:dyDescent="0.3">
      <c r="A2" s="13" t="s">
        <v>45</v>
      </c>
      <c r="B2" s="14">
        <v>2</v>
      </c>
      <c r="C2" s="14">
        <v>3</v>
      </c>
      <c r="D2" s="14">
        <v>4</v>
      </c>
      <c r="E2" s="14">
        <v>5</v>
      </c>
      <c r="F2" s="14">
        <v>6</v>
      </c>
      <c r="G2" s="14">
        <v>7</v>
      </c>
      <c r="H2" s="14">
        <v>8</v>
      </c>
      <c r="I2" s="14">
        <v>9</v>
      </c>
    </row>
    <row r="3" spans="1:11" ht="83.25" thickBot="1" x14ac:dyDescent="0.3">
      <c r="A3" s="15" t="s">
        <v>46</v>
      </c>
      <c r="B3" s="16">
        <v>10</v>
      </c>
      <c r="C3" s="16">
        <v>50</v>
      </c>
      <c r="D3" s="16">
        <v>100</v>
      </c>
      <c r="E3" s="16">
        <v>150</v>
      </c>
      <c r="F3" s="16">
        <v>200</v>
      </c>
      <c r="G3" s="16">
        <v>200</v>
      </c>
      <c r="H3" s="16">
        <v>200</v>
      </c>
      <c r="I3" s="16">
        <v>200</v>
      </c>
    </row>
    <row r="4" spans="1:11" ht="16.5" x14ac:dyDescent="0.25">
      <c r="A4" s="1" t="s">
        <v>47</v>
      </c>
    </row>
    <row r="5" spans="1:11" ht="16.5" x14ac:dyDescent="0.25">
      <c r="A5" s="1" t="s">
        <v>48</v>
      </c>
    </row>
    <row r="6" spans="1:11" ht="16.5" x14ac:dyDescent="0.25">
      <c r="A6" s="1" t="s">
        <v>49</v>
      </c>
    </row>
    <row r="8" spans="1:11" ht="16.5" x14ac:dyDescent="0.25">
      <c r="A8" s="23" t="s">
        <v>45</v>
      </c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</row>
    <row r="9" spans="1:11" ht="16.5" x14ac:dyDescent="0.25">
      <c r="A9" s="23" t="s">
        <v>50</v>
      </c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</row>
    <row r="10" spans="1:11" ht="16.5" x14ac:dyDescent="0.25">
      <c r="A10" s="23" t="s">
        <v>53</v>
      </c>
      <c r="B10">
        <v>2.7</v>
      </c>
      <c r="C10">
        <v>2.7</v>
      </c>
      <c r="D10">
        <v>2.7</v>
      </c>
      <c r="E10">
        <v>2.7</v>
      </c>
      <c r="F10">
        <v>2.7</v>
      </c>
      <c r="G10">
        <v>2.7</v>
      </c>
      <c r="H10">
        <v>2.7</v>
      </c>
      <c r="I10">
        <v>2.7</v>
      </c>
      <c r="J10">
        <v>2.7</v>
      </c>
      <c r="K10">
        <v>2.7</v>
      </c>
    </row>
    <row r="11" spans="1:11" ht="16.5" x14ac:dyDescent="0.25">
      <c r="A11" s="23" t="s">
        <v>51</v>
      </c>
      <c r="D11">
        <v>10</v>
      </c>
      <c r="E11">
        <v>50</v>
      </c>
      <c r="F11">
        <v>100</v>
      </c>
      <c r="G11">
        <v>150</v>
      </c>
      <c r="H11">
        <v>200</v>
      </c>
      <c r="I11">
        <v>200</v>
      </c>
      <c r="J11">
        <v>200</v>
      </c>
      <c r="K11">
        <v>200</v>
      </c>
    </row>
    <row r="12" spans="1:11" ht="16.5" x14ac:dyDescent="0.25">
      <c r="A12" s="23" t="s">
        <v>52</v>
      </c>
      <c r="B12">
        <f>B9*B11</f>
        <v>0</v>
      </c>
      <c r="C12">
        <f t="shared" ref="C12:K12" si="0">C9*C11</f>
        <v>0</v>
      </c>
      <c r="D12">
        <f t="shared" si="0"/>
        <v>50</v>
      </c>
      <c r="E12">
        <f t="shared" si="0"/>
        <v>250</v>
      </c>
      <c r="F12">
        <f t="shared" si="0"/>
        <v>500</v>
      </c>
      <c r="G12">
        <f t="shared" si="0"/>
        <v>750</v>
      </c>
      <c r="H12">
        <f t="shared" si="0"/>
        <v>1000</v>
      </c>
      <c r="I12">
        <f t="shared" si="0"/>
        <v>1000</v>
      </c>
      <c r="J12">
        <f t="shared" si="0"/>
        <v>1000</v>
      </c>
      <c r="K12">
        <f t="shared" si="0"/>
        <v>1000</v>
      </c>
    </row>
    <row r="13" spans="1:11" ht="16.5" x14ac:dyDescent="0.25">
      <c r="A13" s="23" t="s">
        <v>54</v>
      </c>
      <c r="B13">
        <f>-B10*B11</f>
        <v>0</v>
      </c>
      <c r="C13">
        <f t="shared" ref="C13:K13" si="1">-C10*C11</f>
        <v>0</v>
      </c>
      <c r="D13">
        <f t="shared" si="1"/>
        <v>-27</v>
      </c>
      <c r="E13">
        <f t="shared" si="1"/>
        <v>-135</v>
      </c>
      <c r="F13">
        <f t="shared" si="1"/>
        <v>-270</v>
      </c>
      <c r="G13">
        <f t="shared" si="1"/>
        <v>-405</v>
      </c>
      <c r="H13">
        <f t="shared" si="1"/>
        <v>-540</v>
      </c>
      <c r="I13">
        <f t="shared" si="1"/>
        <v>-540</v>
      </c>
      <c r="J13">
        <f t="shared" si="1"/>
        <v>-540</v>
      </c>
      <c r="K13">
        <f t="shared" si="1"/>
        <v>-540</v>
      </c>
    </row>
    <row r="14" spans="1:11" ht="16.5" x14ac:dyDescent="0.25">
      <c r="A14" s="23" t="s">
        <v>55</v>
      </c>
      <c r="D14">
        <v>-70</v>
      </c>
      <c r="E14">
        <v>-70</v>
      </c>
      <c r="F14">
        <v>-70</v>
      </c>
      <c r="G14">
        <v>-70</v>
      </c>
      <c r="H14">
        <v>-70</v>
      </c>
      <c r="I14">
        <v>-70</v>
      </c>
      <c r="J14">
        <v>-70</v>
      </c>
      <c r="K14">
        <v>-70</v>
      </c>
    </row>
    <row r="15" spans="1:11" ht="16.5" x14ac:dyDescent="0.25">
      <c r="A15" s="23" t="s">
        <v>56</v>
      </c>
      <c r="B15" s="24">
        <f>SUM(B12:B14)</f>
        <v>0</v>
      </c>
      <c r="C15" s="24">
        <f t="shared" ref="C15:K15" si="2">SUM(C12:C14)</f>
        <v>0</v>
      </c>
      <c r="D15" s="24">
        <f t="shared" si="2"/>
        <v>-47</v>
      </c>
      <c r="E15" s="24">
        <f t="shared" si="2"/>
        <v>45</v>
      </c>
      <c r="F15" s="24">
        <f t="shared" si="2"/>
        <v>160</v>
      </c>
      <c r="G15" s="24">
        <f t="shared" si="2"/>
        <v>275</v>
      </c>
      <c r="H15" s="24">
        <f t="shared" si="2"/>
        <v>390</v>
      </c>
      <c r="I15" s="24">
        <f t="shared" si="2"/>
        <v>390</v>
      </c>
      <c r="J15" s="24">
        <f t="shared" si="2"/>
        <v>390</v>
      </c>
      <c r="K15" s="24">
        <f t="shared" si="2"/>
        <v>390</v>
      </c>
    </row>
    <row r="16" spans="1:11" ht="16.5" x14ac:dyDescent="0.25">
      <c r="A16" s="23" t="s">
        <v>57</v>
      </c>
      <c r="B16">
        <f>IF(B15&gt;0,-20%*B15,0)</f>
        <v>0</v>
      </c>
      <c r="C16">
        <f t="shared" ref="C16:K16" si="3">IF(C15&gt;0,-20%*C15,0)</f>
        <v>0</v>
      </c>
      <c r="D16">
        <f t="shared" si="3"/>
        <v>0</v>
      </c>
      <c r="E16">
        <f t="shared" si="3"/>
        <v>-9</v>
      </c>
      <c r="F16">
        <f t="shared" si="3"/>
        <v>-32</v>
      </c>
      <c r="G16">
        <f t="shared" si="3"/>
        <v>-55</v>
      </c>
      <c r="H16">
        <f t="shared" si="3"/>
        <v>-78</v>
      </c>
      <c r="I16">
        <f t="shared" si="3"/>
        <v>-78</v>
      </c>
      <c r="J16">
        <f t="shared" si="3"/>
        <v>-78</v>
      </c>
      <c r="K16">
        <f t="shared" si="3"/>
        <v>-78</v>
      </c>
    </row>
    <row r="17" spans="1:11" ht="16.5" x14ac:dyDescent="0.25">
      <c r="A17" s="23" t="s">
        <v>58</v>
      </c>
      <c r="B17" s="24">
        <f>SUM(B15:B16)</f>
        <v>0</v>
      </c>
      <c r="C17" s="24">
        <f t="shared" ref="C17:K17" si="4">SUM(C15:C16)</f>
        <v>0</v>
      </c>
      <c r="D17" s="24">
        <f t="shared" si="4"/>
        <v>-47</v>
      </c>
      <c r="E17" s="24">
        <f t="shared" si="4"/>
        <v>36</v>
      </c>
      <c r="F17" s="24">
        <f t="shared" si="4"/>
        <v>128</v>
      </c>
      <c r="G17" s="24">
        <f t="shared" si="4"/>
        <v>220</v>
      </c>
      <c r="H17" s="24">
        <f t="shared" si="4"/>
        <v>312</v>
      </c>
      <c r="I17" s="24">
        <f t="shared" si="4"/>
        <v>312</v>
      </c>
      <c r="J17" s="24">
        <f t="shared" si="4"/>
        <v>312</v>
      </c>
      <c r="K17" s="24">
        <f t="shared" si="4"/>
        <v>312</v>
      </c>
    </row>
    <row r="18" spans="1:11" ht="16.5" x14ac:dyDescent="0.25">
      <c r="A18" s="23" t="s">
        <v>59</v>
      </c>
      <c r="B18">
        <v>-500</v>
      </c>
      <c r="C18">
        <v>-250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90</v>
      </c>
    </row>
    <row r="19" spans="1:11" ht="16.5" x14ac:dyDescent="0.25">
      <c r="A19" s="23" t="s">
        <v>60</v>
      </c>
      <c r="B19" s="24">
        <f>SUM(B17:B18)</f>
        <v>-500</v>
      </c>
      <c r="C19" s="24">
        <f t="shared" ref="C19:K19" si="5">SUM(C17:C18)</f>
        <v>-250</v>
      </c>
      <c r="D19" s="24">
        <f t="shared" si="5"/>
        <v>-47</v>
      </c>
      <c r="E19" s="24">
        <f t="shared" si="5"/>
        <v>36</v>
      </c>
      <c r="F19" s="24">
        <f t="shared" si="5"/>
        <v>128</v>
      </c>
      <c r="G19" s="24">
        <f t="shared" si="5"/>
        <v>220</v>
      </c>
      <c r="H19" s="24">
        <f t="shared" si="5"/>
        <v>312</v>
      </c>
      <c r="I19" s="24">
        <f t="shared" si="5"/>
        <v>312</v>
      </c>
      <c r="J19" s="24">
        <f t="shared" si="5"/>
        <v>312</v>
      </c>
      <c r="K19" s="24">
        <f t="shared" si="5"/>
        <v>402</v>
      </c>
    </row>
    <row r="21" spans="1:11" ht="16.5" x14ac:dyDescent="0.25">
      <c r="A21" s="23" t="s">
        <v>20</v>
      </c>
      <c r="B21" s="8">
        <f>IRR(B19:K19)</f>
        <v>0.12963081334120652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2A92F-CB6B-47D6-8FF8-85E73F53559D}">
  <dimension ref="A1:J10"/>
  <sheetViews>
    <sheetView workbookViewId="0">
      <selection activeCell="G3" sqref="A2:G3"/>
    </sheetView>
  </sheetViews>
  <sheetFormatPr defaultRowHeight="15" x14ac:dyDescent="0.25"/>
  <sheetData>
    <row r="1" spans="1:10" ht="17.25" thickBot="1" x14ac:dyDescent="0.3">
      <c r="A1" s="1" t="s">
        <v>1</v>
      </c>
    </row>
    <row r="2" spans="1:10" ht="15.75" thickBot="1" x14ac:dyDescent="0.3">
      <c r="A2" s="2" t="s">
        <v>2</v>
      </c>
      <c r="B2" s="3">
        <v>0</v>
      </c>
      <c r="C2" s="3">
        <v>3</v>
      </c>
      <c r="D2" s="3">
        <v>4</v>
      </c>
      <c r="E2" s="4">
        <v>5</v>
      </c>
      <c r="F2" s="4">
        <v>6</v>
      </c>
      <c r="G2" s="4">
        <v>8</v>
      </c>
    </row>
    <row r="3" spans="1:10" ht="15.75" thickBot="1" x14ac:dyDescent="0.3">
      <c r="A3" s="5" t="s">
        <v>3</v>
      </c>
      <c r="B3" s="6">
        <v>-100</v>
      </c>
      <c r="C3" s="6">
        <v>25</v>
      </c>
      <c r="D3" s="6">
        <v>25</v>
      </c>
      <c r="E3" s="7">
        <v>50</v>
      </c>
      <c r="F3" s="7">
        <v>50</v>
      </c>
      <c r="G3" s="7">
        <v>200</v>
      </c>
    </row>
    <row r="4" spans="1:10" ht="16.5" x14ac:dyDescent="0.25">
      <c r="A4" s="1" t="s">
        <v>4</v>
      </c>
    </row>
    <row r="5" spans="1:10" ht="15.75" thickBot="1" x14ac:dyDescent="0.3"/>
    <row r="6" spans="1:10" ht="15.75" thickBot="1" x14ac:dyDescent="0.3">
      <c r="A6" s="2" t="s">
        <v>2</v>
      </c>
      <c r="B6" s="3">
        <v>0</v>
      </c>
      <c r="C6">
        <v>1</v>
      </c>
      <c r="D6">
        <v>2</v>
      </c>
      <c r="E6" s="3">
        <v>3</v>
      </c>
      <c r="F6" s="3">
        <v>4</v>
      </c>
      <c r="G6" s="4">
        <v>5</v>
      </c>
      <c r="H6" s="4">
        <v>6</v>
      </c>
      <c r="I6">
        <v>7</v>
      </c>
      <c r="J6" s="4">
        <v>8</v>
      </c>
    </row>
    <row r="7" spans="1:10" ht="15.75" thickBot="1" x14ac:dyDescent="0.3">
      <c r="A7" s="5" t="s">
        <v>3</v>
      </c>
      <c r="B7" s="6">
        <v>-100</v>
      </c>
      <c r="C7">
        <v>0</v>
      </c>
      <c r="D7">
        <v>0</v>
      </c>
      <c r="E7" s="6">
        <v>25</v>
      </c>
      <c r="F7" s="6">
        <v>25</v>
      </c>
      <c r="G7" s="7">
        <v>50</v>
      </c>
      <c r="H7" s="7">
        <v>50</v>
      </c>
      <c r="I7">
        <v>0</v>
      </c>
      <c r="J7" s="7">
        <v>200</v>
      </c>
    </row>
    <row r="9" spans="1:10" x14ac:dyDescent="0.25">
      <c r="B9" s="8">
        <v>0.15</v>
      </c>
    </row>
    <row r="10" spans="1:10" x14ac:dyDescent="0.25">
      <c r="B10" s="9" t="s">
        <v>5</v>
      </c>
      <c r="C10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5DB91-419B-4569-8E58-82EF4ADC82E3}">
  <dimension ref="A1:G8"/>
  <sheetViews>
    <sheetView workbookViewId="0">
      <selection activeCell="A9" sqref="A9"/>
    </sheetView>
  </sheetViews>
  <sheetFormatPr defaultRowHeight="15" x14ac:dyDescent="0.25"/>
  <cols>
    <col min="1" max="1" width="61.42578125" customWidth="1"/>
  </cols>
  <sheetData>
    <row r="1" spans="1:7" ht="45" x14ac:dyDescent="0.25">
      <c r="A1" s="10" t="s">
        <v>7</v>
      </c>
    </row>
    <row r="2" spans="1:7" ht="15.75" thickBot="1" x14ac:dyDescent="0.3"/>
    <row r="3" spans="1:7" ht="15.75" thickBot="1" x14ac:dyDescent="0.3">
      <c r="A3" s="2" t="s">
        <v>2</v>
      </c>
      <c r="B3" s="3">
        <v>0</v>
      </c>
      <c r="C3" s="3">
        <v>3</v>
      </c>
      <c r="D3" s="3">
        <v>4</v>
      </c>
      <c r="E3" s="4">
        <v>5</v>
      </c>
      <c r="F3" s="4">
        <v>6</v>
      </c>
      <c r="G3" s="4">
        <v>8</v>
      </c>
    </row>
    <row r="4" spans="1:7" ht="15.75" thickBot="1" x14ac:dyDescent="0.3">
      <c r="A4" s="5" t="s">
        <v>3</v>
      </c>
      <c r="B4" s="6">
        <v>-100</v>
      </c>
      <c r="C4" s="6">
        <v>25</v>
      </c>
      <c r="D4" s="6">
        <v>25</v>
      </c>
      <c r="E4" s="7">
        <v>50</v>
      </c>
      <c r="F4" s="7">
        <v>50</v>
      </c>
      <c r="G4" s="7">
        <v>200</v>
      </c>
    </row>
    <row r="5" spans="1:7" x14ac:dyDescent="0.25">
      <c r="A5" t="s">
        <v>8</v>
      </c>
      <c r="B5" s="8">
        <v>0.15</v>
      </c>
      <c r="C5" s="8">
        <v>0.15</v>
      </c>
      <c r="D5" s="8">
        <v>0.15</v>
      </c>
      <c r="E5" s="8">
        <v>0.15</v>
      </c>
      <c r="F5" s="8">
        <v>0.1</v>
      </c>
      <c r="G5" s="8">
        <v>0.1</v>
      </c>
    </row>
    <row r="7" spans="1:7" x14ac:dyDescent="0.25">
      <c r="A7" t="s">
        <v>9</v>
      </c>
    </row>
    <row r="8" spans="1:7" x14ac:dyDescent="0.25">
      <c r="A8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A84F0-11EC-4A0F-B219-1EBE856BAEE0}">
  <dimension ref="A1:E7"/>
  <sheetViews>
    <sheetView workbookViewId="0">
      <selection activeCell="A8" sqref="A8"/>
    </sheetView>
  </sheetViews>
  <sheetFormatPr defaultRowHeight="15" x14ac:dyDescent="0.25"/>
  <cols>
    <col min="1" max="1" width="10.140625" bestFit="1" customWidth="1"/>
  </cols>
  <sheetData>
    <row r="1" spans="1:5" ht="17.25" thickBot="1" x14ac:dyDescent="0.3">
      <c r="A1" s="1" t="s">
        <v>11</v>
      </c>
    </row>
    <row r="2" spans="1:5" ht="15.75" thickBot="1" x14ac:dyDescent="0.3">
      <c r="A2" s="2" t="s">
        <v>2</v>
      </c>
      <c r="B2" s="3">
        <v>0</v>
      </c>
      <c r="C2" s="3">
        <v>1</v>
      </c>
      <c r="D2" s="3">
        <v>2</v>
      </c>
      <c r="E2" s="3">
        <v>3</v>
      </c>
    </row>
    <row r="3" spans="1:5" ht="15.75" thickBot="1" x14ac:dyDescent="0.3">
      <c r="A3" s="5" t="s">
        <v>3</v>
      </c>
      <c r="B3" s="6">
        <v>-150</v>
      </c>
      <c r="C3" s="6">
        <v>50</v>
      </c>
      <c r="D3" s="6">
        <v>125</v>
      </c>
      <c r="E3" s="6">
        <v>150</v>
      </c>
    </row>
    <row r="4" spans="1:5" ht="16.5" x14ac:dyDescent="0.25">
      <c r="A4" s="1" t="s">
        <v>12</v>
      </c>
    </row>
    <row r="6" spans="1:5" x14ac:dyDescent="0.25">
      <c r="A6" t="s">
        <v>13</v>
      </c>
      <c r="B6" s="12">
        <f>NPV(10%,C3:E3)+B3</f>
        <v>111.45755071374901</v>
      </c>
    </row>
    <row r="7" spans="1:5" x14ac:dyDescent="0.25">
      <c r="A7" t="s">
        <v>14</v>
      </c>
      <c r="B7" s="8">
        <f>IRR(B3:E3)</f>
        <v>0.41816486670940711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EA95B-C80C-4495-85CA-3F3F229C0618}">
  <dimension ref="A1:J6"/>
  <sheetViews>
    <sheetView workbookViewId="0">
      <selection activeCell="J3" sqref="A2:J3"/>
    </sheetView>
  </sheetViews>
  <sheetFormatPr defaultRowHeight="15" x14ac:dyDescent="0.25"/>
  <sheetData>
    <row r="1" spans="1:10" ht="17.25" thickBot="1" x14ac:dyDescent="0.3">
      <c r="A1" s="1" t="s">
        <v>15</v>
      </c>
    </row>
    <row r="2" spans="1:10" ht="15.75" thickBot="1" x14ac:dyDescent="0.3">
      <c r="A2" s="2" t="s">
        <v>16</v>
      </c>
      <c r="B2" s="3">
        <v>0</v>
      </c>
      <c r="C2" s="3">
        <v>1</v>
      </c>
      <c r="D2" s="3">
        <v>2</v>
      </c>
      <c r="E2" s="3">
        <v>3</v>
      </c>
      <c r="F2" s="3">
        <v>4</v>
      </c>
      <c r="G2" s="4">
        <v>5</v>
      </c>
      <c r="H2" s="4">
        <v>6</v>
      </c>
      <c r="I2" s="4">
        <v>7</v>
      </c>
      <c r="J2" s="4">
        <v>8</v>
      </c>
    </row>
    <row r="3" spans="1:10" ht="15.75" thickBot="1" x14ac:dyDescent="0.3">
      <c r="A3" s="5" t="s">
        <v>3</v>
      </c>
      <c r="B3" s="6">
        <v>-100</v>
      </c>
      <c r="C3" s="6">
        <v>10</v>
      </c>
      <c r="D3" s="6">
        <v>10</v>
      </c>
      <c r="E3" s="6">
        <v>15</v>
      </c>
      <c r="F3" s="6">
        <v>15</v>
      </c>
      <c r="G3" s="7">
        <v>25</v>
      </c>
      <c r="H3" s="7">
        <v>25</v>
      </c>
      <c r="I3" s="7">
        <v>50</v>
      </c>
      <c r="J3" s="7">
        <v>50</v>
      </c>
    </row>
    <row r="4" spans="1:10" ht="16.5" x14ac:dyDescent="0.25">
      <c r="A4" s="1" t="s">
        <v>17</v>
      </c>
    </row>
    <row r="6" spans="1:10" x14ac:dyDescent="0.25">
      <c r="A6" t="s">
        <v>18</v>
      </c>
      <c r="B6" s="9">
        <f>NPV(12%/4,C3:J3)+B3</f>
        <v>68.816490874007854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12106-5482-4664-865B-E53798D5C2AF}">
  <dimension ref="A1:J6"/>
  <sheetViews>
    <sheetView workbookViewId="0">
      <selection activeCell="B7" sqref="B7"/>
    </sheetView>
  </sheetViews>
  <sheetFormatPr defaultRowHeight="15" x14ac:dyDescent="0.25"/>
  <sheetData>
    <row r="1" spans="1:10" ht="15.75" thickBot="1" x14ac:dyDescent="0.3">
      <c r="A1" t="s">
        <v>19</v>
      </c>
    </row>
    <row r="2" spans="1:10" ht="15.75" thickBot="1" x14ac:dyDescent="0.3">
      <c r="A2" s="2" t="s">
        <v>16</v>
      </c>
      <c r="B2" s="3">
        <v>0</v>
      </c>
      <c r="C2" s="3">
        <v>1</v>
      </c>
      <c r="D2" s="3">
        <v>2</v>
      </c>
      <c r="E2" s="3">
        <v>3</v>
      </c>
      <c r="F2" s="3">
        <v>4</v>
      </c>
      <c r="G2" s="4">
        <v>5</v>
      </c>
      <c r="H2" s="4">
        <v>6</v>
      </c>
      <c r="I2" s="4">
        <v>7</v>
      </c>
      <c r="J2" s="4">
        <v>8</v>
      </c>
    </row>
    <row r="3" spans="1:10" ht="15.75" thickBot="1" x14ac:dyDescent="0.3">
      <c r="A3" s="5" t="s">
        <v>3</v>
      </c>
      <c r="B3" s="6">
        <v>-100</v>
      </c>
      <c r="C3" s="6">
        <v>10</v>
      </c>
      <c r="D3" s="6">
        <v>10</v>
      </c>
      <c r="E3" s="6">
        <v>15</v>
      </c>
      <c r="F3" s="6">
        <v>15</v>
      </c>
      <c r="G3" s="7">
        <v>25</v>
      </c>
      <c r="H3" s="7">
        <v>25</v>
      </c>
      <c r="I3" s="7">
        <v>50</v>
      </c>
      <c r="J3" s="7">
        <v>50</v>
      </c>
    </row>
    <row r="5" spans="1:10" x14ac:dyDescent="0.25">
      <c r="A5" t="s">
        <v>20</v>
      </c>
      <c r="B5" s="11">
        <f>IRR(B3:J3)*4</f>
        <v>0.53649230871072273</v>
      </c>
    </row>
    <row r="6" spans="1:10" x14ac:dyDescent="0.25">
      <c r="B6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F43CC-44B8-4997-A03E-7D4A06B038CC}">
  <dimension ref="A1:G6"/>
  <sheetViews>
    <sheetView workbookViewId="0">
      <selection activeCell="B7" sqref="B7"/>
    </sheetView>
  </sheetViews>
  <sheetFormatPr defaultRowHeight="15" x14ac:dyDescent="0.25"/>
  <sheetData>
    <row r="1" spans="1:7" ht="17.25" thickBot="1" x14ac:dyDescent="0.3">
      <c r="A1" s="1" t="s">
        <v>22</v>
      </c>
    </row>
    <row r="2" spans="1:7" ht="15.75" thickBot="1" x14ac:dyDescent="0.3">
      <c r="A2" s="2" t="s">
        <v>2</v>
      </c>
      <c r="B2" s="3">
        <v>0</v>
      </c>
      <c r="C2" s="3">
        <v>1</v>
      </c>
      <c r="D2" s="3">
        <v>2</v>
      </c>
      <c r="E2" s="3">
        <v>3</v>
      </c>
      <c r="F2" s="3">
        <v>4</v>
      </c>
      <c r="G2" s="4">
        <v>5</v>
      </c>
    </row>
    <row r="3" spans="1:7" ht="15.75" thickBot="1" x14ac:dyDescent="0.3">
      <c r="A3" s="5" t="s">
        <v>3</v>
      </c>
      <c r="B3" s="6">
        <v>-1200</v>
      </c>
      <c r="C3" s="6">
        <v>0</v>
      </c>
      <c r="D3" s="6">
        <v>300</v>
      </c>
      <c r="E3" s="6">
        <v>500</v>
      </c>
      <c r="F3" s="6">
        <v>150</v>
      </c>
      <c r="G3" s="7">
        <v>750</v>
      </c>
    </row>
    <row r="4" spans="1:7" ht="16.5" x14ac:dyDescent="0.25">
      <c r="A4" s="1" t="s">
        <v>21</v>
      </c>
    </row>
    <row r="6" spans="1:7" x14ac:dyDescent="0.25">
      <c r="A6" t="s">
        <v>18</v>
      </c>
      <c r="B6" s="8" t="s">
        <v>23</v>
      </c>
      <c r="C6">
        <v>-185.75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6DDEA-70A2-4EF6-8575-95AC34C60665}">
  <dimension ref="A1:C7"/>
  <sheetViews>
    <sheetView workbookViewId="0">
      <selection activeCell="A8" sqref="A8"/>
    </sheetView>
  </sheetViews>
  <sheetFormatPr defaultRowHeight="15" x14ac:dyDescent="0.25"/>
  <cols>
    <col min="1" max="1" width="54.7109375" customWidth="1"/>
    <col min="2" max="2" width="15.140625" bestFit="1" customWidth="1"/>
  </cols>
  <sheetData>
    <row r="1" spans="1:3" ht="105" x14ac:dyDescent="0.25">
      <c r="A1" s="10" t="s">
        <v>24</v>
      </c>
      <c r="C1" t="s">
        <v>25</v>
      </c>
    </row>
    <row r="2" spans="1:3" x14ac:dyDescent="0.25">
      <c r="C2">
        <v>50000000</v>
      </c>
    </row>
    <row r="4" spans="1:3" x14ac:dyDescent="0.25">
      <c r="B4" s="9">
        <f>PV(9%/4,20,3000000,C2)</f>
        <v>-79931960.693704784</v>
      </c>
    </row>
    <row r="7" spans="1:3" x14ac:dyDescent="0.25">
      <c r="A7" t="s">
        <v>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09FF7-91EB-4814-AABA-103666715CBC}">
  <dimension ref="A1:G6"/>
  <sheetViews>
    <sheetView workbookViewId="0">
      <selection activeCell="G13" sqref="G13"/>
    </sheetView>
  </sheetViews>
  <sheetFormatPr defaultRowHeight="15" x14ac:dyDescent="0.25"/>
  <cols>
    <col min="1" max="1" width="24.42578125" customWidth="1"/>
    <col min="5" max="5" width="22.42578125" customWidth="1"/>
  </cols>
  <sheetData>
    <row r="1" spans="1:7" ht="17.25" thickBot="1" x14ac:dyDescent="0.3">
      <c r="A1" s="1" t="s">
        <v>27</v>
      </c>
    </row>
    <row r="2" spans="1:7" ht="99.75" thickBot="1" x14ac:dyDescent="0.3">
      <c r="A2" s="13"/>
      <c r="B2" s="14" t="s">
        <v>28</v>
      </c>
      <c r="C2" s="14" t="s">
        <v>29</v>
      </c>
      <c r="D2" s="14" t="s">
        <v>30</v>
      </c>
      <c r="E2" s="17" t="s">
        <v>31</v>
      </c>
      <c r="F2" s="19" t="s">
        <v>36</v>
      </c>
      <c r="G2" s="19" t="s">
        <v>37</v>
      </c>
    </row>
    <row r="3" spans="1:7" ht="33.75" thickBot="1" x14ac:dyDescent="0.3">
      <c r="A3" s="15" t="s">
        <v>32</v>
      </c>
      <c r="B3" s="16">
        <v>35</v>
      </c>
      <c r="C3" s="16">
        <v>4</v>
      </c>
      <c r="D3" s="16">
        <v>50</v>
      </c>
      <c r="E3" s="18">
        <v>0.25</v>
      </c>
      <c r="F3" s="20">
        <f>1+D3/B3</f>
        <v>2.4285714285714288</v>
      </c>
      <c r="G3" s="20">
        <f>D3/C3</f>
        <v>12.5</v>
      </c>
    </row>
    <row r="4" spans="1:7" ht="17.25" thickBot="1" x14ac:dyDescent="0.3">
      <c r="A4" s="15" t="s">
        <v>33</v>
      </c>
      <c r="B4" s="16">
        <v>70</v>
      </c>
      <c r="C4" s="16">
        <v>3</v>
      </c>
      <c r="D4" s="16">
        <v>100</v>
      </c>
      <c r="E4" s="18">
        <v>0.2</v>
      </c>
      <c r="F4" s="20">
        <f t="shared" ref="F4:F5" si="0">1+D4/B4</f>
        <v>2.4285714285714288</v>
      </c>
      <c r="G4" s="21">
        <f t="shared" ref="G4:G5" si="1">D4/C4</f>
        <v>33.333333333333336</v>
      </c>
    </row>
    <row r="5" spans="1:7" ht="33.75" thickBot="1" x14ac:dyDescent="0.3">
      <c r="A5" s="15" t="s">
        <v>34</v>
      </c>
      <c r="B5" s="16">
        <v>250</v>
      </c>
      <c r="C5" s="16">
        <v>10</v>
      </c>
      <c r="D5" s="16">
        <v>200</v>
      </c>
      <c r="E5" s="18">
        <v>0.15</v>
      </c>
      <c r="F5" s="20">
        <f t="shared" si="0"/>
        <v>1.8</v>
      </c>
      <c r="G5" s="20">
        <f t="shared" si="1"/>
        <v>20</v>
      </c>
    </row>
    <row r="6" spans="1:7" ht="16.5" x14ac:dyDescent="0.25">
      <c r="A6" s="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Задача2</vt:lpstr>
      <vt:lpstr>Задача6</vt:lpstr>
      <vt:lpstr>Задача7</vt:lpstr>
      <vt:lpstr>Задача8</vt:lpstr>
      <vt:lpstr>Задача9</vt:lpstr>
      <vt:lpstr>Задача12</vt:lpstr>
      <vt:lpstr>Задача14</vt:lpstr>
      <vt:lpstr>Задача16</vt:lpstr>
      <vt:lpstr>Задача17</vt:lpstr>
      <vt:lpstr>Задача18</vt:lpstr>
      <vt:lpstr>Задача19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slava</dc:creator>
  <cp:lastModifiedBy>slava</cp:lastModifiedBy>
  <dcterms:created xsi:type="dcterms:W3CDTF">2015-06-05T18:19:34Z</dcterms:created>
  <dcterms:modified xsi:type="dcterms:W3CDTF">2023-08-01T18:24:20Z</dcterms:modified>
</cp:coreProperties>
</file>