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hub\finance\03.Lecture\"/>
    </mc:Choice>
  </mc:AlternateContent>
  <xr:revisionPtr revIDLastSave="0" documentId="13_ncr:1_{47B41A29-7E01-4DF1-B2C3-5752FC7DFFB3}" xr6:coauthVersionLast="47" xr6:coauthVersionMax="47" xr10:uidLastSave="{00000000-0000-0000-0000-000000000000}"/>
  <bookViews>
    <workbookView xWindow="-120" yWindow="-120" windowWidth="20640" windowHeight="11760" activeTab="5" xr2:uid="{00000000-000D-0000-FFFF-FFFF00000000}"/>
  </bookViews>
  <sheets>
    <sheet name="Task01" sheetId="1" r:id="rId1"/>
    <sheet name="Task02" sheetId="2" r:id="rId2"/>
    <sheet name="Task03" sheetId="3" r:id="rId3"/>
    <sheet name="Task04" sheetId="4" r:id="rId4"/>
    <sheet name="Task05" sheetId="5" r:id="rId5"/>
    <sheet name="Task0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6" l="1"/>
  <c r="B18" i="6"/>
  <c r="B17" i="6"/>
  <c r="B16" i="6"/>
  <c r="B15" i="6"/>
  <c r="E12" i="6"/>
  <c r="B12" i="6"/>
  <c r="I10" i="6"/>
  <c r="I12" i="6" s="1"/>
  <c r="H10" i="6"/>
  <c r="H12" i="6" s="1"/>
  <c r="G10" i="6"/>
  <c r="G12" i="6" s="1"/>
  <c r="F10" i="6"/>
  <c r="F12" i="6" s="1"/>
  <c r="E10" i="6"/>
  <c r="D10" i="6"/>
  <c r="D12" i="6" s="1"/>
  <c r="C10" i="6"/>
  <c r="C11" i="6" s="1"/>
  <c r="B10" i="6"/>
  <c r="B16" i="5"/>
  <c r="C10" i="5"/>
  <c r="C11" i="5" s="1"/>
  <c r="D10" i="5"/>
  <c r="D13" i="5" s="1"/>
  <c r="E10" i="5"/>
  <c r="E13" i="5" s="1"/>
  <c r="F10" i="5"/>
  <c r="F13" i="5" s="1"/>
  <c r="G10" i="5"/>
  <c r="G13" i="5" s="1"/>
  <c r="H10" i="5"/>
  <c r="H13" i="5" s="1"/>
  <c r="I10" i="5"/>
  <c r="I13" i="5" s="1"/>
  <c r="B10" i="5"/>
  <c r="B13" i="5" s="1"/>
  <c r="B12" i="5"/>
  <c r="C12" i="6" l="1"/>
  <c r="B13" i="6"/>
  <c r="D11" i="6"/>
  <c r="C12" i="5"/>
  <c r="D11" i="5"/>
  <c r="E11" i="5" s="1"/>
  <c r="F11" i="5" s="1"/>
  <c r="C13" i="5"/>
  <c r="B14" i="5" s="1"/>
  <c r="B14" i="4"/>
  <c r="C13" i="4"/>
  <c r="D13" i="4"/>
  <c r="E13" i="4"/>
  <c r="F13" i="4"/>
  <c r="G13" i="4"/>
  <c r="H13" i="4"/>
  <c r="I13" i="4"/>
  <c r="B13" i="4"/>
  <c r="D12" i="4"/>
  <c r="E12" i="4" s="1"/>
  <c r="F12" i="4" s="1"/>
  <c r="G12" i="4" s="1"/>
  <c r="H12" i="4" s="1"/>
  <c r="I12" i="4" s="1"/>
  <c r="C12" i="4"/>
  <c r="B11" i="3"/>
  <c r="C10" i="3"/>
  <c r="D10" i="3"/>
  <c r="E10" i="3"/>
  <c r="F10" i="3"/>
  <c r="G10" i="3"/>
  <c r="B10" i="3"/>
  <c r="B5" i="2"/>
  <c r="C14" i="1"/>
  <c r="D14" i="1"/>
  <c r="E14" i="1"/>
  <c r="F14" i="1"/>
  <c r="G14" i="1"/>
  <c r="H14" i="1"/>
  <c r="I14" i="1"/>
  <c r="B14" i="1"/>
  <c r="D13" i="1"/>
  <c r="E13" i="1"/>
  <c r="F13" i="1" s="1"/>
  <c r="G13" i="1" s="1"/>
  <c r="H13" i="1" s="1"/>
  <c r="I13" i="1" s="1"/>
  <c r="C13" i="1"/>
  <c r="B16" i="1"/>
  <c r="C15" i="1"/>
  <c r="D15" i="1"/>
  <c r="E15" i="1"/>
  <c r="F15" i="1"/>
  <c r="G15" i="1"/>
  <c r="H15" i="1"/>
  <c r="I15" i="1"/>
  <c r="B15" i="1"/>
  <c r="E11" i="6" l="1"/>
  <c r="D12" i="5"/>
  <c r="E12" i="5"/>
  <c r="G11" i="5"/>
  <c r="F12" i="5"/>
  <c r="F11" i="6" l="1"/>
  <c r="G12" i="5"/>
  <c r="H11" i="5"/>
  <c r="G11" i="6" l="1"/>
  <c r="I11" i="5"/>
  <c r="I12" i="5" s="1"/>
  <c r="H12" i="5"/>
  <c r="H11" i="6" l="1"/>
  <c r="I11" i="6" l="1"/>
</calcChain>
</file>

<file path=xl/sharedStrings.xml><?xml version="1.0" encoding="utf-8"?>
<sst xmlns="http://schemas.openxmlformats.org/spreadsheetml/2006/main" count="68" uniqueCount="31">
  <si>
    <t>. Пусть есть проект с денежными потоками следующего вида</t>
  </si>
  <si>
    <t>год</t>
  </si>
  <si>
    <t>денежный поток</t>
  </si>
  <si>
    <t>Если стоимость денег для инвестора (ставка дисконтирования) равна 10% годовых, то какова будет чистая приведенная стоимость (NPV) этого проекта?</t>
  </si>
  <si>
    <t>Решение. Используем для ответа на этот вопрос формулу NPV. Продисконтируем каждую составляющую денежного потока по ставке 10%, и просуммируем эти дисконтированные величины:</t>
  </si>
  <si>
    <t>ставка</t>
  </si>
  <si>
    <t>Дисконтирующий множитель</t>
  </si>
  <si>
    <t>Дисконтированные ден. потоки</t>
  </si>
  <si>
    <t>NPV</t>
  </si>
  <si>
    <t>Рассчитать NPV проекта, описанного денежными потоками из задачи 1, используя для этого только встроенные функции Excel.</t>
  </si>
  <si>
    <t>Дисконт ден.потоки из предыдущего</t>
  </si>
  <si>
    <t>NPV ЧПС(кроме_0_значения)+0_значение !!!</t>
  </si>
  <si>
    <t>Определить NPV проекта с нерегулярными денежными потоками</t>
  </si>
  <si>
    <t>Решение. В случае нерегулярных денежных потоков (то есть тех, которые происходят через неравные промежутки времени) мы, к сожалению, не можем применить готовую функцию ЧПС, и будем считать сами, используя дисконтирование каждого потока:</t>
  </si>
  <si>
    <t>дисконт. денеж.потоки</t>
  </si>
  <si>
    <t>Найти NPV проекта из задачи 1, если ставка дисконтирования (стоимость денег для инвестора) уменьшается со временем по следующему графику:</t>
  </si>
  <si>
    <t>Решение. Применить готовую формулу ЧПС мы не сможем, так как в нее можно передать только один параметр ставки дисконтирования, а здесь их много. Поэтому сделаем расчет аналогично задаче 1, только в расчете дисконтирующих множителей будут учитываться разные значения ставок</t>
  </si>
  <si>
    <t>Для проекта из задачи 1 рассчитать внутреннюю норму доходности</t>
  </si>
  <si>
    <t>Решение. Можно найти показатель IRR двумя способами: 1) подобрать ставку дисконтирования, при которой NPV обращается в 0, «вручную» либо 2) воспользоваться встроенной в Excel функцией ВСД(), название которой является аббревиатурой от «Внутренняя Ставка Доходности». Результаты, как и следовало ожидать, будут идентичны:</t>
  </si>
  <si>
    <t>IRR подбором</t>
  </si>
  <si>
    <t>IRR с помощью функции ВСД ()</t>
  </si>
  <si>
    <t>MIRR с помощью функции МВСД ()</t>
  </si>
  <si>
    <t>Для проекта из задачи 1 найти срок окупаемости (обыкновенный и дисконтированный), индекс доходности и модифицированную внутреннюю норму доходности для ставки рефинансирования 10% и ставки финансирования 12% годовых.</t>
  </si>
  <si>
    <t>Решение. Для расчета сроков окупаемости у нас уже есть денежные потоки из задачи 1, поэтому мы их суммируем, пока не получим величину больше 0. Для обыкновенного срока окупаемости получаем 5 лет, для дисконтированного – 6 лет. Зная NPV = 29.2 и инвестиции в размере 100 ед, можно посчитать PI = 1 + 29.2/100 = 1.292. MIRR найдем с помощью встроенной функции Excel, которая называется МВСД(). В результате получим значение 14,1%.</t>
  </si>
  <si>
    <t>PP (по денежным потокам)</t>
  </si>
  <si>
    <t>5 лет окупаемости</t>
  </si>
  <si>
    <t>PP (по дисконтированным денежным потокам)</t>
  </si>
  <si>
    <t>7 лет окупаемости</t>
  </si>
  <si>
    <t>IPP индекс доходности</t>
  </si>
  <si>
    <t>на каждый вложенный рубль заработаем один рубль</t>
  </si>
  <si>
    <t>например взяли в банке кредит под 12% и вложили под депозит 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</si>
</sst>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₽&quot;;[Red]\-#,##0.00\ &quot;₽&quot;"/>
    <numFmt numFmtId="164" formatCode="#,##0.00\ _₽"/>
    <numFmt numFmtId="169" formatCode="_-* #,##0.00\ _₽_-;\-* #,##0.00\ _₽_-;_-* &quot;-&quot;??\ _₽_-;_-@_-"/>
    <numFmt numFmtId="170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9" fontId="0" fillId="0" borderId="1" xfId="0" applyNumberFormat="1" applyBorder="1"/>
    <xf numFmtId="169" fontId="0" fillId="0" borderId="1" xfId="0" applyNumberFormat="1" applyBorder="1"/>
    <xf numFmtId="169" fontId="2" fillId="0" borderId="1" xfId="0" applyNumberFormat="1" applyFont="1" applyBorder="1"/>
    <xf numFmtId="8" fontId="2" fillId="0" borderId="1" xfId="0" applyNumberFormat="1" applyFont="1" applyBorder="1"/>
    <xf numFmtId="0" fontId="1" fillId="0" borderId="1" xfId="0" applyFont="1" applyBorder="1"/>
    <xf numFmtId="164" fontId="2" fillId="0" borderId="1" xfId="0" applyNumberFormat="1" applyFont="1" applyBorder="1"/>
    <xf numFmtId="9" fontId="0" fillId="0" borderId="0" xfId="0" applyNumberFormat="1"/>
    <xf numFmtId="10" fontId="0" fillId="0" borderId="1" xfId="0" applyNumberFormat="1" applyBorder="1"/>
    <xf numFmtId="170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opLeftCell="A7" workbookViewId="0">
      <selection activeCell="I16" sqref="A10:I16"/>
    </sheetView>
  </sheetViews>
  <sheetFormatPr defaultRowHeight="15" x14ac:dyDescent="0.25"/>
  <cols>
    <col min="1" max="1" width="31.42578125" customWidth="1"/>
    <col min="2" max="2" width="14" customWidth="1"/>
    <col min="7" max="7" width="12" bestFit="1" customWidth="1"/>
    <col min="8" max="8" width="11" bestFit="1" customWidth="1"/>
    <col min="9" max="9" width="12" bestFit="1" customWidth="1"/>
  </cols>
  <sheetData>
    <row r="1" spans="1:9" ht="45" x14ac:dyDescent="0.25">
      <c r="A1" s="1" t="s">
        <v>0</v>
      </c>
    </row>
    <row r="3" spans="1:9" x14ac:dyDescent="0.25">
      <c r="A3" s="2" t="s">
        <v>1</v>
      </c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</row>
    <row r="4" spans="1:9" x14ac:dyDescent="0.25">
      <c r="A4" s="2" t="s">
        <v>2</v>
      </c>
      <c r="B4" s="2">
        <v>-100</v>
      </c>
      <c r="C4" s="2">
        <v>10</v>
      </c>
      <c r="D4" s="2">
        <v>15</v>
      </c>
      <c r="E4" s="2">
        <v>20</v>
      </c>
      <c r="F4" s="2">
        <v>25</v>
      </c>
      <c r="G4" s="2">
        <v>35</v>
      </c>
      <c r="H4" s="2">
        <v>50</v>
      </c>
      <c r="I4" s="2">
        <v>50</v>
      </c>
    </row>
    <row r="6" spans="1:9" ht="90" x14ac:dyDescent="0.25">
      <c r="A6" s="1" t="s">
        <v>3</v>
      </c>
    </row>
    <row r="8" spans="1:9" ht="105" x14ac:dyDescent="0.25">
      <c r="A8" s="1" t="s">
        <v>4</v>
      </c>
    </row>
    <row r="10" spans="1:9" x14ac:dyDescent="0.25">
      <c r="A10" s="2" t="s">
        <v>1</v>
      </c>
      <c r="B10" s="2">
        <v>0</v>
      </c>
      <c r="C10" s="2">
        <v>1</v>
      </c>
      <c r="D10" s="2">
        <v>2</v>
      </c>
      <c r="E10" s="2">
        <v>3</v>
      </c>
      <c r="F10" s="2">
        <v>4</v>
      </c>
      <c r="G10" s="2">
        <v>5</v>
      </c>
      <c r="H10" s="2">
        <v>6</v>
      </c>
      <c r="I10" s="2">
        <v>7</v>
      </c>
    </row>
    <row r="11" spans="1:9" x14ac:dyDescent="0.25">
      <c r="A11" s="2" t="s">
        <v>2</v>
      </c>
      <c r="B11" s="2">
        <v>-100</v>
      </c>
      <c r="C11" s="2">
        <v>10</v>
      </c>
      <c r="D11" s="2">
        <v>15</v>
      </c>
      <c r="E11" s="2">
        <v>20</v>
      </c>
      <c r="F11" s="2">
        <v>25</v>
      </c>
      <c r="G11" s="2">
        <v>35</v>
      </c>
      <c r="H11" s="2">
        <v>50</v>
      </c>
      <c r="I11" s="2">
        <v>50</v>
      </c>
    </row>
    <row r="12" spans="1:9" x14ac:dyDescent="0.25">
      <c r="A12" s="2" t="s">
        <v>5</v>
      </c>
      <c r="B12" s="3">
        <v>0.1</v>
      </c>
      <c r="C12" s="3">
        <v>0.1</v>
      </c>
      <c r="D12" s="3">
        <v>0.1</v>
      </c>
      <c r="E12" s="3">
        <v>0.1</v>
      </c>
      <c r="F12" s="3">
        <v>0.1</v>
      </c>
      <c r="G12" s="3">
        <v>0.1</v>
      </c>
      <c r="H12" s="3">
        <v>0.1</v>
      </c>
      <c r="I12" s="3">
        <v>0.1</v>
      </c>
    </row>
    <row r="13" spans="1:9" x14ac:dyDescent="0.25">
      <c r="A13" s="2" t="s">
        <v>6</v>
      </c>
      <c r="B13" s="2">
        <v>1</v>
      </c>
      <c r="C13" s="2">
        <f>B13/(1+C12)</f>
        <v>0.90909090909090906</v>
      </c>
      <c r="D13" s="2">
        <f t="shared" ref="D13:I13" si="0">C13/(1+D12)</f>
        <v>0.82644628099173545</v>
      </c>
      <c r="E13" s="2">
        <f t="shared" si="0"/>
        <v>0.75131480090157765</v>
      </c>
      <c r="F13" s="2">
        <f t="shared" si="0"/>
        <v>0.68301345536507052</v>
      </c>
      <c r="G13" s="2">
        <f t="shared" si="0"/>
        <v>0.62092132305915493</v>
      </c>
      <c r="H13" s="2">
        <f t="shared" si="0"/>
        <v>0.56447393005377711</v>
      </c>
      <c r="I13" s="2">
        <f t="shared" si="0"/>
        <v>0.51315811823070645</v>
      </c>
    </row>
    <row r="14" spans="1:9" x14ac:dyDescent="0.25">
      <c r="A14" s="2" t="s">
        <v>10</v>
      </c>
      <c r="B14" s="2">
        <f>B13*B11</f>
        <v>-100</v>
      </c>
      <c r="C14" s="2">
        <f t="shared" ref="C14:I14" si="1">C13*C11</f>
        <v>9.0909090909090899</v>
      </c>
      <c r="D14" s="2">
        <f t="shared" si="1"/>
        <v>12.396694214876032</v>
      </c>
      <c r="E14" s="2">
        <f t="shared" si="1"/>
        <v>15.026296018031553</v>
      </c>
      <c r="F14" s="2">
        <f t="shared" si="1"/>
        <v>17.075336384126764</v>
      </c>
      <c r="G14" s="2">
        <f t="shared" si="1"/>
        <v>21.732246307070422</v>
      </c>
      <c r="H14" s="2">
        <f t="shared" si="1"/>
        <v>28.223696502688856</v>
      </c>
      <c r="I14" s="2">
        <f t="shared" si="1"/>
        <v>25.657905911535323</v>
      </c>
    </row>
    <row r="15" spans="1:9" x14ac:dyDescent="0.25">
      <c r="A15" s="2" t="s">
        <v>7</v>
      </c>
      <c r="B15" s="2">
        <f t="shared" ref="B15:I15" si="2">B11/(1+B12)^B10</f>
        <v>-100</v>
      </c>
      <c r="C15" s="2">
        <f t="shared" si="2"/>
        <v>9.0909090909090899</v>
      </c>
      <c r="D15" s="2">
        <f t="shared" si="2"/>
        <v>12.396694214876032</v>
      </c>
      <c r="E15" s="2">
        <f t="shared" si="2"/>
        <v>15.02629601803155</v>
      </c>
      <c r="F15" s="2">
        <f t="shared" si="2"/>
        <v>17.075336384126764</v>
      </c>
      <c r="G15" s="2">
        <f t="shared" si="2"/>
        <v>21.732246307070422</v>
      </c>
      <c r="H15" s="2">
        <f t="shared" si="2"/>
        <v>28.22369650268886</v>
      </c>
      <c r="I15" s="2">
        <f t="shared" si="2"/>
        <v>25.657905911535323</v>
      </c>
    </row>
    <row r="16" spans="1:9" x14ac:dyDescent="0.25">
      <c r="A16" s="2" t="s">
        <v>8</v>
      </c>
      <c r="B16" s="8">
        <f>SUM(B15:I15)</f>
        <v>29.20308442923805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242DF-8CB9-407B-B4CF-80E4F9143F6D}">
  <dimension ref="A1:I5"/>
  <sheetViews>
    <sheetView workbookViewId="0">
      <selection activeCell="B5" sqref="B5"/>
    </sheetView>
  </sheetViews>
  <sheetFormatPr defaultRowHeight="15" x14ac:dyDescent="0.25"/>
  <cols>
    <col min="1" max="1" width="29.85546875" customWidth="1"/>
  </cols>
  <sheetData>
    <row r="1" spans="1:9" ht="75" x14ac:dyDescent="0.25">
      <c r="A1" s="1" t="s">
        <v>9</v>
      </c>
    </row>
    <row r="3" spans="1:9" x14ac:dyDescent="0.25">
      <c r="A3" s="2" t="s">
        <v>1</v>
      </c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</row>
    <row r="4" spans="1:9" x14ac:dyDescent="0.25">
      <c r="A4" s="2" t="s">
        <v>2</v>
      </c>
      <c r="B4" s="2">
        <v>-100</v>
      </c>
      <c r="C4" s="2">
        <v>10</v>
      </c>
      <c r="D4" s="2">
        <v>15</v>
      </c>
      <c r="E4" s="2">
        <v>20</v>
      </c>
      <c r="F4" s="2">
        <v>25</v>
      </c>
      <c r="G4" s="2">
        <v>35</v>
      </c>
      <c r="H4" s="2">
        <v>50</v>
      </c>
      <c r="I4" s="2">
        <v>50</v>
      </c>
    </row>
    <row r="5" spans="1:9" x14ac:dyDescent="0.25">
      <c r="A5" s="7" t="s">
        <v>11</v>
      </c>
      <c r="B5" s="6">
        <f>NPV(10%,C4,D4,E4,F4,G4,H4,I4)+B4</f>
        <v>29.203084429238032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F15D5-A214-46A4-82D6-34AA4010635B}">
  <dimension ref="A1:G11"/>
  <sheetViews>
    <sheetView workbookViewId="0">
      <selection activeCell="B11" sqref="B11"/>
    </sheetView>
  </sheetViews>
  <sheetFormatPr defaultRowHeight="15" x14ac:dyDescent="0.25"/>
  <cols>
    <col min="1" max="1" width="35.28515625" customWidth="1"/>
    <col min="2" max="2" width="9.5703125" bestFit="1" customWidth="1"/>
    <col min="3" max="4" width="9.28515625" bestFit="1" customWidth="1"/>
    <col min="5" max="7" width="12.140625" bestFit="1" customWidth="1"/>
  </cols>
  <sheetData>
    <row r="1" spans="1:7" ht="45" x14ac:dyDescent="0.25">
      <c r="A1" s="1" t="s">
        <v>12</v>
      </c>
    </row>
    <row r="3" spans="1:7" x14ac:dyDescent="0.25">
      <c r="A3" s="2" t="s">
        <v>1</v>
      </c>
      <c r="B3" s="2">
        <v>0</v>
      </c>
      <c r="C3" s="2">
        <v>1</v>
      </c>
      <c r="D3" s="2">
        <v>2</v>
      </c>
      <c r="E3" s="2">
        <v>4</v>
      </c>
      <c r="F3" s="2">
        <v>6</v>
      </c>
      <c r="G3" s="2">
        <v>7</v>
      </c>
    </row>
    <row r="4" spans="1:7" x14ac:dyDescent="0.25">
      <c r="A4" s="2" t="s">
        <v>2</v>
      </c>
      <c r="B4" s="2">
        <v>-100</v>
      </c>
      <c r="C4" s="2">
        <v>40</v>
      </c>
      <c r="D4" s="2">
        <v>40</v>
      </c>
      <c r="E4" s="2">
        <v>50</v>
      </c>
      <c r="F4" s="2">
        <v>70</v>
      </c>
      <c r="G4" s="2">
        <v>70</v>
      </c>
    </row>
    <row r="6" spans="1:7" ht="120" x14ac:dyDescent="0.25">
      <c r="A6" s="1" t="s">
        <v>13</v>
      </c>
    </row>
    <row r="8" spans="1:7" x14ac:dyDescent="0.25">
      <c r="A8" s="2" t="s">
        <v>1</v>
      </c>
      <c r="B8" s="2">
        <v>0</v>
      </c>
      <c r="C8" s="2">
        <v>1</v>
      </c>
      <c r="D8" s="2">
        <v>2</v>
      </c>
      <c r="E8" s="2">
        <v>4</v>
      </c>
      <c r="F8" s="2">
        <v>6</v>
      </c>
      <c r="G8" s="2">
        <v>7</v>
      </c>
    </row>
    <row r="9" spans="1:7" x14ac:dyDescent="0.25">
      <c r="A9" s="2" t="s">
        <v>2</v>
      </c>
      <c r="B9" s="2">
        <v>-100</v>
      </c>
      <c r="C9" s="2">
        <v>40</v>
      </c>
      <c r="D9" s="2">
        <v>40</v>
      </c>
      <c r="E9" s="2">
        <v>50</v>
      </c>
      <c r="F9" s="2">
        <v>70</v>
      </c>
      <c r="G9" s="2">
        <v>70</v>
      </c>
    </row>
    <row r="10" spans="1:7" x14ac:dyDescent="0.25">
      <c r="A10" s="2" t="s">
        <v>14</v>
      </c>
      <c r="B10" s="4">
        <f>B9/(1+10%)^B8</f>
        <v>-100</v>
      </c>
      <c r="C10" s="4">
        <f t="shared" ref="C10:G10" si="0">C9/(1+10%)^C8</f>
        <v>36.36363636363636</v>
      </c>
      <c r="D10" s="4">
        <f t="shared" si="0"/>
        <v>33.057851239669418</v>
      </c>
      <c r="E10" s="4">
        <f t="shared" si="0"/>
        <v>34.150672768253528</v>
      </c>
      <c r="F10" s="4">
        <f t="shared" si="0"/>
        <v>39.513175103764404</v>
      </c>
      <c r="G10" s="4">
        <f t="shared" si="0"/>
        <v>35.921068276149448</v>
      </c>
    </row>
    <row r="11" spans="1:7" x14ac:dyDescent="0.25">
      <c r="A11" s="2" t="s">
        <v>8</v>
      </c>
      <c r="B11" s="5">
        <f>SUM(B10:G10)</f>
        <v>79.006403751473158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AA5C-B1F9-4FB7-B313-BA7472B1A808}">
  <dimension ref="A1:I14"/>
  <sheetViews>
    <sheetView topLeftCell="A4" workbookViewId="0">
      <selection activeCell="B14" sqref="B14"/>
    </sheetView>
  </sheetViews>
  <sheetFormatPr defaultRowHeight="15" x14ac:dyDescent="0.25"/>
  <cols>
    <col min="1" max="1" width="39" customWidth="1"/>
    <col min="3" max="3" width="10.28515625" bestFit="1" customWidth="1"/>
  </cols>
  <sheetData>
    <row r="1" spans="1:9" ht="60" x14ac:dyDescent="0.25">
      <c r="A1" s="1" t="s">
        <v>15</v>
      </c>
    </row>
    <row r="3" spans="1:9" x14ac:dyDescent="0.25">
      <c r="A3" s="2" t="s">
        <v>1</v>
      </c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</row>
    <row r="4" spans="1:9" x14ac:dyDescent="0.25">
      <c r="A4" s="2" t="s">
        <v>2</v>
      </c>
      <c r="B4" s="2">
        <v>-100</v>
      </c>
      <c r="C4" s="2">
        <v>10</v>
      </c>
      <c r="D4" s="2">
        <v>15</v>
      </c>
      <c r="E4" s="2">
        <v>20</v>
      </c>
      <c r="F4" s="2">
        <v>25</v>
      </c>
      <c r="G4" s="2">
        <v>35</v>
      </c>
      <c r="H4" s="2">
        <v>50</v>
      </c>
      <c r="I4" s="2">
        <v>50</v>
      </c>
    </row>
    <row r="5" spans="1:9" x14ac:dyDescent="0.25">
      <c r="A5" s="2" t="s">
        <v>5</v>
      </c>
      <c r="B5" s="3">
        <v>0.12</v>
      </c>
      <c r="C5" s="10">
        <v>0.115</v>
      </c>
      <c r="D5" s="3">
        <v>0.11</v>
      </c>
      <c r="E5" s="10">
        <v>0.105</v>
      </c>
      <c r="F5" s="3">
        <v>0.1</v>
      </c>
      <c r="G5" s="10">
        <v>9.5000000000000001E-2</v>
      </c>
      <c r="H5" s="3">
        <v>0.09</v>
      </c>
      <c r="I5" s="10">
        <v>8.5000000000000006E-2</v>
      </c>
    </row>
    <row r="7" spans="1:9" ht="120" x14ac:dyDescent="0.25">
      <c r="A7" s="1" t="s">
        <v>16</v>
      </c>
    </row>
    <row r="9" spans="1:9" x14ac:dyDescent="0.25">
      <c r="A9" s="2" t="s">
        <v>1</v>
      </c>
      <c r="B9" s="2">
        <v>0</v>
      </c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</row>
    <row r="10" spans="1:9" x14ac:dyDescent="0.25">
      <c r="A10" s="2" t="s">
        <v>2</v>
      </c>
      <c r="B10" s="2">
        <v>-100</v>
      </c>
      <c r="C10" s="2">
        <v>10</v>
      </c>
      <c r="D10" s="2">
        <v>15</v>
      </c>
      <c r="E10" s="2">
        <v>20</v>
      </c>
      <c r="F10" s="2">
        <v>25</v>
      </c>
      <c r="G10" s="2">
        <v>35</v>
      </c>
      <c r="H10" s="2">
        <v>50</v>
      </c>
      <c r="I10" s="2">
        <v>50</v>
      </c>
    </row>
    <row r="11" spans="1:9" x14ac:dyDescent="0.25">
      <c r="A11" s="2" t="s">
        <v>5</v>
      </c>
      <c r="B11" s="3">
        <v>0.12</v>
      </c>
      <c r="C11" s="10">
        <v>0.115</v>
      </c>
      <c r="D11" s="3">
        <v>0.11</v>
      </c>
      <c r="E11" s="10">
        <v>0.105</v>
      </c>
      <c r="F11" s="3">
        <v>0.1</v>
      </c>
      <c r="G11" s="10">
        <v>9.5000000000000001E-2</v>
      </c>
      <c r="H11" s="3">
        <v>0.09</v>
      </c>
      <c r="I11" s="10">
        <v>8.5000000000000006E-2</v>
      </c>
    </row>
    <row r="12" spans="1:9" x14ac:dyDescent="0.25">
      <c r="A12" s="2" t="s">
        <v>6</v>
      </c>
      <c r="B12" s="2">
        <v>1</v>
      </c>
      <c r="C12" s="2">
        <f>B12/(1+C11)</f>
        <v>0.89686098654708524</v>
      </c>
      <c r="D12" s="2">
        <f t="shared" ref="D12:I12" si="0">C12/(1+D11)</f>
        <v>0.80798287076313979</v>
      </c>
      <c r="E12" s="2">
        <f t="shared" si="0"/>
        <v>0.73120621788519435</v>
      </c>
      <c r="F12" s="2">
        <f t="shared" si="0"/>
        <v>0.66473292535017658</v>
      </c>
      <c r="G12" s="2">
        <f t="shared" si="0"/>
        <v>0.60706203228326627</v>
      </c>
      <c r="H12" s="2">
        <f t="shared" si="0"/>
        <v>0.55693764429657455</v>
      </c>
      <c r="I12" s="2">
        <f t="shared" si="0"/>
        <v>0.51330658460513789</v>
      </c>
    </row>
    <row r="13" spans="1:9" x14ac:dyDescent="0.25">
      <c r="A13" s="2" t="s">
        <v>7</v>
      </c>
      <c r="B13" s="2">
        <f>B10*B12</f>
        <v>-100</v>
      </c>
      <c r="C13" s="2">
        <f t="shared" ref="C13:I13" si="1">C10*C12</f>
        <v>8.968609865470853</v>
      </c>
      <c r="D13" s="2">
        <f t="shared" si="1"/>
        <v>12.119743061447096</v>
      </c>
      <c r="E13" s="2">
        <f t="shared" si="1"/>
        <v>14.624124357703888</v>
      </c>
      <c r="F13" s="2">
        <f t="shared" si="1"/>
        <v>16.618323133754416</v>
      </c>
      <c r="G13" s="2">
        <f t="shared" si="1"/>
        <v>21.247171129914321</v>
      </c>
      <c r="H13" s="2">
        <f t="shared" si="1"/>
        <v>27.846882214828728</v>
      </c>
      <c r="I13" s="2">
        <f t="shared" si="1"/>
        <v>25.665329230256894</v>
      </c>
    </row>
    <row r="14" spans="1:9" x14ac:dyDescent="0.25">
      <c r="A14" s="2" t="s">
        <v>8</v>
      </c>
      <c r="B14" s="8">
        <f>SUM(B13:I13)</f>
        <v>27.0901829933762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59E6-3146-4891-8984-150A18687095}">
  <dimension ref="A1:I17"/>
  <sheetViews>
    <sheetView topLeftCell="A7" workbookViewId="0">
      <selection activeCell="D20" sqref="D20"/>
    </sheetView>
  </sheetViews>
  <sheetFormatPr defaultRowHeight="15" x14ac:dyDescent="0.25"/>
  <cols>
    <col min="1" max="1" width="34.42578125" customWidth="1"/>
  </cols>
  <sheetData>
    <row r="1" spans="1:9" ht="45" x14ac:dyDescent="0.25">
      <c r="A1" s="1" t="s">
        <v>17</v>
      </c>
    </row>
    <row r="3" spans="1:9" x14ac:dyDescent="0.25">
      <c r="A3" s="2" t="s">
        <v>1</v>
      </c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</row>
    <row r="4" spans="1:9" x14ac:dyDescent="0.25">
      <c r="A4" s="2" t="s">
        <v>2</v>
      </c>
      <c r="B4" s="2">
        <v>-100</v>
      </c>
      <c r="C4" s="2">
        <v>10</v>
      </c>
      <c r="D4" s="2">
        <v>15</v>
      </c>
      <c r="E4" s="2">
        <v>20</v>
      </c>
      <c r="F4" s="2">
        <v>25</v>
      </c>
      <c r="G4" s="2">
        <v>35</v>
      </c>
      <c r="H4" s="2">
        <v>50</v>
      </c>
      <c r="I4" s="2">
        <v>50</v>
      </c>
    </row>
    <row r="6" spans="1:9" ht="180" x14ac:dyDescent="0.25">
      <c r="A6" s="1" t="s">
        <v>18</v>
      </c>
    </row>
    <row r="8" spans="1:9" x14ac:dyDescent="0.25">
      <c r="A8" s="2" t="s">
        <v>1</v>
      </c>
      <c r="B8" s="2">
        <v>0</v>
      </c>
      <c r="C8" s="2">
        <v>1</v>
      </c>
      <c r="D8" s="2">
        <v>2</v>
      </c>
      <c r="E8" s="2">
        <v>3</v>
      </c>
      <c r="F8" s="2">
        <v>4</v>
      </c>
      <c r="G8" s="2">
        <v>5</v>
      </c>
      <c r="H8" s="2">
        <v>6</v>
      </c>
      <c r="I8" s="2">
        <v>7</v>
      </c>
    </row>
    <row r="9" spans="1:9" x14ac:dyDescent="0.25">
      <c r="A9" s="2" t="s">
        <v>2</v>
      </c>
      <c r="B9" s="2">
        <v>-100</v>
      </c>
      <c r="C9" s="2">
        <v>10</v>
      </c>
      <c r="D9" s="2">
        <v>15</v>
      </c>
      <c r="E9" s="2">
        <v>20</v>
      </c>
      <c r="F9" s="2">
        <v>25</v>
      </c>
      <c r="G9" s="2">
        <v>35</v>
      </c>
      <c r="H9" s="2">
        <v>50</v>
      </c>
      <c r="I9" s="2">
        <v>50</v>
      </c>
    </row>
    <row r="10" spans="1:9" x14ac:dyDescent="0.25">
      <c r="A10" s="2" t="s">
        <v>5</v>
      </c>
      <c r="B10" s="3">
        <f>$B$15</f>
        <v>0.16325740305585576</v>
      </c>
      <c r="C10" s="3">
        <f t="shared" ref="C10:I10" si="0">$B$15</f>
        <v>0.16325740305585576</v>
      </c>
      <c r="D10" s="3">
        <f t="shared" si="0"/>
        <v>0.16325740305585576</v>
      </c>
      <c r="E10" s="3">
        <f t="shared" si="0"/>
        <v>0.16325740305585576</v>
      </c>
      <c r="F10" s="3">
        <f t="shared" si="0"/>
        <v>0.16325740305585576</v>
      </c>
      <c r="G10" s="3">
        <f t="shared" si="0"/>
        <v>0.16325740305585576</v>
      </c>
      <c r="H10" s="3">
        <f t="shared" si="0"/>
        <v>0.16325740305585576</v>
      </c>
      <c r="I10" s="3">
        <f t="shared" si="0"/>
        <v>0.16325740305585576</v>
      </c>
    </row>
    <row r="11" spans="1:9" x14ac:dyDescent="0.25">
      <c r="A11" s="2" t="s">
        <v>6</v>
      </c>
      <c r="B11" s="2">
        <v>1</v>
      </c>
      <c r="C11" s="2">
        <f>B11/(1+C10)</f>
        <v>0.85965496318615153</v>
      </c>
      <c r="D11" s="2">
        <f t="shared" ref="D11:I11" si="1">C11/(1+D10)</f>
        <v>0.73900665573058355</v>
      </c>
      <c r="E11" s="2">
        <f t="shared" si="1"/>
        <v>0.6352907394263958</v>
      </c>
      <c r="F11" s="2">
        <f t="shared" si="1"/>
        <v>0.54613083721410127</v>
      </c>
      <c r="G11" s="2">
        <f t="shared" si="1"/>
        <v>0.46948408476011039</v>
      </c>
      <c r="H11" s="2">
        <f t="shared" si="1"/>
        <v>0.40359432360093678</v>
      </c>
      <c r="I11" s="2">
        <f t="shared" si="1"/>
        <v>0.34695186339730305</v>
      </c>
    </row>
    <row r="12" spans="1:9" x14ac:dyDescent="0.25">
      <c r="A12" s="2" t="s">
        <v>10</v>
      </c>
      <c r="B12" s="2">
        <f>B11*B9</f>
        <v>-100</v>
      </c>
      <c r="C12" s="2">
        <f t="shared" ref="C12:I12" si="2">C11*C9</f>
        <v>8.5965496318615156</v>
      </c>
      <c r="D12" s="2">
        <f t="shared" si="2"/>
        <v>11.085099835958752</v>
      </c>
      <c r="E12" s="2">
        <f t="shared" si="2"/>
        <v>12.705814788527917</v>
      </c>
      <c r="F12" s="2">
        <f t="shared" si="2"/>
        <v>13.653270930352532</v>
      </c>
      <c r="G12" s="2">
        <f t="shared" si="2"/>
        <v>16.431942966603863</v>
      </c>
      <c r="H12" s="2">
        <f t="shared" si="2"/>
        <v>20.179716180046839</v>
      </c>
      <c r="I12" s="2">
        <f t="shared" si="2"/>
        <v>17.347593169865153</v>
      </c>
    </row>
    <row r="13" spans="1:9" x14ac:dyDescent="0.25">
      <c r="A13" s="2" t="s">
        <v>7</v>
      </c>
      <c r="B13" s="2">
        <f t="shared" ref="B13:I13" si="3">B9/(1+B10)^B8</f>
        <v>-100</v>
      </c>
      <c r="C13" s="2">
        <f t="shared" si="3"/>
        <v>8.5965496318615156</v>
      </c>
      <c r="D13" s="2">
        <f t="shared" si="3"/>
        <v>11.085099835958754</v>
      </c>
      <c r="E13" s="2">
        <f t="shared" si="3"/>
        <v>12.705814788527919</v>
      </c>
      <c r="F13" s="2">
        <f t="shared" si="3"/>
        <v>13.653270930352535</v>
      </c>
      <c r="G13" s="2">
        <f t="shared" si="3"/>
        <v>16.431942966603867</v>
      </c>
      <c r="H13" s="2">
        <f t="shared" si="3"/>
        <v>20.179716180046842</v>
      </c>
      <c r="I13" s="2">
        <f t="shared" si="3"/>
        <v>17.347593169865156</v>
      </c>
    </row>
    <row r="14" spans="1:9" x14ac:dyDescent="0.25">
      <c r="A14" s="2" t="s">
        <v>8</v>
      </c>
      <c r="B14" s="8">
        <f>SUM(B13:I13)</f>
        <v>-1.249678340187188E-5</v>
      </c>
    </row>
    <row r="15" spans="1:9" x14ac:dyDescent="0.25">
      <c r="A15" s="2" t="s">
        <v>19</v>
      </c>
      <c r="B15" s="11">
        <v>0.16325740305585576</v>
      </c>
    </row>
    <row r="16" spans="1:9" x14ac:dyDescent="0.25">
      <c r="A16" s="2" t="s">
        <v>20</v>
      </c>
      <c r="B16" s="11">
        <f>IRR(B9:I9)</f>
        <v>0.16325737061894086</v>
      </c>
    </row>
    <row r="17" spans="2:2" x14ac:dyDescent="0.25">
      <c r="B17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8C8D-2F89-4740-9DD9-31932DBD9923}">
  <dimension ref="A1:I19"/>
  <sheetViews>
    <sheetView tabSelected="1" topLeftCell="A7" workbookViewId="0">
      <selection activeCell="C26" sqref="C26"/>
    </sheetView>
  </sheetViews>
  <sheetFormatPr defaultRowHeight="15" x14ac:dyDescent="0.25"/>
  <cols>
    <col min="1" max="1" width="54.85546875" customWidth="1"/>
    <col min="2" max="2" width="14.42578125" customWidth="1"/>
  </cols>
  <sheetData>
    <row r="1" spans="1:9" ht="75" x14ac:dyDescent="0.25">
      <c r="A1" s="1" t="s">
        <v>22</v>
      </c>
    </row>
    <row r="3" spans="1:9" x14ac:dyDescent="0.25">
      <c r="A3" s="2" t="s">
        <v>1</v>
      </c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</row>
    <row r="4" spans="1:9" x14ac:dyDescent="0.25">
      <c r="A4" s="2" t="s">
        <v>2</v>
      </c>
      <c r="B4" s="2">
        <v>-100</v>
      </c>
      <c r="C4" s="2">
        <v>10</v>
      </c>
      <c r="D4" s="2">
        <v>15</v>
      </c>
      <c r="E4" s="2">
        <v>20</v>
      </c>
      <c r="F4" s="2">
        <v>25</v>
      </c>
      <c r="G4" s="2">
        <v>35</v>
      </c>
      <c r="H4" s="2">
        <v>50</v>
      </c>
      <c r="I4" s="2">
        <v>50</v>
      </c>
    </row>
    <row r="6" spans="1:9" ht="135" x14ac:dyDescent="0.25">
      <c r="A6" s="1" t="s">
        <v>23</v>
      </c>
    </row>
    <row r="8" spans="1:9" x14ac:dyDescent="0.25">
      <c r="A8" s="2" t="s">
        <v>1</v>
      </c>
      <c r="B8" s="2">
        <v>0</v>
      </c>
      <c r="C8" s="2">
        <v>1</v>
      </c>
      <c r="D8" s="2">
        <v>2</v>
      </c>
      <c r="E8" s="2">
        <v>3</v>
      </c>
      <c r="F8" s="2">
        <v>4</v>
      </c>
      <c r="G8" s="2">
        <v>5</v>
      </c>
      <c r="H8" s="2">
        <v>6</v>
      </c>
      <c r="I8" s="2">
        <v>7</v>
      </c>
    </row>
    <row r="9" spans="1:9" x14ac:dyDescent="0.25">
      <c r="A9" s="2" t="s">
        <v>2</v>
      </c>
      <c r="B9" s="2">
        <v>-100</v>
      </c>
      <c r="C9" s="2">
        <v>10</v>
      </c>
      <c r="D9" s="2">
        <v>15</v>
      </c>
      <c r="E9" s="2">
        <v>20</v>
      </c>
      <c r="F9" s="2">
        <v>25</v>
      </c>
      <c r="G9" s="2">
        <v>35</v>
      </c>
      <c r="H9" s="2">
        <v>50</v>
      </c>
      <c r="I9" s="2">
        <v>50</v>
      </c>
    </row>
    <row r="10" spans="1:9" x14ac:dyDescent="0.25">
      <c r="A10" s="2" t="s">
        <v>5</v>
      </c>
      <c r="B10" s="3">
        <f>$B$14</f>
        <v>0.16325740305585576</v>
      </c>
      <c r="C10" s="3">
        <f>$B$14</f>
        <v>0.16325740305585576</v>
      </c>
      <c r="D10" s="3">
        <f>$B$14</f>
        <v>0.16325740305585576</v>
      </c>
      <c r="E10" s="3">
        <f>$B$14</f>
        <v>0.16325740305585576</v>
      </c>
      <c r="F10" s="3">
        <f>$B$14</f>
        <v>0.16325740305585576</v>
      </c>
      <c r="G10" s="3">
        <f>$B$14</f>
        <v>0.16325740305585576</v>
      </c>
      <c r="H10" s="3">
        <f>$B$14</f>
        <v>0.16325740305585576</v>
      </c>
      <c r="I10" s="3">
        <f>$B$14</f>
        <v>0.16325740305585576</v>
      </c>
    </row>
    <row r="11" spans="1:9" x14ac:dyDescent="0.25">
      <c r="A11" s="2" t="s">
        <v>6</v>
      </c>
      <c r="B11" s="2">
        <v>1</v>
      </c>
      <c r="C11" s="2">
        <f>B11/(1+C10)</f>
        <v>0.85965496318615153</v>
      </c>
      <c r="D11" s="2">
        <f t="shared" ref="D11:I11" si="0">C11/(1+D10)</f>
        <v>0.73900665573058355</v>
      </c>
      <c r="E11" s="2">
        <f t="shared" si="0"/>
        <v>0.6352907394263958</v>
      </c>
      <c r="F11" s="2">
        <f t="shared" si="0"/>
        <v>0.54613083721410127</v>
      </c>
      <c r="G11" s="2">
        <f t="shared" si="0"/>
        <v>0.46948408476011039</v>
      </c>
      <c r="H11" s="2">
        <f t="shared" si="0"/>
        <v>0.40359432360093678</v>
      </c>
      <c r="I11" s="2">
        <f t="shared" si="0"/>
        <v>0.34695186339730305</v>
      </c>
    </row>
    <row r="12" spans="1:9" x14ac:dyDescent="0.25">
      <c r="A12" s="2" t="s">
        <v>7</v>
      </c>
      <c r="B12" s="2">
        <f t="shared" ref="B12:I12" si="1">B9/(1+B10)^B8</f>
        <v>-100</v>
      </c>
      <c r="C12" s="2">
        <f t="shared" si="1"/>
        <v>8.5965496318615156</v>
      </c>
      <c r="D12" s="2">
        <f t="shared" si="1"/>
        <v>11.085099835958754</v>
      </c>
      <c r="E12" s="2">
        <f t="shared" si="1"/>
        <v>12.705814788527919</v>
      </c>
      <c r="F12" s="2">
        <f t="shared" si="1"/>
        <v>13.653270930352535</v>
      </c>
      <c r="G12" s="2">
        <f t="shared" si="1"/>
        <v>16.431942966603867</v>
      </c>
      <c r="H12" s="2">
        <f t="shared" si="1"/>
        <v>20.179716180046842</v>
      </c>
      <c r="I12" s="2">
        <f t="shared" si="1"/>
        <v>17.347593169865156</v>
      </c>
    </row>
    <row r="13" spans="1:9" x14ac:dyDescent="0.25">
      <c r="A13" s="2" t="s">
        <v>8</v>
      </c>
      <c r="B13" s="8">
        <f>SUM(B12:I12)</f>
        <v>-1.249678340187188E-5</v>
      </c>
    </row>
    <row r="14" spans="1:9" x14ac:dyDescent="0.25">
      <c r="A14" s="2" t="s">
        <v>19</v>
      </c>
      <c r="B14" s="11">
        <v>0.16325740305585576</v>
      </c>
    </row>
    <row r="15" spans="1:9" x14ac:dyDescent="0.25">
      <c r="A15" s="2" t="s">
        <v>20</v>
      </c>
      <c r="B15" s="11">
        <f>IRR(B9:I9)</f>
        <v>0.16325737061894086</v>
      </c>
    </row>
    <row r="16" spans="1:9" x14ac:dyDescent="0.25">
      <c r="A16" s="2" t="s">
        <v>24</v>
      </c>
      <c r="B16" s="2">
        <f>SUM(B9:G9)</f>
        <v>5</v>
      </c>
      <c r="C16" t="s">
        <v>25</v>
      </c>
    </row>
    <row r="17" spans="1:3" x14ac:dyDescent="0.25">
      <c r="A17" s="2" t="s">
        <v>26</v>
      </c>
      <c r="B17" s="2">
        <f>SUM(B12:I12)+0.001</f>
        <v>9.8750321659812814E-4</v>
      </c>
      <c r="C17" t="s">
        <v>27</v>
      </c>
    </row>
    <row r="18" spans="1:3" x14ac:dyDescent="0.25">
      <c r="A18" s="2" t="s">
        <v>28</v>
      </c>
      <c r="B18" s="2">
        <f>1+B13/(-B9)</f>
        <v>0.99999987503216603</v>
      </c>
      <c r="C18" t="s">
        <v>29</v>
      </c>
    </row>
    <row r="19" spans="1:3" x14ac:dyDescent="0.25">
      <c r="A19" s="2" t="s">
        <v>21</v>
      </c>
      <c r="B19" s="3">
        <f>MIRR(B9:I9,12%,8%)</f>
        <v>0.13418998869466425</v>
      </c>
      <c r="C1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Task01</vt:lpstr>
      <vt:lpstr>Task02</vt:lpstr>
      <vt:lpstr>Task03</vt:lpstr>
      <vt:lpstr>Task04</vt:lpstr>
      <vt:lpstr>Task05</vt:lpstr>
      <vt:lpstr>Task06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2015-06-05T18:19:34Z</dcterms:created>
  <dcterms:modified xsi:type="dcterms:W3CDTF">2023-07-30T12:41:09Z</dcterms:modified>
</cp:coreProperties>
</file>