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ldering\20231025\"/>
    </mc:Choice>
  </mc:AlternateContent>
  <xr:revisionPtr revIDLastSave="0" documentId="13_ncr:1_{2D51315C-62A0-4432-8566-9C010DF27551}" xr6:coauthVersionLast="47" xr6:coauthVersionMax="47" xr10:uidLastSave="{00000000-0000-0000-0000-000000000000}"/>
  <bookViews>
    <workbookView xWindow="-120" yWindow="-120" windowWidth="20640" windowHeight="11760" activeTab="1" xr2:uid="{71B2AC35-45C7-45A0-8229-59AF31769511}"/>
  </bookViews>
  <sheets>
    <sheet name="Вольты" sheetId="1" r:id="rId1"/>
    <sheet name="Фарады" sheetId="3" r:id="rId2"/>
    <sheet name="Конденсаторы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2" i="4"/>
  <c r="A16" i="3"/>
  <c r="A17" i="3"/>
  <c r="A20" i="3"/>
  <c r="A19" i="3"/>
  <c r="P3" i="1"/>
  <c r="N3" i="1"/>
  <c r="M3" i="1"/>
  <c r="L3" i="1"/>
  <c r="K3" i="1"/>
  <c r="J3" i="1"/>
  <c r="I3" i="1"/>
  <c r="H3" i="1"/>
  <c r="G3" i="1"/>
  <c r="F3" i="1"/>
  <c r="E3" i="1"/>
  <c r="C3" i="1"/>
  <c r="D3" i="1"/>
  <c r="A7" i="1"/>
  <c r="A8" i="1"/>
  <c r="A9" i="1"/>
  <c r="A10" i="1"/>
  <c r="A11" i="1"/>
  <c r="A12" i="1"/>
  <c r="A6" i="1"/>
  <c r="B7" i="1"/>
  <c r="B8" i="1"/>
  <c r="B9" i="1"/>
  <c r="B10" i="1"/>
  <c r="B11" i="1"/>
  <c r="B12" i="1"/>
  <c r="B6" i="1"/>
  <c r="C7" i="1"/>
  <c r="C8" i="1"/>
  <c r="C9" i="1"/>
  <c r="C10" i="1"/>
  <c r="C11" i="1"/>
  <c r="C12" i="1"/>
  <c r="C6" i="1"/>
  <c r="D7" i="1"/>
  <c r="D8" i="1"/>
  <c r="D9" i="1"/>
  <c r="D10" i="1"/>
  <c r="D11" i="1"/>
  <c r="D12" i="1"/>
  <c r="D6" i="1"/>
  <c r="I7" i="1"/>
  <c r="I8" i="1"/>
  <c r="I9" i="1"/>
  <c r="I10" i="1"/>
  <c r="I11" i="1"/>
  <c r="I12" i="1"/>
  <c r="H7" i="1"/>
  <c r="H8" i="1"/>
  <c r="H9" i="1"/>
  <c r="H10" i="1"/>
  <c r="H11" i="1"/>
  <c r="H12" i="1"/>
  <c r="G7" i="1"/>
  <c r="G8" i="1"/>
  <c r="G9" i="1"/>
  <c r="G10" i="1"/>
  <c r="G11" i="1"/>
  <c r="G12" i="1"/>
  <c r="I6" i="1"/>
  <c r="H6" i="1"/>
  <c r="G6" i="1"/>
  <c r="F7" i="1"/>
  <c r="F8" i="1"/>
  <c r="F9" i="1"/>
  <c r="F10" i="1"/>
  <c r="F11" i="1"/>
  <c r="F12" i="1"/>
  <c r="F6" i="1"/>
</calcChain>
</file>

<file path=xl/sharedStrings.xml><?xml version="1.0" encoding="utf-8"?>
<sst xmlns="http://schemas.openxmlformats.org/spreadsheetml/2006/main" count="96" uniqueCount="90">
  <si>
    <t>1500В</t>
  </si>
  <si>
    <t>1000мВ</t>
  </si>
  <si>
    <t>600кВ</t>
  </si>
  <si>
    <t>0,005В</t>
  </si>
  <si>
    <t>3000мВ</t>
  </si>
  <si>
    <t>0,04МВ</t>
  </si>
  <si>
    <t>1600В</t>
  </si>
  <si>
    <t>900мВ</t>
  </si>
  <si>
    <t>380В</t>
  </si>
  <si>
    <t>9000мВ</t>
  </si>
  <si>
    <t>10000кВ</t>
  </si>
  <si>
    <t>0,03мВ</t>
  </si>
  <si>
    <t>10000мВ</t>
  </si>
  <si>
    <t>0,01МВ</t>
  </si>
  <si>
    <t>6000В</t>
  </si>
  <si>
    <t>2В</t>
  </si>
  <si>
    <t>В</t>
  </si>
  <si>
    <t>1,5 кВ</t>
  </si>
  <si>
    <t>1 В</t>
  </si>
  <si>
    <t>0,6 МВ</t>
  </si>
  <si>
    <t>5000 мкВ</t>
  </si>
  <si>
    <t>40 кВ</t>
  </si>
  <si>
    <t>0,9 В</t>
  </si>
  <si>
    <t>0.38 кВ</t>
  </si>
  <si>
    <t>9 В</t>
  </si>
  <si>
    <t>10 МВ</t>
  </si>
  <si>
    <t>30 мкВ</t>
  </si>
  <si>
    <t>10000000 мкВ</t>
  </si>
  <si>
    <t>10 кВ</t>
  </si>
  <si>
    <t>6 кВ</t>
  </si>
  <si>
    <t>Вольты</t>
  </si>
  <si>
    <t>Кило</t>
  </si>
  <si>
    <t>Мега</t>
  </si>
  <si>
    <t>Гига</t>
  </si>
  <si>
    <t>Тера</t>
  </si>
  <si>
    <t>микро</t>
  </si>
  <si>
    <t>нано</t>
  </si>
  <si>
    <t>пико</t>
  </si>
  <si>
    <t>мили</t>
  </si>
  <si>
    <t>м</t>
  </si>
  <si>
    <t>мк</t>
  </si>
  <si>
    <t>н</t>
  </si>
  <si>
    <t>п</t>
  </si>
  <si>
    <t>к</t>
  </si>
  <si>
    <t>М</t>
  </si>
  <si>
    <t>Г</t>
  </si>
  <si>
    <t>Т</t>
  </si>
  <si>
    <t>3000000 мкВ</t>
  </si>
  <si>
    <t>0,0016 МВ</t>
  </si>
  <si>
    <t>2000 мВ</t>
  </si>
  <si>
    <t>0,1µF</t>
  </si>
  <si>
    <t>10nF</t>
  </si>
  <si>
    <t>100pF</t>
  </si>
  <si>
    <t>0,1nF</t>
  </si>
  <si>
    <t>10000nF</t>
  </si>
  <si>
    <t>1000µF</t>
  </si>
  <si>
    <t>0,01F</t>
  </si>
  <si>
    <t>3µF</t>
  </si>
  <si>
    <t>0,5µF</t>
  </si>
  <si>
    <t>0,006F</t>
  </si>
  <si>
    <t>120nF</t>
  </si>
  <si>
    <t>0,01µF</t>
  </si>
  <si>
    <t>6nF</t>
  </si>
  <si>
    <t>600pF</t>
  </si>
  <si>
    <t>100nF</t>
  </si>
  <si>
    <t>микро -6</t>
  </si>
  <si>
    <t>нано -9</t>
  </si>
  <si>
    <t>пико -12</t>
  </si>
  <si>
    <t>10000pF</t>
  </si>
  <si>
    <t>10µF</t>
  </si>
  <si>
    <t>0,001F</t>
  </si>
  <si>
    <t>10000µF</t>
  </si>
  <si>
    <t>3000nF</t>
  </si>
  <si>
    <t>500nF</t>
  </si>
  <si>
    <t>6000µF</t>
  </si>
  <si>
    <t>0,12µF</t>
  </si>
  <si>
    <t>6000pF</t>
  </si>
  <si>
    <t>0,0006µF</t>
  </si>
  <si>
    <t>0.1µF</t>
  </si>
  <si>
    <t>А (мм)</t>
  </si>
  <si>
    <t>В (мм)</t>
  </si>
  <si>
    <t>d (мм)</t>
  </si>
  <si>
    <t>слюда</t>
  </si>
  <si>
    <t>воздух</t>
  </si>
  <si>
    <t>ПВХ</t>
  </si>
  <si>
    <t>Полиэтилен</t>
  </si>
  <si>
    <t>ԑ</t>
  </si>
  <si>
    <t>С pF</t>
  </si>
  <si>
    <t>№ 
варианта</t>
  </si>
  <si>
    <t>Материал 
диэлектрика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</si>
</sst>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0.0"/>
    <numFmt numFmtId="169" formatCode="0.000"/>
    <numFmt numFmtId="170" formatCode="0.0000"/>
    <numFmt numFmtId="171" formatCode="0.00000"/>
    <numFmt numFmtId="172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2" fontId="0" fillId="0" borderId="0" xfId="0" applyNumberFormat="1"/>
    <xf numFmtId="169" fontId="0" fillId="2" borderId="0" xfId="0" applyNumberFormat="1" applyFill="1"/>
    <xf numFmtId="1" fontId="0" fillId="2" borderId="0" xfId="0" applyNumberFormat="1" applyFill="1"/>
    <xf numFmtId="170" fontId="0" fillId="3" borderId="0" xfId="0" applyNumberFormat="1" applyFill="1"/>
    <xf numFmtId="168" fontId="0" fillId="3" borderId="0" xfId="0" applyNumberFormat="1" applyFill="1"/>
    <xf numFmtId="1" fontId="0" fillId="3" borderId="0" xfId="0" applyNumberFormat="1" applyFill="1"/>
    <xf numFmtId="171" fontId="0" fillId="4" borderId="0" xfId="0" applyNumberFormat="1" applyFill="1"/>
    <xf numFmtId="2" fontId="0" fillId="4" borderId="0" xfId="0" applyNumberFormat="1" applyFill="1"/>
    <xf numFmtId="1" fontId="0" fillId="4" borderId="0" xfId="0" applyNumberFormat="1" applyFill="1"/>
    <xf numFmtId="172" fontId="0" fillId="5" borderId="0" xfId="0" applyNumberFormat="1" applyFill="1"/>
    <xf numFmtId="169" fontId="0" fillId="5" borderId="0" xfId="0" applyNumberFormat="1" applyFill="1"/>
    <xf numFmtId="1" fontId="0" fillId="5" borderId="0" xfId="0" applyNumberFormat="1" applyFill="1"/>
    <xf numFmtId="2" fontId="0" fillId="6" borderId="0" xfId="0" applyNumberFormat="1" applyFill="1"/>
    <xf numFmtId="1" fontId="0" fillId="6" borderId="0" xfId="0" applyNumberFormat="1" applyFill="1"/>
    <xf numFmtId="168" fontId="0" fillId="7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EC7B-0BE2-4956-B57D-29F33D73DAD9}">
  <dimension ref="A1:P12"/>
  <sheetViews>
    <sheetView workbookViewId="0">
      <selection activeCell="K16" sqref="K16"/>
    </sheetView>
  </sheetViews>
  <sheetFormatPr defaultRowHeight="15" x14ac:dyDescent="0.25"/>
  <cols>
    <col min="1" max="1" width="11" bestFit="1" customWidth="1"/>
    <col min="2" max="2" width="12" bestFit="1" customWidth="1"/>
    <col min="3" max="3" width="11" bestFit="1" customWidth="1"/>
    <col min="4" max="5" width="12" bestFit="1" customWidth="1"/>
    <col min="7" max="8" width="12" bestFit="1" customWidth="1"/>
    <col min="12" max="12" width="8" bestFit="1" customWidth="1"/>
    <col min="13" max="13" width="1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D2" t="s">
        <v>20</v>
      </c>
      <c r="E2" t="s">
        <v>47</v>
      </c>
      <c r="F2" t="s">
        <v>21</v>
      </c>
      <c r="G2" t="s">
        <v>48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49</v>
      </c>
    </row>
    <row r="3" spans="1:16" x14ac:dyDescent="0.25">
      <c r="C3">
        <f>600*1000/1000000</f>
        <v>0.6</v>
      </c>
      <c r="D3">
        <f>0.005*1000000</f>
        <v>5000</v>
      </c>
      <c r="E3">
        <f>3000/1000*1000000</f>
        <v>3000000</v>
      </c>
      <c r="F3">
        <f>0.04*1000000/1000</f>
        <v>40</v>
      </c>
      <c r="G3">
        <f>1600/1000000</f>
        <v>1.6000000000000001E-3</v>
      </c>
      <c r="H3">
        <f>900/1000</f>
        <v>0.9</v>
      </c>
      <c r="I3">
        <f>380/1000</f>
        <v>0.38</v>
      </c>
      <c r="J3">
        <f>9000/1000</f>
        <v>9</v>
      </c>
      <c r="K3">
        <f>10000*1000/1000000</f>
        <v>10</v>
      </c>
      <c r="L3">
        <f>(0.03/1000)*1000000</f>
        <v>29.999999999999996</v>
      </c>
      <c r="M3">
        <f>10000/1000*1000000</f>
        <v>10000000</v>
      </c>
      <c r="N3">
        <f>0.01*1000000/1000</f>
        <v>10</v>
      </c>
      <c r="P3">
        <f>2*1000</f>
        <v>2000</v>
      </c>
    </row>
    <row r="4" spans="1:16" x14ac:dyDescent="0.25">
      <c r="A4" t="s">
        <v>42</v>
      </c>
      <c r="B4" t="s">
        <v>41</v>
      </c>
      <c r="C4" t="s">
        <v>40</v>
      </c>
      <c r="D4" t="s">
        <v>39</v>
      </c>
      <c r="E4" t="s">
        <v>16</v>
      </c>
      <c r="F4" t="s">
        <v>43</v>
      </c>
      <c r="G4" t="s">
        <v>44</v>
      </c>
      <c r="H4" t="s">
        <v>45</v>
      </c>
      <c r="I4" t="s">
        <v>46</v>
      </c>
    </row>
    <row r="5" spans="1:16" x14ac:dyDescent="0.25">
      <c r="A5" t="s">
        <v>37</v>
      </c>
      <c r="B5" t="s">
        <v>36</v>
      </c>
      <c r="C5" t="s">
        <v>35</v>
      </c>
      <c r="D5" t="s">
        <v>38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16" x14ac:dyDescent="0.25">
      <c r="A6">
        <f>E6*10^12</f>
        <v>1000000000</v>
      </c>
      <c r="B6">
        <f>E6*10^9</f>
        <v>1000000</v>
      </c>
      <c r="C6">
        <f>E6*10^6</f>
        <v>1000</v>
      </c>
      <c r="D6">
        <f>E6*10^3</f>
        <v>1</v>
      </c>
      <c r="E6">
        <v>1E-3</v>
      </c>
      <c r="F6">
        <f>E6*10^-3</f>
        <v>9.9999999999999995E-7</v>
      </c>
      <c r="G6">
        <f>E6*10^-6</f>
        <v>1.0000000000000001E-9</v>
      </c>
      <c r="H6">
        <f>E6*10^-9</f>
        <v>1.0000000000000002E-12</v>
      </c>
      <c r="I6">
        <f>E6*10^-12</f>
        <v>1.0000000000000001E-15</v>
      </c>
    </row>
    <row r="7" spans="1:16" x14ac:dyDescent="0.25">
      <c r="A7">
        <f t="shared" ref="A7:A12" si="0">E7*10^12</f>
        <v>10000000000</v>
      </c>
      <c r="B7">
        <f t="shared" ref="B7:B12" si="1">E7*10^9</f>
        <v>10000000</v>
      </c>
      <c r="C7">
        <f t="shared" ref="C7:C12" si="2">E7*10^6</f>
        <v>10000</v>
      </c>
      <c r="D7">
        <f t="shared" ref="D7:D12" si="3">E7*10^3</f>
        <v>10</v>
      </c>
      <c r="E7">
        <v>0.01</v>
      </c>
      <c r="F7">
        <f t="shared" ref="F7:F12" si="4">E7*10^-3</f>
        <v>1.0000000000000001E-5</v>
      </c>
      <c r="G7">
        <f t="shared" ref="G7:G12" si="5">E7*10^-6</f>
        <v>1E-8</v>
      </c>
      <c r="H7">
        <f t="shared" ref="H7:H12" si="6">E7*10^-9</f>
        <v>1.0000000000000001E-11</v>
      </c>
      <c r="I7">
        <f t="shared" ref="I7:I12" si="7">E7*10^-12</f>
        <v>1E-14</v>
      </c>
    </row>
    <row r="8" spans="1:16" x14ac:dyDescent="0.25">
      <c r="A8">
        <f t="shared" si="0"/>
        <v>100000000000</v>
      </c>
      <c r="B8">
        <f t="shared" si="1"/>
        <v>100000000</v>
      </c>
      <c r="C8">
        <f t="shared" si="2"/>
        <v>100000</v>
      </c>
      <c r="D8">
        <f t="shared" si="3"/>
        <v>100</v>
      </c>
      <c r="E8">
        <v>0.1</v>
      </c>
      <c r="F8">
        <f t="shared" si="4"/>
        <v>1E-4</v>
      </c>
      <c r="G8">
        <f t="shared" si="5"/>
        <v>9.9999999999999995E-8</v>
      </c>
      <c r="H8">
        <f t="shared" si="6"/>
        <v>1.0000000000000002E-10</v>
      </c>
      <c r="I8">
        <f t="shared" si="7"/>
        <v>1E-13</v>
      </c>
    </row>
    <row r="9" spans="1:16" x14ac:dyDescent="0.25">
      <c r="A9" s="1">
        <f t="shared" si="0"/>
        <v>1000000000000</v>
      </c>
      <c r="B9" s="1">
        <f t="shared" si="1"/>
        <v>1000000000</v>
      </c>
      <c r="C9" s="1">
        <f t="shared" si="2"/>
        <v>1000000</v>
      </c>
      <c r="D9" s="1">
        <f t="shared" si="3"/>
        <v>1000</v>
      </c>
      <c r="E9" s="1">
        <v>1</v>
      </c>
      <c r="F9" s="1">
        <f t="shared" si="4"/>
        <v>1E-3</v>
      </c>
      <c r="G9" s="1">
        <f t="shared" si="5"/>
        <v>9.9999999999999995E-7</v>
      </c>
      <c r="H9" s="1">
        <f t="shared" si="6"/>
        <v>1.0000000000000001E-9</v>
      </c>
      <c r="I9" s="1">
        <f t="shared" si="7"/>
        <v>9.9999999999999998E-13</v>
      </c>
    </row>
    <row r="10" spans="1:16" x14ac:dyDescent="0.25">
      <c r="A10">
        <f t="shared" si="0"/>
        <v>10000000000000</v>
      </c>
      <c r="B10">
        <f t="shared" si="1"/>
        <v>10000000000</v>
      </c>
      <c r="C10">
        <f t="shared" si="2"/>
        <v>10000000</v>
      </c>
      <c r="D10">
        <f t="shared" si="3"/>
        <v>10000</v>
      </c>
      <c r="E10">
        <v>10</v>
      </c>
      <c r="F10">
        <f t="shared" si="4"/>
        <v>0.01</v>
      </c>
      <c r="G10">
        <f t="shared" si="5"/>
        <v>9.9999999999999991E-6</v>
      </c>
      <c r="H10">
        <f t="shared" si="6"/>
        <v>1E-8</v>
      </c>
      <c r="I10">
        <f t="shared" si="7"/>
        <v>9.9999999999999994E-12</v>
      </c>
    </row>
    <row r="11" spans="1:16" x14ac:dyDescent="0.25">
      <c r="A11">
        <f t="shared" si="0"/>
        <v>100000000000000</v>
      </c>
      <c r="B11">
        <f t="shared" si="1"/>
        <v>100000000000</v>
      </c>
      <c r="C11">
        <f t="shared" si="2"/>
        <v>100000000</v>
      </c>
      <c r="D11">
        <f t="shared" si="3"/>
        <v>100000</v>
      </c>
      <c r="E11">
        <v>100</v>
      </c>
      <c r="F11">
        <f t="shared" si="4"/>
        <v>0.1</v>
      </c>
      <c r="G11">
        <f t="shared" si="5"/>
        <v>9.9999999999999991E-5</v>
      </c>
      <c r="H11">
        <f t="shared" si="6"/>
        <v>1.0000000000000001E-7</v>
      </c>
      <c r="I11">
        <f t="shared" si="7"/>
        <v>1E-10</v>
      </c>
    </row>
    <row r="12" spans="1:16" x14ac:dyDescent="0.25">
      <c r="A12">
        <f t="shared" si="0"/>
        <v>1000000000000000</v>
      </c>
      <c r="B12">
        <f t="shared" si="1"/>
        <v>1000000000000</v>
      </c>
      <c r="C12">
        <f t="shared" si="2"/>
        <v>1000000000</v>
      </c>
      <c r="D12">
        <f t="shared" si="3"/>
        <v>1000000</v>
      </c>
      <c r="E12">
        <v>1000</v>
      </c>
      <c r="F12">
        <f t="shared" si="4"/>
        <v>1</v>
      </c>
      <c r="G12">
        <f t="shared" si="5"/>
        <v>1E-3</v>
      </c>
      <c r="H12">
        <f t="shared" si="6"/>
        <v>1.0000000000000002E-6</v>
      </c>
      <c r="I12">
        <f t="shared" si="7"/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ABE6-DFC2-42D4-8345-AD117EF12CC7}">
  <dimension ref="A1:J20"/>
  <sheetViews>
    <sheetView tabSelected="1" workbookViewId="0">
      <selection activeCell="H5" sqref="A1:H5"/>
    </sheetView>
  </sheetViews>
  <sheetFormatPr defaultRowHeight="15" x14ac:dyDescent="0.25"/>
  <cols>
    <col min="1" max="1" width="11.5703125" customWidth="1"/>
    <col min="2" max="2" width="9.5703125" bestFit="1" customWidth="1"/>
    <col min="3" max="3" width="12.5703125" bestFit="1" customWidth="1"/>
    <col min="7" max="7" width="11.85546875" customWidth="1"/>
  </cols>
  <sheetData>
    <row r="1" spans="1:10" x14ac:dyDescent="0.25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10" x14ac:dyDescent="0.25">
      <c r="A2" s="2" t="s">
        <v>64</v>
      </c>
      <c r="B2" s="2" t="s">
        <v>68</v>
      </c>
      <c r="C2" s="2" t="s">
        <v>53</v>
      </c>
      <c r="D2" s="2" t="s">
        <v>52</v>
      </c>
      <c r="E2" s="2" t="s">
        <v>69</v>
      </c>
      <c r="F2" s="2" t="s">
        <v>70</v>
      </c>
      <c r="G2" s="2" t="s">
        <v>71</v>
      </c>
      <c r="H2" s="2" t="s">
        <v>72</v>
      </c>
    </row>
    <row r="4" spans="1:10" x14ac:dyDescent="0.25">
      <c r="A4" s="2" t="s">
        <v>58</v>
      </c>
      <c r="B4" s="2" t="s">
        <v>59</v>
      </c>
      <c r="C4" s="2" t="s">
        <v>60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51</v>
      </c>
    </row>
    <row r="5" spans="1:10" x14ac:dyDescent="0.25">
      <c r="A5" s="2" t="s">
        <v>73</v>
      </c>
      <c r="B5" s="2" t="s">
        <v>74</v>
      </c>
      <c r="C5" s="2" t="s">
        <v>75</v>
      </c>
      <c r="D5" s="2" t="s">
        <v>51</v>
      </c>
      <c r="E5" s="2" t="s">
        <v>76</v>
      </c>
      <c r="F5" s="2" t="s">
        <v>77</v>
      </c>
      <c r="G5" s="2" t="s">
        <v>78</v>
      </c>
      <c r="H5" s="2" t="s">
        <v>61</v>
      </c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 t="s">
        <v>65</v>
      </c>
      <c r="B11" s="3" t="s">
        <v>66</v>
      </c>
      <c r="C11" s="3" t="s">
        <v>67</v>
      </c>
      <c r="D11" s="3"/>
      <c r="E11" s="3"/>
      <c r="F11" s="3"/>
      <c r="G11" s="3"/>
      <c r="H11" s="3"/>
      <c r="I11" s="3"/>
      <c r="J11" s="3"/>
    </row>
    <row r="12" spans="1:10" x14ac:dyDescent="0.25">
      <c r="A12" s="12">
        <v>9.9999999999999995E-7</v>
      </c>
      <c r="B12" s="13">
        <v>1E-3</v>
      </c>
      <c r="C12" s="14">
        <v>1</v>
      </c>
      <c r="D12" s="3"/>
      <c r="E12" s="3"/>
      <c r="F12" s="3"/>
      <c r="G12" s="3"/>
      <c r="H12" s="3"/>
      <c r="I12" s="3"/>
      <c r="J12" s="3"/>
    </row>
    <row r="13" spans="1:10" x14ac:dyDescent="0.25">
      <c r="A13" s="9">
        <v>1.0000000000000001E-5</v>
      </c>
      <c r="B13" s="10">
        <v>0.01</v>
      </c>
      <c r="C13" s="11">
        <v>10</v>
      </c>
      <c r="D13" s="3"/>
      <c r="E13" s="3"/>
      <c r="F13" s="3"/>
      <c r="G13" s="3"/>
      <c r="H13" s="3"/>
      <c r="I13" s="3"/>
      <c r="J13" s="3"/>
    </row>
    <row r="14" spans="1:10" x14ac:dyDescent="0.25">
      <c r="A14" s="6">
        <v>1E-4</v>
      </c>
      <c r="B14" s="7">
        <v>0.1</v>
      </c>
      <c r="C14" s="8">
        <v>100</v>
      </c>
      <c r="D14" s="3"/>
      <c r="E14" s="3"/>
      <c r="F14" s="3"/>
      <c r="G14" s="3"/>
      <c r="H14" s="3"/>
      <c r="J14" s="3"/>
    </row>
    <row r="15" spans="1:10" x14ac:dyDescent="0.25">
      <c r="A15" s="4">
        <v>1E-3</v>
      </c>
      <c r="B15" s="5">
        <v>1</v>
      </c>
      <c r="C15" s="5">
        <v>1000</v>
      </c>
      <c r="D15" s="3"/>
      <c r="E15" s="3"/>
      <c r="F15" s="3"/>
      <c r="G15" s="3"/>
      <c r="H15" s="3"/>
      <c r="I15" s="3"/>
      <c r="J15" s="3"/>
    </row>
    <row r="16" spans="1:10" x14ac:dyDescent="0.25">
      <c r="A16" s="15">
        <f>10^-2</f>
        <v>0.01</v>
      </c>
      <c r="B16" s="16">
        <v>10</v>
      </c>
      <c r="C16" s="16">
        <v>10000</v>
      </c>
      <c r="D16" s="3"/>
      <c r="E16" s="3"/>
      <c r="F16" s="3"/>
      <c r="G16" s="3"/>
      <c r="H16" s="3"/>
      <c r="I16" s="3"/>
      <c r="J16" s="3"/>
    </row>
    <row r="17" spans="1:10" x14ac:dyDescent="0.25">
      <c r="A17" s="17">
        <f>10^-1</f>
        <v>0.1</v>
      </c>
      <c r="B17" s="18">
        <v>100</v>
      </c>
      <c r="C17" s="18">
        <v>100000</v>
      </c>
      <c r="D17" s="3"/>
      <c r="E17" s="3"/>
      <c r="F17" s="3"/>
      <c r="G17" s="3"/>
      <c r="H17" s="3"/>
      <c r="I17" s="3"/>
      <c r="J17" s="3"/>
    </row>
    <row r="18" spans="1:10" x14ac:dyDescent="0.25">
      <c r="A18" s="19">
        <v>1</v>
      </c>
      <c r="B18" s="19">
        <v>1000</v>
      </c>
      <c r="C18" s="19">
        <v>1000000</v>
      </c>
      <c r="D18" s="3"/>
      <c r="E18" s="3"/>
      <c r="F18" s="3"/>
      <c r="G18" s="3"/>
      <c r="H18" s="3"/>
      <c r="I18" s="3"/>
      <c r="J18" s="3"/>
    </row>
    <row r="19" spans="1:10" x14ac:dyDescent="0.25">
      <c r="A19" s="20">
        <f>10^1</f>
        <v>10</v>
      </c>
      <c r="B19" s="20">
        <v>10000</v>
      </c>
      <c r="C19" s="20">
        <v>10000000</v>
      </c>
      <c r="D19" s="3"/>
      <c r="E19" s="3"/>
      <c r="F19" s="3"/>
      <c r="G19" s="3"/>
      <c r="H19" s="3"/>
      <c r="I19" s="3"/>
      <c r="J19" s="3"/>
    </row>
    <row r="20" spans="1:10" x14ac:dyDescent="0.25">
      <c r="A20" s="21">
        <f>10^2</f>
        <v>100</v>
      </c>
      <c r="B20" s="21">
        <v>100000</v>
      </c>
      <c r="C20" s="21">
        <v>100000000</v>
      </c>
      <c r="D20" s="3"/>
      <c r="E20" s="3"/>
      <c r="F20" s="3"/>
      <c r="G20" s="3"/>
      <c r="H20" s="3"/>
      <c r="I20" s="3"/>
      <c r="J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0216-C01F-4D77-A273-53BC51ABA667}">
  <dimension ref="A1:G5"/>
  <sheetViews>
    <sheetView workbookViewId="0">
      <selection activeCell="G5" sqref="A1:G5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7" bestFit="1" customWidth="1"/>
  </cols>
  <sheetData>
    <row r="1" spans="1:7" ht="30" x14ac:dyDescent="0.25">
      <c r="A1" s="23" t="s">
        <v>88</v>
      </c>
      <c r="B1" s="23" t="s">
        <v>89</v>
      </c>
      <c r="C1" t="s">
        <v>79</v>
      </c>
      <c r="D1" t="s">
        <v>80</v>
      </c>
      <c r="E1" t="s">
        <v>81</v>
      </c>
      <c r="F1" s="22" t="s">
        <v>86</v>
      </c>
      <c r="G1" s="22" t="s">
        <v>87</v>
      </c>
    </row>
    <row r="2" spans="1:7" x14ac:dyDescent="0.25">
      <c r="A2">
        <v>1</v>
      </c>
      <c r="B2" t="s">
        <v>82</v>
      </c>
      <c r="C2">
        <v>4000</v>
      </c>
      <c r="D2">
        <v>100</v>
      </c>
      <c r="E2">
        <v>0.2</v>
      </c>
      <c r="F2">
        <v>6.5</v>
      </c>
      <c r="G2">
        <f>0.09*(C2/10)*(D2/10)*F2*(E2/10)</f>
        <v>46.800000000000004</v>
      </c>
    </row>
    <row r="3" spans="1:7" x14ac:dyDescent="0.25">
      <c r="A3">
        <v>2</v>
      </c>
      <c r="B3" t="s">
        <v>83</v>
      </c>
      <c r="C3">
        <v>3000</v>
      </c>
      <c r="D3">
        <v>200</v>
      </c>
      <c r="E3">
        <v>0.3</v>
      </c>
      <c r="F3">
        <v>1</v>
      </c>
      <c r="G3">
        <f t="shared" ref="G3:G5" si="0">0.09*(C3/10)*(D3/10)*F3*(E3/10)</f>
        <v>16.2</v>
      </c>
    </row>
    <row r="4" spans="1:7" x14ac:dyDescent="0.25">
      <c r="A4">
        <v>3</v>
      </c>
      <c r="B4" t="s">
        <v>84</v>
      </c>
      <c r="C4">
        <v>800</v>
      </c>
      <c r="D4">
        <v>100</v>
      </c>
      <c r="E4">
        <v>0.05</v>
      </c>
      <c r="F4">
        <v>6</v>
      </c>
      <c r="G4">
        <f t="shared" si="0"/>
        <v>2.16</v>
      </c>
    </row>
    <row r="5" spans="1:7" x14ac:dyDescent="0.25">
      <c r="A5">
        <v>4</v>
      </c>
      <c r="B5" t="s">
        <v>85</v>
      </c>
      <c r="C5">
        <v>400</v>
      </c>
      <c r="D5">
        <v>150</v>
      </c>
      <c r="E5">
        <v>0.1</v>
      </c>
      <c r="F5">
        <v>2.2000000000000002</v>
      </c>
      <c r="G5">
        <f t="shared" si="0"/>
        <v>1.1879999999999999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Вольты</vt:lpstr>
      <vt:lpstr>Фарады</vt:lpstr>
      <vt:lpstr>Конденсаторы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Romashin</dc:creator>
  <cp:lastModifiedBy>Rostislav Romashin</cp:lastModifiedBy>
  <dcterms:created xsi:type="dcterms:W3CDTF">2023-10-25T18:13:27Z</dcterms:created>
  <dcterms:modified xsi:type="dcterms:W3CDTF">2023-10-25T22:36:16Z</dcterms:modified>
</cp:coreProperties>
</file>