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385" tabRatio="659" activeTab="3"/>
  </bookViews>
  <sheets>
    <sheet name="Hoja1" sheetId="1" r:id="rId1"/>
    <sheet name="EMPRESAS SEGUN ACT" sheetId="2" state="hidden" r:id="rId2"/>
    <sheet name="TRABAJADORES" sheetId="3" state="hidden" r:id="rId3"/>
    <sheet name="XREGION" sheetId="4" r:id="rId4"/>
    <sheet name="Trabajadadores protegidos" sheetId="10" r:id="rId5"/>
    <sheet name="Trabajadores protegidos_input" sheetId="6" r:id="rId6"/>
    <sheet name="Empresas adherentes_input" sheetId="5" r:id="rId7"/>
    <sheet name="Empresas adherentes" sheetId="9" r:id="rId8"/>
    <sheet name="Accidentabilidad" sheetId="8" r:id="rId9"/>
    <sheet name="Accidentabilidad2" sheetId="11" r:id="rId10"/>
    <sheet name="Accidentabilidad2 mal" sheetId="12" state="hidden" r:id="rId11"/>
  </sheets>
  <definedNames>
    <definedName name="_xlnm._FilterDatabase" localSheetId="8" hidden="1">Accidentabilidad!$A$2:$I$50</definedName>
    <definedName name="_xlnm._FilterDatabase" localSheetId="6" hidden="1">'Empresas adherentes_input'!$A$1:$I$273</definedName>
    <definedName name="_xlnm._FilterDatabase" localSheetId="5" hidden="1">'Trabajadores protegidos_input'!$A$3:$H$275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4" l="1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T4" i="4"/>
  <c r="T5" i="4"/>
  <c r="T2" i="4"/>
  <c r="T3" i="4"/>
  <c r="J3" i="11" l="1"/>
  <c r="J4" i="11"/>
  <c r="J5" i="11"/>
  <c r="J2" i="11"/>
  <c r="I2" i="11"/>
  <c r="I3" i="11"/>
  <c r="I4" i="11"/>
  <c r="I5" i="11"/>
  <c r="H3" i="11"/>
  <c r="H4" i="11"/>
  <c r="H5" i="11"/>
  <c r="H2" i="11"/>
  <c r="E2" i="11"/>
  <c r="F2" i="11"/>
  <c r="E3" i="11"/>
  <c r="F3" i="11"/>
  <c r="E4" i="11"/>
  <c r="F4" i="11"/>
  <c r="E5" i="11"/>
  <c r="F5" i="11"/>
  <c r="D3" i="11"/>
  <c r="G3" i="11" s="1"/>
  <c r="D4" i="11"/>
  <c r="G4" i="11" s="1"/>
  <c r="D5" i="11"/>
  <c r="G5" i="11" s="1"/>
  <c r="D2" i="11"/>
  <c r="G2" i="11" s="1"/>
  <c r="B7" i="8" l="1"/>
  <c r="B8" i="8"/>
  <c r="B11" i="8" s="1"/>
  <c r="B14" i="8" s="1"/>
  <c r="B17" i="8" s="1"/>
  <c r="B20" i="8" s="1"/>
  <c r="B23" i="8" s="1"/>
  <c r="B26" i="8" s="1"/>
  <c r="B29" i="8" s="1"/>
  <c r="B32" i="8" s="1"/>
  <c r="B35" i="8" s="1"/>
  <c r="B38" i="8" s="1"/>
  <c r="B10" i="8"/>
  <c r="B13" i="8" s="1"/>
  <c r="B16" i="8" s="1"/>
  <c r="B19" i="8" s="1"/>
  <c r="B22" i="8" s="1"/>
  <c r="B25" i="8" s="1"/>
  <c r="B28" i="8" s="1"/>
  <c r="B31" i="8" s="1"/>
  <c r="B34" i="8" s="1"/>
  <c r="B37" i="8" s="1"/>
  <c r="B6" i="8"/>
  <c r="B9" i="8" l="1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T1" i="4"/>
  <c r="U2" i="9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U1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AI5" i="10" s="1"/>
  <c r="S5" i="10"/>
  <c r="T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AI9" i="10" s="1"/>
  <c r="S9" i="10"/>
  <c r="T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AJ2" i="10" s="1"/>
  <c r="T2" i="10"/>
  <c r="D2" i="10"/>
  <c r="D2" i="9"/>
  <c r="E2" i="9"/>
  <c r="F2" i="9"/>
  <c r="G2" i="9"/>
  <c r="H2" i="9"/>
  <c r="D3" i="9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U1" i="9"/>
  <c r="V1" i="9"/>
  <c r="W1" i="9"/>
  <c r="X1" i="9"/>
  <c r="Y1" i="9"/>
  <c r="J2" i="9"/>
  <c r="K2" i="9"/>
  <c r="L2" i="9"/>
  <c r="M2" i="9"/>
  <c r="N2" i="9"/>
  <c r="O2" i="9"/>
  <c r="P2" i="9"/>
  <c r="Q2" i="9"/>
  <c r="R2" i="9"/>
  <c r="S2" i="9"/>
  <c r="T2" i="9"/>
  <c r="J3" i="9"/>
  <c r="K3" i="9"/>
  <c r="L3" i="9"/>
  <c r="M3" i="9"/>
  <c r="N3" i="9"/>
  <c r="O3" i="9"/>
  <c r="P3" i="9"/>
  <c r="Q3" i="9"/>
  <c r="R3" i="9"/>
  <c r="S3" i="9"/>
  <c r="T3" i="9"/>
  <c r="J4" i="9"/>
  <c r="K4" i="9"/>
  <c r="L4" i="9"/>
  <c r="M4" i="9"/>
  <c r="N4" i="9"/>
  <c r="O4" i="9"/>
  <c r="P4" i="9"/>
  <c r="Q4" i="9"/>
  <c r="R4" i="9"/>
  <c r="S4" i="9"/>
  <c r="T4" i="9"/>
  <c r="J5" i="9"/>
  <c r="K5" i="9"/>
  <c r="L5" i="9"/>
  <c r="M5" i="9"/>
  <c r="N5" i="9"/>
  <c r="O5" i="9"/>
  <c r="P5" i="9"/>
  <c r="Q5" i="9"/>
  <c r="R5" i="9"/>
  <c r="S5" i="9"/>
  <c r="T5" i="9"/>
  <c r="J6" i="9"/>
  <c r="K6" i="9"/>
  <c r="L6" i="9"/>
  <c r="M6" i="9"/>
  <c r="N6" i="9"/>
  <c r="O6" i="9"/>
  <c r="P6" i="9"/>
  <c r="Q6" i="9"/>
  <c r="R6" i="9"/>
  <c r="S6" i="9"/>
  <c r="T6" i="9"/>
  <c r="J7" i="9"/>
  <c r="K7" i="9"/>
  <c r="L7" i="9"/>
  <c r="M7" i="9"/>
  <c r="N7" i="9"/>
  <c r="O7" i="9"/>
  <c r="P7" i="9"/>
  <c r="Q7" i="9"/>
  <c r="R7" i="9"/>
  <c r="S7" i="9"/>
  <c r="T7" i="9"/>
  <c r="J8" i="9"/>
  <c r="K8" i="9"/>
  <c r="L8" i="9"/>
  <c r="M8" i="9"/>
  <c r="N8" i="9"/>
  <c r="O8" i="9"/>
  <c r="P8" i="9"/>
  <c r="Q8" i="9"/>
  <c r="R8" i="9"/>
  <c r="S8" i="9"/>
  <c r="T8" i="9"/>
  <c r="J9" i="9"/>
  <c r="K9" i="9"/>
  <c r="L9" i="9"/>
  <c r="M9" i="9"/>
  <c r="N9" i="9"/>
  <c r="O9" i="9"/>
  <c r="P9" i="9"/>
  <c r="Q9" i="9"/>
  <c r="R9" i="9"/>
  <c r="S9" i="9"/>
  <c r="T9" i="9"/>
  <c r="J10" i="9"/>
  <c r="K10" i="9"/>
  <c r="L10" i="9"/>
  <c r="M10" i="9"/>
  <c r="N10" i="9"/>
  <c r="O10" i="9"/>
  <c r="P10" i="9"/>
  <c r="Q10" i="9"/>
  <c r="R10" i="9"/>
  <c r="S10" i="9"/>
  <c r="T10" i="9"/>
  <c r="J11" i="9"/>
  <c r="K11" i="9"/>
  <c r="L11" i="9"/>
  <c r="M11" i="9"/>
  <c r="N11" i="9"/>
  <c r="O11" i="9"/>
  <c r="P11" i="9"/>
  <c r="Q11" i="9"/>
  <c r="R11" i="9"/>
  <c r="S11" i="9"/>
  <c r="T11" i="9"/>
  <c r="J12" i="9"/>
  <c r="K12" i="9"/>
  <c r="L12" i="9"/>
  <c r="M12" i="9"/>
  <c r="N12" i="9"/>
  <c r="O12" i="9"/>
  <c r="P12" i="9"/>
  <c r="Q12" i="9"/>
  <c r="R12" i="9"/>
  <c r="S12" i="9"/>
  <c r="T12" i="9"/>
  <c r="AK1" i="9"/>
  <c r="Z1" i="9"/>
  <c r="AA1" i="9"/>
  <c r="AB1" i="9"/>
  <c r="AC1" i="9"/>
  <c r="AD1" i="9"/>
  <c r="AE1" i="9"/>
  <c r="AF1" i="9"/>
  <c r="AG1" i="9"/>
  <c r="AH1" i="9"/>
  <c r="AI1" i="9"/>
  <c r="AJ1" i="9"/>
  <c r="I3" i="9"/>
  <c r="W3" i="9" s="1"/>
  <c r="I4" i="9"/>
  <c r="U4" i="9" s="1"/>
  <c r="I5" i="9"/>
  <c r="V5" i="9" s="1"/>
  <c r="I6" i="9"/>
  <c r="U6" i="9" s="1"/>
  <c r="I7" i="9"/>
  <c r="V7" i="9" s="1"/>
  <c r="I8" i="9"/>
  <c r="U8" i="9" s="1"/>
  <c r="I9" i="9"/>
  <c r="AK9" i="9" s="1"/>
  <c r="I10" i="9"/>
  <c r="U10" i="9" s="1"/>
  <c r="I11" i="9"/>
  <c r="AK11" i="9" s="1"/>
  <c r="I12" i="9"/>
  <c r="U12" i="9" s="1"/>
  <c r="I2" i="9"/>
  <c r="AF2" i="10" l="1"/>
  <c r="W2" i="10"/>
  <c r="AA5" i="10"/>
  <c r="W3" i="10"/>
  <c r="AB2" i="10"/>
  <c r="AA9" i="10"/>
  <c r="W7" i="10"/>
  <c r="AC2" i="10"/>
  <c r="AK12" i="10"/>
  <c r="V12" i="10"/>
  <c r="AD11" i="10"/>
  <c r="AI10" i="10"/>
  <c r="AE10" i="10"/>
  <c r="AA10" i="10"/>
  <c r="W10" i="10"/>
  <c r="AF9" i="10"/>
  <c r="AE9" i="10"/>
  <c r="AK8" i="10"/>
  <c r="AD7" i="10"/>
  <c r="AI6" i="10"/>
  <c r="AE6" i="10"/>
  <c r="AA6" i="10"/>
  <c r="W6" i="10"/>
  <c r="AB5" i="10"/>
  <c r="AK4" i="10"/>
  <c r="AH3" i="10"/>
  <c r="AK2" i="10"/>
  <c r="Y2" i="10"/>
  <c r="AC12" i="10"/>
  <c r="AJ9" i="10"/>
  <c r="AC8" i="10"/>
  <c r="V8" i="10"/>
  <c r="Z8" i="10"/>
  <c r="AD8" i="10"/>
  <c r="AH8" i="10"/>
  <c r="U8" i="10"/>
  <c r="Z7" i="10"/>
  <c r="AH6" i="10"/>
  <c r="V6" i="10"/>
  <c r="AJ4" i="10"/>
  <c r="X4" i="10"/>
  <c r="AC3" i="10"/>
  <c r="AG2" i="10"/>
  <c r="Y12" i="10"/>
  <c r="AH11" i="10"/>
  <c r="V11" i="10"/>
  <c r="AB9" i="10"/>
  <c r="AG8" i="10"/>
  <c r="Y8" i="10"/>
  <c r="AH7" i="10"/>
  <c r="V7" i="10"/>
  <c r="AJ5" i="10"/>
  <c r="AF5" i="10"/>
  <c r="X5" i="10"/>
  <c r="AG4" i="10"/>
  <c r="Y4" i="10"/>
  <c r="V4" i="10"/>
  <c r="Z4" i="10"/>
  <c r="AD4" i="10"/>
  <c r="AH4" i="10"/>
  <c r="U4" i="10"/>
  <c r="Z3" i="10"/>
  <c r="AI2" i="10"/>
  <c r="AH12" i="10"/>
  <c r="AE11" i="10"/>
  <c r="AE7" i="10"/>
  <c r="AE4" i="10"/>
  <c r="AJ12" i="10"/>
  <c r="AB12" i="10"/>
  <c r="AK11" i="10"/>
  <c r="AC11" i="10"/>
  <c r="U11" i="10"/>
  <c r="AD10" i="10"/>
  <c r="V10" i="10"/>
  <c r="V9" i="10"/>
  <c r="Z9" i="10"/>
  <c r="AD9" i="10"/>
  <c r="AH9" i="10"/>
  <c r="AF8" i="10"/>
  <c r="X8" i="10"/>
  <c r="AG7" i="10"/>
  <c r="Y7" i="10"/>
  <c r="AD6" i="10"/>
  <c r="V5" i="10"/>
  <c r="Z5" i="10"/>
  <c r="AD5" i="10"/>
  <c r="AH5" i="10"/>
  <c r="AB4" i="10"/>
  <c r="AG3" i="10"/>
  <c r="Y3" i="10"/>
  <c r="X2" i="10"/>
  <c r="W12" i="10"/>
  <c r="AA8" i="10"/>
  <c r="AA4" i="10"/>
  <c r="AJ11" i="10"/>
  <c r="AB11" i="10"/>
  <c r="AK10" i="10"/>
  <c r="AC10" i="10"/>
  <c r="U10" i="10"/>
  <c r="AF7" i="10"/>
  <c r="AK6" i="10"/>
  <c r="AG6" i="10"/>
  <c r="Y6" i="10"/>
  <c r="AF3" i="10"/>
  <c r="AB3" i="10"/>
  <c r="X3" i="10"/>
  <c r="AE2" i="10"/>
  <c r="AD12" i="10"/>
  <c r="W11" i="10"/>
  <c r="W9" i="10"/>
  <c r="W8" i="10"/>
  <c r="W5" i="10"/>
  <c r="W4" i="10"/>
  <c r="AG12" i="10"/>
  <c r="U12" i="10"/>
  <c r="Z11" i="10"/>
  <c r="X9" i="10"/>
  <c r="AC4" i="10"/>
  <c r="AD3" i="10"/>
  <c r="V3" i="10"/>
  <c r="AA2" i="10"/>
  <c r="Z12" i="10"/>
  <c r="AE8" i="10"/>
  <c r="AE5" i="10"/>
  <c r="AE3" i="10"/>
  <c r="AF12" i="10"/>
  <c r="X12" i="10"/>
  <c r="AG11" i="10"/>
  <c r="Y11" i="10"/>
  <c r="AH10" i="10"/>
  <c r="Z10" i="10"/>
  <c r="AJ8" i="10"/>
  <c r="AB8" i="10"/>
  <c r="AK7" i="10"/>
  <c r="AC7" i="10"/>
  <c r="U7" i="10"/>
  <c r="Z6" i="10"/>
  <c r="AF4" i="10"/>
  <c r="AK3" i="10"/>
  <c r="U3" i="10"/>
  <c r="AE12" i="10"/>
  <c r="AA11" i="10"/>
  <c r="AA7" i="10"/>
  <c r="AA3" i="10"/>
  <c r="AF11" i="10"/>
  <c r="X11" i="10"/>
  <c r="AG10" i="10"/>
  <c r="Y10" i="10"/>
  <c r="AJ7" i="10"/>
  <c r="AB7" i="10"/>
  <c r="X7" i="10"/>
  <c r="AC6" i="10"/>
  <c r="U6" i="10"/>
  <c r="AJ3" i="10"/>
  <c r="U2" i="10"/>
  <c r="AH2" i="10"/>
  <c r="AD2" i="10"/>
  <c r="Z2" i="10"/>
  <c r="V2" i="10"/>
  <c r="AJ10" i="10"/>
  <c r="AF10" i="10"/>
  <c r="AB10" i="10"/>
  <c r="X10" i="10"/>
  <c r="AK9" i="10"/>
  <c r="AG9" i="10"/>
  <c r="AC9" i="10"/>
  <c r="Y9" i="10"/>
  <c r="U9" i="10"/>
  <c r="AJ6" i="10"/>
  <c r="AF6" i="10"/>
  <c r="AB6" i="10"/>
  <c r="X6" i="10"/>
  <c r="AK5" i="10"/>
  <c r="AG5" i="10"/>
  <c r="AC5" i="10"/>
  <c r="Y5" i="10"/>
  <c r="U5" i="10"/>
  <c r="AI12" i="10"/>
  <c r="AA12" i="10"/>
  <c r="AI11" i="10"/>
  <c r="AI8" i="10"/>
  <c r="AI7" i="10"/>
  <c r="AI4" i="10"/>
  <c r="AI3" i="10"/>
  <c r="B12" i="8"/>
  <c r="AK4" i="9"/>
  <c r="V12" i="9"/>
  <c r="X5" i="9"/>
  <c r="AH5" i="9"/>
  <c r="AK6" i="9"/>
  <c r="AK10" i="9"/>
  <c r="X10" i="9"/>
  <c r="X6" i="9"/>
  <c r="X2" i="9"/>
  <c r="AK2" i="9"/>
  <c r="X7" i="9"/>
  <c r="X3" i="9"/>
  <c r="AK12" i="9"/>
  <c r="W12" i="9"/>
  <c r="AK8" i="9"/>
  <c r="X8" i="9"/>
  <c r="X4" i="9"/>
  <c r="X12" i="9"/>
  <c r="X11" i="9"/>
  <c r="W11" i="9"/>
  <c r="W10" i="9"/>
  <c r="W9" i="9"/>
  <c r="W8" i="9"/>
  <c r="W7" i="9"/>
  <c r="W6" i="9"/>
  <c r="W5" i="9"/>
  <c r="W4" i="9"/>
  <c r="W2" i="9"/>
  <c r="X9" i="9"/>
  <c r="AK3" i="9"/>
  <c r="V10" i="9"/>
  <c r="V9" i="9"/>
  <c r="V8" i="9"/>
  <c r="V6" i="9"/>
  <c r="V4" i="9"/>
  <c r="V3" i="9"/>
  <c r="V2" i="9"/>
  <c r="V11" i="9"/>
  <c r="AH9" i="9"/>
  <c r="AK7" i="9"/>
  <c r="AK5" i="9"/>
  <c r="Y12" i="9"/>
  <c r="Y11" i="9"/>
  <c r="U11" i="9"/>
  <c r="Y10" i="9"/>
  <c r="Y9" i="9"/>
  <c r="U9" i="9"/>
  <c r="Y8" i="9"/>
  <c r="Y7" i="9"/>
  <c r="U7" i="9"/>
  <c r="Y6" i="9"/>
  <c r="Y5" i="9"/>
  <c r="U5" i="9"/>
  <c r="Y4" i="9"/>
  <c r="Y3" i="9"/>
  <c r="U3" i="9"/>
  <c r="Y2" i="9"/>
  <c r="AD9" i="9"/>
  <c r="AC10" i="9"/>
  <c r="AG6" i="9"/>
  <c r="AI2" i="9"/>
  <c r="AI12" i="9"/>
  <c r="AJ11" i="9"/>
  <c r="AB11" i="9"/>
  <c r="AJ7" i="9"/>
  <c r="AF7" i="9"/>
  <c r="AJ3" i="9"/>
  <c r="AD12" i="9"/>
  <c r="AI8" i="9"/>
  <c r="AE8" i="9"/>
  <c r="AI4" i="9"/>
  <c r="AA2" i="9"/>
  <c r="AE12" i="9"/>
  <c r="AG10" i="9"/>
  <c r="Z9" i="9"/>
  <c r="AD2" i="9"/>
  <c r="AE11" i="9"/>
  <c r="AF10" i="9"/>
  <c r="AG9" i="9"/>
  <c r="AH8" i="9"/>
  <c r="Z8" i="9"/>
  <c r="AI7" i="9"/>
  <c r="AA7" i="9"/>
  <c r="AJ6" i="9"/>
  <c r="AB6" i="9"/>
  <c r="AC5" i="9"/>
  <c r="AH4" i="9"/>
  <c r="Z4" i="9"/>
  <c r="AI3" i="9"/>
  <c r="AH11" i="9"/>
  <c r="AH2" i="9"/>
  <c r="Z2" i="9"/>
  <c r="AH12" i="9"/>
  <c r="Z12" i="9"/>
  <c r="AI11" i="9"/>
  <c r="AA11" i="9"/>
  <c r="AJ10" i="9"/>
  <c r="AB10" i="9"/>
  <c r="AC9" i="9"/>
  <c r="AD8" i="9"/>
  <c r="AE7" i="9"/>
  <c r="AF6" i="9"/>
  <c r="AG5" i="9"/>
  <c r="AD4" i="9"/>
  <c r="AE3" i="9"/>
  <c r="AA3" i="9"/>
  <c r="AG2" i="9"/>
  <c r="AG12" i="9"/>
  <c r="AC12" i="9"/>
  <c r="AE2" i="9"/>
  <c r="AA12" i="9"/>
  <c r="AF11" i="9"/>
  <c r="AA8" i="9"/>
  <c r="AB7" i="9"/>
  <c r="AC6" i="9"/>
  <c r="AD5" i="9"/>
  <c r="Z5" i="9"/>
  <c r="AE4" i="9"/>
  <c r="AA4" i="9"/>
  <c r="AF3" i="9"/>
  <c r="AB3" i="9"/>
  <c r="Z11" i="9"/>
  <c r="AI10" i="9"/>
  <c r="AF9" i="9"/>
  <c r="AC8" i="9"/>
  <c r="Z7" i="9"/>
  <c r="AI6" i="9"/>
  <c r="AF5" i="9"/>
  <c r="AC4" i="9"/>
  <c r="AD11" i="9"/>
  <c r="AE10" i="9"/>
  <c r="AA10" i="9"/>
  <c r="AJ9" i="9"/>
  <c r="AB9" i="9"/>
  <c r="AG8" i="9"/>
  <c r="AH7" i="9"/>
  <c r="AD7" i="9"/>
  <c r="AE6" i="9"/>
  <c r="AA6" i="9"/>
  <c r="AJ5" i="9"/>
  <c r="AB5" i="9"/>
  <c r="AG4" i="9"/>
  <c r="AH3" i="9"/>
  <c r="AD3" i="9"/>
  <c r="Z3" i="9"/>
  <c r="AJ12" i="9"/>
  <c r="AF12" i="9"/>
  <c r="AB12" i="9"/>
  <c r="AG11" i="9"/>
  <c r="AC11" i="9"/>
  <c r="AH10" i="9"/>
  <c r="AD10" i="9"/>
  <c r="Z10" i="9"/>
  <c r="AI9" i="9"/>
  <c r="AE9" i="9"/>
  <c r="AA9" i="9"/>
  <c r="AJ8" i="9"/>
  <c r="AF8" i="9"/>
  <c r="AB8" i="9"/>
  <c r="AG7" i="9"/>
  <c r="AC7" i="9"/>
  <c r="AH6" i="9"/>
  <c r="AD6" i="9"/>
  <c r="Z6" i="9"/>
  <c r="AI5" i="9"/>
  <c r="AE5" i="9"/>
  <c r="AA5" i="9"/>
  <c r="AJ4" i="9"/>
  <c r="AF4" i="9"/>
  <c r="AB4" i="9"/>
  <c r="AG3" i="9"/>
  <c r="AC3" i="9"/>
  <c r="AC2" i="9"/>
  <c r="AJ2" i="9"/>
  <c r="AF2" i="9"/>
  <c r="AB2" i="9"/>
  <c r="H41" i="8"/>
  <c r="G41" i="8"/>
  <c r="F41" i="8"/>
  <c r="H40" i="8"/>
  <c r="G40" i="8"/>
  <c r="F40" i="8"/>
  <c r="H39" i="8"/>
  <c r="G39" i="8"/>
  <c r="F39" i="8"/>
  <c r="E41" i="8"/>
  <c r="E40" i="8"/>
  <c r="E39" i="8"/>
  <c r="I40" i="8"/>
  <c r="I39" i="8"/>
  <c r="B15" i="8" l="1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42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59" i="6"/>
  <c r="B18" i="8" l="1"/>
  <c r="B21" i="8" l="1"/>
  <c r="B24" i="8" l="1"/>
  <c r="B27" i="8" l="1"/>
  <c r="B30" i="8" l="1"/>
  <c r="B33" i="8" l="1"/>
  <c r="B36" i="8" l="1"/>
  <c r="E6" i="12" l="1"/>
  <c r="E12" i="12"/>
  <c r="E11" i="12"/>
  <c r="E5" i="12"/>
  <c r="E2" i="12"/>
  <c r="E3" i="12"/>
  <c r="E8" i="12"/>
  <c r="E7" i="12"/>
  <c r="E10" i="12"/>
  <c r="E4" i="12"/>
  <c r="E9" i="12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Deben calcularse de mi planilla de Seguridad en DataSet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20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20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cada 100.000 trabajadores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cada 100.000 trabajadores</t>
        </r>
      </text>
    </comment>
  </commentList>
</comments>
</file>

<file path=xl/sharedStrings.xml><?xml version="1.0" encoding="utf-8"?>
<sst xmlns="http://schemas.openxmlformats.org/spreadsheetml/2006/main" count="1385" uniqueCount="89">
  <si>
    <t>MAYO</t>
  </si>
  <si>
    <t>A.CH.S.</t>
  </si>
  <si>
    <t>C.CH.C.</t>
  </si>
  <si>
    <t>I.S.T.</t>
  </si>
  <si>
    <t>TOTAL</t>
  </si>
  <si>
    <t>ENER</t>
  </si>
  <si>
    <t>FEBR</t>
  </si>
  <si>
    <t>MARZ</t>
  </si>
  <si>
    <t>ABRI</t>
  </si>
  <si>
    <t>JUNI</t>
  </si>
  <si>
    <t>JULI</t>
  </si>
  <si>
    <t>AGOS</t>
  </si>
  <si>
    <t>SEPT</t>
  </si>
  <si>
    <t>OCTU</t>
  </si>
  <si>
    <t>NOVI</t>
  </si>
  <si>
    <t>DICI</t>
  </si>
  <si>
    <t>anio</t>
  </si>
  <si>
    <t>Mes</t>
  </si>
  <si>
    <t>mesSTR</t>
  </si>
  <si>
    <t>HOMBRE</t>
  </si>
  <si>
    <t>MUJER</t>
  </si>
  <si>
    <t>De Arica y Parinacota</t>
  </si>
  <si>
    <t>De Tarapacá</t>
  </si>
  <si>
    <t>De Antofagasta</t>
  </si>
  <si>
    <t>De Atacama</t>
  </si>
  <si>
    <t>De Coquimbo</t>
  </si>
  <si>
    <t>De Valparaíso</t>
  </si>
  <si>
    <t>Del Libertador Gral. Bdo. O'Higgins</t>
  </si>
  <si>
    <t>Del Maule</t>
  </si>
  <si>
    <t>De Ñuble</t>
  </si>
  <si>
    <t>Del Biobío</t>
  </si>
  <si>
    <t>De La Araucanía</t>
  </si>
  <si>
    <t>De Los Ríos</t>
  </si>
  <si>
    <t>De Los Lagos</t>
  </si>
  <si>
    <t>Aysén del Gral. Carlos Ibáñez del Campo</t>
  </si>
  <si>
    <t>De Magallanes y la Antártica Chilena</t>
  </si>
  <si>
    <t>Metropolitana de Santiago</t>
  </si>
  <si>
    <t>I.S.L. 2</t>
  </si>
  <si>
    <t>Actividades Económicas</t>
  </si>
  <si>
    <r>
      <t xml:space="preserve">I.S.L. </t>
    </r>
    <r>
      <rPr>
        <b/>
        <vertAlign val="superscript"/>
        <sz val="10"/>
        <color theme="3"/>
        <rFont val="Calibri"/>
        <family val="2"/>
        <scheme val="minor"/>
      </rPr>
      <t>(2)</t>
    </r>
  </si>
  <si>
    <t>Agricultura, ganadería, caza y silvicultura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</si>
  <si>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</si>
  <si>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</si>
  <si>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</si>
  <si>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</si>
  <si>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</si>
  <si>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Comercio, reparación de vehículos y otros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</si>
  <si>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</si>
  <si>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</si>
  <si>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</si>
  <si>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</si>
  <si>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Administración pública y defensa; planes de seguridad social</t>
  </si>
  <si>
    <t>Enseñanza</t>
  </si>
  <si>
    <t>Servicios sociales y de salud</t>
  </si>
  <si>
    <t>Otras actividades de servicios comunitarios, sociales y personales</t>
  </si>
  <si>
    <t>Hogares privados con servicio doméstico</t>
  </si>
  <si>
    <t>Organizaciones y órganos extraterritoriales</t>
  </si>
  <si>
    <t>NÚMERO DE TRABAJADORAS(ES) PROTEGIDAS(OS) (1) POR EL SEGURO DE LA LEY N°16.744, SEGÚN ACTIVIDAD ECONÓMICA Y ORGANISMO ADMINISTRADOR</t>
  </si>
  <si>
    <t>(1) Corresponde al total de trabajadores por quienes se declararon cotizaciones, independientemente que se hayan pagado o no. Incluye trabajadores Independientes.</t>
  </si>
  <si>
    <r>
      <t xml:space="preserve">I.S.L. </t>
    </r>
    <r>
      <rPr>
        <b/>
        <vertAlign val="superscript"/>
        <sz val="10"/>
        <color theme="3"/>
        <rFont val="Calibri"/>
        <family val="2"/>
        <scheme val="minor"/>
      </rPr>
      <t>(2)(3)</t>
    </r>
  </si>
  <si>
    <t>PMES</t>
  </si>
  <si>
    <r>
      <t xml:space="preserve">ACCIDENTES DEL TRABAJO </t>
    </r>
    <r>
      <rPr>
        <b/>
        <vertAlign val="superscript"/>
        <sz val="10"/>
        <rFont val="Calibri"/>
        <family val="2"/>
        <scheme val="minor"/>
      </rPr>
      <t>(1)</t>
    </r>
  </si>
  <si>
    <r>
      <t xml:space="preserve">ACCIDENTES DE TRAYECTO </t>
    </r>
    <r>
      <rPr>
        <b/>
        <vertAlign val="superscript"/>
        <sz val="10"/>
        <rFont val="Calibri"/>
        <family val="2"/>
        <scheme val="minor"/>
      </rPr>
      <t>(2)</t>
    </r>
  </si>
  <si>
    <r>
      <t>ENFERMEDADES PROFESIONALES</t>
    </r>
    <r>
      <rPr>
        <b/>
        <vertAlign val="superscript"/>
        <sz val="10"/>
        <rFont val="Calibri"/>
        <family val="2"/>
        <scheme val="minor"/>
      </rPr>
      <t xml:space="preserve"> (3)</t>
    </r>
  </si>
  <si>
    <t>Tipo accidente</t>
  </si>
  <si>
    <t>ANIO</t>
  </si>
  <si>
    <t>Tasa acc</t>
  </si>
  <si>
    <t>-</t>
  </si>
  <si>
    <t>Tasa mortalidad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</si>
  <si>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</si>
  <si>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</si>
  <si>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</si>
  <si>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</si>
  <si>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</si>
  <si>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</si>
  <si>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</si>
  <si>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</si>
  <si>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</si>
  <si>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</si>
  <si>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</si>
  <si>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</si>
  <si>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PME</t>
  </si>
  <si>
    <t>Cant acc</t>
  </si>
  <si>
    <t>Accidentes del Trabajo</t>
  </si>
  <si>
    <t>Accidentes del Trayecto</t>
  </si>
  <si>
    <t>Enfermedades Profesionales</t>
  </si>
  <si>
    <t>Total Acc</t>
  </si>
  <si>
    <t>Tasa accidentabilidad Trabajo</t>
  </si>
  <si>
    <t>Tasa accidentabilidad Trayecto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</si>
</sst>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 * #,##0_ ;_ * \-#,##0_ ;_ * &quot;-&quot;_ ;_ @_ "/>
    <numFmt numFmtId="164" formatCode="_(* #,##0.00_);_(* \(#,##0.00\);_(* &quot;-&quot;??_);_(@_)"/>
    <numFmt numFmtId="165" formatCode="#,##0_ ;[Red]\-#,##0\ "/>
    <numFmt numFmtId="166" formatCode="_-* #,##0_-;\-* #,##0_-;_-* &quot;-&quot;_-;_-@_-"/>
    <numFmt numFmtId="167" formatCode="_-* #,##0_-;\-* #,##0_-;_-* &quot;-&quot;??_-;_-@_-"/>
    <numFmt numFmtId="168" formatCode="_(* #,##0_);_(* \(#,##0\);_(* &quot;-&quot;??_);_(@_)"/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perscript"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/>
      <right style="thin">
        <color indexed="64"/>
      </right>
      <top style="thin">
        <color auto="1"/>
      </top>
      <bottom style="thin">
        <color theme="3"/>
      </bottom>
      <diagonal/>
    </border>
    <border>
      <left/>
      <right/>
      <top style="thin">
        <color rgb="FF25C6FF"/>
      </top>
      <bottom style="thin">
        <color rgb="FF25C6FF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>
      <alignment vertical="top"/>
    </xf>
    <xf numFmtId="9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5">
    <xf numFmtId="0" fontId="0" fillId="0" borderId="0" xfId="0"/>
    <xf numFmtId="165" fontId="4" fillId="0" borderId="3" xfId="2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165" fontId="4" fillId="0" borderId="2" xfId="2" applyNumberFormat="1" applyFont="1" applyFill="1" applyBorder="1" applyAlignment="1">
      <alignment horizontal="center" vertical="center"/>
    </xf>
    <xf numFmtId="166" fontId="5" fillId="3" borderId="4" xfId="1" applyNumberFormat="1" applyFont="1" applyFill="1" applyBorder="1" applyAlignment="1">
      <alignment horizontal="right"/>
    </xf>
    <xf numFmtId="166" fontId="5" fillId="3" borderId="5" xfId="1" applyNumberFormat="1" applyFont="1" applyFill="1" applyBorder="1" applyAlignment="1">
      <alignment horizontal="right"/>
    </xf>
    <xf numFmtId="166" fontId="3" fillId="3" borderId="2" xfId="2" applyNumberFormat="1" applyFont="1" applyFill="1" applyBorder="1" applyAlignment="1">
      <alignment horizontal="right"/>
    </xf>
    <xf numFmtId="166" fontId="6" fillId="3" borderId="3" xfId="1" applyNumberFormat="1" applyFont="1" applyFill="1" applyBorder="1" applyAlignment="1">
      <alignment horizontal="right"/>
    </xf>
    <xf numFmtId="166" fontId="6" fillId="3" borderId="1" xfId="1" applyNumberFormat="1" applyFont="1" applyFill="1" applyBorder="1" applyAlignment="1">
      <alignment horizontal="right"/>
    </xf>
    <xf numFmtId="166" fontId="7" fillId="3" borderId="2" xfId="2" applyNumberFormat="1" applyFont="1" applyFill="1" applyBorder="1" applyAlignment="1">
      <alignment horizontal="right"/>
    </xf>
    <xf numFmtId="167" fontId="3" fillId="2" borderId="4" xfId="1" applyNumberFormat="1" applyFont="1" applyFill="1" applyBorder="1" applyAlignment="1">
      <alignment horizontal="center" vertical="center"/>
    </xf>
    <xf numFmtId="167" fontId="3" fillId="2" borderId="5" xfId="1" applyNumberFormat="1" applyFont="1" applyFill="1" applyBorder="1" applyAlignment="1">
      <alignment horizontal="center" vertical="center"/>
    </xf>
    <xf numFmtId="165" fontId="3" fillId="2" borderId="2" xfId="2" applyNumberFormat="1" applyFont="1" applyFill="1" applyBorder="1" applyAlignment="1">
      <alignment horizontal="center" vertical="center"/>
    </xf>
    <xf numFmtId="165" fontId="0" fillId="0" borderId="0" xfId="0" applyNumberFormat="1"/>
    <xf numFmtId="3" fontId="0" fillId="0" borderId="0" xfId="0" applyNumberFormat="1"/>
    <xf numFmtId="165" fontId="9" fillId="2" borderId="8" xfId="2" applyNumberFormat="1" applyFont="1" applyFill="1" applyBorder="1"/>
    <xf numFmtId="166" fontId="5" fillId="0" borderId="3" xfId="1" applyNumberFormat="1" applyFont="1" applyFill="1" applyBorder="1" applyAlignment="1">
      <alignment horizontal="right"/>
    </xf>
    <xf numFmtId="166" fontId="5" fillId="0" borderId="1" xfId="1" applyNumberFormat="1" applyFont="1" applyFill="1" applyBorder="1" applyAlignment="1">
      <alignment horizontal="right"/>
    </xf>
    <xf numFmtId="166" fontId="3" fillId="0" borderId="2" xfId="2" applyNumberFormat="1" applyFont="1" applyFill="1" applyBorder="1" applyAlignment="1">
      <alignment horizontal="right"/>
    </xf>
    <xf numFmtId="166" fontId="5" fillId="2" borderId="3" xfId="1" applyNumberFormat="1" applyFont="1" applyFill="1" applyBorder="1" applyAlignment="1">
      <alignment horizontal="right"/>
    </xf>
    <xf numFmtId="166" fontId="5" fillId="2" borderId="1" xfId="1" applyNumberFormat="1" applyFont="1" applyFill="1" applyBorder="1" applyAlignment="1">
      <alignment horizontal="right"/>
    </xf>
    <xf numFmtId="165" fontId="9" fillId="2" borderId="7" xfId="2" applyNumberFormat="1" applyFont="1" applyFill="1" applyBorder="1"/>
    <xf numFmtId="166" fontId="5" fillId="0" borderId="4" xfId="1" applyNumberFormat="1" applyFont="1" applyFill="1" applyBorder="1" applyAlignment="1">
      <alignment horizontal="right"/>
    </xf>
    <xf numFmtId="166" fontId="5" fillId="0" borderId="5" xfId="1" applyNumberFormat="1" applyFont="1" applyFill="1" applyBorder="1" applyAlignment="1">
      <alignment horizontal="right"/>
    </xf>
    <xf numFmtId="166" fontId="5" fillId="2" borderId="4" xfId="1" applyNumberFormat="1" applyFont="1" applyFill="1" applyBorder="1" applyAlignment="1">
      <alignment horizontal="right"/>
    </xf>
    <xf numFmtId="166" fontId="5" fillId="2" borderId="5" xfId="1" applyNumberFormat="1" applyFont="1" applyFill="1" applyBorder="1" applyAlignment="1">
      <alignment horizontal="right"/>
    </xf>
    <xf numFmtId="165" fontId="9" fillId="3" borderId="7" xfId="2" applyNumberFormat="1" applyFont="1" applyFill="1" applyBorder="1"/>
    <xf numFmtId="165" fontId="9" fillId="5" borderId="7" xfId="2" applyNumberFormat="1" applyFont="1" applyFill="1" applyBorder="1"/>
    <xf numFmtId="166" fontId="5" fillId="5" borderId="4" xfId="1" applyNumberFormat="1" applyFont="1" applyFill="1" applyBorder="1" applyAlignment="1">
      <alignment horizontal="right"/>
    </xf>
    <xf numFmtId="166" fontId="5" fillId="5" borderId="5" xfId="1" applyNumberFormat="1" applyFont="1" applyFill="1" applyBorder="1" applyAlignment="1">
      <alignment horizontal="right"/>
    </xf>
    <xf numFmtId="166" fontId="3" fillId="5" borderId="2" xfId="2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vertical="center" wrapText="1"/>
    </xf>
    <xf numFmtId="168" fontId="0" fillId="0" borderId="0" xfId="1" applyNumberFormat="1" applyFont="1"/>
    <xf numFmtId="165" fontId="4" fillId="0" borderId="11" xfId="2" applyNumberFormat="1" applyFont="1" applyFill="1" applyBorder="1" applyAlignment="1">
      <alignment horizontal="center" vertical="center"/>
    </xf>
    <xf numFmtId="165" fontId="4" fillId="0" borderId="12" xfId="2" applyNumberFormat="1" applyFont="1" applyFill="1" applyBorder="1" applyAlignment="1">
      <alignment horizontal="center" vertical="center"/>
    </xf>
    <xf numFmtId="165" fontId="4" fillId="0" borderId="13" xfId="2" applyNumberFormat="1" applyFont="1" applyFill="1" applyBorder="1" applyAlignment="1">
      <alignment horizontal="center" vertical="center"/>
    </xf>
    <xf numFmtId="165" fontId="9" fillId="2" borderId="3" xfId="2" applyNumberFormat="1" applyFont="1" applyFill="1" applyBorder="1"/>
    <xf numFmtId="165" fontId="9" fillId="2" borderId="4" xfId="2" applyNumberFormat="1" applyFont="1" applyFill="1" applyBorder="1"/>
    <xf numFmtId="165" fontId="12" fillId="3" borderId="4" xfId="2" applyNumberFormat="1" applyFont="1" applyFill="1" applyBorder="1"/>
    <xf numFmtId="166" fontId="6" fillId="3" borderId="4" xfId="1" applyNumberFormat="1" applyFont="1" applyFill="1" applyBorder="1" applyAlignment="1">
      <alignment horizontal="right"/>
    </xf>
    <xf numFmtId="166" fontId="6" fillId="3" borderId="5" xfId="1" applyNumberFormat="1" applyFont="1" applyFill="1" applyBorder="1" applyAlignment="1">
      <alignment horizontal="right"/>
    </xf>
    <xf numFmtId="166" fontId="7" fillId="3" borderId="4" xfId="1" applyNumberFormat="1" applyFont="1" applyFill="1" applyBorder="1" applyAlignment="1">
      <alignment horizontal="right"/>
    </xf>
    <xf numFmtId="166" fontId="7" fillId="3" borderId="5" xfId="1" applyNumberFormat="1" applyFont="1" applyFill="1" applyBorder="1" applyAlignment="1">
      <alignment horizontal="right"/>
    </xf>
    <xf numFmtId="165" fontId="9" fillId="5" borderId="4" xfId="2" applyNumberFormat="1" applyFont="1" applyFill="1" applyBorder="1"/>
    <xf numFmtId="168" fontId="0" fillId="0" borderId="0" xfId="0" applyNumberFormat="1"/>
    <xf numFmtId="165" fontId="3" fillId="4" borderId="9" xfId="2" applyNumberFormat="1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9" fontId="0" fillId="0" borderId="0" xfId="3" applyNumberFormat="1" applyFont="1"/>
    <xf numFmtId="0" fontId="3" fillId="2" borderId="4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3" fillId="4" borderId="10" xfId="2" applyFont="1" applyFill="1" applyBorder="1" applyAlignment="1">
      <alignment horizontal="left"/>
    </xf>
    <xf numFmtId="166" fontId="5" fillId="6" borderId="4" xfId="1" applyNumberFormat="1" applyFont="1" applyFill="1" applyBorder="1" applyAlignment="1">
      <alignment horizontal="right"/>
    </xf>
    <xf numFmtId="166" fontId="5" fillId="6" borderId="5" xfId="1" applyNumberFormat="1" applyFont="1" applyFill="1" applyBorder="1" applyAlignment="1">
      <alignment horizontal="right"/>
    </xf>
    <xf numFmtId="166" fontId="3" fillId="6" borderId="2" xfId="2" applyNumberFormat="1" applyFont="1" applyFill="1" applyBorder="1" applyAlignment="1">
      <alignment horizontal="right"/>
    </xf>
    <xf numFmtId="167" fontId="2" fillId="0" borderId="14" xfId="1" applyNumberFormat="1" applyFont="1" applyBorder="1" applyAlignment="1"/>
    <xf numFmtId="3" fontId="10" fillId="2" borderId="14" xfId="4" applyNumberFormat="1" applyFont="1" applyFill="1" applyBorder="1" applyAlignment="1"/>
    <xf numFmtId="3" fontId="11" fillId="0" borderId="14" xfId="1" applyNumberFormat="1" applyFont="1" applyBorder="1" applyAlignment="1">
      <alignment horizontal="center" vertical="center"/>
    </xf>
    <xf numFmtId="3" fontId="10" fillId="7" borderId="14" xfId="4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0" fillId="0" borderId="0" xfId="0" applyFill="1"/>
    <xf numFmtId="169" fontId="0" fillId="0" borderId="0" xfId="3" applyNumberFormat="1" applyFont="1" applyFill="1"/>
    <xf numFmtId="0" fontId="3" fillId="2" borderId="0" xfId="2" applyNumberFormat="1" applyFont="1" applyFill="1" applyBorder="1" applyAlignment="1">
      <alignment horizontal="left" vertical="center"/>
    </xf>
    <xf numFmtId="0" fontId="0" fillId="8" borderId="15" xfId="0" applyFill="1" applyBorder="1"/>
    <xf numFmtId="1" fontId="6" fillId="9" borderId="16" xfId="0" applyNumberFormat="1" applyFont="1" applyFill="1" applyBorder="1" applyAlignment="1">
      <alignment wrapText="1"/>
    </xf>
    <xf numFmtId="1" fontId="7" fillId="10" borderId="16" xfId="0" applyNumberFormat="1" applyFont="1" applyFill="1" applyBorder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8" borderId="0" xfId="0" applyFill="1" applyBorder="1"/>
    <xf numFmtId="41" fontId="0" fillId="8" borderId="0" xfId="6" applyFont="1" applyFill="1" applyBorder="1"/>
    <xf numFmtId="169" fontId="0" fillId="8" borderId="0" xfId="3" applyNumberFormat="1" applyFont="1" applyFill="1" applyBorder="1"/>
    <xf numFmtId="1" fontId="5" fillId="0" borderId="16" xfId="0" applyNumberFormat="1" applyFont="1" applyFill="1" applyBorder="1" applyAlignment="1">
      <alignment wrapText="1"/>
    </xf>
    <xf numFmtId="1" fontId="3" fillId="0" borderId="16" xfId="0" applyNumberFormat="1" applyFont="1" applyFill="1" applyBorder="1" applyAlignment="1">
      <alignment wrapText="1"/>
    </xf>
    <xf numFmtId="41" fontId="0" fillId="0" borderId="0" xfId="6" applyFont="1"/>
  </cellXfs>
  <cellStyles count="7">
    <cellStyle name="Millares" xfId="1" builtinId="3"/>
    <cellStyle name="Millares [0]" xfId="6" builtinId="6"/>
    <cellStyle name="Normal" xfId="0" builtinId="0"/>
    <cellStyle name="Normal 10" xfId="2"/>
    <cellStyle name="Normal 2" xfId="4"/>
    <cellStyle name="Porcentaje" xfId="3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workbookViewId="0">
      <selection activeCell="D2" sqref="D2"/>
    </sheetView>
  </sheetViews>
  <sheetFormatPr baseColWidth="10" defaultRowHeight="15" x14ac:dyDescent="0.25"/>
  <sheetData>
    <row r="1" spans="1:10" x14ac:dyDescent="0.25">
      <c r="A1" t="s">
        <v>16</v>
      </c>
      <c r="B1" t="s">
        <v>17</v>
      </c>
      <c r="C1" t="s">
        <v>18</v>
      </c>
      <c r="D1" t="s">
        <v>83</v>
      </c>
      <c r="E1" t="s">
        <v>84</v>
      </c>
      <c r="F1" t="s">
        <v>85</v>
      </c>
      <c r="G1" t="s">
        <v>86</v>
      </c>
      <c r="H1" s="60" t="s">
        <v>87</v>
      </c>
      <c r="I1" s="60" t="s">
        <v>88</v>
      </c>
      <c r="J1" s="60" t="s">
        <v>68</v>
      </c>
    </row>
    <row r="2" spans="1:10" x14ac:dyDescent="0.25">
      <c r="A2">
        <v>2015</v>
      </c>
      <c r="B2">
        <v>13</v>
      </c>
      <c r="C2" s="64" t="s">
        <v>65</v>
      </c>
      <c r="D2" s="70">
        <f>SUMIFS(Accidentabilidad!$H:$H,Accidentabilidad!$A:$A,Accidentabilidad2!$A2,Accidentabilidad!$D:$D,Accidentabilidad2!D$1)</f>
        <v>26501</v>
      </c>
      <c r="E2" s="70">
        <f>SUMIFS(Accidentabilidad!$H:$H,Accidentabilidad!$A:$A,Accidentabilidad2!$A2,Accidentabilidad!$D:$D,Accidentabilidad2!E$1)</f>
        <v>6196</v>
      </c>
      <c r="F2" s="70">
        <f>SUMIFS(Accidentabilidad!$H:$H,Accidentabilidad!$A:$A,Accidentabilidad2!$A2,Accidentabilidad!$D:$D,Accidentabilidad2!F$1)</f>
        <v>510</v>
      </c>
      <c r="G2" s="70">
        <f>D2+E2</f>
        <v>32697</v>
      </c>
      <c r="H2" s="71">
        <f>SUMIFS(Accidentabilidad!$I:$I,Accidentabilidad!$A:$A,Accidentabilidad2!$A2,Accidentabilidad!$D:$D,Accidentabilidad2!D$1)</f>
        <v>4.568163258270326E-2</v>
      </c>
      <c r="I2" s="71">
        <f>SUMIFS(Accidentabilidad!$I:$I,Accidentabilidad!$A:$A,Accidentabilidad2!$A2,Accidentabilidad!$D:$D,Accidentabilidad2!E$1)</f>
        <v>1.0680479811419546E-2</v>
      </c>
      <c r="J2" s="71">
        <f>SUMIFS(Accidentabilidad!$I:$I,Accidentabilidad!$A:$A,Accidentabilidad2!$A2,Accidentabilidad!$D:$D,Accidentabilidad2!D$1)</f>
        <v>4.568163258270326E-2</v>
      </c>
    </row>
    <row r="3" spans="1:10" x14ac:dyDescent="0.25">
      <c r="A3">
        <v>2016</v>
      </c>
      <c r="B3">
        <v>13</v>
      </c>
      <c r="C3" s="64" t="s">
        <v>65</v>
      </c>
      <c r="D3" s="70">
        <f>SUMIFS(Accidentabilidad!$H:$H,Accidentabilidad!$A:$A,Accidentabilidad2!$A3,Accidentabilidad!$D:$D,Accidentabilidad2!D$1)</f>
        <v>27420</v>
      </c>
      <c r="E3" s="70">
        <f>SUMIFS(Accidentabilidad!$H:$H,Accidentabilidad!$A:$A,Accidentabilidad2!$A3,Accidentabilidad!$D:$D,Accidentabilidad2!E$1)</f>
        <v>6840</v>
      </c>
      <c r="F3" s="70">
        <f>SUMIFS(Accidentabilidad!$H:$H,Accidentabilidad!$A:$A,Accidentabilidad2!$A3,Accidentabilidad!$D:$D,Accidentabilidad2!F$1)</f>
        <v>560</v>
      </c>
      <c r="G3" s="70">
        <f t="shared" ref="G3:G5" si="0">D3+E3</f>
        <v>34260</v>
      </c>
      <c r="H3" s="71">
        <f>SUMIFS(Accidentabilidad!$I:$I,Accidentabilidad!$A:$A,Accidentabilidad2!$A3,Accidentabilidad!$D:$D,Accidentabilidad2!D$1)</f>
        <v>4.5999999999999999E-2</v>
      </c>
      <c r="I3" s="71">
        <f>SUMIFS(Accidentabilidad!$I:$I,Accidentabilidad!$A:$A,Accidentabilidad2!$A3,Accidentabilidad!$D:$D,Accidentabilidad2!E$1)</f>
        <v>1.2E-2</v>
      </c>
      <c r="J3" s="71">
        <f>SUMIFS(Accidentabilidad!$I:$I,Accidentabilidad!$A:$A,Accidentabilidad2!$A3,Accidentabilidad!$D:$D,Accidentabilidad2!D$1)</f>
        <v>4.5999999999999999E-2</v>
      </c>
    </row>
    <row r="4" spans="1:10" x14ac:dyDescent="0.25">
      <c r="A4">
        <v>2017</v>
      </c>
      <c r="B4">
        <v>13</v>
      </c>
      <c r="C4" s="64" t="s">
        <v>65</v>
      </c>
      <c r="D4" s="70">
        <f>SUMIFS(Accidentabilidad!$H:$H,Accidentabilidad!$A:$A,Accidentabilidad2!$A4,Accidentabilidad!$D:$D,Accidentabilidad2!D$1)</f>
        <v>24389</v>
      </c>
      <c r="E4" s="70">
        <f>SUMIFS(Accidentabilidad!$H:$H,Accidentabilidad!$A:$A,Accidentabilidad2!$A4,Accidentabilidad!$D:$D,Accidentabilidad2!E$1)</f>
        <v>6352</v>
      </c>
      <c r="F4" s="70">
        <f>SUMIFS(Accidentabilidad!$H:$H,Accidentabilidad!$A:$A,Accidentabilidad2!$A4,Accidentabilidad!$D:$D,Accidentabilidad2!F$1)</f>
        <v>711</v>
      </c>
      <c r="G4" s="70">
        <f t="shared" si="0"/>
        <v>30741</v>
      </c>
      <c r="H4" s="71">
        <f>SUMIFS(Accidentabilidad!$I:$I,Accidentabilidad!$A:$A,Accidentabilidad2!$A4,Accidentabilidad!$D:$D,Accidentabilidad2!D$1)</f>
        <v>4.1278716668410889E-2</v>
      </c>
      <c r="I4" s="71">
        <f>SUMIFS(Accidentabilidad!$I:$I,Accidentabilidad!$A:$A,Accidentabilidad2!$A4,Accidentabilidad!$D:$D,Accidentabilidad2!E$1)</f>
        <v>1.0750847032586247E-2</v>
      </c>
      <c r="J4" s="71">
        <f>SUMIFS(Accidentabilidad!$I:$I,Accidentabilidad!$A:$A,Accidentabilidad2!$A4,Accidentabilidad!$D:$D,Accidentabilidad2!D$1)</f>
        <v>4.1278716668410889E-2</v>
      </c>
    </row>
    <row r="5" spans="1:10" x14ac:dyDescent="0.25">
      <c r="A5">
        <v>2018</v>
      </c>
      <c r="B5">
        <v>13</v>
      </c>
      <c r="C5" s="64" t="s">
        <v>65</v>
      </c>
      <c r="D5" s="70">
        <f>SUMIFS(Accidentabilidad!$H:$H,Accidentabilidad!$A:$A,Accidentabilidad2!$A5,Accidentabilidad!$D:$D,Accidentabilidad2!D$1)</f>
        <v>21524</v>
      </c>
      <c r="E5" s="70">
        <f>SUMIFS(Accidentabilidad!$H:$H,Accidentabilidad!$A:$A,Accidentabilidad2!$A5,Accidentabilidad!$D:$D,Accidentabilidad2!E$1)</f>
        <v>5487</v>
      </c>
      <c r="F5" s="70">
        <f>SUMIFS(Accidentabilidad!$H:$H,Accidentabilidad!$A:$A,Accidentabilidad2!$A5,Accidentabilidad!$D:$D,Accidentabilidad2!F$1)</f>
        <v>674</v>
      </c>
      <c r="G5" s="70">
        <f t="shared" si="0"/>
        <v>27011</v>
      </c>
      <c r="H5" s="71">
        <f>SUMIFS(Accidentabilidad!$I:$I,Accidentabilidad!$A:$A,Accidentabilidad2!$A5,Accidentabilidad!$D:$D,Accidentabilidad2!D$1)</f>
        <v>3.8896860864720509E-2</v>
      </c>
      <c r="I5" s="71">
        <f>SUMIFS(Accidentabilidad!$I:$I,Accidentabilidad!$A:$A,Accidentabilidad2!$A5,Accidentabilidad!$D:$D,Accidentabilidad2!E$1)</f>
        <v>9.9182516515652144E-3</v>
      </c>
      <c r="J5" s="71">
        <f>SUMIFS(Accidentabilidad!$I:$I,Accidentabilidad!$A:$A,Accidentabilidad2!$A5,Accidentabilidad!$D:$D,Accidentabilidad2!D$1)</f>
        <v>3.8896860864720509E-2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82</v>
      </c>
      <c r="E1" s="60" t="s">
        <v>66</v>
      </c>
    </row>
    <row r="2" spans="1:5" x14ac:dyDescent="0.25">
      <c r="A2">
        <v>2018</v>
      </c>
      <c r="B2">
        <v>1</v>
      </c>
      <c r="C2" s="64" t="s">
        <v>69</v>
      </c>
      <c r="D2" s="69"/>
      <c r="E2" t="str">
        <f>ROUND((SUMIFS(Accidentabilidad!I:I,Accidentabilidad!D:D,"ACCIDENTES DEL TRABAJO (1)",Accidentabilidad!A:A,'Accidentabilidad2 mal'!A2,Accidentabilidad!B:B,'Accidentabilidad2 mal'!B2))*100,1)&amp;"%"</f>
        <v>4.2%</v>
      </c>
    </row>
    <row r="3" spans="1:5" x14ac:dyDescent="0.25">
      <c r="A3">
        <v>2018</v>
      </c>
      <c r="B3">
        <v>2</v>
      </c>
      <c r="C3" s="64" t="s">
        <v>70</v>
      </c>
      <c r="D3" s="69"/>
      <c r="E3" t="str">
        <f>ROUND((SUMIFS(Accidentabilidad!I:I,Accidentabilidad!D:D,"ACCIDENTES DEL TRABAJO (1)",Accidentabilidad!A:A,'Accidentabilidad2 mal'!A3,Accidentabilidad!B:B,'Accidentabilidad2 mal'!B3))*100,1)&amp;"%"</f>
        <v>4.3%</v>
      </c>
    </row>
    <row r="4" spans="1:5" x14ac:dyDescent="0.25">
      <c r="A4">
        <v>2018</v>
      </c>
      <c r="B4">
        <v>3</v>
      </c>
      <c r="C4" s="64" t="s">
        <v>71</v>
      </c>
      <c r="D4" s="69"/>
      <c r="E4" t="str">
        <f>ROUND((SUMIFS(Accidentabilidad!I:I,Accidentabilidad!D:D,"ACCIDENTES DEL TRABAJO (1)",Accidentabilidad!A:A,'Accidentabilidad2 mal'!A4,Accidentabilidad!B:B,'Accidentabilidad2 mal'!B4))*100,1)&amp;"%"</f>
        <v>4.1%</v>
      </c>
    </row>
    <row r="5" spans="1:5" x14ac:dyDescent="0.25">
      <c r="A5">
        <v>2018</v>
      </c>
      <c r="B5">
        <v>4</v>
      </c>
      <c r="C5" s="64" t="s">
        <v>72</v>
      </c>
      <c r="D5" s="69"/>
      <c r="E5" t="str">
        <f>ROUND((SUMIFS(Accidentabilidad!I:I,Accidentabilidad!D:D,"ACCIDENTES DEL TRABAJO (1)",Accidentabilidad!A:A,'Accidentabilidad2 mal'!A5,Accidentabilidad!B:B,'Accidentabilidad2 mal'!B5))*100,1)&amp;"%"</f>
        <v>4%</v>
      </c>
    </row>
    <row r="6" spans="1:5" x14ac:dyDescent="0.25">
      <c r="A6">
        <v>2018</v>
      </c>
      <c r="B6">
        <v>5</v>
      </c>
      <c r="C6" s="64" t="s">
        <v>73</v>
      </c>
      <c r="D6" s="69"/>
      <c r="E6" t="str">
        <f>ROUND((SUMIFS(Accidentabilidad!I:I,Accidentabilidad!D:D,"ACCIDENTES DEL TRABAJO (1)",Accidentabilidad!A:A,'Accidentabilidad2 mal'!A6,Accidentabilidad!B:B,'Accidentabilidad2 mal'!B6))*100,1)&amp;"%"</f>
        <v>3.9%</v>
      </c>
    </row>
    <row r="7" spans="1:5" x14ac:dyDescent="0.25">
      <c r="A7">
        <v>2018</v>
      </c>
      <c r="B7">
        <v>6</v>
      </c>
      <c r="C7" s="64" t="s">
        <v>74</v>
      </c>
      <c r="D7" s="69"/>
      <c r="E7" t="str">
        <f>ROUND((SUMIFS(Accidentabilidad!I:I,Accidentabilidad!D:D,"ACCIDENTES DEL TRABAJO (1)",Accidentabilidad!A:A,'Accidentabilidad2 mal'!A7,Accidentabilidad!B:B,'Accidentabilidad2 mal'!B7))*100,1)&amp;"%"</f>
        <v>3.9%</v>
      </c>
    </row>
    <row r="8" spans="1:5" x14ac:dyDescent="0.25">
      <c r="A8">
        <v>2018</v>
      </c>
      <c r="B8">
        <v>7</v>
      </c>
      <c r="C8" s="64" t="s">
        <v>75</v>
      </c>
      <c r="D8" s="69"/>
      <c r="E8" t="str">
        <f>ROUND((SUMIFS(Accidentabilidad!I:I,Accidentabilidad!D:D,"ACCIDENTES DEL TRABAJO (1)",Accidentabilidad!A:A,'Accidentabilidad2 mal'!A8,Accidentabilidad!B:B,'Accidentabilidad2 mal'!B8))*100,1)&amp;"%"</f>
        <v>3.6%</v>
      </c>
    </row>
    <row r="9" spans="1:5" x14ac:dyDescent="0.25">
      <c r="A9">
        <v>2018</v>
      </c>
      <c r="B9">
        <v>8</v>
      </c>
      <c r="C9" s="64" t="s">
        <v>76</v>
      </c>
      <c r="D9" s="69"/>
      <c r="E9" t="str">
        <f>ROUND((SUMIFS(Accidentabilidad!I:I,Accidentabilidad!D:D,"ACCIDENTES DEL TRABAJO (1)",Accidentabilidad!A:A,'Accidentabilidad2 mal'!A9,Accidentabilidad!B:B,'Accidentabilidad2 mal'!B9))*100,1)&amp;"%"</f>
        <v>3.8%</v>
      </c>
    </row>
    <row r="10" spans="1:5" x14ac:dyDescent="0.25">
      <c r="A10">
        <v>2018</v>
      </c>
      <c r="B10">
        <v>9</v>
      </c>
      <c r="C10" s="64" t="s">
        <v>77</v>
      </c>
      <c r="D10" s="69"/>
      <c r="E10" t="str">
        <f>ROUND((SUMIFS(Accidentabilidad!I:I,Accidentabilidad!D:D,"ACCIDENTES DEL TRABAJO (1)",Accidentabilidad!A:A,'Accidentabilidad2 mal'!A10,Accidentabilidad!B:B,'Accidentabilidad2 mal'!B10))*100,1)&amp;"%"</f>
        <v>3%</v>
      </c>
    </row>
    <row r="11" spans="1:5" x14ac:dyDescent="0.25">
      <c r="A11">
        <v>2018</v>
      </c>
      <c r="B11">
        <v>10</v>
      </c>
      <c r="C11" s="64" t="s">
        <v>78</v>
      </c>
      <c r="D11" s="69"/>
      <c r="E11" t="str">
        <f>ROUND((SUMIFS(Accidentabilidad!I:I,Accidentabilidad!D:D,"ACCIDENTES DEL TRABAJO (1)",Accidentabilidad!A:A,'Accidentabilidad2 mal'!A11,Accidentabilidad!B:B,'Accidentabilidad2 mal'!B11))*100,1)&amp;"%"</f>
        <v>4.1%</v>
      </c>
    </row>
    <row r="12" spans="1:5" x14ac:dyDescent="0.25">
      <c r="A12">
        <v>2018</v>
      </c>
      <c r="B12">
        <v>11</v>
      </c>
      <c r="C12" s="64" t="s">
        <v>79</v>
      </c>
      <c r="D12" s="69"/>
      <c r="E12" t="str">
        <f>ROUND((SUMIFS(Accidentabilidad!I:I,Accidentabilidad!D:D,"ACCIDENTES DEL TRABAJO (1)",Accidentabilidad!A:A,'Accidentabilidad2 mal'!A12,Accidentabilidad!B:B,'Accidentabilidad2 mal'!B12))*100,1)&amp;"%"</f>
        <v>4%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" sqref="C1"/>
    </sheetView>
  </sheetViews>
  <sheetFormatPr baseColWidth="10" defaultRowHeight="15" x14ac:dyDescent="0.25"/>
  <sheetData>
    <row r="1" spans="1:8" ht="15" customHeight="1" x14ac:dyDescent="0.25">
      <c r="A1" t="s">
        <v>16</v>
      </c>
      <c r="B1" t="s">
        <v>17</v>
      </c>
      <c r="C1" t="s">
        <v>18</v>
      </c>
      <c r="D1" s="1" t="s">
        <v>1</v>
      </c>
      <c r="E1" s="2" t="s">
        <v>2</v>
      </c>
      <c r="F1" s="2" t="s">
        <v>3</v>
      </c>
      <c r="G1" s="2" t="s">
        <v>37</v>
      </c>
      <c r="H1" s="3" t="s">
        <v>4</v>
      </c>
    </row>
    <row r="2" spans="1:8" ht="15" customHeight="1" x14ac:dyDescent="0.25">
      <c r="A2">
        <v>2018</v>
      </c>
      <c r="B2">
        <v>1</v>
      </c>
      <c r="C2" t="s">
        <v>5</v>
      </c>
      <c r="D2" s="4">
        <v>6905</v>
      </c>
      <c r="E2" s="5">
        <v>15206</v>
      </c>
      <c r="F2" s="5">
        <v>1495</v>
      </c>
      <c r="G2" s="5">
        <v>11481</v>
      </c>
      <c r="H2" s="6">
        <v>35087</v>
      </c>
    </row>
    <row r="3" spans="1:8" x14ac:dyDescent="0.25">
      <c r="A3">
        <v>2018</v>
      </c>
      <c r="B3">
        <v>2</v>
      </c>
      <c r="C3" t="s">
        <v>6</v>
      </c>
      <c r="D3" s="4">
        <v>7000</v>
      </c>
      <c r="E3" s="5">
        <v>15165</v>
      </c>
      <c r="F3" s="5">
        <v>1507</v>
      </c>
      <c r="G3" s="5">
        <v>11475</v>
      </c>
      <c r="H3" s="6">
        <v>35147</v>
      </c>
    </row>
    <row r="4" spans="1:8" x14ac:dyDescent="0.25">
      <c r="A4">
        <v>2018</v>
      </c>
      <c r="B4">
        <v>3</v>
      </c>
      <c r="C4" t="s">
        <v>7</v>
      </c>
      <c r="D4" s="4">
        <v>7073</v>
      </c>
      <c r="E4" s="5">
        <v>15229</v>
      </c>
      <c r="F4" s="5">
        <v>1510</v>
      </c>
      <c r="G4" s="5">
        <v>11805</v>
      </c>
      <c r="H4" s="6">
        <v>35617</v>
      </c>
    </row>
    <row r="5" spans="1:8" x14ac:dyDescent="0.25">
      <c r="A5">
        <v>2018</v>
      </c>
      <c r="B5">
        <v>4</v>
      </c>
      <c r="C5" t="s">
        <v>8</v>
      </c>
      <c r="D5" s="4">
        <v>7166</v>
      </c>
      <c r="E5" s="5">
        <v>15101</v>
      </c>
      <c r="F5" s="5">
        <v>1546</v>
      </c>
      <c r="G5" s="5">
        <v>11660</v>
      </c>
      <c r="H5" s="6">
        <v>35473</v>
      </c>
    </row>
    <row r="6" spans="1:8" x14ac:dyDescent="0.25">
      <c r="A6">
        <v>2018</v>
      </c>
      <c r="B6">
        <v>5</v>
      </c>
      <c r="C6" t="s">
        <v>0</v>
      </c>
      <c r="D6" s="4">
        <v>7166</v>
      </c>
      <c r="E6" s="5">
        <v>15155</v>
      </c>
      <c r="F6" s="5">
        <v>1533</v>
      </c>
      <c r="G6" s="5">
        <v>13411</v>
      </c>
      <c r="H6" s="6">
        <v>37265</v>
      </c>
    </row>
    <row r="7" spans="1:8" x14ac:dyDescent="0.25">
      <c r="A7">
        <v>2018</v>
      </c>
      <c r="B7">
        <v>6</v>
      </c>
      <c r="C7" t="s">
        <v>9</v>
      </c>
      <c r="D7" s="4">
        <v>7346</v>
      </c>
      <c r="E7" s="5">
        <v>15078</v>
      </c>
      <c r="F7" s="5">
        <v>1513</v>
      </c>
      <c r="G7" s="5">
        <v>13602</v>
      </c>
      <c r="H7" s="6">
        <v>37539</v>
      </c>
    </row>
    <row r="8" spans="1:8" x14ac:dyDescent="0.25">
      <c r="A8">
        <v>2018</v>
      </c>
      <c r="B8">
        <v>7</v>
      </c>
      <c r="C8" t="s">
        <v>10</v>
      </c>
      <c r="D8" s="4">
        <v>7447</v>
      </c>
      <c r="E8" s="5">
        <v>15138</v>
      </c>
      <c r="F8" s="5">
        <v>1529</v>
      </c>
      <c r="G8" s="5">
        <v>13768</v>
      </c>
      <c r="H8" s="6">
        <v>37882</v>
      </c>
    </row>
    <row r="9" spans="1:8" x14ac:dyDescent="0.25">
      <c r="A9">
        <v>2018</v>
      </c>
      <c r="B9">
        <v>8</v>
      </c>
      <c r="C9" t="s">
        <v>11</v>
      </c>
      <c r="D9" s="4">
        <v>7535</v>
      </c>
      <c r="E9" s="5">
        <v>15148</v>
      </c>
      <c r="F9" s="5">
        <v>1546</v>
      </c>
      <c r="G9" s="5">
        <v>13821</v>
      </c>
      <c r="H9" s="6">
        <v>38050</v>
      </c>
    </row>
    <row r="10" spans="1:8" x14ac:dyDescent="0.25">
      <c r="A10">
        <v>2018</v>
      </c>
      <c r="B10">
        <v>9</v>
      </c>
      <c r="C10" t="s">
        <v>12</v>
      </c>
      <c r="D10" s="4">
        <v>7629</v>
      </c>
      <c r="E10" s="5">
        <v>15268</v>
      </c>
      <c r="F10" s="5">
        <v>1545</v>
      </c>
      <c r="G10" s="5">
        <v>13803</v>
      </c>
      <c r="H10" s="6">
        <v>38245</v>
      </c>
    </row>
    <row r="11" spans="1:8" x14ac:dyDescent="0.25">
      <c r="A11">
        <v>2018</v>
      </c>
      <c r="B11">
        <v>10</v>
      </c>
      <c r="C11" t="s">
        <v>13</v>
      </c>
      <c r="D11" s="4">
        <v>7682</v>
      </c>
      <c r="E11" s="5">
        <v>15095</v>
      </c>
      <c r="F11" s="5">
        <v>1580</v>
      </c>
      <c r="G11" s="5">
        <v>13941</v>
      </c>
      <c r="H11" s="6">
        <v>38298</v>
      </c>
    </row>
    <row r="12" spans="1:8" x14ac:dyDescent="0.25">
      <c r="A12">
        <v>2018</v>
      </c>
      <c r="B12">
        <v>11</v>
      </c>
      <c r="C12" t="s">
        <v>14</v>
      </c>
      <c r="D12" s="4">
        <v>7750</v>
      </c>
      <c r="E12" s="5">
        <v>15209</v>
      </c>
      <c r="F12" s="5">
        <v>1619</v>
      </c>
      <c r="G12" s="5">
        <v>14167</v>
      </c>
      <c r="H12" s="6">
        <v>38745</v>
      </c>
    </row>
    <row r="13" spans="1:8" x14ac:dyDescent="0.25">
      <c r="A13">
        <v>2018</v>
      </c>
      <c r="B13">
        <v>12</v>
      </c>
      <c r="C13" t="s">
        <v>15</v>
      </c>
      <c r="D13" s="4"/>
      <c r="E13" s="5"/>
      <c r="F13" s="5"/>
      <c r="G13" s="5"/>
      <c r="H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70" zoomScaleNormal="70" workbookViewId="0">
      <selection activeCell="F15" sqref="F15"/>
    </sheetView>
  </sheetViews>
  <sheetFormatPr baseColWidth="10" defaultRowHeight="15" x14ac:dyDescent="0.25"/>
  <sheetData>
    <row r="1" spans="1:6" ht="15" customHeight="1" x14ac:dyDescent="0.25">
      <c r="A1" t="s">
        <v>16</v>
      </c>
      <c r="B1" t="s">
        <v>17</v>
      </c>
      <c r="C1" t="s">
        <v>18</v>
      </c>
      <c r="D1" s="10" t="s">
        <v>19</v>
      </c>
      <c r="E1" s="11" t="s">
        <v>20</v>
      </c>
      <c r="F1" s="12" t="s">
        <v>4</v>
      </c>
    </row>
    <row r="2" spans="1:6" x14ac:dyDescent="0.25">
      <c r="A2">
        <v>2018</v>
      </c>
      <c r="B2">
        <v>1</v>
      </c>
      <c r="C2" t="s">
        <v>5</v>
      </c>
      <c r="D2" s="7">
        <v>583078</v>
      </c>
      <c r="E2" s="8">
        <v>60008</v>
      </c>
      <c r="F2" s="9">
        <v>643086</v>
      </c>
    </row>
    <row r="3" spans="1:6" x14ac:dyDescent="0.25">
      <c r="A3">
        <v>2018</v>
      </c>
      <c r="B3">
        <v>2</v>
      </c>
      <c r="C3" t="s">
        <v>6</v>
      </c>
      <c r="D3" s="7">
        <v>578278</v>
      </c>
      <c r="E3" s="8">
        <v>59544</v>
      </c>
      <c r="F3" s="9">
        <v>637822</v>
      </c>
    </row>
    <row r="4" spans="1:6" x14ac:dyDescent="0.25">
      <c r="A4">
        <v>2018</v>
      </c>
      <c r="B4">
        <v>3</v>
      </c>
      <c r="C4" t="s">
        <v>7</v>
      </c>
      <c r="D4" s="7">
        <v>585439</v>
      </c>
      <c r="E4" s="8">
        <v>60473</v>
      </c>
      <c r="F4" s="9">
        <v>645912</v>
      </c>
    </row>
    <row r="5" spans="1:6" x14ac:dyDescent="0.25">
      <c r="A5">
        <v>2018</v>
      </c>
      <c r="B5">
        <v>4</v>
      </c>
      <c r="C5" t="s">
        <v>8</v>
      </c>
      <c r="D5" s="7">
        <v>576726</v>
      </c>
      <c r="E5" s="8">
        <v>59852</v>
      </c>
      <c r="F5" s="9">
        <v>636578</v>
      </c>
    </row>
    <row r="6" spans="1:6" x14ac:dyDescent="0.25">
      <c r="A6">
        <v>2018</v>
      </c>
      <c r="B6">
        <v>5</v>
      </c>
      <c r="C6" t="s">
        <v>0</v>
      </c>
      <c r="D6" s="7">
        <v>596406</v>
      </c>
      <c r="E6" s="8">
        <v>61504</v>
      </c>
      <c r="F6" s="9">
        <v>657910</v>
      </c>
    </row>
    <row r="7" spans="1:6" x14ac:dyDescent="0.25">
      <c r="A7">
        <v>2018</v>
      </c>
      <c r="B7">
        <v>6</v>
      </c>
      <c r="C7" t="s">
        <v>9</v>
      </c>
      <c r="D7" s="7">
        <v>596041</v>
      </c>
      <c r="E7" s="8">
        <v>61675</v>
      </c>
      <c r="F7" s="9">
        <v>657716</v>
      </c>
    </row>
    <row r="8" spans="1:6" x14ac:dyDescent="0.25">
      <c r="A8">
        <v>2018</v>
      </c>
      <c r="B8">
        <v>7</v>
      </c>
      <c r="C8" t="s">
        <v>10</v>
      </c>
      <c r="D8" s="7">
        <v>596040</v>
      </c>
      <c r="E8" s="8">
        <v>61798</v>
      </c>
      <c r="F8" s="9">
        <v>657838</v>
      </c>
    </row>
    <row r="9" spans="1:6" x14ac:dyDescent="0.25">
      <c r="A9">
        <v>2018</v>
      </c>
      <c r="B9">
        <v>8</v>
      </c>
      <c r="C9" t="s">
        <v>11</v>
      </c>
      <c r="D9" s="7">
        <v>605355</v>
      </c>
      <c r="E9" s="8">
        <v>62383</v>
      </c>
      <c r="F9" s="9">
        <v>667738</v>
      </c>
    </row>
    <row r="10" spans="1:6" x14ac:dyDescent="0.25">
      <c r="A10">
        <v>2018</v>
      </c>
      <c r="B10">
        <v>9</v>
      </c>
      <c r="C10" t="s">
        <v>12</v>
      </c>
      <c r="D10" s="7">
        <v>593024</v>
      </c>
      <c r="E10" s="8">
        <v>62622</v>
      </c>
      <c r="F10" s="9">
        <v>655646</v>
      </c>
    </row>
    <row r="11" spans="1:6" x14ac:dyDescent="0.25">
      <c r="A11">
        <v>2018</v>
      </c>
      <c r="B11">
        <v>10</v>
      </c>
      <c r="C11" t="s">
        <v>13</v>
      </c>
      <c r="D11" s="7">
        <v>616881</v>
      </c>
      <c r="E11" s="8">
        <v>63777</v>
      </c>
      <c r="F11" s="9">
        <v>680658</v>
      </c>
    </row>
    <row r="12" spans="1:6" x14ac:dyDescent="0.25">
      <c r="A12">
        <v>2018</v>
      </c>
      <c r="B12">
        <v>11</v>
      </c>
      <c r="C12" t="s">
        <v>14</v>
      </c>
      <c r="D12" s="7">
        <v>631745</v>
      </c>
      <c r="E12" s="8">
        <v>65003</v>
      </c>
      <c r="F12" s="9">
        <v>696748</v>
      </c>
    </row>
    <row r="13" spans="1:6" x14ac:dyDescent="0.25">
      <c r="A13">
        <v>2018</v>
      </c>
      <c r="B13">
        <v>12</v>
      </c>
      <c r="C1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"/>
  <sheetViews>
    <sheetView showGridLines="0" tabSelected="1" topLeftCell="AA1" zoomScale="70" zoomScaleNormal="70" workbookViewId="0">
      <selection activeCell="AH4" sqref="AH4"/>
    </sheetView>
  </sheetViews>
  <sheetFormatPr baseColWidth="10" defaultRowHeight="15" x14ac:dyDescent="0.25"/>
  <cols>
    <col min="1" max="2" width="6.28515625" bestFit="1" customWidth="1"/>
    <col min="3" max="3" width="8.85546875" bestFit="1" customWidth="1"/>
    <col min="4" max="4" width="21.7109375" bestFit="1" customWidth="1"/>
    <col min="5" max="5" width="13.5703125" bestFit="1" customWidth="1"/>
    <col min="6" max="6" width="16" bestFit="1" customWidth="1"/>
    <col min="7" max="7" width="13" bestFit="1" customWidth="1"/>
    <col min="8" max="8" width="14" bestFit="1" customWidth="1"/>
    <col min="9" max="9" width="14.5703125" bestFit="1" customWidth="1"/>
    <col min="10" max="10" width="34.28515625" bestFit="1" customWidth="1"/>
    <col min="11" max="11" width="10.5703125" bestFit="1" customWidth="1"/>
    <col min="12" max="12" width="10" bestFit="1" customWidth="1"/>
    <col min="13" max="13" width="11" bestFit="1" customWidth="1"/>
    <col min="14" max="14" width="17.28515625" bestFit="1" customWidth="1"/>
    <col min="15" max="15" width="12.5703125" bestFit="1" customWidth="1"/>
    <col min="16" max="16" width="14.28515625" bestFit="1" customWidth="1"/>
    <col min="17" max="17" width="39.7109375" bestFit="1" customWidth="1"/>
    <col min="18" max="18" width="35.85546875" bestFit="1" customWidth="1"/>
    <col min="19" max="19" width="26.42578125" bestFit="1" customWidth="1"/>
    <col min="20" max="20" width="27.140625" bestFit="1" customWidth="1"/>
    <col min="21" max="21" width="18.7109375" bestFit="1" customWidth="1"/>
    <col min="22" max="22" width="21.42578125" bestFit="1" customWidth="1"/>
    <col min="23" max="23" width="18.140625" bestFit="1" customWidth="1"/>
    <col min="24" max="24" width="19.140625" bestFit="1" customWidth="1"/>
    <col min="25" max="25" width="21.7109375" bestFit="1" customWidth="1"/>
    <col min="26" max="26" width="39.5703125" bestFit="1" customWidth="1"/>
    <col min="27" max="27" width="16" bestFit="1" customWidth="1"/>
    <col min="28" max="28" width="15" bestFit="1" customWidth="1"/>
    <col min="29" max="29" width="16" bestFit="1" customWidth="1"/>
    <col min="30" max="30" width="22.5703125" bestFit="1" customWidth="1"/>
    <col min="31" max="31" width="34.28515625" bestFit="1" customWidth="1"/>
    <col min="32" max="32" width="19.28515625" bestFit="1" customWidth="1"/>
    <col min="33" max="33" width="44.85546875" bestFit="1" customWidth="1"/>
    <col min="34" max="34" width="41.140625" bestFit="1" customWidth="1"/>
    <col min="35" max="35" width="31.5703125" bestFit="1" customWidth="1"/>
  </cols>
  <sheetData>
    <row r="1" spans="1:35" ht="27.75" customHeight="1" x14ac:dyDescent="0.25">
      <c r="A1" s="72" t="s">
        <v>16</v>
      </c>
      <c r="B1" s="73" t="s">
        <v>17</v>
      </c>
      <c r="C1" s="67" t="s">
        <v>18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  <c r="N1" s="13" t="s">
        <v>31</v>
      </c>
      <c r="O1" s="13" t="s">
        <v>32</v>
      </c>
      <c r="P1" s="13" t="s">
        <v>33</v>
      </c>
      <c r="Q1" s="13" t="s">
        <v>34</v>
      </c>
      <c r="R1" s="13" t="s">
        <v>35</v>
      </c>
      <c r="S1" s="13" t="s">
        <v>36</v>
      </c>
      <c r="T1" t="str">
        <f>"Part_"&amp;D1</f>
        <v>Part_De Arica y Parinacota</v>
      </c>
      <c r="U1" t="str">
        <f t="shared" ref="U1:AI1" si="0">"Part_"&amp;E1</f>
        <v>Part_De Tarapacá</v>
      </c>
      <c r="V1" t="str">
        <f t="shared" si="0"/>
        <v>Part_De Antofagasta</v>
      </c>
      <c r="W1" t="str">
        <f t="shared" si="0"/>
        <v>Part_De Atacama</v>
      </c>
      <c r="X1" t="str">
        <f t="shared" si="0"/>
        <v>Part_De Coquimbo</v>
      </c>
      <c r="Y1" t="str">
        <f t="shared" si="0"/>
        <v>Part_De Valparaíso</v>
      </c>
      <c r="Z1" t="str">
        <f t="shared" si="0"/>
        <v>Part_Del Libertador Gral. Bdo. O'Higgins</v>
      </c>
      <c r="AA1" t="str">
        <f t="shared" si="0"/>
        <v>Part_Del Maule</v>
      </c>
      <c r="AB1" t="str">
        <f t="shared" si="0"/>
        <v>Part_De Ñuble</v>
      </c>
      <c r="AC1" t="str">
        <f t="shared" si="0"/>
        <v>Part_Del Biobío</v>
      </c>
      <c r="AD1" t="str">
        <f t="shared" si="0"/>
        <v>Part_De La Araucanía</v>
      </c>
      <c r="AE1" t="str">
        <f t="shared" si="0"/>
        <v>Part_De Los Ríos</v>
      </c>
      <c r="AF1" t="str">
        <f t="shared" si="0"/>
        <v>Part_De Los Lagos</v>
      </c>
      <c r="AG1" t="str">
        <f t="shared" si="0"/>
        <v>Part_Aysén del Gral. Carlos Ibáñez del Campo</v>
      </c>
      <c r="AH1" t="str">
        <f t="shared" si="0"/>
        <v>Part_De Magallanes y la Antártica Chilena</v>
      </c>
      <c r="AI1" t="str">
        <f t="shared" si="0"/>
        <v>Part_Metropolitana de Santiago</v>
      </c>
    </row>
    <row r="2" spans="1:35" x14ac:dyDescent="0.25">
      <c r="A2">
        <v>2018</v>
      </c>
      <c r="B2">
        <v>13</v>
      </c>
      <c r="C2" t="s">
        <v>60</v>
      </c>
      <c r="D2" s="74">
        <v>3333.4545454545455</v>
      </c>
      <c r="E2" s="74">
        <v>8988.7272727272721</v>
      </c>
      <c r="F2" s="74">
        <v>24742.81818181818</v>
      </c>
      <c r="G2" s="74">
        <v>9642</v>
      </c>
      <c r="H2" s="74">
        <v>17190.909090909092</v>
      </c>
      <c r="I2" s="74">
        <v>43280.727272727272</v>
      </c>
      <c r="J2" s="74">
        <v>16245.454545454546</v>
      </c>
      <c r="K2" s="74">
        <v>21599</v>
      </c>
      <c r="L2" s="74">
        <v>1889.2727272727273</v>
      </c>
      <c r="M2" s="74">
        <v>49445.545454545456</v>
      </c>
      <c r="N2" s="74">
        <v>32228.909090909092</v>
      </c>
      <c r="O2" s="74">
        <v>8124.272727272727</v>
      </c>
      <c r="P2" s="74">
        <v>20516.454545454544</v>
      </c>
      <c r="Q2" s="74">
        <v>1838.7272727272727</v>
      </c>
      <c r="R2" s="74">
        <v>4434.636363636364</v>
      </c>
      <c r="S2" s="74">
        <v>394467.45454545453</v>
      </c>
      <c r="T2" t="str">
        <f>IFERROR(ROUND(D2/SUM($D2:$S2)*100,1)&amp;"%",)</f>
        <v>0.5%</v>
      </c>
      <c r="U2" t="str">
        <f t="shared" ref="U2:AI5" si="1">IFERROR(ROUND(E2/SUM($D2:$S2)*100,1)&amp;"%",)</f>
        <v>1.4%</v>
      </c>
      <c r="V2" t="str">
        <f t="shared" si="1"/>
        <v>3.8%</v>
      </c>
      <c r="W2" t="str">
        <f t="shared" si="1"/>
        <v>1.5%</v>
      </c>
      <c r="X2" t="str">
        <f t="shared" si="1"/>
        <v>2.6%</v>
      </c>
      <c r="Y2" t="str">
        <f t="shared" si="1"/>
        <v>6.6%</v>
      </c>
      <c r="Z2" t="str">
        <f t="shared" si="1"/>
        <v>2.5%</v>
      </c>
      <c r="AA2" t="str">
        <f t="shared" si="1"/>
        <v>3.3%</v>
      </c>
      <c r="AB2" t="str">
        <f t="shared" si="1"/>
        <v>0.3%</v>
      </c>
      <c r="AC2" t="str">
        <f t="shared" si="1"/>
        <v>7.5%</v>
      </c>
      <c r="AD2" t="str">
        <f t="shared" si="1"/>
        <v>4.9%</v>
      </c>
      <c r="AE2" t="str">
        <f t="shared" si="1"/>
        <v>1.2%</v>
      </c>
      <c r="AF2" t="str">
        <f t="shared" si="1"/>
        <v>3.1%</v>
      </c>
      <c r="AG2" t="str">
        <f t="shared" si="1"/>
        <v>0.3%</v>
      </c>
      <c r="AH2" t="str">
        <f t="shared" si="1"/>
        <v>0.7%</v>
      </c>
      <c r="AI2" t="str">
        <f t="shared" si="1"/>
        <v>60%</v>
      </c>
    </row>
    <row r="3" spans="1:35" x14ac:dyDescent="0.25">
      <c r="A3">
        <v>2017</v>
      </c>
      <c r="B3">
        <v>13</v>
      </c>
      <c r="C3" t="s">
        <v>60</v>
      </c>
      <c r="D3" s="74">
        <v>3317.5</v>
      </c>
      <c r="E3" s="74">
        <v>10432.166666666666</v>
      </c>
      <c r="F3" s="74">
        <v>22839.583333333332</v>
      </c>
      <c r="G3" s="74">
        <v>8907.3333333333321</v>
      </c>
      <c r="H3" s="74">
        <v>14326</v>
      </c>
      <c r="I3" s="74">
        <v>39955.333333333328</v>
      </c>
      <c r="J3" s="74">
        <v>14479.75</v>
      </c>
      <c r="K3" s="74">
        <v>18637.916666666668</v>
      </c>
      <c r="L3" s="74">
        <v>0</v>
      </c>
      <c r="M3" s="74">
        <v>45782.583333333336</v>
      </c>
      <c r="N3" s="74">
        <v>29562.083333333336</v>
      </c>
      <c r="O3" s="74">
        <v>6135.166666666667</v>
      </c>
      <c r="P3" s="74">
        <v>16634.916666666664</v>
      </c>
      <c r="Q3" s="74">
        <v>1999.0833333333333</v>
      </c>
      <c r="R3" s="74">
        <v>3754.9166666666665</v>
      </c>
      <c r="S3" s="74">
        <v>370144.41666666663</v>
      </c>
      <c r="T3" t="str">
        <f>IFERROR(ROUND(D3/SUM($D3:$S3)*100,1)&amp;"%",)</f>
        <v>0.5%</v>
      </c>
      <c r="U3" t="str">
        <f t="shared" si="1"/>
        <v>1.7%</v>
      </c>
      <c r="V3" t="str">
        <f t="shared" si="1"/>
        <v>3.8%</v>
      </c>
      <c r="W3" t="str">
        <f t="shared" si="1"/>
        <v>1.5%</v>
      </c>
      <c r="X3" t="str">
        <f t="shared" si="1"/>
        <v>2.4%</v>
      </c>
      <c r="Y3" t="str">
        <f t="shared" si="1"/>
        <v>6.6%</v>
      </c>
      <c r="Z3" t="str">
        <f t="shared" si="1"/>
        <v>2.4%</v>
      </c>
      <c r="AA3" t="str">
        <f t="shared" si="1"/>
        <v>3.1%</v>
      </c>
      <c r="AB3" t="str">
        <f t="shared" si="1"/>
        <v>0%</v>
      </c>
      <c r="AC3" t="str">
        <f t="shared" si="1"/>
        <v>7.5%</v>
      </c>
      <c r="AD3" t="str">
        <f t="shared" si="1"/>
        <v>4.9%</v>
      </c>
      <c r="AE3" t="str">
        <f t="shared" si="1"/>
        <v>1%</v>
      </c>
      <c r="AF3" t="str">
        <f t="shared" si="1"/>
        <v>2.7%</v>
      </c>
      <c r="AG3" t="str">
        <f t="shared" si="1"/>
        <v>0.3%</v>
      </c>
      <c r="AH3" t="str">
        <f t="shared" si="1"/>
        <v>0.6%</v>
      </c>
      <c r="AI3" t="str">
        <f t="shared" si="1"/>
        <v>61%</v>
      </c>
    </row>
    <row r="4" spans="1:35" x14ac:dyDescent="0.25">
      <c r="A4">
        <v>2016</v>
      </c>
      <c r="B4">
        <v>13</v>
      </c>
      <c r="C4" t="s">
        <v>60</v>
      </c>
      <c r="D4" s="74">
        <v>2979.919222068926</v>
      </c>
      <c r="E4" s="74">
        <v>11157.173438696584</v>
      </c>
      <c r="F4" s="74">
        <v>23952.094061061602</v>
      </c>
      <c r="G4" s="74">
        <v>8453.6346090143743</v>
      </c>
      <c r="H4" s="74">
        <v>18912.335338910514</v>
      </c>
      <c r="I4" s="74">
        <v>43459.29402825897</v>
      </c>
      <c r="J4" s="74">
        <v>15710.220201170425</v>
      </c>
      <c r="K4" s="74">
        <v>19267.535595003654</v>
      </c>
      <c r="L4" s="74">
        <v>0</v>
      </c>
      <c r="M4" s="74">
        <v>51115.748621358944</v>
      </c>
      <c r="N4" s="74">
        <v>29844.428976731218</v>
      </c>
      <c r="O4" s="74">
        <v>6777.8342601936292</v>
      </c>
      <c r="P4" s="74">
        <v>19476.787552158694</v>
      </c>
      <c r="Q4" s="74">
        <v>2163.093121795931</v>
      </c>
      <c r="R4" s="74">
        <v>4029.5696850002369</v>
      </c>
      <c r="S4" s="74">
        <v>391910.41461890965</v>
      </c>
      <c r="T4" t="str">
        <f t="shared" ref="T4:T5" si="2">IFERROR(ROUND(D4/SUM($D4:$S4)*100,1)&amp;"%",)</f>
        <v>0.5%</v>
      </c>
      <c r="U4" t="str">
        <f t="shared" si="1"/>
        <v>1.7%</v>
      </c>
      <c r="V4" t="str">
        <f t="shared" si="1"/>
        <v>3.7%</v>
      </c>
      <c r="W4" t="str">
        <f t="shared" si="1"/>
        <v>1.3%</v>
      </c>
      <c r="X4" t="str">
        <f t="shared" si="1"/>
        <v>2.9%</v>
      </c>
      <c r="Y4" t="str">
        <f t="shared" si="1"/>
        <v>6.7%</v>
      </c>
      <c r="Z4" t="str">
        <f t="shared" si="1"/>
        <v>2.4%</v>
      </c>
      <c r="AA4" t="str">
        <f t="shared" si="1"/>
        <v>3%</v>
      </c>
      <c r="AB4" t="str">
        <f t="shared" si="1"/>
        <v>0%</v>
      </c>
      <c r="AC4" t="str">
        <f t="shared" si="1"/>
        <v>7.9%</v>
      </c>
      <c r="AD4" t="str">
        <f t="shared" si="1"/>
        <v>4.6%</v>
      </c>
      <c r="AE4" t="str">
        <f t="shared" si="1"/>
        <v>1%</v>
      </c>
      <c r="AF4" t="str">
        <f t="shared" si="1"/>
        <v>3%</v>
      </c>
      <c r="AG4" t="str">
        <f t="shared" si="1"/>
        <v>0.3%</v>
      </c>
      <c r="AH4" t="str">
        <f t="shared" si="1"/>
        <v>0.6%</v>
      </c>
      <c r="AI4" t="str">
        <f t="shared" si="1"/>
        <v>60.4%</v>
      </c>
    </row>
    <row r="5" spans="1:35" x14ac:dyDescent="0.25">
      <c r="A5">
        <v>2015</v>
      </c>
      <c r="B5">
        <v>13</v>
      </c>
      <c r="C5" t="s">
        <v>60</v>
      </c>
      <c r="D5" s="74">
        <v>2459.319210307207</v>
      </c>
      <c r="E5" s="74">
        <v>10250.650571047832</v>
      </c>
      <c r="F5" s="74">
        <v>24317.034676615691</v>
      </c>
      <c r="G5" s="74">
        <v>9563.2840803298768</v>
      </c>
      <c r="H5" s="74">
        <v>17565.683928901966</v>
      </c>
      <c r="I5" s="74">
        <v>40102.483949631947</v>
      </c>
      <c r="J5" s="74">
        <v>15366.99388380145</v>
      </c>
      <c r="K5" s="74">
        <v>16799.987894817368</v>
      </c>
      <c r="L5" s="74">
        <v>0</v>
      </c>
      <c r="M5" s="74">
        <v>46875.240237783481</v>
      </c>
      <c r="N5" s="74">
        <v>27386.435649627099</v>
      </c>
      <c r="O5" s="74">
        <v>6068.6866743439314</v>
      </c>
      <c r="P5" s="74">
        <v>18264.655733223226</v>
      </c>
      <c r="Q5" s="74">
        <v>2245.1281929124634</v>
      </c>
      <c r="R5" s="74">
        <v>3700.8487008414259</v>
      </c>
      <c r="S5" s="74">
        <v>389382.98328248167</v>
      </c>
      <c r="T5" t="str">
        <f t="shared" si="2"/>
        <v>0.4%</v>
      </c>
      <c r="U5" t="str">
        <f t="shared" si="1"/>
        <v>1.6%</v>
      </c>
      <c r="V5" t="str">
        <f t="shared" si="1"/>
        <v>3.9%</v>
      </c>
      <c r="W5" t="str">
        <f t="shared" si="1"/>
        <v>1.5%</v>
      </c>
      <c r="X5" t="str">
        <f t="shared" si="1"/>
        <v>2.8%</v>
      </c>
      <c r="Y5" t="str">
        <f t="shared" si="1"/>
        <v>6.4%</v>
      </c>
      <c r="Z5" t="str">
        <f t="shared" si="1"/>
        <v>2.4%</v>
      </c>
      <c r="AA5" t="str">
        <f t="shared" si="1"/>
        <v>2.7%</v>
      </c>
      <c r="AB5" t="str">
        <f t="shared" si="1"/>
        <v>0%</v>
      </c>
      <c r="AC5" t="str">
        <f t="shared" si="1"/>
        <v>7.4%</v>
      </c>
      <c r="AD5" t="str">
        <f t="shared" si="1"/>
        <v>4.3%</v>
      </c>
      <c r="AE5" t="str">
        <f t="shared" si="1"/>
        <v>1%</v>
      </c>
      <c r="AF5" t="str">
        <f t="shared" si="1"/>
        <v>2.9%</v>
      </c>
      <c r="AG5" t="str">
        <f t="shared" si="1"/>
        <v>0.4%</v>
      </c>
      <c r="AH5" t="str">
        <f t="shared" si="1"/>
        <v>0.6%</v>
      </c>
      <c r="AI5" t="str">
        <f t="shared" si="1"/>
        <v>61.8%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workbookViewId="0">
      <selection sqref="A1:C12"/>
    </sheetView>
  </sheetViews>
  <sheetFormatPr baseColWidth="10" defaultRowHeight="15" x14ac:dyDescent="0.25"/>
  <cols>
    <col min="1" max="1" width="5" bestFit="1" customWidth="1"/>
    <col min="2" max="2" width="4.28515625" bestFit="1" customWidth="1"/>
    <col min="3" max="3" width="8.140625" bestFit="1" customWidth="1"/>
    <col min="4" max="4" width="33.42578125" bestFit="1" customWidth="1"/>
    <col min="5" max="5" width="6" bestFit="1" customWidth="1"/>
    <col min="6" max="6" width="26.140625" bestFit="1" customWidth="1"/>
    <col min="7" max="7" width="21.85546875" bestFit="1" customWidth="1"/>
    <col min="8" max="8" width="30.5703125" bestFit="1" customWidth="1"/>
    <col min="9" max="9" width="11.28515625" bestFit="1" customWidth="1"/>
    <col min="10" max="10" width="33.42578125" bestFit="1" customWidth="1"/>
    <col min="11" max="11" width="18.42578125" bestFit="1" customWidth="1"/>
    <col min="12" max="12" width="37.7109375" bestFit="1" customWidth="1"/>
    <col min="13" max="13" width="21" bestFit="1" customWidth="1"/>
    <col min="14" max="14" width="42.42578125" bestFit="1" customWidth="1"/>
    <col min="15" max="15" width="48.5703125" bestFit="1" customWidth="1"/>
    <col min="16" max="16" width="9.7109375" bestFit="1" customWidth="1"/>
    <col min="17" max="17" width="22.7109375" bestFit="1" customWidth="1"/>
    <col min="18" max="18" width="51.5703125" bestFit="1" customWidth="1"/>
    <col min="19" max="19" width="32.7109375" bestFit="1" customWidth="1"/>
    <col min="20" max="20" width="34.7109375" bestFit="1" customWidth="1"/>
    <col min="21" max="21" width="33.42578125" bestFit="1" customWidth="1"/>
    <col min="22" max="22" width="5.85546875" bestFit="1" customWidth="1"/>
    <col min="23" max="23" width="26.140625" bestFit="1" customWidth="1"/>
    <col min="24" max="24" width="21.85546875" bestFit="1" customWidth="1"/>
    <col min="25" max="25" width="30.5703125" bestFit="1" customWidth="1"/>
    <col min="26" max="26" width="11.28515625" bestFit="1" customWidth="1"/>
    <col min="27" max="27" width="33.42578125" bestFit="1" customWidth="1"/>
    <col min="28" max="28" width="18.42578125" bestFit="1" customWidth="1"/>
    <col min="29" max="29" width="37.7109375" bestFit="1" customWidth="1"/>
    <col min="30" max="30" width="21" bestFit="1" customWidth="1"/>
    <col min="31" max="31" width="42.42578125" bestFit="1" customWidth="1"/>
    <col min="32" max="32" width="48.5703125" bestFit="1" customWidth="1"/>
    <col min="33" max="33" width="9.7109375" bestFit="1" customWidth="1"/>
    <col min="34" max="34" width="22.7109375" bestFit="1" customWidth="1"/>
    <col min="35" max="35" width="51.5703125" bestFit="1" customWidth="1"/>
    <col min="36" max="36" width="32.7109375" bestFit="1" customWidth="1"/>
    <col min="37" max="37" width="34.7109375" bestFit="1" customWidth="1"/>
  </cols>
  <sheetData>
    <row r="1" spans="1:37" x14ac:dyDescent="0.25">
      <c r="A1" s="65" t="s">
        <v>16</v>
      </c>
      <c r="B1" s="66" t="s">
        <v>17</v>
      </c>
      <c r="C1" s="67" t="s">
        <v>18</v>
      </c>
      <c r="D1" s="36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8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43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t="str">
        <f>"Part_"&amp;D1</f>
        <v>Part_Agricultura, ganadería, caza y silvicultura</v>
      </c>
      <c r="V1" t="str">
        <f t="shared" ref="V1:AK1" si="0">"Part_"&amp;E1</f>
        <v>Part_Pesca</v>
      </c>
      <c r="W1" t="str">
        <f t="shared" si="0"/>
        <v>Part_Explotación de minas y canteras</v>
      </c>
      <c r="X1" t="str">
        <f t="shared" si="0"/>
        <v>Part_Industrias Manufactureras</v>
      </c>
      <c r="Y1" t="str">
        <f t="shared" si="0"/>
        <v>Part_Suministro de electricidad, gas y agua</v>
      </c>
      <c r="Z1" t="str">
        <f t="shared" si="0"/>
        <v>Part_Construcción</v>
      </c>
      <c r="AA1" t="str">
        <f t="shared" si="0"/>
        <v>Part_Comercio, reparación de vehículos y otros</v>
      </c>
      <c r="AB1" t="str">
        <f t="shared" si="0"/>
        <v>Part_Hoteles y restaurantes</v>
      </c>
      <c r="AC1" t="str">
        <f t="shared" si="0"/>
        <v>Part_Transporte, almacenamiento y comunicaciones</v>
      </c>
      <c r="AD1" t="str">
        <f t="shared" si="0"/>
        <v>Part_Intermediación financiera</v>
      </c>
      <c r="AE1" t="str">
        <f t="shared" si="0"/>
        <v>Part_Actividades inmobiliarias, empresariales y de alquiler</v>
      </c>
      <c r="AF1" t="str">
        <f t="shared" si="0"/>
        <v>Part_Administración pública y defensa; planes de seguridad social</v>
      </c>
      <c r="AG1" t="str">
        <f t="shared" si="0"/>
        <v>Part_Enseñanza</v>
      </c>
      <c r="AH1" t="str">
        <f t="shared" si="0"/>
        <v>Part_Servicios sociales y de salud</v>
      </c>
      <c r="AI1" t="str">
        <f t="shared" si="0"/>
        <v>Part_Otras actividades de servicios comunitarios, sociales y personales</v>
      </c>
      <c r="AJ1" t="str">
        <f t="shared" si="0"/>
        <v>Part_Hogares privados con servicio doméstico</v>
      </c>
      <c r="AK1" t="str">
        <f t="shared" si="0"/>
        <v>Part_Organizaciones y órganos extraterritoriales</v>
      </c>
    </row>
    <row r="2" spans="1:37" x14ac:dyDescent="0.25">
      <c r="A2">
        <v>2018</v>
      </c>
      <c r="B2">
        <v>1</v>
      </c>
      <c r="C2" s="64" t="s">
        <v>69</v>
      </c>
      <c r="D2">
        <f>SUMIFS('Trabajadores protegidos_input'!$H:$H,'Trabajadores protegidos_input'!$B:$B,'Trabajadadores protegidos'!$C2,'Trabajadores protegidos_input'!$C:$C,'Trabajadadores protegidos'!D$1)</f>
        <v>518306</v>
      </c>
      <c r="E2">
        <f>SUMIFS('Trabajadores protegidos_input'!$H:$H,'Trabajadores protegidos_input'!$B:$B,'Trabajadadores protegidos'!$C2,'Trabajadores protegidos_input'!$C:$C,'Trabajadadores protegidos'!E$1)</f>
        <v>42717</v>
      </c>
      <c r="F2">
        <f>SUMIFS('Trabajadores protegidos_input'!$H:$H,'Trabajadores protegidos_input'!$B:$B,'Trabajadadores protegidos'!$C2,'Trabajadores protegidos_input'!$C:$C,'Trabajadadores protegidos'!F$1)</f>
        <v>75753</v>
      </c>
      <c r="G2">
        <f>SUMIFS('Trabajadores protegidos_input'!$H:$H,'Trabajadores protegidos_input'!$B:$B,'Trabajadadores protegidos'!$C2,'Trabajadores protegidos_input'!$C:$C,'Trabajadadores protegidos'!G$1)</f>
        <v>545067</v>
      </c>
      <c r="H2">
        <f>SUMIFS('Trabajadores protegidos_input'!$H:$H,'Trabajadores protegidos_input'!$B:$B,'Trabajadadores protegidos'!$C2,'Trabajadores protegidos_input'!$C:$C,'Trabajadadores protegidos'!H$1)</f>
        <v>33058</v>
      </c>
      <c r="I2">
        <f>SUMIFS('Trabajadores protegidos_input'!$H:$H,'Trabajadores protegidos_input'!$B:$B,'Trabajadadores protegidos'!$C2,'Trabajadores protegidos_input'!$C:$C,'Trabajadadores protegidos'!I$1)</f>
        <v>643086</v>
      </c>
      <c r="J2">
        <f>SUMIFS('Trabajadores protegidos_input'!$H:$H,'Trabajadores protegidos_input'!$B:$B,'Trabajadadores protegidos'!$C2,'Trabajadores protegidos_input'!$C:$C,'Trabajadadores protegidos'!J$1)</f>
        <v>855723</v>
      </c>
      <c r="K2">
        <f>SUMIFS('Trabajadores protegidos_input'!$H:$H,'Trabajadores protegidos_input'!$B:$B,'Trabajadadores protegidos'!$C2,'Trabajadores protegidos_input'!$C:$C,'Trabajadadores protegidos'!K$1)</f>
        <v>276371</v>
      </c>
      <c r="L2">
        <f>SUMIFS('Trabajadores protegidos_input'!$H:$H,'Trabajadores protegidos_input'!$B:$B,'Trabajadadores protegidos'!$C2,'Trabajadores protegidos_input'!$C:$C,'Trabajadadores protegidos'!L$1)</f>
        <v>413097</v>
      </c>
      <c r="M2">
        <f>SUMIFS('Trabajadores protegidos_input'!$H:$H,'Trabajadores protegidos_input'!$B:$B,'Trabajadadores protegidos'!$C2,'Trabajadores protegidos_input'!$C:$C,'Trabajadadores protegidos'!M$1)</f>
        <v>192055</v>
      </c>
      <c r="N2">
        <f>SUMIFS('Trabajadores protegidos_input'!$H:$H,'Trabajadores protegidos_input'!$B:$B,'Trabajadadores protegidos'!$C2,'Trabajadores protegidos_input'!$C:$C,'Trabajadadores protegidos'!N$1)</f>
        <v>883449</v>
      </c>
      <c r="O2">
        <f>SUMIFS('Trabajadores protegidos_input'!$H:$H,'Trabajadores protegidos_input'!$B:$B,'Trabajadadores protegidos'!$C2,'Trabajadores protegidos_input'!$C:$C,'Trabajadadores protegidos'!O$1)</f>
        <v>426247</v>
      </c>
      <c r="P2">
        <f>SUMIFS('Trabajadores protegidos_input'!$H:$H,'Trabajadores protegidos_input'!$B:$B,'Trabajadadores protegidos'!$C2,'Trabajadores protegidos_input'!$C:$C,'Trabajadadores protegidos'!P$1)</f>
        <v>406351</v>
      </c>
      <c r="Q2">
        <f>SUMIFS('Trabajadores protegidos_input'!$H:$H,'Trabajadores protegidos_input'!$B:$B,'Trabajadadores protegidos'!$C2,'Trabajadores protegidos_input'!$C:$C,'Trabajadadores protegidos'!Q$1)</f>
        <v>262697</v>
      </c>
      <c r="R2">
        <f>SUMIFS('Trabajadores protegidos_input'!$H:$H,'Trabajadores protegidos_input'!$B:$B,'Trabajadadores protegidos'!$C2,'Trabajadores protegidos_input'!$C:$C,'Trabajadadores protegidos'!R$1)</f>
        <v>307745</v>
      </c>
      <c r="S2">
        <f>SUMIFS('Trabajadores protegidos_input'!$H:$H,'Trabajadores protegidos_input'!$B:$B,'Trabajadadores protegidos'!$C2,'Trabajadores protegidos_input'!$C:$C,'Trabajadadores protegidos'!S$1)</f>
        <v>203008</v>
      </c>
      <c r="T2">
        <f>SUMIFS('Trabajadores protegidos_input'!$H:$H,'Trabajadores protegidos_input'!$B:$B,'Trabajadadores protegidos'!$C2,'Trabajadores protegidos_input'!$C:$C,'Trabajadadores protegidos'!T$1)</f>
        <v>971</v>
      </c>
      <c r="U2" t="str">
        <f>IFERROR(ROUND(D2/SUM($D2:$T2)*100,1)&amp;"%",)</f>
        <v>8.5%</v>
      </c>
      <c r="V2" t="str">
        <f t="shared" ref="V2:AJ2" si="1">IFERROR(ROUND(E2/SUM($D2:$T2)*100,1)&amp;"%",)</f>
        <v>0.7%</v>
      </c>
      <c r="W2" t="str">
        <f t="shared" si="1"/>
        <v>1.2%</v>
      </c>
      <c r="X2" t="str">
        <f t="shared" si="1"/>
        <v>9%</v>
      </c>
      <c r="Y2" t="str">
        <f t="shared" si="1"/>
        <v>0.5%</v>
      </c>
      <c r="Z2" t="str">
        <f t="shared" si="1"/>
        <v>10.6%</v>
      </c>
      <c r="AA2" t="str">
        <f t="shared" si="1"/>
        <v>14.1%</v>
      </c>
      <c r="AB2" t="str">
        <f t="shared" si="1"/>
        <v>4.5%</v>
      </c>
      <c r="AC2" t="str">
        <f t="shared" si="1"/>
        <v>6.8%</v>
      </c>
      <c r="AD2" t="str">
        <f t="shared" si="1"/>
        <v>3.2%</v>
      </c>
      <c r="AE2" t="str">
        <f t="shared" si="1"/>
        <v>14.5%</v>
      </c>
      <c r="AF2" t="str">
        <f t="shared" si="1"/>
        <v>7%</v>
      </c>
      <c r="AG2" t="str">
        <f t="shared" si="1"/>
        <v>6.7%</v>
      </c>
      <c r="AH2" t="str">
        <f t="shared" si="1"/>
        <v>4.3%</v>
      </c>
      <c r="AI2" t="str">
        <f t="shared" si="1"/>
        <v>5.1%</v>
      </c>
      <c r="AJ2" t="str">
        <f t="shared" si="1"/>
        <v>3.3%</v>
      </c>
      <c r="AK2" t="str">
        <f>IFERROR(ROUND(T2/SUM($D2:$T2)*100,2)&amp;"%",)</f>
        <v>0.02%</v>
      </c>
    </row>
    <row r="3" spans="1:37" x14ac:dyDescent="0.25">
      <c r="A3">
        <v>2018</v>
      </c>
      <c r="B3">
        <v>2</v>
      </c>
      <c r="C3" s="64" t="s">
        <v>70</v>
      </c>
      <c r="D3">
        <f>SUMIFS('Trabajadores protegidos_input'!$H:$H,'Trabajadores protegidos_input'!$B:$B,'Trabajadadores protegidos'!$C3,'Trabajadores protegidos_input'!$C:$C,'Trabajadadores protegidos'!D$1)</f>
        <v>480845</v>
      </c>
      <c r="E3">
        <f>SUMIFS('Trabajadores protegidos_input'!$H:$H,'Trabajadores protegidos_input'!$B:$B,'Trabajadadores protegidos'!$C3,'Trabajadores protegidos_input'!$C:$C,'Trabajadadores protegidos'!E$1)</f>
        <v>42268</v>
      </c>
      <c r="F3">
        <f>SUMIFS('Trabajadores protegidos_input'!$H:$H,'Trabajadores protegidos_input'!$B:$B,'Trabajadadores protegidos'!$C3,'Trabajadores protegidos_input'!$C:$C,'Trabajadadores protegidos'!F$1)</f>
        <v>75884</v>
      </c>
      <c r="G3">
        <f>SUMIFS('Trabajadores protegidos_input'!$H:$H,'Trabajadores protegidos_input'!$B:$B,'Trabajadadores protegidos'!$C3,'Trabajadores protegidos_input'!$C:$C,'Trabajadadores protegidos'!G$1)</f>
        <v>548840</v>
      </c>
      <c r="H3">
        <f>SUMIFS('Trabajadores protegidos_input'!$H:$H,'Trabajadores protegidos_input'!$B:$B,'Trabajadadores protegidos'!$C3,'Trabajadores protegidos_input'!$C:$C,'Trabajadadores protegidos'!H$1)</f>
        <v>33231</v>
      </c>
      <c r="I3">
        <f>SUMIFS('Trabajadores protegidos_input'!$H:$H,'Trabajadores protegidos_input'!$B:$B,'Trabajadadores protegidos'!$C3,'Trabajadores protegidos_input'!$C:$C,'Trabajadadores protegidos'!I$1)</f>
        <v>637822</v>
      </c>
      <c r="J3">
        <f>SUMIFS('Trabajadores protegidos_input'!$H:$H,'Trabajadores protegidos_input'!$B:$B,'Trabajadadores protegidos'!$C3,'Trabajadores protegidos_input'!$C:$C,'Trabajadadores protegidos'!J$1)</f>
        <v>848603</v>
      </c>
      <c r="K3">
        <f>SUMIFS('Trabajadores protegidos_input'!$H:$H,'Trabajadores protegidos_input'!$B:$B,'Trabajadadores protegidos'!$C3,'Trabajadores protegidos_input'!$C:$C,'Trabajadadores protegidos'!K$1)</f>
        <v>275749</v>
      </c>
      <c r="L3">
        <f>SUMIFS('Trabajadores protegidos_input'!$H:$H,'Trabajadores protegidos_input'!$B:$B,'Trabajadadores protegidos'!$C3,'Trabajadores protegidos_input'!$C:$C,'Trabajadadores protegidos'!L$1)</f>
        <v>411239</v>
      </c>
      <c r="M3">
        <f>SUMIFS('Trabajadores protegidos_input'!$H:$H,'Trabajadores protegidos_input'!$B:$B,'Trabajadadores protegidos'!$C3,'Trabajadores protegidos_input'!$C:$C,'Trabajadadores protegidos'!M$1)</f>
        <v>191154</v>
      </c>
      <c r="N3">
        <f>SUMIFS('Trabajadores protegidos_input'!$H:$H,'Trabajadores protegidos_input'!$B:$B,'Trabajadadores protegidos'!$C3,'Trabajadores protegidos_input'!$C:$C,'Trabajadadores protegidos'!N$1)</f>
        <v>881892</v>
      </c>
      <c r="O3">
        <f>SUMIFS('Trabajadores protegidos_input'!$H:$H,'Trabajadores protegidos_input'!$B:$B,'Trabajadadores protegidos'!$C3,'Trabajadores protegidos_input'!$C:$C,'Trabajadadores protegidos'!O$1)</f>
        <v>424790</v>
      </c>
      <c r="P3">
        <f>SUMIFS('Trabajadores protegidos_input'!$H:$H,'Trabajadores protegidos_input'!$B:$B,'Trabajadadores protegidos'!$C3,'Trabajadores protegidos_input'!$C:$C,'Trabajadadores protegidos'!P$1)</f>
        <v>400564</v>
      </c>
      <c r="Q3">
        <f>SUMIFS('Trabajadores protegidos_input'!$H:$H,'Trabajadores protegidos_input'!$B:$B,'Trabajadadores protegidos'!$C3,'Trabajadores protegidos_input'!$C:$C,'Trabajadadores protegidos'!Q$1)</f>
        <v>272657</v>
      </c>
      <c r="R3">
        <f>SUMIFS('Trabajadores protegidos_input'!$H:$H,'Trabajadores protegidos_input'!$B:$B,'Trabajadadores protegidos'!$C3,'Trabajadores protegidos_input'!$C:$C,'Trabajadadores protegidos'!R$1)</f>
        <v>304808</v>
      </c>
      <c r="S3">
        <f>SUMIFS('Trabajadores protegidos_input'!$H:$H,'Trabajadores protegidos_input'!$B:$B,'Trabajadadores protegidos'!$C3,'Trabajadores protegidos_input'!$C:$C,'Trabajadadores protegidos'!S$1)</f>
        <v>201322</v>
      </c>
      <c r="T3">
        <f>SUMIFS('Trabajadores protegidos_input'!$H:$H,'Trabajadores protegidos_input'!$B:$B,'Trabajadadores protegidos'!$C3,'Trabajadores protegidos_input'!$C:$C,'Trabajadadores protegidos'!T$1)</f>
        <v>956</v>
      </c>
      <c r="U3" t="str">
        <f t="shared" ref="U3:U12" si="2">IFERROR(ROUND(D3/SUM($D3:$T3)*100,1)&amp;"%",)</f>
        <v>8%</v>
      </c>
      <c r="V3" t="str">
        <f t="shared" ref="V3:V12" si="3">IFERROR(ROUND(E3/SUM($D3:$T3)*100,1)&amp;"%",)</f>
        <v>0.7%</v>
      </c>
      <c r="W3" t="str">
        <f t="shared" ref="W3:W12" si="4">IFERROR(ROUND(F3/SUM($D3:$T3)*100,1)&amp;"%",)</f>
        <v>1.3%</v>
      </c>
      <c r="X3" t="str">
        <f t="shared" ref="X3:X12" si="5">IFERROR(ROUND(G3/SUM($D3:$T3)*100,1)&amp;"%",)</f>
        <v>9.1%</v>
      </c>
      <c r="Y3" t="str">
        <f t="shared" ref="Y3:Y12" si="6">IFERROR(ROUND(H3/SUM($D3:$T3)*100,1)&amp;"%",)</f>
        <v>0.6%</v>
      </c>
      <c r="Z3" t="str">
        <f t="shared" ref="Z3:Z12" si="7">IFERROR(ROUND(I3/SUM($D3:$T3)*100,1)&amp;"%",)</f>
        <v>10.6%</v>
      </c>
      <c r="AA3" t="str">
        <f t="shared" ref="AA3:AA12" si="8">IFERROR(ROUND(J3/SUM($D3:$T3)*100,1)&amp;"%",)</f>
        <v>14.1%</v>
      </c>
      <c r="AB3" t="str">
        <f t="shared" ref="AB3:AB12" si="9">IFERROR(ROUND(K3/SUM($D3:$T3)*100,1)&amp;"%",)</f>
        <v>4.6%</v>
      </c>
      <c r="AC3" t="str">
        <f t="shared" ref="AC3:AC12" si="10">IFERROR(ROUND(L3/SUM($D3:$T3)*100,1)&amp;"%",)</f>
        <v>6.8%</v>
      </c>
      <c r="AD3" t="str">
        <f t="shared" ref="AD3:AD12" si="11">IFERROR(ROUND(M3/SUM($D3:$T3)*100,1)&amp;"%",)</f>
        <v>3.2%</v>
      </c>
      <c r="AE3" t="str">
        <f t="shared" ref="AE3:AE12" si="12">IFERROR(ROUND(N3/SUM($D3:$T3)*100,1)&amp;"%",)</f>
        <v>14.6%</v>
      </c>
      <c r="AF3" t="str">
        <f t="shared" ref="AF3:AF12" si="13">IFERROR(ROUND(O3/SUM($D3:$T3)*100,1)&amp;"%",)</f>
        <v>7%</v>
      </c>
      <c r="AG3" t="str">
        <f t="shared" ref="AG3:AG12" si="14">IFERROR(ROUND(P3/SUM($D3:$T3)*100,1)&amp;"%",)</f>
        <v>6.6%</v>
      </c>
      <c r="AH3" t="str">
        <f t="shared" ref="AH3:AH12" si="15">IFERROR(ROUND(Q3/SUM($D3:$T3)*100,1)&amp;"%",)</f>
        <v>4.5%</v>
      </c>
      <c r="AI3" t="str">
        <f t="shared" ref="AI3:AI12" si="16">IFERROR(ROUND(R3/SUM($D3:$T3)*100,1)&amp;"%",)</f>
        <v>5.1%</v>
      </c>
      <c r="AJ3" t="str">
        <f t="shared" ref="AJ3:AJ12" si="17">IFERROR(ROUND(S3/SUM($D3:$T3)*100,1)&amp;"%",)</f>
        <v>3.3%</v>
      </c>
      <c r="AK3" t="str">
        <f t="shared" ref="AK3:AK12" si="18">IFERROR(ROUND(T3/SUM($D3:$T3)*100,2)&amp;"%",)</f>
        <v>0.02%</v>
      </c>
    </row>
    <row r="4" spans="1:37" x14ac:dyDescent="0.25">
      <c r="A4">
        <v>2018</v>
      </c>
      <c r="B4">
        <v>3</v>
      </c>
      <c r="C4" s="64" t="s">
        <v>71</v>
      </c>
      <c r="D4">
        <f>SUMIFS('Trabajadores protegidos_input'!$H:$H,'Trabajadores protegidos_input'!$B:$B,'Trabajadadores protegidos'!$C4,'Trabajadores protegidos_input'!$C:$C,'Trabajadadores protegidos'!D$1)</f>
        <v>436629</v>
      </c>
      <c r="E4">
        <f>SUMIFS('Trabajadores protegidos_input'!$H:$H,'Trabajadores protegidos_input'!$B:$B,'Trabajadadores protegidos'!$C4,'Trabajadores protegidos_input'!$C:$C,'Trabajadadores protegidos'!E$1)</f>
        <v>43015</v>
      </c>
      <c r="F4">
        <f>SUMIFS('Trabajadores protegidos_input'!$H:$H,'Trabajadores protegidos_input'!$B:$B,'Trabajadadores protegidos'!$C4,'Trabajadores protegidos_input'!$C:$C,'Trabajadadores protegidos'!F$1)</f>
        <v>86159</v>
      </c>
      <c r="G4">
        <f>SUMIFS('Trabajadores protegidos_input'!$H:$H,'Trabajadores protegidos_input'!$B:$B,'Trabajadadores protegidos'!$C4,'Trabajadores protegidos_input'!$C:$C,'Trabajadadores protegidos'!G$1)</f>
        <v>551704</v>
      </c>
      <c r="H4">
        <f>SUMIFS('Trabajadores protegidos_input'!$H:$H,'Trabajadores protegidos_input'!$B:$B,'Trabajadadores protegidos'!$C4,'Trabajadores protegidos_input'!$C:$C,'Trabajadadores protegidos'!H$1)</f>
        <v>33475</v>
      </c>
      <c r="I4">
        <f>SUMIFS('Trabajadores protegidos_input'!$H:$H,'Trabajadores protegidos_input'!$B:$B,'Trabajadadores protegidos'!$C4,'Trabajadores protegidos_input'!$C:$C,'Trabajadadores protegidos'!I$1)</f>
        <v>645912</v>
      </c>
      <c r="J4">
        <f>SUMIFS('Trabajadores protegidos_input'!$H:$H,'Trabajadores protegidos_input'!$B:$B,'Trabajadadores protegidos'!$C4,'Trabajadores protegidos_input'!$C:$C,'Trabajadadores protegidos'!J$1)</f>
        <v>847836</v>
      </c>
      <c r="K4">
        <f>SUMIFS('Trabajadores protegidos_input'!$H:$H,'Trabajadores protegidos_input'!$B:$B,'Trabajadadores protegidos'!$C4,'Trabajadores protegidos_input'!$C:$C,'Trabajadadores protegidos'!K$1)</f>
        <v>279502</v>
      </c>
      <c r="L4">
        <f>SUMIFS('Trabajadores protegidos_input'!$H:$H,'Trabajadores protegidos_input'!$B:$B,'Trabajadadores protegidos'!$C4,'Trabajadores protegidos_input'!$C:$C,'Trabajadadores protegidos'!L$1)</f>
        <v>417025</v>
      </c>
      <c r="M4">
        <f>SUMIFS('Trabajadores protegidos_input'!$H:$H,'Trabajadores protegidos_input'!$B:$B,'Trabajadadores protegidos'!$C4,'Trabajadores protegidos_input'!$C:$C,'Trabajadadores protegidos'!M$1)</f>
        <v>193014</v>
      </c>
      <c r="N4">
        <f>SUMIFS('Trabajadores protegidos_input'!$H:$H,'Trabajadores protegidos_input'!$B:$B,'Trabajadadores protegidos'!$C4,'Trabajadores protegidos_input'!$C:$C,'Trabajadadores protegidos'!N$1)</f>
        <v>883083</v>
      </c>
      <c r="O4">
        <f>SUMIFS('Trabajadores protegidos_input'!$H:$H,'Trabajadores protegidos_input'!$B:$B,'Trabajadadores protegidos'!$C4,'Trabajadores protegidos_input'!$C:$C,'Trabajadadores protegidos'!O$1)</f>
        <v>433914</v>
      </c>
      <c r="P4">
        <f>SUMIFS('Trabajadores protegidos_input'!$H:$H,'Trabajadores protegidos_input'!$B:$B,'Trabajadadores protegidos'!$C4,'Trabajadores protegidos_input'!$C:$C,'Trabajadadores protegidos'!P$1)</f>
        <v>426304</v>
      </c>
      <c r="Q4">
        <f>SUMIFS('Trabajadores protegidos_input'!$H:$H,'Trabajadores protegidos_input'!$B:$B,'Trabajadadores protegidos'!$C4,'Trabajadores protegidos_input'!$C:$C,'Trabajadadores protegidos'!Q$1)</f>
        <v>271842</v>
      </c>
      <c r="R4">
        <f>SUMIFS('Trabajadores protegidos_input'!$H:$H,'Trabajadores protegidos_input'!$B:$B,'Trabajadadores protegidos'!$C4,'Trabajadores protegidos_input'!$C:$C,'Trabajadadores protegidos'!R$1)</f>
        <v>309274</v>
      </c>
      <c r="S4">
        <f>SUMIFS('Trabajadores protegidos_input'!$H:$H,'Trabajadores protegidos_input'!$B:$B,'Trabajadadores protegidos'!$C4,'Trabajadores protegidos_input'!$C:$C,'Trabajadadores protegidos'!S$1)</f>
        <v>204509</v>
      </c>
      <c r="T4">
        <f>SUMIFS('Trabajadores protegidos_input'!$H:$H,'Trabajadores protegidos_input'!$B:$B,'Trabajadadores protegidos'!$C4,'Trabajadores protegidos_input'!$C:$C,'Trabajadadores protegidos'!T$1)</f>
        <v>1041</v>
      </c>
      <c r="U4" t="str">
        <f t="shared" si="2"/>
        <v>7.2%</v>
      </c>
      <c r="V4" t="str">
        <f t="shared" si="3"/>
        <v>0.7%</v>
      </c>
      <c r="W4" t="str">
        <f t="shared" si="4"/>
        <v>1.4%</v>
      </c>
      <c r="X4" t="str">
        <f t="shared" si="5"/>
        <v>9.1%</v>
      </c>
      <c r="Y4" t="str">
        <f t="shared" si="6"/>
        <v>0.6%</v>
      </c>
      <c r="Z4" t="str">
        <f t="shared" si="7"/>
        <v>10.7%</v>
      </c>
      <c r="AA4" t="str">
        <f t="shared" si="8"/>
        <v>14%</v>
      </c>
      <c r="AB4" t="str">
        <f t="shared" si="9"/>
        <v>4.6%</v>
      </c>
      <c r="AC4" t="str">
        <f t="shared" si="10"/>
        <v>6.9%</v>
      </c>
      <c r="AD4" t="str">
        <f t="shared" si="11"/>
        <v>3.2%</v>
      </c>
      <c r="AE4" t="str">
        <f t="shared" si="12"/>
        <v>14.6%</v>
      </c>
      <c r="AF4" t="str">
        <f t="shared" si="13"/>
        <v>7.2%</v>
      </c>
      <c r="AG4" t="str">
        <f t="shared" si="14"/>
        <v>7%</v>
      </c>
      <c r="AH4" t="str">
        <f t="shared" si="15"/>
        <v>4.5%</v>
      </c>
      <c r="AI4" t="str">
        <f t="shared" si="16"/>
        <v>5.1%</v>
      </c>
      <c r="AJ4" t="str">
        <f t="shared" si="17"/>
        <v>3.4%</v>
      </c>
      <c r="AK4" t="str">
        <f t="shared" si="18"/>
        <v>0.02%</v>
      </c>
    </row>
    <row r="5" spans="1:37" x14ac:dyDescent="0.25">
      <c r="A5">
        <v>2018</v>
      </c>
      <c r="B5">
        <v>4</v>
      </c>
      <c r="C5" s="64" t="s">
        <v>72</v>
      </c>
      <c r="D5">
        <f>SUMIFS('Trabajadores protegidos_input'!$H:$H,'Trabajadores protegidos_input'!$B:$B,'Trabajadadores protegidos'!$C5,'Trabajadores protegidos_input'!$C:$C,'Trabajadadores protegidos'!D$1)</f>
        <v>394924</v>
      </c>
      <c r="E5">
        <f>SUMIFS('Trabajadores protegidos_input'!$H:$H,'Trabajadores protegidos_input'!$B:$B,'Trabajadadores protegidos'!$C5,'Trabajadores protegidos_input'!$C:$C,'Trabajadadores protegidos'!E$1)</f>
        <v>42220</v>
      </c>
      <c r="F5">
        <f>SUMIFS('Trabajadores protegidos_input'!$H:$H,'Trabajadores protegidos_input'!$B:$B,'Trabajadadores protegidos'!$C5,'Trabajadores protegidos_input'!$C:$C,'Trabajadadores protegidos'!F$1)</f>
        <v>76000</v>
      </c>
      <c r="G5">
        <f>SUMIFS('Trabajadores protegidos_input'!$H:$H,'Trabajadores protegidos_input'!$B:$B,'Trabajadadores protegidos'!$C5,'Trabajadores protegidos_input'!$C:$C,'Trabajadadores protegidos'!G$1)</f>
        <v>544082</v>
      </c>
      <c r="H5">
        <f>SUMIFS('Trabajadores protegidos_input'!$H:$H,'Trabajadores protegidos_input'!$B:$B,'Trabajadadores protegidos'!$C5,'Trabajadores protegidos_input'!$C:$C,'Trabajadadores protegidos'!H$1)</f>
        <v>31864</v>
      </c>
      <c r="I5">
        <f>SUMIFS('Trabajadores protegidos_input'!$H:$H,'Trabajadores protegidos_input'!$B:$B,'Trabajadadores protegidos'!$C5,'Trabajadores protegidos_input'!$C:$C,'Trabajadadores protegidos'!I$1)</f>
        <v>636578</v>
      </c>
      <c r="J5">
        <f>SUMIFS('Trabajadores protegidos_input'!$H:$H,'Trabajadores protegidos_input'!$B:$B,'Trabajadadores protegidos'!$C5,'Trabajadores protegidos_input'!$C:$C,'Trabajadadores protegidos'!J$1)</f>
        <v>863422</v>
      </c>
      <c r="K5">
        <f>SUMIFS('Trabajadores protegidos_input'!$H:$H,'Trabajadores protegidos_input'!$B:$B,'Trabajadadores protegidos'!$C5,'Trabajadores protegidos_input'!$C:$C,'Trabajadadores protegidos'!K$1)</f>
        <v>275849</v>
      </c>
      <c r="L5">
        <f>SUMIFS('Trabajadores protegidos_input'!$H:$H,'Trabajadores protegidos_input'!$B:$B,'Trabajadadores protegidos'!$C5,'Trabajadores protegidos_input'!$C:$C,'Trabajadadores protegidos'!L$1)</f>
        <v>414894</v>
      </c>
      <c r="M5">
        <f>SUMIFS('Trabajadores protegidos_input'!$H:$H,'Trabajadores protegidos_input'!$B:$B,'Trabajadadores protegidos'!$C5,'Trabajadores protegidos_input'!$C:$C,'Trabajadadores protegidos'!M$1)</f>
        <v>192045</v>
      </c>
      <c r="N5">
        <f>SUMIFS('Trabajadores protegidos_input'!$H:$H,'Trabajadores protegidos_input'!$B:$B,'Trabajadadores protegidos'!$C5,'Trabajadores protegidos_input'!$C:$C,'Trabajadadores protegidos'!N$1)</f>
        <v>844897</v>
      </c>
      <c r="O5">
        <f>SUMIFS('Trabajadores protegidos_input'!$H:$H,'Trabajadores protegidos_input'!$B:$B,'Trabajadadores protegidos'!$C5,'Trabajadores protegidos_input'!$C:$C,'Trabajadadores protegidos'!O$1)</f>
        <v>431699</v>
      </c>
      <c r="P5">
        <f>SUMIFS('Trabajadores protegidos_input'!$H:$H,'Trabajadores protegidos_input'!$B:$B,'Trabajadadores protegidos'!$C5,'Trabajadores protegidos_input'!$C:$C,'Trabajadadores protegidos'!P$1)</f>
        <v>424890</v>
      </c>
      <c r="Q5">
        <f>SUMIFS('Trabajadores protegidos_input'!$H:$H,'Trabajadores protegidos_input'!$B:$B,'Trabajadadores protegidos'!$C5,'Trabajadores protegidos_input'!$C:$C,'Trabajadadores protegidos'!Q$1)</f>
        <v>269399</v>
      </c>
      <c r="R5">
        <f>SUMIFS('Trabajadores protegidos_input'!$H:$H,'Trabajadores protegidos_input'!$B:$B,'Trabajadadores protegidos'!$C5,'Trabajadores protegidos_input'!$C:$C,'Trabajadadores protegidos'!R$1)</f>
        <v>309822</v>
      </c>
      <c r="S5">
        <f>SUMIFS('Trabajadores protegidos_input'!$H:$H,'Trabajadores protegidos_input'!$B:$B,'Trabajadadores protegidos'!$C5,'Trabajadores protegidos_input'!$C:$C,'Trabajadadores protegidos'!S$1)</f>
        <v>201790</v>
      </c>
      <c r="T5">
        <f>SUMIFS('Trabajadores protegidos_input'!$H:$H,'Trabajadores protegidos_input'!$B:$B,'Trabajadadores protegidos'!$C5,'Trabajadores protegidos_input'!$C:$C,'Trabajadadores protegidos'!T$1)</f>
        <v>1036</v>
      </c>
      <c r="U5" t="str">
        <f t="shared" si="2"/>
        <v>6.6%</v>
      </c>
      <c r="V5" t="str">
        <f t="shared" si="3"/>
        <v>0.7%</v>
      </c>
      <c r="W5" t="str">
        <f t="shared" si="4"/>
        <v>1.3%</v>
      </c>
      <c r="X5" t="str">
        <f t="shared" si="5"/>
        <v>9.1%</v>
      </c>
      <c r="Y5" t="str">
        <f t="shared" si="6"/>
        <v>0.5%</v>
      </c>
      <c r="Z5" t="str">
        <f t="shared" si="7"/>
        <v>10.7%</v>
      </c>
      <c r="AA5" t="str">
        <f t="shared" si="8"/>
        <v>14.5%</v>
      </c>
      <c r="AB5" t="str">
        <f t="shared" si="9"/>
        <v>4.6%</v>
      </c>
      <c r="AC5" t="str">
        <f t="shared" si="10"/>
        <v>7%</v>
      </c>
      <c r="AD5" t="str">
        <f t="shared" si="11"/>
        <v>3.2%</v>
      </c>
      <c r="AE5" t="str">
        <f t="shared" si="12"/>
        <v>14.2%</v>
      </c>
      <c r="AF5" t="str">
        <f t="shared" si="13"/>
        <v>7.2%</v>
      </c>
      <c r="AG5" t="str">
        <f t="shared" si="14"/>
        <v>7.1%</v>
      </c>
      <c r="AH5" t="str">
        <f t="shared" si="15"/>
        <v>4.5%</v>
      </c>
      <c r="AI5" t="str">
        <f t="shared" si="16"/>
        <v>5.2%</v>
      </c>
      <c r="AJ5" t="str">
        <f t="shared" si="17"/>
        <v>3.4%</v>
      </c>
      <c r="AK5" t="str">
        <f t="shared" si="18"/>
        <v>0.02%</v>
      </c>
    </row>
    <row r="6" spans="1:37" x14ac:dyDescent="0.25">
      <c r="A6">
        <v>2018</v>
      </c>
      <c r="B6">
        <v>5</v>
      </c>
      <c r="C6" s="64" t="s">
        <v>73</v>
      </c>
      <c r="D6">
        <f>SUMIFS('Trabajadores protegidos_input'!$H:$H,'Trabajadores protegidos_input'!$B:$B,'Trabajadadores protegidos'!$C6,'Trabajadores protegidos_input'!$C:$C,'Trabajadadores protegidos'!D$1)</f>
        <v>364631</v>
      </c>
      <c r="E6">
        <f>SUMIFS('Trabajadores protegidos_input'!$H:$H,'Trabajadores protegidos_input'!$B:$B,'Trabajadadores protegidos'!$C6,'Trabajadores protegidos_input'!$C:$C,'Trabajadadores protegidos'!E$1)</f>
        <v>43128</v>
      </c>
      <c r="F6">
        <f>SUMIFS('Trabajadores protegidos_input'!$H:$H,'Trabajadores protegidos_input'!$B:$B,'Trabajadadores protegidos'!$C6,'Trabajadores protegidos_input'!$C:$C,'Trabajadadores protegidos'!F$1)</f>
        <v>76934</v>
      </c>
      <c r="G6">
        <f>SUMIFS('Trabajadores protegidos_input'!$H:$H,'Trabajadores protegidos_input'!$B:$B,'Trabajadadores protegidos'!$C6,'Trabajadores protegidos_input'!$C:$C,'Trabajadadores protegidos'!G$1)</f>
        <v>548586</v>
      </c>
      <c r="H6">
        <f>SUMIFS('Trabajadores protegidos_input'!$H:$H,'Trabajadores protegidos_input'!$B:$B,'Trabajadadores protegidos'!$C6,'Trabajadores protegidos_input'!$C:$C,'Trabajadadores protegidos'!H$1)</f>
        <v>32142</v>
      </c>
      <c r="I6">
        <f>SUMIFS('Trabajadores protegidos_input'!$H:$H,'Trabajadores protegidos_input'!$B:$B,'Trabajadadores protegidos'!$C6,'Trabajadores protegidos_input'!$C:$C,'Trabajadadores protegidos'!I$1)</f>
        <v>657910</v>
      </c>
      <c r="J6">
        <f>SUMIFS('Trabajadores protegidos_input'!$H:$H,'Trabajadores protegidos_input'!$B:$B,'Trabajadadores protegidos'!$C6,'Trabajadores protegidos_input'!$C:$C,'Trabajadadores protegidos'!J$1)</f>
        <v>886680</v>
      </c>
      <c r="K6">
        <f>SUMIFS('Trabajadores protegidos_input'!$H:$H,'Trabajadores protegidos_input'!$B:$B,'Trabajadadores protegidos'!$C6,'Trabajadores protegidos_input'!$C:$C,'Trabajadadores protegidos'!K$1)</f>
        <v>292619</v>
      </c>
      <c r="L6">
        <f>SUMIFS('Trabajadores protegidos_input'!$H:$H,'Trabajadores protegidos_input'!$B:$B,'Trabajadadores protegidos'!$C6,'Trabajadores protegidos_input'!$C:$C,'Trabajadadores protegidos'!L$1)</f>
        <v>425278</v>
      </c>
      <c r="M6">
        <f>SUMIFS('Trabajadores protegidos_input'!$H:$H,'Trabajadores protegidos_input'!$B:$B,'Trabajadadores protegidos'!$C6,'Trabajadores protegidos_input'!$C:$C,'Trabajadadores protegidos'!M$1)</f>
        <v>194438</v>
      </c>
      <c r="N6">
        <f>SUMIFS('Trabajadores protegidos_input'!$H:$H,'Trabajadores protegidos_input'!$B:$B,'Trabajadadores protegidos'!$C6,'Trabajadores protegidos_input'!$C:$C,'Trabajadadores protegidos'!N$1)</f>
        <v>849883</v>
      </c>
      <c r="O6">
        <f>SUMIFS('Trabajadores protegidos_input'!$H:$H,'Trabajadores protegidos_input'!$B:$B,'Trabajadadores protegidos'!$C6,'Trabajadores protegidos_input'!$C:$C,'Trabajadadores protegidos'!O$1)</f>
        <v>434243</v>
      </c>
      <c r="P6">
        <f>SUMIFS('Trabajadores protegidos_input'!$H:$H,'Trabajadores protegidos_input'!$B:$B,'Trabajadadores protegidos'!$C6,'Trabajadores protegidos_input'!$C:$C,'Trabajadadores protegidos'!P$1)</f>
        <v>435995</v>
      </c>
      <c r="Q6">
        <f>SUMIFS('Trabajadores protegidos_input'!$H:$H,'Trabajadores protegidos_input'!$B:$B,'Trabajadadores protegidos'!$C6,'Trabajadores protegidos_input'!$C:$C,'Trabajadadores protegidos'!Q$1)</f>
        <v>273071</v>
      </c>
      <c r="R6">
        <f>SUMIFS('Trabajadores protegidos_input'!$H:$H,'Trabajadores protegidos_input'!$B:$B,'Trabajadadores protegidos'!$C6,'Trabajadores protegidos_input'!$C:$C,'Trabajadadores protegidos'!R$1)</f>
        <v>307072</v>
      </c>
      <c r="S6">
        <f>SUMIFS('Trabajadores protegidos_input'!$H:$H,'Trabajadores protegidos_input'!$B:$B,'Trabajadadores protegidos'!$C6,'Trabajadores protegidos_input'!$C:$C,'Trabajadadores protegidos'!S$1)</f>
        <v>218766</v>
      </c>
      <c r="T6">
        <f>SUMIFS('Trabajadores protegidos_input'!$H:$H,'Trabajadores protegidos_input'!$B:$B,'Trabajadadores protegidos'!$C6,'Trabajadores protegidos_input'!$C:$C,'Trabajadadores protegidos'!T$1)</f>
        <v>1095</v>
      </c>
      <c r="U6" t="str">
        <f t="shared" si="2"/>
        <v>6%</v>
      </c>
      <c r="V6" t="str">
        <f t="shared" si="3"/>
        <v>0.7%</v>
      </c>
      <c r="W6" t="str">
        <f t="shared" si="4"/>
        <v>1.3%</v>
      </c>
      <c r="X6" t="str">
        <f t="shared" si="5"/>
        <v>9.1%</v>
      </c>
      <c r="Y6" t="str">
        <f t="shared" si="6"/>
        <v>0.5%</v>
      </c>
      <c r="Z6" t="str">
        <f t="shared" si="7"/>
        <v>10.9%</v>
      </c>
      <c r="AA6" t="str">
        <f t="shared" si="8"/>
        <v>14.7%</v>
      </c>
      <c r="AB6" t="str">
        <f t="shared" si="9"/>
        <v>4.8%</v>
      </c>
      <c r="AC6" t="str">
        <f t="shared" si="10"/>
        <v>7%</v>
      </c>
      <c r="AD6" t="str">
        <f t="shared" si="11"/>
        <v>3.2%</v>
      </c>
      <c r="AE6" t="str">
        <f t="shared" si="12"/>
        <v>14.1%</v>
      </c>
      <c r="AF6" t="str">
        <f t="shared" si="13"/>
        <v>7.2%</v>
      </c>
      <c r="AG6" t="str">
        <f t="shared" si="14"/>
        <v>7.2%</v>
      </c>
      <c r="AH6" t="str">
        <f t="shared" si="15"/>
        <v>4.5%</v>
      </c>
      <c r="AI6" t="str">
        <f t="shared" si="16"/>
        <v>5.1%</v>
      </c>
      <c r="AJ6" t="str">
        <f t="shared" si="17"/>
        <v>3.6%</v>
      </c>
      <c r="AK6" t="str">
        <f t="shared" si="18"/>
        <v>0.02%</v>
      </c>
    </row>
    <row r="7" spans="1:37" x14ac:dyDescent="0.25">
      <c r="A7">
        <v>2018</v>
      </c>
      <c r="B7">
        <v>6</v>
      </c>
      <c r="C7" s="64" t="s">
        <v>74</v>
      </c>
      <c r="D7">
        <f>SUMIFS('Trabajadores protegidos_input'!$H:$H,'Trabajadores protegidos_input'!$B:$B,'Trabajadadores protegidos'!$C7,'Trabajadores protegidos_input'!$C:$C,'Trabajadadores protegidos'!D$1)</f>
        <v>359340</v>
      </c>
      <c r="E7">
        <f>SUMIFS('Trabajadores protegidos_input'!$H:$H,'Trabajadores protegidos_input'!$B:$B,'Trabajadadores protegidos'!$C7,'Trabajadores protegidos_input'!$C:$C,'Trabajadadores protegidos'!E$1)</f>
        <v>43369</v>
      </c>
      <c r="F7">
        <f>SUMIFS('Trabajadores protegidos_input'!$H:$H,'Trabajadores protegidos_input'!$B:$B,'Trabajadadores protegidos'!$C7,'Trabajadores protegidos_input'!$C:$C,'Trabajadadores protegidos'!F$1)</f>
        <v>76824</v>
      </c>
      <c r="G7">
        <f>SUMIFS('Trabajadores protegidos_input'!$H:$H,'Trabajadores protegidos_input'!$B:$B,'Trabajadadores protegidos'!$C7,'Trabajadores protegidos_input'!$C:$C,'Trabajadadores protegidos'!G$1)</f>
        <v>545823</v>
      </c>
      <c r="H7">
        <f>SUMIFS('Trabajadores protegidos_input'!$H:$H,'Trabajadores protegidos_input'!$B:$B,'Trabajadadores protegidos'!$C7,'Trabajadores protegidos_input'!$C:$C,'Trabajadadores protegidos'!H$1)</f>
        <v>32043</v>
      </c>
      <c r="I7">
        <f>SUMIFS('Trabajadores protegidos_input'!$H:$H,'Trabajadores protegidos_input'!$B:$B,'Trabajadadores protegidos'!$C7,'Trabajadores protegidos_input'!$C:$C,'Trabajadadores protegidos'!I$1)</f>
        <v>657716</v>
      </c>
      <c r="J7">
        <f>SUMIFS('Trabajadores protegidos_input'!$H:$H,'Trabajadores protegidos_input'!$B:$B,'Trabajadadores protegidos'!$C7,'Trabajadores protegidos_input'!$C:$C,'Trabajadadores protegidos'!J$1)</f>
        <v>884732</v>
      </c>
      <c r="K7">
        <f>SUMIFS('Trabajadores protegidos_input'!$H:$H,'Trabajadores protegidos_input'!$B:$B,'Trabajadadores protegidos'!$C7,'Trabajadores protegidos_input'!$C:$C,'Trabajadadores protegidos'!K$1)</f>
        <v>294588</v>
      </c>
      <c r="L7">
        <f>SUMIFS('Trabajadores protegidos_input'!$H:$H,'Trabajadores protegidos_input'!$B:$B,'Trabajadadores protegidos'!$C7,'Trabajadores protegidos_input'!$C:$C,'Trabajadadores protegidos'!L$1)</f>
        <v>424112</v>
      </c>
      <c r="M7">
        <f>SUMIFS('Trabajadores protegidos_input'!$H:$H,'Trabajadores protegidos_input'!$B:$B,'Trabajadadores protegidos'!$C7,'Trabajadores protegidos_input'!$C:$C,'Trabajadadores protegidos'!M$1)</f>
        <v>194673</v>
      </c>
      <c r="N7">
        <f>SUMIFS('Trabajadores protegidos_input'!$H:$H,'Trabajadores protegidos_input'!$B:$B,'Trabajadadores protegidos'!$C7,'Trabajadores protegidos_input'!$C:$C,'Trabajadadores protegidos'!N$1)</f>
        <v>847418</v>
      </c>
      <c r="O7">
        <f>SUMIFS('Trabajadores protegidos_input'!$H:$H,'Trabajadores protegidos_input'!$B:$B,'Trabajadadores protegidos'!$C7,'Trabajadores protegidos_input'!$C:$C,'Trabajadadores protegidos'!O$1)</f>
        <v>438160</v>
      </c>
      <c r="P7">
        <f>SUMIFS('Trabajadores protegidos_input'!$H:$H,'Trabajadores protegidos_input'!$B:$B,'Trabajadadores protegidos'!$C7,'Trabajadores protegidos_input'!$C:$C,'Trabajadadores protegidos'!P$1)</f>
        <v>432539</v>
      </c>
      <c r="Q7">
        <f>SUMIFS('Trabajadores protegidos_input'!$H:$H,'Trabajadores protegidos_input'!$B:$B,'Trabajadadores protegidos'!$C7,'Trabajadores protegidos_input'!$C:$C,'Trabajadadores protegidos'!Q$1)</f>
        <v>275385</v>
      </c>
      <c r="R7">
        <f>SUMIFS('Trabajadores protegidos_input'!$H:$H,'Trabajadores protegidos_input'!$B:$B,'Trabajadadores protegidos'!$C7,'Trabajadores protegidos_input'!$C:$C,'Trabajadadores protegidos'!R$1)</f>
        <v>309421</v>
      </c>
      <c r="S7">
        <f>SUMIFS('Trabajadores protegidos_input'!$H:$H,'Trabajadores protegidos_input'!$B:$B,'Trabajadadores protegidos'!$C7,'Trabajadores protegidos_input'!$C:$C,'Trabajadadores protegidos'!S$1)</f>
        <v>219063</v>
      </c>
      <c r="T7">
        <f>SUMIFS('Trabajadores protegidos_input'!$H:$H,'Trabajadores protegidos_input'!$B:$B,'Trabajadadores protegidos'!$C7,'Trabajadores protegidos_input'!$C:$C,'Trabajadadores protegidos'!T$1)</f>
        <v>1077</v>
      </c>
      <c r="U7" t="str">
        <f t="shared" si="2"/>
        <v>6%</v>
      </c>
      <c r="V7" t="str">
        <f t="shared" si="3"/>
        <v>0.7%</v>
      </c>
      <c r="W7" t="str">
        <f t="shared" si="4"/>
        <v>1.3%</v>
      </c>
      <c r="X7" t="str">
        <f t="shared" si="5"/>
        <v>9%</v>
      </c>
      <c r="Y7" t="str">
        <f t="shared" si="6"/>
        <v>0.5%</v>
      </c>
      <c r="Z7" t="str">
        <f t="shared" si="7"/>
        <v>10.9%</v>
      </c>
      <c r="AA7" t="str">
        <f t="shared" si="8"/>
        <v>14.7%</v>
      </c>
      <c r="AB7" t="str">
        <f t="shared" si="9"/>
        <v>4.9%</v>
      </c>
      <c r="AC7" t="str">
        <f t="shared" si="10"/>
        <v>7%</v>
      </c>
      <c r="AD7" t="str">
        <f t="shared" si="11"/>
        <v>3.2%</v>
      </c>
      <c r="AE7" t="str">
        <f t="shared" si="12"/>
        <v>14%</v>
      </c>
      <c r="AF7" t="str">
        <f t="shared" si="13"/>
        <v>7.3%</v>
      </c>
      <c r="AG7" t="str">
        <f t="shared" si="14"/>
        <v>7.2%</v>
      </c>
      <c r="AH7" t="str">
        <f t="shared" si="15"/>
        <v>4.6%</v>
      </c>
      <c r="AI7" t="str">
        <f t="shared" si="16"/>
        <v>5.1%</v>
      </c>
      <c r="AJ7" t="str">
        <f t="shared" si="17"/>
        <v>3.6%</v>
      </c>
      <c r="AK7" t="str">
        <f t="shared" si="18"/>
        <v>0.02%</v>
      </c>
    </row>
    <row r="8" spans="1:37" x14ac:dyDescent="0.25">
      <c r="A8">
        <v>2018</v>
      </c>
      <c r="B8">
        <v>7</v>
      </c>
      <c r="C8" s="64" t="s">
        <v>75</v>
      </c>
      <c r="D8">
        <f>SUMIFS('Trabajadores protegidos_input'!$H:$H,'Trabajadores protegidos_input'!$B:$B,'Trabajadadores protegidos'!$C8,'Trabajadores protegidos_input'!$C:$C,'Trabajadadores protegidos'!D$1)</f>
        <v>365993</v>
      </c>
      <c r="E8">
        <f>SUMIFS('Trabajadores protegidos_input'!$H:$H,'Trabajadores protegidos_input'!$B:$B,'Trabajadadores protegidos'!$C8,'Trabajadores protegidos_input'!$C:$C,'Trabajadadores protegidos'!E$1)</f>
        <v>42921</v>
      </c>
      <c r="F8">
        <f>SUMIFS('Trabajadores protegidos_input'!$H:$H,'Trabajadores protegidos_input'!$B:$B,'Trabajadadores protegidos'!$C8,'Trabajadores protegidos_input'!$C:$C,'Trabajadadores protegidos'!F$1)</f>
        <v>76972</v>
      </c>
      <c r="G8">
        <f>SUMIFS('Trabajadores protegidos_input'!$H:$H,'Trabajadores protegidos_input'!$B:$B,'Trabajadadores protegidos'!$C8,'Trabajadores protegidos_input'!$C:$C,'Trabajadadores protegidos'!G$1)</f>
        <v>541636</v>
      </c>
      <c r="H8">
        <f>SUMIFS('Trabajadores protegidos_input'!$H:$H,'Trabajadores protegidos_input'!$B:$B,'Trabajadadores protegidos'!$C8,'Trabajadores protegidos_input'!$C:$C,'Trabajadadores protegidos'!H$1)</f>
        <v>32053</v>
      </c>
      <c r="I8">
        <f>SUMIFS('Trabajadores protegidos_input'!$H:$H,'Trabajadores protegidos_input'!$B:$B,'Trabajadadores protegidos'!$C8,'Trabajadores protegidos_input'!$C:$C,'Trabajadadores protegidos'!I$1)</f>
        <v>657838</v>
      </c>
      <c r="J8">
        <f>SUMIFS('Trabajadores protegidos_input'!$H:$H,'Trabajadores protegidos_input'!$B:$B,'Trabajadadores protegidos'!$C8,'Trabajadores protegidos_input'!$C:$C,'Trabajadadores protegidos'!J$1)</f>
        <v>884937</v>
      </c>
      <c r="K8">
        <f>SUMIFS('Trabajadores protegidos_input'!$H:$H,'Trabajadores protegidos_input'!$B:$B,'Trabajadadores protegidos'!$C8,'Trabajadores protegidos_input'!$C:$C,'Trabajadadores protegidos'!K$1)</f>
        <v>296379</v>
      </c>
      <c r="L8">
        <f>SUMIFS('Trabajadores protegidos_input'!$H:$H,'Trabajadores protegidos_input'!$B:$B,'Trabajadadores protegidos'!$C8,'Trabajadores protegidos_input'!$C:$C,'Trabajadadores protegidos'!L$1)</f>
        <v>424377</v>
      </c>
      <c r="M8">
        <f>SUMIFS('Trabajadores protegidos_input'!$H:$H,'Trabajadores protegidos_input'!$B:$B,'Trabajadadores protegidos'!$C8,'Trabajadores protegidos_input'!$C:$C,'Trabajadadores protegidos'!M$1)</f>
        <v>195598</v>
      </c>
      <c r="N8">
        <f>SUMIFS('Trabajadores protegidos_input'!$H:$H,'Trabajadores protegidos_input'!$B:$B,'Trabajadadores protegidos'!$C8,'Trabajadores protegidos_input'!$C:$C,'Trabajadadores protegidos'!N$1)</f>
        <v>850865</v>
      </c>
      <c r="O8">
        <f>SUMIFS('Trabajadores protegidos_input'!$H:$H,'Trabajadores protegidos_input'!$B:$B,'Trabajadadores protegidos'!$C8,'Trabajadores protegidos_input'!$C:$C,'Trabajadadores protegidos'!O$1)</f>
        <v>440266</v>
      </c>
      <c r="P8">
        <f>SUMIFS('Trabajadores protegidos_input'!$H:$H,'Trabajadores protegidos_input'!$B:$B,'Trabajadadores protegidos'!$C8,'Trabajadores protegidos_input'!$C:$C,'Trabajadadores protegidos'!P$1)</f>
        <v>431208</v>
      </c>
      <c r="Q8">
        <f>SUMIFS('Trabajadores protegidos_input'!$H:$H,'Trabajadores protegidos_input'!$B:$B,'Trabajadadores protegidos'!$C8,'Trabajadores protegidos_input'!$C:$C,'Trabajadadores protegidos'!Q$1)</f>
        <v>278027</v>
      </c>
      <c r="R8">
        <f>SUMIFS('Trabajadores protegidos_input'!$H:$H,'Trabajadores protegidos_input'!$B:$B,'Trabajadadores protegidos'!$C8,'Trabajadores protegidos_input'!$C:$C,'Trabajadadores protegidos'!R$1)</f>
        <v>309747</v>
      </c>
      <c r="S8">
        <f>SUMIFS('Trabajadores protegidos_input'!$H:$H,'Trabajadores protegidos_input'!$B:$B,'Trabajadadores protegidos'!$C8,'Trabajadores protegidos_input'!$C:$C,'Trabajadadores protegidos'!S$1)</f>
        <v>222977</v>
      </c>
      <c r="T8">
        <f>SUMIFS('Trabajadores protegidos_input'!$H:$H,'Trabajadores protegidos_input'!$B:$B,'Trabajadadores protegidos'!$C8,'Trabajadores protegidos_input'!$C:$C,'Trabajadadores protegidos'!T$1)</f>
        <v>1055</v>
      </c>
      <c r="U8" t="str">
        <f t="shared" si="2"/>
        <v>6%</v>
      </c>
      <c r="V8" t="str">
        <f t="shared" si="3"/>
        <v>0.7%</v>
      </c>
      <c r="W8" t="str">
        <f t="shared" si="4"/>
        <v>1.3%</v>
      </c>
      <c r="X8" t="str">
        <f t="shared" si="5"/>
        <v>8.9%</v>
      </c>
      <c r="Y8" t="str">
        <f t="shared" si="6"/>
        <v>0.5%</v>
      </c>
      <c r="Z8" t="str">
        <f t="shared" si="7"/>
        <v>10.9%</v>
      </c>
      <c r="AA8" t="str">
        <f t="shared" si="8"/>
        <v>14.6%</v>
      </c>
      <c r="AB8" t="str">
        <f t="shared" si="9"/>
        <v>4.9%</v>
      </c>
      <c r="AC8" t="str">
        <f t="shared" si="10"/>
        <v>7%</v>
      </c>
      <c r="AD8" t="str">
        <f t="shared" si="11"/>
        <v>3.2%</v>
      </c>
      <c r="AE8" t="str">
        <f t="shared" si="12"/>
        <v>14.1%</v>
      </c>
      <c r="AF8" t="str">
        <f t="shared" si="13"/>
        <v>7.3%</v>
      </c>
      <c r="AG8" t="str">
        <f t="shared" si="14"/>
        <v>7.1%</v>
      </c>
      <c r="AH8" t="str">
        <f t="shared" si="15"/>
        <v>4.6%</v>
      </c>
      <c r="AI8" t="str">
        <f t="shared" si="16"/>
        <v>5.1%</v>
      </c>
      <c r="AJ8" t="str">
        <f t="shared" si="17"/>
        <v>3.7%</v>
      </c>
      <c r="AK8" t="str">
        <f t="shared" si="18"/>
        <v>0.02%</v>
      </c>
    </row>
    <row r="9" spans="1:37" x14ac:dyDescent="0.25">
      <c r="A9">
        <v>2018</v>
      </c>
      <c r="B9">
        <v>8</v>
      </c>
      <c r="C9" s="64" t="s">
        <v>76</v>
      </c>
      <c r="D9">
        <f>SUMIFS('Trabajadores protegidos_input'!$H:$H,'Trabajadores protegidos_input'!$B:$B,'Trabajadadores protegidos'!$C9,'Trabajadores protegidos_input'!$C:$C,'Trabajadadores protegidos'!D$1)</f>
        <v>369061</v>
      </c>
      <c r="E9">
        <f>SUMIFS('Trabajadores protegidos_input'!$H:$H,'Trabajadores protegidos_input'!$B:$B,'Trabajadadores protegidos'!$C9,'Trabajadores protegidos_input'!$C:$C,'Trabajadadores protegidos'!E$1)</f>
        <v>42919</v>
      </c>
      <c r="F9">
        <f>SUMIFS('Trabajadores protegidos_input'!$H:$H,'Trabajadores protegidos_input'!$B:$B,'Trabajadadores protegidos'!$C9,'Trabajadores protegidos_input'!$C:$C,'Trabajadadores protegidos'!F$1)</f>
        <v>77336</v>
      </c>
      <c r="G9">
        <f>SUMIFS('Trabajadores protegidos_input'!$H:$H,'Trabajadores protegidos_input'!$B:$B,'Trabajadadores protegidos'!$C9,'Trabajadores protegidos_input'!$C:$C,'Trabajadadores protegidos'!G$1)</f>
        <v>543055</v>
      </c>
      <c r="H9">
        <f>SUMIFS('Trabajadores protegidos_input'!$H:$H,'Trabajadores protegidos_input'!$B:$B,'Trabajadadores protegidos'!$C9,'Trabajadores protegidos_input'!$C:$C,'Trabajadadores protegidos'!H$1)</f>
        <v>32296</v>
      </c>
      <c r="I9">
        <f>SUMIFS('Trabajadores protegidos_input'!$H:$H,'Trabajadores protegidos_input'!$B:$B,'Trabajadadores protegidos'!$C9,'Trabajadores protegidos_input'!$C:$C,'Trabajadadores protegidos'!I$1)</f>
        <v>667738</v>
      </c>
      <c r="J9">
        <f>SUMIFS('Trabajadores protegidos_input'!$H:$H,'Trabajadores protegidos_input'!$B:$B,'Trabajadadores protegidos'!$C9,'Trabajadores protegidos_input'!$C:$C,'Trabajadadores protegidos'!J$1)</f>
        <v>892289</v>
      </c>
      <c r="K9">
        <f>SUMIFS('Trabajadores protegidos_input'!$H:$H,'Trabajadores protegidos_input'!$B:$B,'Trabajadadores protegidos'!$C9,'Trabajadores protegidos_input'!$C:$C,'Trabajadadores protegidos'!K$1)</f>
        <v>298721</v>
      </c>
      <c r="L9">
        <f>SUMIFS('Trabajadores protegidos_input'!$H:$H,'Trabajadores protegidos_input'!$B:$B,'Trabajadadores protegidos'!$C9,'Trabajadores protegidos_input'!$C:$C,'Trabajadadores protegidos'!L$1)</f>
        <v>422637</v>
      </c>
      <c r="M9">
        <f>SUMIFS('Trabajadores protegidos_input'!$H:$H,'Trabajadores protegidos_input'!$B:$B,'Trabajadadores protegidos'!$C9,'Trabajadores protegidos_input'!$C:$C,'Trabajadadores protegidos'!M$1)</f>
        <v>196180</v>
      </c>
      <c r="N9">
        <f>SUMIFS('Trabajadores protegidos_input'!$H:$H,'Trabajadores protegidos_input'!$B:$B,'Trabajadadores protegidos'!$C9,'Trabajadores protegidos_input'!$C:$C,'Trabajadadores protegidos'!N$1)</f>
        <v>856769</v>
      </c>
      <c r="O9">
        <f>SUMIFS('Trabajadores protegidos_input'!$H:$H,'Trabajadores protegidos_input'!$B:$B,'Trabajadadores protegidos'!$C9,'Trabajadores protegidos_input'!$C:$C,'Trabajadadores protegidos'!O$1)</f>
        <v>441955</v>
      </c>
      <c r="P9">
        <f>SUMIFS('Trabajadores protegidos_input'!$H:$H,'Trabajadores protegidos_input'!$B:$B,'Trabajadadores protegidos'!$C9,'Trabajadores protegidos_input'!$C:$C,'Trabajadadores protegidos'!P$1)</f>
        <v>433364</v>
      </c>
      <c r="Q9">
        <f>SUMIFS('Trabajadores protegidos_input'!$H:$H,'Trabajadores protegidos_input'!$B:$B,'Trabajadadores protegidos'!$C9,'Trabajadores protegidos_input'!$C:$C,'Trabajadadores protegidos'!Q$1)</f>
        <v>278858</v>
      </c>
      <c r="R9">
        <f>SUMIFS('Trabajadores protegidos_input'!$H:$H,'Trabajadores protegidos_input'!$B:$B,'Trabajadadores protegidos'!$C9,'Trabajadores protegidos_input'!$C:$C,'Trabajadadores protegidos'!R$1)</f>
        <v>312547</v>
      </c>
      <c r="S9">
        <f>SUMIFS('Trabajadores protegidos_input'!$H:$H,'Trabajadores protegidos_input'!$B:$B,'Trabajadadores protegidos'!$C9,'Trabajadores protegidos_input'!$C:$C,'Trabajadadores protegidos'!S$1)</f>
        <v>223556</v>
      </c>
      <c r="T9">
        <f>SUMIFS('Trabajadores protegidos_input'!$H:$H,'Trabajadores protegidos_input'!$B:$B,'Trabajadadores protegidos'!$C9,'Trabajadores protegidos_input'!$C:$C,'Trabajadadores protegidos'!T$1)</f>
        <v>1044</v>
      </c>
      <c r="U9" t="str">
        <f t="shared" si="2"/>
        <v>6.1%</v>
      </c>
      <c r="V9" t="str">
        <f t="shared" si="3"/>
        <v>0.7%</v>
      </c>
      <c r="W9" t="str">
        <f t="shared" si="4"/>
        <v>1.3%</v>
      </c>
      <c r="X9" t="str">
        <f t="shared" si="5"/>
        <v>8.9%</v>
      </c>
      <c r="Y9" t="str">
        <f t="shared" si="6"/>
        <v>0.5%</v>
      </c>
      <c r="Z9" t="str">
        <f t="shared" si="7"/>
        <v>11%</v>
      </c>
      <c r="AA9" t="str">
        <f t="shared" si="8"/>
        <v>14.7%</v>
      </c>
      <c r="AB9" t="str">
        <f t="shared" si="9"/>
        <v>4.9%</v>
      </c>
      <c r="AC9" t="str">
        <f t="shared" si="10"/>
        <v>6.9%</v>
      </c>
      <c r="AD9" t="str">
        <f t="shared" si="11"/>
        <v>3.2%</v>
      </c>
      <c r="AE9" t="str">
        <f t="shared" si="12"/>
        <v>14.1%</v>
      </c>
      <c r="AF9" t="str">
        <f t="shared" si="13"/>
        <v>7.3%</v>
      </c>
      <c r="AG9" t="str">
        <f t="shared" si="14"/>
        <v>7.1%</v>
      </c>
      <c r="AH9" t="str">
        <f t="shared" si="15"/>
        <v>4.6%</v>
      </c>
      <c r="AI9" t="str">
        <f t="shared" si="16"/>
        <v>5.1%</v>
      </c>
      <c r="AJ9" t="str">
        <f t="shared" si="17"/>
        <v>3.7%</v>
      </c>
      <c r="AK9" t="str">
        <f t="shared" si="18"/>
        <v>0.02%</v>
      </c>
    </row>
    <row r="10" spans="1:37" x14ac:dyDescent="0.25">
      <c r="A10">
        <v>2018</v>
      </c>
      <c r="B10">
        <v>9</v>
      </c>
      <c r="C10" s="64" t="s">
        <v>77</v>
      </c>
      <c r="D10">
        <f>SUMIFS('Trabajadores protegidos_input'!$H:$H,'Trabajadores protegidos_input'!$B:$B,'Trabajadadores protegidos'!$C10,'Trabajadores protegidos_input'!$C:$C,'Trabajadadores protegidos'!D$1)</f>
        <v>351891</v>
      </c>
      <c r="E10">
        <f>SUMIFS('Trabajadores protegidos_input'!$H:$H,'Trabajadores protegidos_input'!$B:$B,'Trabajadadores protegidos'!$C10,'Trabajadores protegidos_input'!$C:$C,'Trabajadadores protegidos'!E$1)</f>
        <v>42018</v>
      </c>
      <c r="F10">
        <f>SUMIFS('Trabajadores protegidos_input'!$H:$H,'Trabajadores protegidos_input'!$B:$B,'Trabajadadores protegidos'!$C10,'Trabajadores protegidos_input'!$C:$C,'Trabajadadores protegidos'!F$1)</f>
        <v>77626</v>
      </c>
      <c r="G10">
        <f>SUMIFS('Trabajadores protegidos_input'!$H:$H,'Trabajadores protegidos_input'!$B:$B,'Trabajadadores protegidos'!$C10,'Trabajadores protegidos_input'!$C:$C,'Trabajadadores protegidos'!G$1)</f>
        <v>539370</v>
      </c>
      <c r="H10">
        <f>SUMIFS('Trabajadores protegidos_input'!$H:$H,'Trabajadores protegidos_input'!$B:$B,'Trabajadadores protegidos'!$C10,'Trabajadores protegidos_input'!$C:$C,'Trabajadadores protegidos'!H$1)</f>
        <v>32192</v>
      </c>
      <c r="I10">
        <f>SUMIFS('Trabajadores protegidos_input'!$H:$H,'Trabajadores protegidos_input'!$B:$B,'Trabajadadores protegidos'!$C10,'Trabajadores protegidos_input'!$C:$C,'Trabajadadores protegidos'!I$1)</f>
        <v>655646</v>
      </c>
      <c r="J10">
        <f>SUMIFS('Trabajadores protegidos_input'!$H:$H,'Trabajadores protegidos_input'!$B:$B,'Trabajadadores protegidos'!$C10,'Trabajadores protegidos_input'!$C:$C,'Trabajadadores protegidos'!J$1)</f>
        <v>889677</v>
      </c>
      <c r="K10">
        <f>SUMIFS('Trabajadores protegidos_input'!$H:$H,'Trabajadores protegidos_input'!$B:$B,'Trabajadadores protegidos'!$C10,'Trabajadores protegidos_input'!$C:$C,'Trabajadadores protegidos'!K$1)</f>
        <v>298588</v>
      </c>
      <c r="L10">
        <f>SUMIFS('Trabajadores protegidos_input'!$H:$H,'Trabajadores protegidos_input'!$B:$B,'Trabajadadores protegidos'!$C10,'Trabajadores protegidos_input'!$C:$C,'Trabajadadores protegidos'!L$1)</f>
        <v>422789</v>
      </c>
      <c r="M10">
        <f>SUMIFS('Trabajadores protegidos_input'!$H:$H,'Trabajadores protegidos_input'!$B:$B,'Trabajadadores protegidos'!$C10,'Trabajadores protegidos_input'!$C:$C,'Trabajadadores protegidos'!M$1)</f>
        <v>195784</v>
      </c>
      <c r="N10">
        <f>SUMIFS('Trabajadores protegidos_input'!$H:$H,'Trabajadores protegidos_input'!$B:$B,'Trabajadadores protegidos'!$C10,'Trabajadores protegidos_input'!$C:$C,'Trabajadadores protegidos'!N$1)</f>
        <v>850674</v>
      </c>
      <c r="O10">
        <f>SUMIFS('Trabajadores protegidos_input'!$H:$H,'Trabajadores protegidos_input'!$B:$B,'Trabajadadores protegidos'!$C10,'Trabajadores protegidos_input'!$C:$C,'Trabajadadores protegidos'!O$1)</f>
        <v>443825</v>
      </c>
      <c r="P10">
        <f>SUMIFS('Trabajadores protegidos_input'!$H:$H,'Trabajadores protegidos_input'!$B:$B,'Trabajadadores protegidos'!$C10,'Trabajadores protegidos_input'!$C:$C,'Trabajadadores protegidos'!P$1)</f>
        <v>436935</v>
      </c>
      <c r="Q10">
        <f>SUMIFS('Trabajadores protegidos_input'!$H:$H,'Trabajadores protegidos_input'!$B:$B,'Trabajadadores protegidos'!$C10,'Trabajadores protegidos_input'!$C:$C,'Trabajadadores protegidos'!Q$1)</f>
        <v>280620</v>
      </c>
      <c r="R10">
        <f>SUMIFS('Trabajadores protegidos_input'!$H:$H,'Trabajadores protegidos_input'!$B:$B,'Trabajadadores protegidos'!$C10,'Trabajadores protegidos_input'!$C:$C,'Trabajadadores protegidos'!R$1)</f>
        <v>311078</v>
      </c>
      <c r="S10">
        <f>SUMIFS('Trabajadores protegidos_input'!$H:$H,'Trabajadores protegidos_input'!$B:$B,'Trabajadadores protegidos'!$C10,'Trabajadores protegidos_input'!$C:$C,'Trabajadadores protegidos'!S$1)</f>
        <v>222084</v>
      </c>
      <c r="T10">
        <f>SUMIFS('Trabajadores protegidos_input'!$H:$H,'Trabajadores protegidos_input'!$B:$B,'Trabajadadores protegidos'!$C10,'Trabajadores protegidos_input'!$C:$C,'Trabajadadores protegidos'!T$1)</f>
        <v>1037</v>
      </c>
      <c r="U10" t="str">
        <f t="shared" si="2"/>
        <v>5.8%</v>
      </c>
      <c r="V10" t="str">
        <f t="shared" si="3"/>
        <v>0.7%</v>
      </c>
      <c r="W10" t="str">
        <f t="shared" si="4"/>
        <v>1.3%</v>
      </c>
      <c r="X10" t="str">
        <f t="shared" si="5"/>
        <v>8.9%</v>
      </c>
      <c r="Y10" t="str">
        <f t="shared" si="6"/>
        <v>0.5%</v>
      </c>
      <c r="Z10" t="str">
        <f t="shared" si="7"/>
        <v>10.8%</v>
      </c>
      <c r="AA10" t="str">
        <f t="shared" si="8"/>
        <v>14.7%</v>
      </c>
      <c r="AB10" t="str">
        <f t="shared" si="9"/>
        <v>4.9%</v>
      </c>
      <c r="AC10" t="str">
        <f t="shared" si="10"/>
        <v>7%</v>
      </c>
      <c r="AD10" t="str">
        <f t="shared" si="11"/>
        <v>3.2%</v>
      </c>
      <c r="AE10" t="str">
        <f t="shared" si="12"/>
        <v>14.1%</v>
      </c>
      <c r="AF10" t="str">
        <f t="shared" si="13"/>
        <v>7.3%</v>
      </c>
      <c r="AG10" t="str">
        <f t="shared" si="14"/>
        <v>7.2%</v>
      </c>
      <c r="AH10" t="str">
        <f t="shared" si="15"/>
        <v>4.6%</v>
      </c>
      <c r="AI10" t="str">
        <f t="shared" si="16"/>
        <v>5.1%</v>
      </c>
      <c r="AJ10" t="str">
        <f t="shared" si="17"/>
        <v>3.7%</v>
      </c>
      <c r="AK10" t="str">
        <f t="shared" si="18"/>
        <v>0.02%</v>
      </c>
    </row>
    <row r="11" spans="1:37" x14ac:dyDescent="0.25">
      <c r="A11">
        <v>2018</v>
      </c>
      <c r="B11">
        <v>10</v>
      </c>
      <c r="C11" s="64" t="s">
        <v>78</v>
      </c>
      <c r="D11">
        <f>SUMIFS('Trabajadores protegidos_input'!$H:$H,'Trabajadores protegidos_input'!$B:$B,'Trabajadadores protegidos'!$C11,'Trabajadores protegidos_input'!$C:$C,'Trabajadadores protegidos'!D$1)</f>
        <v>375470</v>
      </c>
      <c r="E11">
        <f>SUMIFS('Trabajadores protegidos_input'!$H:$H,'Trabajadores protegidos_input'!$B:$B,'Trabajadadores protegidos'!$C11,'Trabajadores protegidos_input'!$C:$C,'Trabajadadores protegidos'!E$1)</f>
        <v>44015</v>
      </c>
      <c r="F11">
        <f>SUMIFS('Trabajadores protegidos_input'!$H:$H,'Trabajadores protegidos_input'!$B:$B,'Trabajadadores protegidos'!$C11,'Trabajadores protegidos_input'!$C:$C,'Trabajadadores protegidos'!F$1)</f>
        <v>78248</v>
      </c>
      <c r="G11">
        <f>SUMIFS('Trabajadores protegidos_input'!$H:$H,'Trabajadores protegidos_input'!$B:$B,'Trabajadadores protegidos'!$C11,'Trabajadores protegidos_input'!$C:$C,'Trabajadadores protegidos'!G$1)</f>
        <v>545872</v>
      </c>
      <c r="H11">
        <f>SUMIFS('Trabajadores protegidos_input'!$H:$H,'Trabajadores protegidos_input'!$B:$B,'Trabajadadores protegidos'!$C11,'Trabajadores protegidos_input'!$C:$C,'Trabajadadores protegidos'!H$1)</f>
        <v>31760</v>
      </c>
      <c r="I11">
        <f>SUMIFS('Trabajadores protegidos_input'!$H:$H,'Trabajadores protegidos_input'!$B:$B,'Trabajadadores protegidos'!$C11,'Trabajadores protegidos_input'!$C:$C,'Trabajadadores protegidos'!I$1)</f>
        <v>680658</v>
      </c>
      <c r="J11">
        <f>SUMIFS('Trabajadores protegidos_input'!$H:$H,'Trabajadores protegidos_input'!$B:$B,'Trabajadadores protegidos'!$C11,'Trabajadores protegidos_input'!$C:$C,'Trabajadadores protegidos'!J$1)</f>
        <v>898575</v>
      </c>
      <c r="K11">
        <f>SUMIFS('Trabajadores protegidos_input'!$H:$H,'Trabajadores protegidos_input'!$B:$B,'Trabajadadores protegidos'!$C11,'Trabajadores protegidos_input'!$C:$C,'Trabajadadores protegidos'!K$1)</f>
        <v>301605</v>
      </c>
      <c r="L11">
        <f>SUMIFS('Trabajadores protegidos_input'!$H:$H,'Trabajadores protegidos_input'!$B:$B,'Trabajadadores protegidos'!$C11,'Trabajadores protegidos_input'!$C:$C,'Trabajadadores protegidos'!L$1)</f>
        <v>425465</v>
      </c>
      <c r="M11">
        <f>SUMIFS('Trabajadores protegidos_input'!$H:$H,'Trabajadores protegidos_input'!$B:$B,'Trabajadadores protegidos'!$C11,'Trabajadores protegidos_input'!$C:$C,'Trabajadadores protegidos'!M$1)</f>
        <v>194535</v>
      </c>
      <c r="N11">
        <f>SUMIFS('Trabajadores protegidos_input'!$H:$H,'Trabajadores protegidos_input'!$B:$B,'Trabajadadores protegidos'!$C11,'Trabajadores protegidos_input'!$C:$C,'Trabajadadores protegidos'!N$1)</f>
        <v>868723</v>
      </c>
      <c r="O11">
        <f>SUMIFS('Trabajadores protegidos_input'!$H:$H,'Trabajadores protegidos_input'!$B:$B,'Trabajadadores protegidos'!$C11,'Trabajadores protegidos_input'!$C:$C,'Trabajadadores protegidos'!O$1)</f>
        <v>446016</v>
      </c>
      <c r="P11">
        <f>SUMIFS('Trabajadores protegidos_input'!$H:$H,'Trabajadores protegidos_input'!$B:$B,'Trabajadadores protegidos'!$C11,'Trabajadores protegidos_input'!$C:$C,'Trabajadadores protegidos'!P$1)</f>
        <v>434523</v>
      </c>
      <c r="Q11">
        <f>SUMIFS('Trabajadores protegidos_input'!$H:$H,'Trabajadores protegidos_input'!$B:$B,'Trabajadadores protegidos'!$C11,'Trabajadores protegidos_input'!$C:$C,'Trabajadadores protegidos'!Q$1)</f>
        <v>282246</v>
      </c>
      <c r="R11">
        <f>SUMIFS('Trabajadores protegidos_input'!$H:$H,'Trabajadores protegidos_input'!$B:$B,'Trabajadadores protegidos'!$C11,'Trabajadores protegidos_input'!$C:$C,'Trabajadadores protegidos'!R$1)</f>
        <v>312959</v>
      </c>
      <c r="S11">
        <f>SUMIFS('Trabajadores protegidos_input'!$H:$H,'Trabajadores protegidos_input'!$B:$B,'Trabajadadores protegidos'!$C11,'Trabajadores protegidos_input'!$C:$C,'Trabajadadores protegidos'!S$1)</f>
        <v>231436</v>
      </c>
      <c r="T11">
        <f>SUMIFS('Trabajadores protegidos_input'!$H:$H,'Trabajadores protegidos_input'!$B:$B,'Trabajadadores protegidos'!$C11,'Trabajadores protegidos_input'!$C:$C,'Trabajadadores protegidos'!T$1)</f>
        <v>1054</v>
      </c>
      <c r="U11" t="str">
        <f t="shared" si="2"/>
        <v>6.1%</v>
      </c>
      <c r="V11" t="str">
        <f t="shared" si="3"/>
        <v>0.7%</v>
      </c>
      <c r="W11" t="str">
        <f t="shared" si="4"/>
        <v>1.3%</v>
      </c>
      <c r="X11" t="str">
        <f t="shared" si="5"/>
        <v>8.9%</v>
      </c>
      <c r="Y11" t="str">
        <f t="shared" si="6"/>
        <v>0.5%</v>
      </c>
      <c r="Z11" t="str">
        <f t="shared" si="7"/>
        <v>11.1%</v>
      </c>
      <c r="AA11" t="str">
        <f t="shared" si="8"/>
        <v>14.6%</v>
      </c>
      <c r="AB11" t="str">
        <f t="shared" si="9"/>
        <v>4.9%</v>
      </c>
      <c r="AC11" t="str">
        <f t="shared" si="10"/>
        <v>6.9%</v>
      </c>
      <c r="AD11" t="str">
        <f t="shared" si="11"/>
        <v>3.2%</v>
      </c>
      <c r="AE11" t="str">
        <f t="shared" si="12"/>
        <v>14.1%</v>
      </c>
      <c r="AF11" t="str">
        <f t="shared" si="13"/>
        <v>7.2%</v>
      </c>
      <c r="AG11" t="str">
        <f t="shared" si="14"/>
        <v>7.1%</v>
      </c>
      <c r="AH11" t="str">
        <f t="shared" si="15"/>
        <v>4.6%</v>
      </c>
      <c r="AI11" t="str">
        <f t="shared" si="16"/>
        <v>5.1%</v>
      </c>
      <c r="AJ11" t="str">
        <f t="shared" si="17"/>
        <v>3.8%</v>
      </c>
      <c r="AK11" t="str">
        <f t="shared" si="18"/>
        <v>0.02%</v>
      </c>
    </row>
    <row r="12" spans="1:37" x14ac:dyDescent="0.25">
      <c r="A12">
        <v>2018</v>
      </c>
      <c r="B12">
        <v>11</v>
      </c>
      <c r="C12" s="64" t="s">
        <v>79</v>
      </c>
      <c r="D12">
        <f>SUMIFS('Trabajadores protegidos_input'!$H:$H,'Trabajadores protegidos_input'!$B:$B,'Trabajadadores protegidos'!$C12,'Trabajadores protegidos_input'!$C:$C,'Trabajadadores protegidos'!D$1)</f>
        <v>460713</v>
      </c>
      <c r="E12">
        <f>SUMIFS('Trabajadores protegidos_input'!$H:$H,'Trabajadores protegidos_input'!$B:$B,'Trabajadadores protegidos'!$C12,'Trabajadores protegidos_input'!$C:$C,'Trabajadadores protegidos'!E$1)</f>
        <v>44566</v>
      </c>
      <c r="F12">
        <f>SUMIFS('Trabajadores protegidos_input'!$H:$H,'Trabajadores protegidos_input'!$B:$B,'Trabajadadores protegidos'!$C12,'Trabajadores protegidos_input'!$C:$C,'Trabajadadores protegidos'!F$1)</f>
        <v>78464</v>
      </c>
      <c r="G12">
        <f>SUMIFS('Trabajadores protegidos_input'!$H:$H,'Trabajadores protegidos_input'!$B:$B,'Trabajadadores protegidos'!$C12,'Trabajadores protegidos_input'!$C:$C,'Trabajadadores protegidos'!G$1)</f>
        <v>550240</v>
      </c>
      <c r="H12">
        <f>SUMIFS('Trabajadores protegidos_input'!$H:$H,'Trabajadores protegidos_input'!$B:$B,'Trabajadadores protegidos'!$C12,'Trabajadores protegidos_input'!$C:$C,'Trabajadadores protegidos'!H$1)</f>
        <v>31754</v>
      </c>
      <c r="I12">
        <f>SUMIFS('Trabajadores protegidos_input'!$H:$H,'Trabajadores protegidos_input'!$B:$B,'Trabajadadores protegidos'!$C12,'Trabajadores protegidos_input'!$C:$C,'Trabajadadores protegidos'!I$1)</f>
        <v>696748</v>
      </c>
      <c r="J12">
        <f>SUMIFS('Trabajadores protegidos_input'!$H:$H,'Trabajadores protegidos_input'!$B:$B,'Trabajadadores protegidos'!$C12,'Trabajadores protegidos_input'!$C:$C,'Trabajadadores protegidos'!J$1)</f>
        <v>919467</v>
      </c>
      <c r="K12">
        <f>SUMIFS('Trabajadores protegidos_input'!$H:$H,'Trabajadores protegidos_input'!$B:$B,'Trabajadadores protegidos'!$C12,'Trabajadores protegidos_input'!$C:$C,'Trabajadadores protegidos'!K$1)</f>
        <v>305367</v>
      </c>
      <c r="L12">
        <f>SUMIFS('Trabajadores protegidos_input'!$H:$H,'Trabajadores protegidos_input'!$B:$B,'Trabajadadores protegidos'!$C12,'Trabajadores protegidos_input'!$C:$C,'Trabajadadores protegidos'!L$1)</f>
        <v>430661</v>
      </c>
      <c r="M12">
        <f>SUMIFS('Trabajadores protegidos_input'!$H:$H,'Trabajadores protegidos_input'!$B:$B,'Trabajadadores protegidos'!$C12,'Trabajadores protegidos_input'!$C:$C,'Trabajadadores protegidos'!M$1)</f>
        <v>198995</v>
      </c>
      <c r="N12">
        <f>SUMIFS('Trabajadores protegidos_input'!$H:$H,'Trabajadores protegidos_input'!$B:$B,'Trabajadadores protegidos'!$C12,'Trabajadores protegidos_input'!$C:$C,'Trabajadadores protegidos'!N$1)</f>
        <v>870408</v>
      </c>
      <c r="O12">
        <f>SUMIFS('Trabajadores protegidos_input'!$H:$H,'Trabajadores protegidos_input'!$B:$B,'Trabajadadores protegidos'!$C12,'Trabajadores protegidos_input'!$C:$C,'Trabajadadores protegidos'!O$1)</f>
        <v>447200</v>
      </c>
      <c r="P12">
        <f>SUMIFS('Trabajadores protegidos_input'!$H:$H,'Trabajadores protegidos_input'!$B:$B,'Trabajadadores protegidos'!$C12,'Trabajadores protegidos_input'!$C:$C,'Trabajadadores protegidos'!P$1)</f>
        <v>434837</v>
      </c>
      <c r="Q12">
        <f>SUMIFS('Trabajadores protegidos_input'!$H:$H,'Trabajadores protegidos_input'!$B:$B,'Trabajadadores protegidos'!$C12,'Trabajadores protegidos_input'!$C:$C,'Trabajadadores protegidos'!Q$1)</f>
        <v>283735</v>
      </c>
      <c r="R12">
        <f>SUMIFS('Trabajadores protegidos_input'!$H:$H,'Trabajadores protegidos_input'!$B:$B,'Trabajadadores protegidos'!$C12,'Trabajadores protegidos_input'!$C:$C,'Trabajadadores protegidos'!R$1)</f>
        <v>315555</v>
      </c>
      <c r="S12">
        <f>SUMIFS('Trabajadores protegidos_input'!$H:$H,'Trabajadores protegidos_input'!$B:$B,'Trabajadadores protegidos'!$C12,'Trabajadores protegidos_input'!$C:$C,'Trabajadadores protegidos'!S$1)</f>
        <v>227463</v>
      </c>
      <c r="T12">
        <f>SUMIFS('Trabajadores protegidos_input'!$H:$H,'Trabajadores protegidos_input'!$B:$B,'Trabajadadores protegidos'!$C12,'Trabajadores protegidos_input'!$C:$C,'Trabajadadores protegidos'!T$1)</f>
        <v>1076</v>
      </c>
      <c r="U12" t="str">
        <f t="shared" si="2"/>
        <v>7.3%</v>
      </c>
      <c r="V12" t="str">
        <f t="shared" si="3"/>
        <v>0.7%</v>
      </c>
      <c r="W12" t="str">
        <f t="shared" si="4"/>
        <v>1.2%</v>
      </c>
      <c r="X12" t="str">
        <f t="shared" si="5"/>
        <v>8.7%</v>
      </c>
      <c r="Y12" t="str">
        <f t="shared" si="6"/>
        <v>0.5%</v>
      </c>
      <c r="Z12" t="str">
        <f t="shared" si="7"/>
        <v>11.1%</v>
      </c>
      <c r="AA12" t="str">
        <f t="shared" si="8"/>
        <v>14.6%</v>
      </c>
      <c r="AB12" t="str">
        <f t="shared" si="9"/>
        <v>4.8%</v>
      </c>
      <c r="AC12" t="str">
        <f t="shared" si="10"/>
        <v>6.8%</v>
      </c>
      <c r="AD12" t="str">
        <f t="shared" si="11"/>
        <v>3.2%</v>
      </c>
      <c r="AE12" t="str">
        <f t="shared" si="12"/>
        <v>13.8%</v>
      </c>
      <c r="AF12" t="str">
        <f t="shared" si="13"/>
        <v>7.1%</v>
      </c>
      <c r="AG12" t="str">
        <f t="shared" si="14"/>
        <v>6.9%</v>
      </c>
      <c r="AH12" t="str">
        <f t="shared" si="15"/>
        <v>4.5%</v>
      </c>
      <c r="AI12" t="str">
        <f t="shared" si="16"/>
        <v>5%</v>
      </c>
      <c r="AJ12" t="str">
        <f t="shared" si="17"/>
        <v>3.6%</v>
      </c>
      <c r="AK12" t="str">
        <f t="shared" si="18"/>
        <v>0.02%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H275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5" sqref="E15"/>
    </sheetView>
  </sheetViews>
  <sheetFormatPr baseColWidth="10" defaultRowHeight="15" x14ac:dyDescent="0.25"/>
  <sheetData>
    <row r="1" spans="1:8" x14ac:dyDescent="0.25">
      <c r="C1" t="s">
        <v>57</v>
      </c>
    </row>
    <row r="2" spans="1:8" x14ac:dyDescent="0.25">
      <c r="C2" t="s">
        <v>58</v>
      </c>
    </row>
    <row r="3" spans="1:8" ht="25.5" x14ac:dyDescent="0.25">
      <c r="A3" t="s">
        <v>16</v>
      </c>
      <c r="B3" t="s">
        <v>18</v>
      </c>
      <c r="C3" s="45" t="s">
        <v>38</v>
      </c>
      <c r="D3" s="33" t="s">
        <v>1</v>
      </c>
      <c r="E3" s="34" t="s">
        <v>2</v>
      </c>
      <c r="F3" s="34" t="s">
        <v>3</v>
      </c>
      <c r="G3" s="34" t="s">
        <v>59</v>
      </c>
      <c r="H3" s="35" t="s">
        <v>4</v>
      </c>
    </row>
    <row r="4" spans="1:8" x14ac:dyDescent="0.25">
      <c r="A4">
        <v>2018</v>
      </c>
      <c r="B4" s="68" t="s">
        <v>69</v>
      </c>
      <c r="C4" s="36" t="s">
        <v>40</v>
      </c>
      <c r="D4" s="16">
        <v>251087</v>
      </c>
      <c r="E4" s="17">
        <v>178941</v>
      </c>
      <c r="F4" s="17">
        <v>31893</v>
      </c>
      <c r="G4" s="17">
        <v>56385</v>
      </c>
      <c r="H4" s="18">
        <v>518306</v>
      </c>
    </row>
    <row r="5" spans="1:8" x14ac:dyDescent="0.25">
      <c r="A5">
        <v>2018</v>
      </c>
      <c r="B5" s="68" t="s">
        <v>69</v>
      </c>
      <c r="C5" s="37" t="s">
        <v>41</v>
      </c>
      <c r="D5" s="22">
        <v>26794</v>
      </c>
      <c r="E5" s="23">
        <v>11182</v>
      </c>
      <c r="F5" s="23">
        <v>2420</v>
      </c>
      <c r="G5" s="23">
        <v>2321</v>
      </c>
      <c r="H5" s="18">
        <v>42717</v>
      </c>
    </row>
    <row r="6" spans="1:8" x14ac:dyDescent="0.25">
      <c r="A6">
        <v>2018</v>
      </c>
      <c r="B6" s="68" t="s">
        <v>69</v>
      </c>
      <c r="C6" s="37" t="s">
        <v>42</v>
      </c>
      <c r="D6" s="22">
        <v>28764</v>
      </c>
      <c r="E6" s="23">
        <v>26645</v>
      </c>
      <c r="F6" s="23">
        <v>4778</v>
      </c>
      <c r="G6" s="23">
        <v>15566</v>
      </c>
      <c r="H6" s="18">
        <v>75753</v>
      </c>
    </row>
    <row r="7" spans="1:8" x14ac:dyDescent="0.25">
      <c r="A7">
        <v>2018</v>
      </c>
      <c r="B7" s="68" t="s">
        <v>69</v>
      </c>
      <c r="C7" s="37" t="s">
        <v>43</v>
      </c>
      <c r="D7" s="22">
        <v>273968</v>
      </c>
      <c r="E7" s="23">
        <v>172309</v>
      </c>
      <c r="F7" s="23">
        <v>67650</v>
      </c>
      <c r="G7" s="23">
        <v>31140</v>
      </c>
      <c r="H7" s="18">
        <v>545067</v>
      </c>
    </row>
    <row r="8" spans="1:8" x14ac:dyDescent="0.25">
      <c r="A8">
        <v>2018</v>
      </c>
      <c r="B8" s="68" t="s">
        <v>69</v>
      </c>
      <c r="C8" s="37" t="s">
        <v>44</v>
      </c>
      <c r="D8" s="22">
        <v>14099</v>
      </c>
      <c r="E8" s="23">
        <v>14001</v>
      </c>
      <c r="F8" s="23">
        <v>1987</v>
      </c>
      <c r="G8" s="23">
        <v>2971</v>
      </c>
      <c r="H8" s="18">
        <v>33058</v>
      </c>
    </row>
    <row r="9" spans="1:8" x14ac:dyDescent="0.25">
      <c r="A9">
        <v>2018</v>
      </c>
      <c r="B9" s="68" t="s">
        <v>69</v>
      </c>
      <c r="C9" s="38" t="s">
        <v>45</v>
      </c>
      <c r="D9" s="39">
        <v>172228</v>
      </c>
      <c r="E9" s="40">
        <v>379984</v>
      </c>
      <c r="F9" s="40">
        <v>49196</v>
      </c>
      <c r="G9" s="40">
        <v>41678</v>
      </c>
      <c r="H9" s="9">
        <v>643086</v>
      </c>
    </row>
    <row r="10" spans="1:8" x14ac:dyDescent="0.25">
      <c r="A10">
        <v>2018</v>
      </c>
      <c r="B10" s="68" t="s">
        <v>69</v>
      </c>
      <c r="C10" s="37" t="s">
        <v>46</v>
      </c>
      <c r="D10" s="22">
        <v>342652</v>
      </c>
      <c r="E10" s="23">
        <v>327738</v>
      </c>
      <c r="F10" s="23">
        <v>75266</v>
      </c>
      <c r="G10" s="23">
        <v>110067</v>
      </c>
      <c r="H10" s="18">
        <v>855723</v>
      </c>
    </row>
    <row r="11" spans="1:8" x14ac:dyDescent="0.25">
      <c r="A11">
        <v>2018</v>
      </c>
      <c r="B11" s="68" t="s">
        <v>69</v>
      </c>
      <c r="C11" s="37" t="s">
        <v>47</v>
      </c>
      <c r="D11" s="22">
        <v>112923</v>
      </c>
      <c r="E11" s="23">
        <v>81072</v>
      </c>
      <c r="F11" s="23">
        <v>42411</v>
      </c>
      <c r="G11" s="23">
        <v>39965</v>
      </c>
      <c r="H11" s="18">
        <v>276371</v>
      </c>
    </row>
    <row r="12" spans="1:8" x14ac:dyDescent="0.25">
      <c r="A12">
        <v>2018</v>
      </c>
      <c r="B12" s="68" t="s">
        <v>69</v>
      </c>
      <c r="C12" s="37" t="s">
        <v>48</v>
      </c>
      <c r="D12" s="22">
        <v>157548</v>
      </c>
      <c r="E12" s="23">
        <v>150264</v>
      </c>
      <c r="F12" s="23">
        <v>58216</v>
      </c>
      <c r="G12" s="23">
        <v>47069</v>
      </c>
      <c r="H12" s="18">
        <v>413097</v>
      </c>
    </row>
    <row r="13" spans="1:8" x14ac:dyDescent="0.25">
      <c r="A13">
        <v>2018</v>
      </c>
      <c r="B13" s="68" t="s">
        <v>69</v>
      </c>
      <c r="C13" s="37" t="s">
        <v>49</v>
      </c>
      <c r="D13" s="22">
        <v>68252</v>
      </c>
      <c r="E13" s="23">
        <v>97933</v>
      </c>
      <c r="F13" s="23">
        <v>15253</v>
      </c>
      <c r="G13" s="23">
        <v>10617</v>
      </c>
      <c r="H13" s="18">
        <v>192055</v>
      </c>
    </row>
    <row r="14" spans="1:8" x14ac:dyDescent="0.25">
      <c r="A14">
        <v>2018</v>
      </c>
      <c r="B14" s="68" t="s">
        <v>69</v>
      </c>
      <c r="C14" s="43" t="s">
        <v>50</v>
      </c>
      <c r="D14" s="28">
        <v>411466</v>
      </c>
      <c r="E14" s="29">
        <v>322551</v>
      </c>
      <c r="F14" s="29">
        <v>77038</v>
      </c>
      <c r="G14" s="29">
        <v>72394</v>
      </c>
      <c r="H14" s="30">
        <v>883449</v>
      </c>
    </row>
    <row r="15" spans="1:8" x14ac:dyDescent="0.25">
      <c r="A15">
        <v>2018</v>
      </c>
      <c r="B15" s="68" t="s">
        <v>69</v>
      </c>
      <c r="C15" s="37" t="s">
        <v>51</v>
      </c>
      <c r="D15" s="22">
        <v>215795</v>
      </c>
      <c r="E15" s="23">
        <v>114239</v>
      </c>
      <c r="F15" s="23">
        <v>58590</v>
      </c>
      <c r="G15" s="23">
        <v>37623</v>
      </c>
      <c r="H15" s="18">
        <v>426247</v>
      </c>
    </row>
    <row r="16" spans="1:8" x14ac:dyDescent="0.25">
      <c r="A16">
        <v>2018</v>
      </c>
      <c r="B16" s="68" t="s">
        <v>69</v>
      </c>
      <c r="C16" s="37" t="s">
        <v>52</v>
      </c>
      <c r="D16" s="22">
        <v>223713</v>
      </c>
      <c r="E16" s="23">
        <v>110947</v>
      </c>
      <c r="F16" s="23">
        <v>40543</v>
      </c>
      <c r="G16" s="23">
        <v>31148</v>
      </c>
      <c r="H16" s="18">
        <v>406351</v>
      </c>
    </row>
    <row r="17" spans="1:8" x14ac:dyDescent="0.25">
      <c r="A17">
        <v>2018</v>
      </c>
      <c r="B17" s="68" t="s">
        <v>69</v>
      </c>
      <c r="C17" s="37" t="s">
        <v>53</v>
      </c>
      <c r="D17" s="22">
        <v>99528</v>
      </c>
      <c r="E17" s="23">
        <v>52744</v>
      </c>
      <c r="F17" s="23">
        <v>37039</v>
      </c>
      <c r="G17" s="23">
        <v>73386</v>
      </c>
      <c r="H17" s="18">
        <v>262697</v>
      </c>
    </row>
    <row r="18" spans="1:8" x14ac:dyDescent="0.25">
      <c r="A18">
        <v>2018</v>
      </c>
      <c r="B18" s="68" t="s">
        <v>69</v>
      </c>
      <c r="C18" s="37" t="s">
        <v>54</v>
      </c>
      <c r="D18" s="22">
        <v>159095</v>
      </c>
      <c r="E18" s="23">
        <v>71932</v>
      </c>
      <c r="F18" s="23">
        <v>22733</v>
      </c>
      <c r="G18" s="23">
        <v>53985</v>
      </c>
      <c r="H18" s="18">
        <v>307745</v>
      </c>
    </row>
    <row r="19" spans="1:8" x14ac:dyDescent="0.25">
      <c r="A19">
        <v>2018</v>
      </c>
      <c r="B19" s="68" t="s">
        <v>69</v>
      </c>
      <c r="C19" s="37" t="s">
        <v>55</v>
      </c>
      <c r="D19" s="22">
        <v>17562</v>
      </c>
      <c r="E19" s="23">
        <v>23174</v>
      </c>
      <c r="F19" s="23">
        <v>4945</v>
      </c>
      <c r="G19" s="23">
        <v>157327</v>
      </c>
      <c r="H19" s="18">
        <v>203008</v>
      </c>
    </row>
    <row r="20" spans="1:8" x14ac:dyDescent="0.25">
      <c r="A20">
        <v>2018</v>
      </c>
      <c r="B20" s="68" t="s">
        <v>69</v>
      </c>
      <c r="C20" s="37" t="s">
        <v>56</v>
      </c>
      <c r="D20" s="22">
        <v>137</v>
      </c>
      <c r="E20" s="23">
        <v>528</v>
      </c>
      <c r="F20" s="23">
        <v>37</v>
      </c>
      <c r="G20" s="23">
        <v>269</v>
      </c>
      <c r="H20" s="18">
        <v>971</v>
      </c>
    </row>
    <row r="21" spans="1:8" x14ac:dyDescent="0.25">
      <c r="A21">
        <v>2018</v>
      </c>
      <c r="B21" s="68" t="s">
        <v>70</v>
      </c>
      <c r="C21" s="15" t="s">
        <v>40</v>
      </c>
      <c r="D21" s="19">
        <v>227491</v>
      </c>
      <c r="E21" s="20">
        <v>168967</v>
      </c>
      <c r="F21" s="20">
        <v>31602</v>
      </c>
      <c r="G21" s="20">
        <v>52785</v>
      </c>
      <c r="H21" s="18">
        <v>480845</v>
      </c>
    </row>
    <row r="22" spans="1:8" x14ac:dyDescent="0.25">
      <c r="A22">
        <v>2018</v>
      </c>
      <c r="B22" s="68" t="s">
        <v>70</v>
      </c>
      <c r="C22" s="21" t="s">
        <v>41</v>
      </c>
      <c r="D22" s="24">
        <v>26453</v>
      </c>
      <c r="E22" s="25">
        <v>11142</v>
      </c>
      <c r="F22" s="25">
        <v>2635</v>
      </c>
      <c r="G22" s="25">
        <v>2038</v>
      </c>
      <c r="H22" s="18">
        <v>42268</v>
      </c>
    </row>
    <row r="23" spans="1:8" x14ac:dyDescent="0.25">
      <c r="A23">
        <v>2018</v>
      </c>
      <c r="B23" s="68" t="s">
        <v>70</v>
      </c>
      <c r="C23" s="21" t="s">
        <v>42</v>
      </c>
      <c r="D23" s="24">
        <v>28750</v>
      </c>
      <c r="E23" s="25">
        <v>26723</v>
      </c>
      <c r="F23" s="25">
        <v>4809</v>
      </c>
      <c r="G23" s="25">
        <v>15602</v>
      </c>
      <c r="H23" s="18">
        <v>75884</v>
      </c>
    </row>
    <row r="24" spans="1:8" x14ac:dyDescent="0.25">
      <c r="A24">
        <v>2018</v>
      </c>
      <c r="B24" s="68" t="s">
        <v>70</v>
      </c>
      <c r="C24" s="21" t="s">
        <v>43</v>
      </c>
      <c r="D24" s="24">
        <v>276910</v>
      </c>
      <c r="E24" s="25">
        <v>173881</v>
      </c>
      <c r="F24" s="25">
        <v>67834</v>
      </c>
      <c r="G24" s="25">
        <v>30215</v>
      </c>
      <c r="H24" s="18">
        <v>548840</v>
      </c>
    </row>
    <row r="25" spans="1:8" x14ac:dyDescent="0.25">
      <c r="A25">
        <v>2018</v>
      </c>
      <c r="B25" s="68" t="s">
        <v>70</v>
      </c>
      <c r="C25" s="21" t="s">
        <v>44</v>
      </c>
      <c r="D25" s="24">
        <v>14146</v>
      </c>
      <c r="E25" s="25">
        <v>14106</v>
      </c>
      <c r="F25" s="25">
        <v>1978</v>
      </c>
      <c r="G25" s="25">
        <v>3001</v>
      </c>
      <c r="H25" s="18">
        <v>33231</v>
      </c>
    </row>
    <row r="26" spans="1:8" x14ac:dyDescent="0.25">
      <c r="A26">
        <v>2018</v>
      </c>
      <c r="B26" s="68" t="s">
        <v>70</v>
      </c>
      <c r="C26" s="26" t="s">
        <v>45</v>
      </c>
      <c r="D26" s="39">
        <v>173129</v>
      </c>
      <c r="E26" s="40">
        <v>376125</v>
      </c>
      <c r="F26" s="40">
        <v>47003</v>
      </c>
      <c r="G26" s="40">
        <v>41565</v>
      </c>
      <c r="H26" s="9">
        <v>637822</v>
      </c>
    </row>
    <row r="27" spans="1:8" x14ac:dyDescent="0.25">
      <c r="A27">
        <v>2018</v>
      </c>
      <c r="B27" s="68" t="s">
        <v>70</v>
      </c>
      <c r="C27" s="21" t="s">
        <v>46</v>
      </c>
      <c r="D27" s="24">
        <v>341203</v>
      </c>
      <c r="E27" s="25">
        <v>325776</v>
      </c>
      <c r="F27" s="25">
        <v>73888</v>
      </c>
      <c r="G27" s="25">
        <v>107736</v>
      </c>
      <c r="H27" s="18">
        <v>848603</v>
      </c>
    </row>
    <row r="28" spans="1:8" x14ac:dyDescent="0.25">
      <c r="A28">
        <v>2018</v>
      </c>
      <c r="B28" s="68" t="s">
        <v>70</v>
      </c>
      <c r="C28" s="21" t="s">
        <v>47</v>
      </c>
      <c r="D28" s="24">
        <v>112726</v>
      </c>
      <c r="E28" s="25">
        <v>81080</v>
      </c>
      <c r="F28" s="25">
        <v>42850</v>
      </c>
      <c r="G28" s="25">
        <v>39093</v>
      </c>
      <c r="H28" s="18">
        <v>275749</v>
      </c>
    </row>
    <row r="29" spans="1:8" x14ac:dyDescent="0.25">
      <c r="A29">
        <v>2018</v>
      </c>
      <c r="B29" s="68" t="s">
        <v>70</v>
      </c>
      <c r="C29" s="21" t="s">
        <v>48</v>
      </c>
      <c r="D29" s="24">
        <v>157726</v>
      </c>
      <c r="E29" s="25">
        <v>149645</v>
      </c>
      <c r="F29" s="25">
        <v>57719</v>
      </c>
      <c r="G29" s="25">
        <v>46149</v>
      </c>
      <c r="H29" s="18">
        <v>411239</v>
      </c>
    </row>
    <row r="30" spans="1:8" x14ac:dyDescent="0.25">
      <c r="A30">
        <v>2018</v>
      </c>
      <c r="B30" s="68" t="s">
        <v>70</v>
      </c>
      <c r="C30" s="21" t="s">
        <v>49</v>
      </c>
      <c r="D30" s="24">
        <v>68156</v>
      </c>
      <c r="E30" s="25">
        <v>97749</v>
      </c>
      <c r="F30" s="25">
        <v>14894</v>
      </c>
      <c r="G30" s="25">
        <v>10355</v>
      </c>
      <c r="H30" s="18">
        <v>191154</v>
      </c>
    </row>
    <row r="31" spans="1:8" x14ac:dyDescent="0.25">
      <c r="A31">
        <v>2018</v>
      </c>
      <c r="B31" s="68" t="s">
        <v>70</v>
      </c>
      <c r="C31" s="27" t="s">
        <v>50</v>
      </c>
      <c r="D31" s="28">
        <v>411032</v>
      </c>
      <c r="E31" s="29">
        <v>321804</v>
      </c>
      <c r="F31" s="29">
        <v>77814</v>
      </c>
      <c r="G31" s="29">
        <v>71242</v>
      </c>
      <c r="H31" s="30">
        <v>881892</v>
      </c>
    </row>
    <row r="32" spans="1:8" x14ac:dyDescent="0.25">
      <c r="A32">
        <v>2018</v>
      </c>
      <c r="B32" s="68" t="s">
        <v>70</v>
      </c>
      <c r="C32" s="21" t="s">
        <v>51</v>
      </c>
      <c r="D32" s="24">
        <v>213560</v>
      </c>
      <c r="E32" s="25">
        <v>112940</v>
      </c>
      <c r="F32" s="25">
        <v>59181</v>
      </c>
      <c r="G32" s="25">
        <v>39109</v>
      </c>
      <c r="H32" s="18">
        <v>424790</v>
      </c>
    </row>
    <row r="33" spans="1:8" x14ac:dyDescent="0.25">
      <c r="A33">
        <v>2018</v>
      </c>
      <c r="B33" s="68" t="s">
        <v>70</v>
      </c>
      <c r="C33" s="21" t="s">
        <v>52</v>
      </c>
      <c r="D33" s="24">
        <v>220176</v>
      </c>
      <c r="E33" s="25">
        <v>111214</v>
      </c>
      <c r="F33" s="25">
        <v>40194</v>
      </c>
      <c r="G33" s="25">
        <v>28980</v>
      </c>
      <c r="H33" s="18">
        <v>400564</v>
      </c>
    </row>
    <row r="34" spans="1:8" x14ac:dyDescent="0.25">
      <c r="A34">
        <v>2018</v>
      </c>
      <c r="B34" s="68" t="s">
        <v>70</v>
      </c>
      <c r="C34" s="21" t="s">
        <v>53</v>
      </c>
      <c r="D34" s="24">
        <v>103132</v>
      </c>
      <c r="E34" s="25">
        <v>53213</v>
      </c>
      <c r="F34" s="25">
        <v>37402</v>
      </c>
      <c r="G34" s="25">
        <v>78910</v>
      </c>
      <c r="H34" s="18">
        <v>272657</v>
      </c>
    </row>
    <row r="35" spans="1:8" x14ac:dyDescent="0.25">
      <c r="A35">
        <v>2018</v>
      </c>
      <c r="B35" s="68" t="s">
        <v>70</v>
      </c>
      <c r="C35" s="21" t="s">
        <v>54</v>
      </c>
      <c r="D35" s="24">
        <v>157738</v>
      </c>
      <c r="E35" s="25">
        <v>72078</v>
      </c>
      <c r="F35" s="25">
        <v>23036</v>
      </c>
      <c r="G35" s="25">
        <v>51956</v>
      </c>
      <c r="H35" s="18">
        <v>304808</v>
      </c>
    </row>
    <row r="36" spans="1:8" x14ac:dyDescent="0.25">
      <c r="A36">
        <v>2018</v>
      </c>
      <c r="B36" s="68" t="s">
        <v>70</v>
      </c>
      <c r="C36" s="21" t="s">
        <v>55</v>
      </c>
      <c r="D36" s="24">
        <v>17774</v>
      </c>
      <c r="E36" s="25">
        <v>23094</v>
      </c>
      <c r="F36" s="25">
        <v>4978</v>
      </c>
      <c r="G36" s="25">
        <v>155476</v>
      </c>
      <c r="H36" s="18">
        <v>201322</v>
      </c>
    </row>
    <row r="37" spans="1:8" x14ac:dyDescent="0.25">
      <c r="A37">
        <v>2018</v>
      </c>
      <c r="B37" s="68" t="s">
        <v>70</v>
      </c>
      <c r="C37" s="21" t="s">
        <v>56</v>
      </c>
      <c r="D37" s="24">
        <v>137</v>
      </c>
      <c r="E37" s="25">
        <v>517</v>
      </c>
      <c r="F37" s="25">
        <v>37</v>
      </c>
      <c r="G37" s="25">
        <v>265</v>
      </c>
      <c r="H37" s="18">
        <v>956</v>
      </c>
    </row>
    <row r="38" spans="1:8" x14ac:dyDescent="0.25">
      <c r="A38">
        <v>2018</v>
      </c>
      <c r="B38" s="68" t="s">
        <v>71</v>
      </c>
      <c r="C38" s="15" t="s">
        <v>40</v>
      </c>
      <c r="D38" s="19">
        <v>202568</v>
      </c>
      <c r="E38" s="20">
        <v>152368</v>
      </c>
      <c r="F38" s="20">
        <v>31195</v>
      </c>
      <c r="G38" s="20">
        <v>50498</v>
      </c>
      <c r="H38" s="18">
        <v>436629</v>
      </c>
    </row>
    <row r="39" spans="1:8" x14ac:dyDescent="0.25">
      <c r="A39">
        <v>2018</v>
      </c>
      <c r="B39" s="68" t="s">
        <v>71</v>
      </c>
      <c r="C39" s="21" t="s">
        <v>41</v>
      </c>
      <c r="D39" s="24">
        <v>26807</v>
      </c>
      <c r="E39" s="25">
        <v>11056</v>
      </c>
      <c r="F39" s="25">
        <v>2815</v>
      </c>
      <c r="G39" s="25">
        <v>2337</v>
      </c>
      <c r="H39" s="18">
        <v>43015</v>
      </c>
    </row>
    <row r="40" spans="1:8" x14ac:dyDescent="0.25">
      <c r="A40">
        <v>2018</v>
      </c>
      <c r="B40" s="68" t="s">
        <v>71</v>
      </c>
      <c r="C40" s="21" t="s">
        <v>42</v>
      </c>
      <c r="D40" s="24">
        <v>29016</v>
      </c>
      <c r="E40" s="25">
        <v>26541</v>
      </c>
      <c r="F40" s="25">
        <v>4828</v>
      </c>
      <c r="G40" s="25">
        <v>25774</v>
      </c>
      <c r="H40" s="18">
        <v>86159</v>
      </c>
    </row>
    <row r="41" spans="1:8" x14ac:dyDescent="0.25">
      <c r="A41">
        <v>2018</v>
      </c>
      <c r="B41" s="68" t="s">
        <v>71</v>
      </c>
      <c r="C41" s="21" t="s">
        <v>43</v>
      </c>
      <c r="D41" s="24">
        <v>276580</v>
      </c>
      <c r="E41" s="25">
        <v>175845</v>
      </c>
      <c r="F41" s="25">
        <v>68402</v>
      </c>
      <c r="G41" s="25">
        <v>30877</v>
      </c>
      <c r="H41" s="18">
        <v>551704</v>
      </c>
    </row>
    <row r="42" spans="1:8" x14ac:dyDescent="0.25">
      <c r="A42">
        <v>2018</v>
      </c>
      <c r="B42" s="68" t="s">
        <v>71</v>
      </c>
      <c r="C42" s="21" t="s">
        <v>44</v>
      </c>
      <c r="D42" s="24">
        <v>14276</v>
      </c>
      <c r="E42" s="25">
        <v>14209</v>
      </c>
      <c r="F42" s="25">
        <v>1965</v>
      </c>
      <c r="G42" s="25">
        <v>3025</v>
      </c>
      <c r="H42" s="18">
        <v>33475</v>
      </c>
    </row>
    <row r="43" spans="1:8" x14ac:dyDescent="0.25">
      <c r="A43">
        <v>2018</v>
      </c>
      <c r="B43" s="68" t="s">
        <v>71</v>
      </c>
      <c r="C43" s="26" t="s">
        <v>45</v>
      </c>
      <c r="D43" s="39">
        <v>174243</v>
      </c>
      <c r="E43" s="40">
        <v>381100</v>
      </c>
      <c r="F43" s="40">
        <v>47569</v>
      </c>
      <c r="G43" s="40">
        <v>43000</v>
      </c>
      <c r="H43" s="9">
        <v>645912</v>
      </c>
    </row>
    <row r="44" spans="1:8" x14ac:dyDescent="0.25">
      <c r="A44">
        <v>2018</v>
      </c>
      <c r="B44" s="68" t="s">
        <v>71</v>
      </c>
      <c r="C44" s="21" t="s">
        <v>46</v>
      </c>
      <c r="D44" s="24">
        <v>338630</v>
      </c>
      <c r="E44" s="25">
        <v>324746</v>
      </c>
      <c r="F44" s="25">
        <v>75110</v>
      </c>
      <c r="G44" s="25">
        <v>109350</v>
      </c>
      <c r="H44" s="18">
        <v>847836</v>
      </c>
    </row>
    <row r="45" spans="1:8" x14ac:dyDescent="0.25">
      <c r="A45">
        <v>2018</v>
      </c>
      <c r="B45" s="68" t="s">
        <v>71</v>
      </c>
      <c r="C45" s="21" t="s">
        <v>47</v>
      </c>
      <c r="D45" s="24">
        <v>119253</v>
      </c>
      <c r="E45" s="25">
        <v>79007</v>
      </c>
      <c r="F45" s="25">
        <v>40930</v>
      </c>
      <c r="G45" s="25">
        <v>40312</v>
      </c>
      <c r="H45" s="18">
        <v>279502</v>
      </c>
    </row>
    <row r="46" spans="1:8" x14ac:dyDescent="0.25">
      <c r="A46">
        <v>2018</v>
      </c>
      <c r="B46" s="68" t="s">
        <v>71</v>
      </c>
      <c r="C46" s="21" t="s">
        <v>48</v>
      </c>
      <c r="D46" s="24">
        <v>157592</v>
      </c>
      <c r="E46" s="25">
        <v>154221</v>
      </c>
      <c r="F46" s="25">
        <v>56952</v>
      </c>
      <c r="G46" s="25">
        <v>48260</v>
      </c>
      <c r="H46" s="18">
        <v>417025</v>
      </c>
    </row>
    <row r="47" spans="1:8" x14ac:dyDescent="0.25">
      <c r="A47">
        <v>2018</v>
      </c>
      <c r="B47" s="68" t="s">
        <v>71</v>
      </c>
      <c r="C47" s="21" t="s">
        <v>49</v>
      </c>
      <c r="D47" s="24">
        <v>69582</v>
      </c>
      <c r="E47" s="25">
        <v>97756</v>
      </c>
      <c r="F47" s="25">
        <v>14909</v>
      </c>
      <c r="G47" s="25">
        <v>10767</v>
      </c>
      <c r="H47" s="18">
        <v>193014</v>
      </c>
    </row>
    <row r="48" spans="1:8" x14ac:dyDescent="0.25">
      <c r="A48">
        <v>2018</v>
      </c>
      <c r="B48" s="68" t="s">
        <v>71</v>
      </c>
      <c r="C48" s="27" t="s">
        <v>50</v>
      </c>
      <c r="D48" s="28">
        <v>406519</v>
      </c>
      <c r="E48" s="29">
        <v>324371</v>
      </c>
      <c r="F48" s="29">
        <v>79245</v>
      </c>
      <c r="G48" s="29">
        <v>72948</v>
      </c>
      <c r="H48" s="30">
        <v>883083</v>
      </c>
    </row>
    <row r="49" spans="1:8" x14ac:dyDescent="0.25">
      <c r="A49">
        <v>2018</v>
      </c>
      <c r="B49" s="68" t="s">
        <v>71</v>
      </c>
      <c r="C49" s="21" t="s">
        <v>51</v>
      </c>
      <c r="D49" s="24">
        <v>217405</v>
      </c>
      <c r="E49" s="25">
        <v>117039</v>
      </c>
      <c r="F49" s="25">
        <v>60357</v>
      </c>
      <c r="G49" s="25">
        <v>39113</v>
      </c>
      <c r="H49" s="18">
        <v>433914</v>
      </c>
    </row>
    <row r="50" spans="1:8" x14ac:dyDescent="0.25">
      <c r="A50">
        <v>2018</v>
      </c>
      <c r="B50" s="68" t="s">
        <v>71</v>
      </c>
      <c r="C50" s="21" t="s">
        <v>52</v>
      </c>
      <c r="D50" s="24">
        <v>229892</v>
      </c>
      <c r="E50" s="25">
        <v>119326</v>
      </c>
      <c r="F50" s="25">
        <v>41845</v>
      </c>
      <c r="G50" s="25">
        <v>35241</v>
      </c>
      <c r="H50" s="18">
        <v>426304</v>
      </c>
    </row>
    <row r="51" spans="1:8" x14ac:dyDescent="0.25">
      <c r="A51">
        <v>2018</v>
      </c>
      <c r="B51" s="68" t="s">
        <v>71</v>
      </c>
      <c r="C51" s="21" t="s">
        <v>53</v>
      </c>
      <c r="D51" s="24">
        <v>102507</v>
      </c>
      <c r="E51" s="25">
        <v>53983</v>
      </c>
      <c r="F51" s="25">
        <v>37014</v>
      </c>
      <c r="G51" s="25">
        <v>78338</v>
      </c>
      <c r="H51" s="18">
        <v>271842</v>
      </c>
    </row>
    <row r="52" spans="1:8" x14ac:dyDescent="0.25">
      <c r="A52">
        <v>2018</v>
      </c>
      <c r="B52" s="68" t="s">
        <v>71</v>
      </c>
      <c r="C52" s="21" t="s">
        <v>54</v>
      </c>
      <c r="D52" s="24">
        <v>159770</v>
      </c>
      <c r="E52" s="25">
        <v>73800</v>
      </c>
      <c r="F52" s="25">
        <v>22890</v>
      </c>
      <c r="G52" s="25">
        <v>52814</v>
      </c>
      <c r="H52" s="18">
        <v>309274</v>
      </c>
    </row>
    <row r="53" spans="1:8" x14ac:dyDescent="0.25">
      <c r="A53">
        <v>2018</v>
      </c>
      <c r="B53" s="68" t="s">
        <v>71</v>
      </c>
      <c r="C53" s="21" t="s">
        <v>55</v>
      </c>
      <c r="D53" s="24">
        <v>17965</v>
      </c>
      <c r="E53" s="25">
        <v>22972</v>
      </c>
      <c r="F53" s="25">
        <v>4911</v>
      </c>
      <c r="G53" s="25">
        <v>158661</v>
      </c>
      <c r="H53" s="18">
        <v>204509</v>
      </c>
    </row>
    <row r="54" spans="1:8" x14ac:dyDescent="0.25">
      <c r="A54">
        <v>2018</v>
      </c>
      <c r="B54" s="68" t="s">
        <v>71</v>
      </c>
      <c r="C54" s="21" t="s">
        <v>56</v>
      </c>
      <c r="D54" s="24">
        <v>147</v>
      </c>
      <c r="E54" s="25">
        <v>558</v>
      </c>
      <c r="F54" s="25">
        <v>35</v>
      </c>
      <c r="G54" s="25">
        <v>301</v>
      </c>
      <c r="H54" s="18">
        <v>1041</v>
      </c>
    </row>
    <row r="55" spans="1:8" x14ac:dyDescent="0.25">
      <c r="A55">
        <v>2018</v>
      </c>
      <c r="B55" s="68" t="s">
        <v>72</v>
      </c>
      <c r="C55" s="15" t="s">
        <v>40</v>
      </c>
      <c r="D55" s="19">
        <v>182555</v>
      </c>
      <c r="E55" s="20">
        <v>136125</v>
      </c>
      <c r="F55" s="20">
        <v>30462</v>
      </c>
      <c r="G55" s="20">
        <v>45782</v>
      </c>
      <c r="H55" s="18">
        <v>394924</v>
      </c>
    </row>
    <row r="56" spans="1:8" x14ac:dyDescent="0.25">
      <c r="A56">
        <v>2018</v>
      </c>
      <c r="B56" s="68" t="s">
        <v>72</v>
      </c>
      <c r="C56" s="21" t="s">
        <v>41</v>
      </c>
      <c r="D56" s="24">
        <v>25765</v>
      </c>
      <c r="E56" s="25">
        <v>11162</v>
      </c>
      <c r="F56" s="25">
        <v>2804</v>
      </c>
      <c r="G56" s="25">
        <v>2489</v>
      </c>
      <c r="H56" s="18">
        <v>42220</v>
      </c>
    </row>
    <row r="57" spans="1:8" x14ac:dyDescent="0.25">
      <c r="A57">
        <v>2018</v>
      </c>
      <c r="B57" s="68" t="s">
        <v>72</v>
      </c>
      <c r="C57" s="21" t="s">
        <v>42</v>
      </c>
      <c r="D57" s="24">
        <v>28930</v>
      </c>
      <c r="E57" s="25">
        <v>26866</v>
      </c>
      <c r="F57" s="25">
        <v>4829</v>
      </c>
      <c r="G57" s="25">
        <v>15375</v>
      </c>
      <c r="H57" s="18">
        <v>76000</v>
      </c>
    </row>
    <row r="58" spans="1:8" x14ac:dyDescent="0.25">
      <c r="A58">
        <v>2018</v>
      </c>
      <c r="B58" s="68" t="s">
        <v>72</v>
      </c>
      <c r="C58" s="21" t="s">
        <v>43</v>
      </c>
      <c r="D58" s="24">
        <v>270718</v>
      </c>
      <c r="E58" s="25">
        <v>175223</v>
      </c>
      <c r="F58" s="25">
        <v>68303</v>
      </c>
      <c r="G58" s="25">
        <v>29838</v>
      </c>
      <c r="H58" s="18">
        <v>544082</v>
      </c>
    </row>
    <row r="59" spans="1:8" x14ac:dyDescent="0.25">
      <c r="A59">
        <v>2018</v>
      </c>
      <c r="B59" s="68" t="s">
        <v>72</v>
      </c>
      <c r="C59" s="21" t="s">
        <v>44</v>
      </c>
      <c r="D59" s="24">
        <v>14206</v>
      </c>
      <c r="E59" s="25">
        <v>12741</v>
      </c>
      <c r="F59" s="25">
        <v>1988</v>
      </c>
      <c r="G59" s="25">
        <v>2929</v>
      </c>
      <c r="H59" s="18">
        <v>31864</v>
      </c>
    </row>
    <row r="60" spans="1:8" x14ac:dyDescent="0.25">
      <c r="A60">
        <v>2018</v>
      </c>
      <c r="B60" s="68" t="s">
        <v>72</v>
      </c>
      <c r="C60" s="26" t="s">
        <v>45</v>
      </c>
      <c r="D60" s="39">
        <v>173828</v>
      </c>
      <c r="E60" s="40">
        <v>374174</v>
      </c>
      <c r="F60" s="40">
        <v>47829</v>
      </c>
      <c r="G60" s="40">
        <v>40747</v>
      </c>
      <c r="H60" s="9">
        <v>636578</v>
      </c>
    </row>
    <row r="61" spans="1:8" x14ac:dyDescent="0.25">
      <c r="A61">
        <v>2018</v>
      </c>
      <c r="B61" s="68" t="s">
        <v>72</v>
      </c>
      <c r="C61" s="21" t="s">
        <v>46</v>
      </c>
      <c r="D61" s="24">
        <v>337189</v>
      </c>
      <c r="E61" s="25">
        <v>346213</v>
      </c>
      <c r="F61" s="25">
        <v>72415</v>
      </c>
      <c r="G61" s="25">
        <v>107605</v>
      </c>
      <c r="H61" s="18">
        <v>863422</v>
      </c>
    </row>
    <row r="62" spans="1:8" x14ac:dyDescent="0.25">
      <c r="A62">
        <v>2018</v>
      </c>
      <c r="B62" s="68" t="s">
        <v>72</v>
      </c>
      <c r="C62" s="21" t="s">
        <v>47</v>
      </c>
      <c r="D62" s="24">
        <v>121297</v>
      </c>
      <c r="E62" s="25">
        <v>79706</v>
      </c>
      <c r="F62" s="25">
        <v>37924</v>
      </c>
      <c r="G62" s="25">
        <v>36922</v>
      </c>
      <c r="H62" s="18">
        <v>275849</v>
      </c>
    </row>
    <row r="63" spans="1:8" x14ac:dyDescent="0.25">
      <c r="A63">
        <v>2018</v>
      </c>
      <c r="B63" s="68" t="s">
        <v>72</v>
      </c>
      <c r="C63" s="21" t="s">
        <v>48</v>
      </c>
      <c r="D63" s="24">
        <v>159372</v>
      </c>
      <c r="E63" s="25">
        <v>151998</v>
      </c>
      <c r="F63" s="25">
        <v>56304</v>
      </c>
      <c r="G63" s="25">
        <v>47220</v>
      </c>
      <c r="H63" s="18">
        <v>414894</v>
      </c>
    </row>
    <row r="64" spans="1:8" x14ac:dyDescent="0.25">
      <c r="A64">
        <v>2018</v>
      </c>
      <c r="B64" s="68" t="s">
        <v>72</v>
      </c>
      <c r="C64" s="21" t="s">
        <v>49</v>
      </c>
      <c r="D64" s="24">
        <v>69944</v>
      </c>
      <c r="E64" s="25">
        <v>96423</v>
      </c>
      <c r="F64" s="25">
        <v>15038</v>
      </c>
      <c r="G64" s="25">
        <v>10640</v>
      </c>
      <c r="H64" s="18">
        <v>192045</v>
      </c>
    </row>
    <row r="65" spans="1:8" x14ac:dyDescent="0.25">
      <c r="A65">
        <v>2018</v>
      </c>
      <c r="B65" s="68" t="s">
        <v>72</v>
      </c>
      <c r="C65" s="27" t="s">
        <v>50</v>
      </c>
      <c r="D65" s="28">
        <v>399582</v>
      </c>
      <c r="E65" s="29">
        <v>294121</v>
      </c>
      <c r="F65" s="29">
        <v>80252</v>
      </c>
      <c r="G65" s="29">
        <v>70942</v>
      </c>
      <c r="H65" s="30">
        <v>844897</v>
      </c>
    </row>
    <row r="66" spans="1:8" x14ac:dyDescent="0.25">
      <c r="A66">
        <v>2018</v>
      </c>
      <c r="B66" s="68" t="s">
        <v>72</v>
      </c>
      <c r="C66" s="21" t="s">
        <v>51</v>
      </c>
      <c r="D66" s="24">
        <v>217177</v>
      </c>
      <c r="E66" s="25">
        <v>117062</v>
      </c>
      <c r="F66" s="25">
        <v>59564</v>
      </c>
      <c r="G66" s="25">
        <v>37896</v>
      </c>
      <c r="H66" s="18">
        <v>431699</v>
      </c>
    </row>
    <row r="67" spans="1:8" x14ac:dyDescent="0.25">
      <c r="A67">
        <v>2018</v>
      </c>
      <c r="B67" s="68" t="s">
        <v>72</v>
      </c>
      <c r="C67" s="21" t="s">
        <v>52</v>
      </c>
      <c r="D67" s="24">
        <v>230372</v>
      </c>
      <c r="E67" s="25">
        <v>120611</v>
      </c>
      <c r="F67" s="25">
        <v>42024</v>
      </c>
      <c r="G67" s="25">
        <v>31883</v>
      </c>
      <c r="H67" s="18">
        <v>424890</v>
      </c>
    </row>
    <row r="68" spans="1:8" x14ac:dyDescent="0.25">
      <c r="A68">
        <v>2018</v>
      </c>
      <c r="B68" s="68" t="s">
        <v>72</v>
      </c>
      <c r="C68" s="21" t="s">
        <v>53</v>
      </c>
      <c r="D68" s="24">
        <v>101811</v>
      </c>
      <c r="E68" s="25">
        <v>53314</v>
      </c>
      <c r="F68" s="25">
        <v>36734</v>
      </c>
      <c r="G68" s="25">
        <v>77540</v>
      </c>
      <c r="H68" s="18">
        <v>269399</v>
      </c>
    </row>
    <row r="69" spans="1:8" x14ac:dyDescent="0.25">
      <c r="A69">
        <v>2018</v>
      </c>
      <c r="B69" s="68" t="s">
        <v>72</v>
      </c>
      <c r="C69" s="21" t="s">
        <v>54</v>
      </c>
      <c r="D69" s="24">
        <v>162379</v>
      </c>
      <c r="E69" s="25">
        <v>74427</v>
      </c>
      <c r="F69" s="25">
        <v>21290</v>
      </c>
      <c r="G69" s="25">
        <v>51726</v>
      </c>
      <c r="H69" s="18">
        <v>309822</v>
      </c>
    </row>
    <row r="70" spans="1:8" x14ac:dyDescent="0.25">
      <c r="A70">
        <v>2018</v>
      </c>
      <c r="B70" s="68" t="s">
        <v>72</v>
      </c>
      <c r="C70" s="21" t="s">
        <v>55</v>
      </c>
      <c r="D70" s="24">
        <v>18029</v>
      </c>
      <c r="E70" s="25">
        <v>22718</v>
      </c>
      <c r="F70" s="25">
        <v>4896</v>
      </c>
      <c r="G70" s="25">
        <v>156147</v>
      </c>
      <c r="H70" s="18">
        <v>201790</v>
      </c>
    </row>
    <row r="71" spans="1:8" x14ac:dyDescent="0.25">
      <c r="A71">
        <v>2018</v>
      </c>
      <c r="B71" s="68" t="s">
        <v>72</v>
      </c>
      <c r="C71" s="21" t="s">
        <v>56</v>
      </c>
      <c r="D71" s="24">
        <v>146</v>
      </c>
      <c r="E71" s="25">
        <v>564</v>
      </c>
      <c r="F71" s="25">
        <v>35</v>
      </c>
      <c r="G71" s="25">
        <v>291</v>
      </c>
      <c r="H71" s="18">
        <v>1036</v>
      </c>
    </row>
    <row r="72" spans="1:8" x14ac:dyDescent="0.25">
      <c r="A72">
        <v>2018</v>
      </c>
      <c r="B72" s="68" t="s">
        <v>73</v>
      </c>
      <c r="C72" s="15" t="s">
        <v>40</v>
      </c>
      <c r="D72" s="19">
        <v>160954</v>
      </c>
      <c r="E72" s="20">
        <v>119026</v>
      </c>
      <c r="F72" s="20">
        <v>27880</v>
      </c>
      <c r="G72" s="20">
        <v>56771</v>
      </c>
      <c r="H72" s="18">
        <v>364631</v>
      </c>
    </row>
    <row r="73" spans="1:8" x14ac:dyDescent="0.25">
      <c r="A73">
        <v>2018</v>
      </c>
      <c r="B73" s="68" t="s">
        <v>73</v>
      </c>
      <c r="C73" s="21" t="s">
        <v>41</v>
      </c>
      <c r="D73" s="24">
        <v>26315</v>
      </c>
      <c r="E73" s="25">
        <v>11100</v>
      </c>
      <c r="F73" s="25">
        <v>2623</v>
      </c>
      <c r="G73" s="25">
        <v>3090</v>
      </c>
      <c r="H73" s="18">
        <v>43128</v>
      </c>
    </row>
    <row r="74" spans="1:8" x14ac:dyDescent="0.25">
      <c r="A74">
        <v>2018</v>
      </c>
      <c r="B74" s="68" t="s">
        <v>73</v>
      </c>
      <c r="C74" s="21" t="s">
        <v>42</v>
      </c>
      <c r="D74" s="24">
        <v>28898</v>
      </c>
      <c r="E74" s="25">
        <v>26742</v>
      </c>
      <c r="F74" s="25">
        <v>4792</v>
      </c>
      <c r="G74" s="25">
        <v>16502</v>
      </c>
      <c r="H74" s="18">
        <v>76934</v>
      </c>
    </row>
    <row r="75" spans="1:8" x14ac:dyDescent="0.25">
      <c r="A75">
        <v>2018</v>
      </c>
      <c r="B75" s="68" t="s">
        <v>73</v>
      </c>
      <c r="C75" s="21" t="s">
        <v>43</v>
      </c>
      <c r="D75" s="24">
        <v>267465</v>
      </c>
      <c r="E75" s="25">
        <v>171927</v>
      </c>
      <c r="F75" s="25">
        <v>67033</v>
      </c>
      <c r="G75" s="25">
        <v>42161</v>
      </c>
      <c r="H75" s="18">
        <v>548586</v>
      </c>
    </row>
    <row r="76" spans="1:8" x14ac:dyDescent="0.25">
      <c r="A76">
        <v>2018</v>
      </c>
      <c r="B76" s="68" t="s">
        <v>73</v>
      </c>
      <c r="C76" s="21" t="s">
        <v>44</v>
      </c>
      <c r="D76" s="24">
        <v>14165</v>
      </c>
      <c r="E76" s="25">
        <v>12832</v>
      </c>
      <c r="F76" s="25">
        <v>1988</v>
      </c>
      <c r="G76" s="25">
        <v>3157</v>
      </c>
      <c r="H76" s="18">
        <v>32142</v>
      </c>
    </row>
    <row r="77" spans="1:8" x14ac:dyDescent="0.25">
      <c r="A77">
        <v>2018</v>
      </c>
      <c r="B77" s="68" t="s">
        <v>73</v>
      </c>
      <c r="C77" s="26" t="s">
        <v>45</v>
      </c>
      <c r="D77" s="39">
        <v>177262</v>
      </c>
      <c r="E77" s="40">
        <v>375514</v>
      </c>
      <c r="F77" s="40">
        <v>46355</v>
      </c>
      <c r="G77" s="40">
        <v>58779</v>
      </c>
      <c r="H77" s="9">
        <v>657910</v>
      </c>
    </row>
    <row r="78" spans="1:8" x14ac:dyDescent="0.25">
      <c r="A78">
        <v>2018</v>
      </c>
      <c r="B78" s="68" t="s">
        <v>73</v>
      </c>
      <c r="C78" s="21" t="s">
        <v>46</v>
      </c>
      <c r="D78" s="24">
        <v>336652</v>
      </c>
      <c r="E78" s="25">
        <v>344576</v>
      </c>
      <c r="F78" s="25">
        <v>71145</v>
      </c>
      <c r="G78" s="25">
        <v>134307</v>
      </c>
      <c r="H78" s="18">
        <v>886680</v>
      </c>
    </row>
    <row r="79" spans="1:8" x14ac:dyDescent="0.25">
      <c r="A79">
        <v>2018</v>
      </c>
      <c r="B79" s="68" t="s">
        <v>73</v>
      </c>
      <c r="C79" s="21" t="s">
        <v>47</v>
      </c>
      <c r="D79" s="24">
        <v>113291</v>
      </c>
      <c r="E79" s="25">
        <v>89028</v>
      </c>
      <c r="F79" s="25">
        <v>37465</v>
      </c>
      <c r="G79" s="25">
        <v>52835</v>
      </c>
      <c r="H79" s="18">
        <v>292619</v>
      </c>
    </row>
    <row r="80" spans="1:8" x14ac:dyDescent="0.25">
      <c r="A80">
        <v>2018</v>
      </c>
      <c r="B80" s="68" t="s">
        <v>73</v>
      </c>
      <c r="C80" s="21" t="s">
        <v>48</v>
      </c>
      <c r="D80" s="24">
        <v>158713</v>
      </c>
      <c r="E80" s="25">
        <v>150766</v>
      </c>
      <c r="F80" s="25">
        <v>57853</v>
      </c>
      <c r="G80" s="25">
        <v>57946</v>
      </c>
      <c r="H80" s="18">
        <v>425278</v>
      </c>
    </row>
    <row r="81" spans="1:8" x14ac:dyDescent="0.25">
      <c r="A81">
        <v>2018</v>
      </c>
      <c r="B81" s="68" t="s">
        <v>73</v>
      </c>
      <c r="C81" s="21" t="s">
        <v>49</v>
      </c>
      <c r="D81" s="24">
        <v>70660</v>
      </c>
      <c r="E81" s="25">
        <v>96952</v>
      </c>
      <c r="F81" s="25">
        <v>15022</v>
      </c>
      <c r="G81" s="25">
        <v>11804</v>
      </c>
      <c r="H81" s="18">
        <v>194438</v>
      </c>
    </row>
    <row r="82" spans="1:8" x14ac:dyDescent="0.25">
      <c r="A82">
        <v>2018</v>
      </c>
      <c r="B82" s="68" t="s">
        <v>73</v>
      </c>
      <c r="C82" s="27" t="s">
        <v>50</v>
      </c>
      <c r="D82" s="28">
        <v>406681</v>
      </c>
      <c r="E82" s="29">
        <v>280864</v>
      </c>
      <c r="F82" s="29">
        <v>79016</v>
      </c>
      <c r="G82" s="29">
        <v>83322</v>
      </c>
      <c r="H82" s="30">
        <v>849883</v>
      </c>
    </row>
    <row r="83" spans="1:8" x14ac:dyDescent="0.25">
      <c r="A83">
        <v>2018</v>
      </c>
      <c r="B83" s="68" t="s">
        <v>73</v>
      </c>
      <c r="C83" s="21" t="s">
        <v>51</v>
      </c>
      <c r="D83" s="24">
        <v>220036</v>
      </c>
      <c r="E83" s="25">
        <v>114661</v>
      </c>
      <c r="F83" s="25">
        <v>60738</v>
      </c>
      <c r="G83" s="25">
        <v>38808</v>
      </c>
      <c r="H83" s="18">
        <v>434243</v>
      </c>
    </row>
    <row r="84" spans="1:8" x14ac:dyDescent="0.25">
      <c r="A84">
        <v>2018</v>
      </c>
      <c r="B84" s="68" t="s">
        <v>73</v>
      </c>
      <c r="C84" s="21" t="s">
        <v>52</v>
      </c>
      <c r="D84" s="24">
        <v>232587</v>
      </c>
      <c r="E84" s="25">
        <v>122563</v>
      </c>
      <c r="F84" s="25">
        <v>41959</v>
      </c>
      <c r="G84" s="25">
        <v>38886</v>
      </c>
      <c r="H84" s="18">
        <v>435995</v>
      </c>
    </row>
    <row r="85" spans="1:8" x14ac:dyDescent="0.25">
      <c r="A85">
        <v>2018</v>
      </c>
      <c r="B85" s="68" t="s">
        <v>73</v>
      </c>
      <c r="C85" s="21" t="s">
        <v>53</v>
      </c>
      <c r="D85" s="24">
        <v>102468</v>
      </c>
      <c r="E85" s="25">
        <v>52616</v>
      </c>
      <c r="F85" s="25">
        <v>36686</v>
      </c>
      <c r="G85" s="25">
        <v>81301</v>
      </c>
      <c r="H85" s="18">
        <v>273071</v>
      </c>
    </row>
    <row r="86" spans="1:8" x14ac:dyDescent="0.25">
      <c r="A86">
        <v>2018</v>
      </c>
      <c r="B86" s="68" t="s">
        <v>73</v>
      </c>
      <c r="C86" s="21" t="s">
        <v>54</v>
      </c>
      <c r="D86" s="24">
        <v>162966</v>
      </c>
      <c r="E86" s="25">
        <v>74217</v>
      </c>
      <c r="F86" s="25">
        <v>21437</v>
      </c>
      <c r="G86" s="25">
        <v>48452</v>
      </c>
      <c r="H86" s="18">
        <v>307072</v>
      </c>
    </row>
    <row r="87" spans="1:8" x14ac:dyDescent="0.25">
      <c r="A87">
        <v>2018</v>
      </c>
      <c r="B87" s="68" t="s">
        <v>73</v>
      </c>
      <c r="C87" s="21" t="s">
        <v>55</v>
      </c>
      <c r="D87" s="24">
        <v>18133</v>
      </c>
      <c r="E87" s="25">
        <v>22858</v>
      </c>
      <c r="F87" s="25">
        <v>4923</v>
      </c>
      <c r="G87" s="25">
        <v>172852</v>
      </c>
      <c r="H87" s="18">
        <v>218766</v>
      </c>
    </row>
    <row r="88" spans="1:8" x14ac:dyDescent="0.25">
      <c r="A88">
        <v>2018</v>
      </c>
      <c r="B88" s="68" t="s">
        <v>73</v>
      </c>
      <c r="C88" s="21" t="s">
        <v>56</v>
      </c>
      <c r="D88" s="24">
        <v>156</v>
      </c>
      <c r="E88" s="25">
        <v>572</v>
      </c>
      <c r="F88" s="25">
        <v>35</v>
      </c>
      <c r="G88" s="25">
        <v>332</v>
      </c>
      <c r="H88" s="18">
        <v>1095</v>
      </c>
    </row>
    <row r="89" spans="1:8" x14ac:dyDescent="0.25">
      <c r="A89">
        <v>2018</v>
      </c>
      <c r="B89" s="68" t="s">
        <v>74</v>
      </c>
      <c r="C89" s="15" t="s">
        <v>40</v>
      </c>
      <c r="D89" s="19">
        <v>161482</v>
      </c>
      <c r="E89" s="20">
        <v>118415</v>
      </c>
      <c r="F89" s="20">
        <v>27472</v>
      </c>
      <c r="G89" s="20">
        <v>51971</v>
      </c>
      <c r="H89" s="18">
        <v>359340</v>
      </c>
    </row>
    <row r="90" spans="1:8" x14ac:dyDescent="0.25">
      <c r="A90">
        <v>2018</v>
      </c>
      <c r="B90" s="68" t="s">
        <v>74</v>
      </c>
      <c r="C90" s="21" t="s">
        <v>41</v>
      </c>
      <c r="D90" s="24">
        <v>26549</v>
      </c>
      <c r="E90" s="25">
        <v>11184</v>
      </c>
      <c r="F90" s="25">
        <v>2632</v>
      </c>
      <c r="G90" s="25">
        <v>3004</v>
      </c>
      <c r="H90" s="18">
        <v>43369</v>
      </c>
    </row>
    <row r="91" spans="1:8" x14ac:dyDescent="0.25">
      <c r="A91">
        <v>2018</v>
      </c>
      <c r="B91" s="68" t="s">
        <v>74</v>
      </c>
      <c r="C91" s="21" t="s">
        <v>42</v>
      </c>
      <c r="D91" s="24">
        <v>27490</v>
      </c>
      <c r="E91" s="25">
        <v>27999</v>
      </c>
      <c r="F91" s="25">
        <v>4821</v>
      </c>
      <c r="G91" s="25">
        <v>16514</v>
      </c>
      <c r="H91" s="18">
        <v>76824</v>
      </c>
    </row>
    <row r="92" spans="1:8" x14ac:dyDescent="0.25">
      <c r="A92">
        <v>2018</v>
      </c>
      <c r="B92" s="68" t="s">
        <v>74</v>
      </c>
      <c r="C92" s="21" t="s">
        <v>43</v>
      </c>
      <c r="D92" s="24">
        <v>267164</v>
      </c>
      <c r="E92" s="25">
        <v>169893</v>
      </c>
      <c r="F92" s="25">
        <v>65937</v>
      </c>
      <c r="G92" s="25">
        <v>42829</v>
      </c>
      <c r="H92" s="18">
        <v>545823</v>
      </c>
    </row>
    <row r="93" spans="1:8" x14ac:dyDescent="0.25">
      <c r="A93">
        <v>2018</v>
      </c>
      <c r="B93" s="68" t="s">
        <v>74</v>
      </c>
      <c r="C93" s="21" t="s">
        <v>44</v>
      </c>
      <c r="D93" s="24">
        <v>14063</v>
      </c>
      <c r="E93" s="25">
        <v>12851</v>
      </c>
      <c r="F93" s="25">
        <v>1957</v>
      </c>
      <c r="G93" s="25">
        <v>3172</v>
      </c>
      <c r="H93" s="18">
        <v>32043</v>
      </c>
    </row>
    <row r="94" spans="1:8" x14ac:dyDescent="0.25">
      <c r="A94">
        <v>2018</v>
      </c>
      <c r="B94" s="68" t="s">
        <v>74</v>
      </c>
      <c r="C94" s="26" t="s">
        <v>45</v>
      </c>
      <c r="D94" s="39">
        <v>177380</v>
      </c>
      <c r="E94" s="40">
        <v>375318</v>
      </c>
      <c r="F94" s="40">
        <v>45959</v>
      </c>
      <c r="G94" s="40">
        <v>59059</v>
      </c>
      <c r="H94" s="9">
        <v>657716</v>
      </c>
    </row>
    <row r="95" spans="1:8" x14ac:dyDescent="0.25">
      <c r="A95">
        <v>2018</v>
      </c>
      <c r="B95" s="68" t="s">
        <v>74</v>
      </c>
      <c r="C95" s="21" t="s">
        <v>46</v>
      </c>
      <c r="D95" s="24">
        <v>333334</v>
      </c>
      <c r="E95" s="25">
        <v>344590</v>
      </c>
      <c r="F95" s="25">
        <v>70530</v>
      </c>
      <c r="G95" s="25">
        <v>136278</v>
      </c>
      <c r="H95" s="18">
        <v>884732</v>
      </c>
    </row>
    <row r="96" spans="1:8" x14ac:dyDescent="0.25">
      <c r="A96">
        <v>2018</v>
      </c>
      <c r="B96" s="68" t="s">
        <v>74</v>
      </c>
      <c r="C96" s="21" t="s">
        <v>47</v>
      </c>
      <c r="D96" s="24">
        <v>113728</v>
      </c>
      <c r="E96" s="25">
        <v>90286</v>
      </c>
      <c r="F96" s="25">
        <v>37192</v>
      </c>
      <c r="G96" s="25">
        <v>53382</v>
      </c>
      <c r="H96" s="18">
        <v>294588</v>
      </c>
    </row>
    <row r="97" spans="1:8" x14ac:dyDescent="0.25">
      <c r="A97">
        <v>2018</v>
      </c>
      <c r="B97" s="68" t="s">
        <v>74</v>
      </c>
      <c r="C97" s="21" t="s">
        <v>48</v>
      </c>
      <c r="D97" s="24">
        <v>158580</v>
      </c>
      <c r="E97" s="25">
        <v>149908</v>
      </c>
      <c r="F97" s="25">
        <v>57450</v>
      </c>
      <c r="G97" s="25">
        <v>58174</v>
      </c>
      <c r="H97" s="18">
        <v>424112</v>
      </c>
    </row>
    <row r="98" spans="1:8" x14ac:dyDescent="0.25">
      <c r="A98">
        <v>2018</v>
      </c>
      <c r="B98" s="68" t="s">
        <v>74</v>
      </c>
      <c r="C98" s="21" t="s">
        <v>49</v>
      </c>
      <c r="D98" s="24">
        <v>70767</v>
      </c>
      <c r="E98" s="25">
        <v>96964</v>
      </c>
      <c r="F98" s="25">
        <v>15025</v>
      </c>
      <c r="G98" s="25">
        <v>11917</v>
      </c>
      <c r="H98" s="18">
        <v>194673</v>
      </c>
    </row>
    <row r="99" spans="1:8" x14ac:dyDescent="0.25">
      <c r="A99">
        <v>2018</v>
      </c>
      <c r="B99" s="68" t="s">
        <v>74</v>
      </c>
      <c r="C99" s="27" t="s">
        <v>50</v>
      </c>
      <c r="D99" s="28">
        <v>407637</v>
      </c>
      <c r="E99" s="29">
        <v>277536</v>
      </c>
      <c r="F99" s="29">
        <v>78433</v>
      </c>
      <c r="G99" s="29">
        <v>83812</v>
      </c>
      <c r="H99" s="30">
        <v>847418</v>
      </c>
    </row>
    <row r="100" spans="1:8" x14ac:dyDescent="0.25">
      <c r="A100">
        <v>2018</v>
      </c>
      <c r="B100" s="68" t="s">
        <v>74</v>
      </c>
      <c r="C100" s="21" t="s">
        <v>51</v>
      </c>
      <c r="D100" s="24">
        <v>222133</v>
      </c>
      <c r="E100" s="25">
        <v>115757</v>
      </c>
      <c r="F100" s="25">
        <v>61371</v>
      </c>
      <c r="G100" s="25">
        <v>38899</v>
      </c>
      <c r="H100" s="18">
        <v>438160</v>
      </c>
    </row>
    <row r="101" spans="1:8" x14ac:dyDescent="0.25">
      <c r="A101">
        <v>2018</v>
      </c>
      <c r="B101" s="68" t="s">
        <v>74</v>
      </c>
      <c r="C101" s="21" t="s">
        <v>52</v>
      </c>
      <c r="D101" s="24">
        <v>228781</v>
      </c>
      <c r="E101" s="25">
        <v>125223</v>
      </c>
      <c r="F101" s="25">
        <v>41802</v>
      </c>
      <c r="G101" s="25">
        <v>36733</v>
      </c>
      <c r="H101" s="18">
        <v>432539</v>
      </c>
    </row>
    <row r="102" spans="1:8" x14ac:dyDescent="0.25">
      <c r="A102">
        <v>2018</v>
      </c>
      <c r="B102" s="68" t="s">
        <v>74</v>
      </c>
      <c r="C102" s="21" t="s">
        <v>53</v>
      </c>
      <c r="D102" s="24">
        <v>103681</v>
      </c>
      <c r="E102" s="25">
        <v>52976</v>
      </c>
      <c r="F102" s="25">
        <v>36707</v>
      </c>
      <c r="G102" s="25">
        <v>82021</v>
      </c>
      <c r="H102" s="18">
        <v>275385</v>
      </c>
    </row>
    <row r="103" spans="1:8" x14ac:dyDescent="0.25">
      <c r="A103">
        <v>2018</v>
      </c>
      <c r="B103" s="68" t="s">
        <v>74</v>
      </c>
      <c r="C103" s="21" t="s">
        <v>54</v>
      </c>
      <c r="D103" s="24">
        <v>165925</v>
      </c>
      <c r="E103" s="25">
        <v>73785</v>
      </c>
      <c r="F103" s="25">
        <v>21118</v>
      </c>
      <c r="G103" s="25">
        <v>48593</v>
      </c>
      <c r="H103" s="18">
        <v>309421</v>
      </c>
    </row>
    <row r="104" spans="1:8" x14ac:dyDescent="0.25">
      <c r="A104">
        <v>2018</v>
      </c>
      <c r="B104" s="68" t="s">
        <v>74</v>
      </c>
      <c r="C104" s="21" t="s">
        <v>55</v>
      </c>
      <c r="D104" s="24">
        <v>18042</v>
      </c>
      <c r="E104" s="25">
        <v>22839</v>
      </c>
      <c r="F104" s="25">
        <v>4864</v>
      </c>
      <c r="G104" s="25">
        <v>173318</v>
      </c>
      <c r="H104" s="18">
        <v>219063</v>
      </c>
    </row>
    <row r="105" spans="1:8" x14ac:dyDescent="0.25">
      <c r="A105">
        <v>2018</v>
      </c>
      <c r="B105" s="68" t="s">
        <v>74</v>
      </c>
      <c r="C105" s="21" t="s">
        <v>56</v>
      </c>
      <c r="D105" s="24">
        <v>157</v>
      </c>
      <c r="E105" s="25">
        <v>581</v>
      </c>
      <c r="F105" s="25">
        <v>34</v>
      </c>
      <c r="G105" s="25">
        <v>305</v>
      </c>
      <c r="H105" s="18">
        <v>1077</v>
      </c>
    </row>
    <row r="106" spans="1:8" x14ac:dyDescent="0.25">
      <c r="A106">
        <v>2018</v>
      </c>
      <c r="B106" s="68" t="s">
        <v>75</v>
      </c>
      <c r="C106" s="15" t="s">
        <v>40</v>
      </c>
      <c r="D106" s="19">
        <v>163951</v>
      </c>
      <c r="E106" s="20">
        <v>119423</v>
      </c>
      <c r="F106" s="20">
        <v>27754</v>
      </c>
      <c r="G106" s="20">
        <v>54865</v>
      </c>
      <c r="H106" s="18">
        <v>365993</v>
      </c>
    </row>
    <row r="107" spans="1:8" x14ac:dyDescent="0.25">
      <c r="A107">
        <v>2018</v>
      </c>
      <c r="B107" s="68" t="s">
        <v>75</v>
      </c>
      <c r="C107" s="21" t="s">
        <v>41</v>
      </c>
      <c r="D107" s="24">
        <v>26077</v>
      </c>
      <c r="E107" s="25">
        <v>11107</v>
      </c>
      <c r="F107" s="25">
        <v>2684</v>
      </c>
      <c r="G107" s="25">
        <v>3053</v>
      </c>
      <c r="H107" s="18">
        <v>42921</v>
      </c>
    </row>
    <row r="108" spans="1:8" x14ac:dyDescent="0.25">
      <c r="A108">
        <v>2018</v>
      </c>
      <c r="B108" s="68" t="s">
        <v>75</v>
      </c>
      <c r="C108" s="21" t="s">
        <v>42</v>
      </c>
      <c r="D108" s="24">
        <v>28761</v>
      </c>
      <c r="E108" s="25">
        <v>26763</v>
      </c>
      <c r="F108" s="25">
        <v>4849</v>
      </c>
      <c r="G108" s="25">
        <v>16599</v>
      </c>
      <c r="H108" s="18">
        <v>76972</v>
      </c>
    </row>
    <row r="109" spans="1:8" x14ac:dyDescent="0.25">
      <c r="A109">
        <v>2018</v>
      </c>
      <c r="B109" s="68" t="s">
        <v>75</v>
      </c>
      <c r="C109" s="21" t="s">
        <v>43</v>
      </c>
      <c r="D109" s="24">
        <v>261193</v>
      </c>
      <c r="E109" s="25">
        <v>172252</v>
      </c>
      <c r="F109" s="25">
        <v>64567</v>
      </c>
      <c r="G109" s="25">
        <v>43624</v>
      </c>
      <c r="H109" s="18">
        <v>541636</v>
      </c>
    </row>
    <row r="110" spans="1:8" x14ac:dyDescent="0.25">
      <c r="A110">
        <v>2018</v>
      </c>
      <c r="B110" s="68" t="s">
        <v>75</v>
      </c>
      <c r="C110" s="21" t="s">
        <v>44</v>
      </c>
      <c r="D110" s="24">
        <v>13971</v>
      </c>
      <c r="E110" s="25">
        <v>12943</v>
      </c>
      <c r="F110" s="25">
        <v>1961</v>
      </c>
      <c r="G110" s="25">
        <v>3178</v>
      </c>
      <c r="H110" s="18">
        <v>32053</v>
      </c>
    </row>
    <row r="111" spans="1:8" x14ac:dyDescent="0.25">
      <c r="A111">
        <v>2018</v>
      </c>
      <c r="B111" s="68" t="s">
        <v>75</v>
      </c>
      <c r="C111" s="26" t="s">
        <v>45</v>
      </c>
      <c r="D111" s="39">
        <v>179959</v>
      </c>
      <c r="E111" s="40">
        <v>371690</v>
      </c>
      <c r="F111" s="40">
        <v>46539</v>
      </c>
      <c r="G111" s="40">
        <v>59650</v>
      </c>
      <c r="H111" s="9">
        <v>657838</v>
      </c>
    </row>
    <row r="112" spans="1:8" x14ac:dyDescent="0.25">
      <c r="A112">
        <v>2018</v>
      </c>
      <c r="B112" s="68" t="s">
        <v>75</v>
      </c>
      <c r="C112" s="21" t="s">
        <v>46</v>
      </c>
      <c r="D112" s="24">
        <v>332528</v>
      </c>
      <c r="E112" s="25">
        <v>344886</v>
      </c>
      <c r="F112" s="25">
        <v>69991</v>
      </c>
      <c r="G112" s="25">
        <v>137532</v>
      </c>
      <c r="H112" s="18">
        <v>884937</v>
      </c>
    </row>
    <row r="113" spans="1:8" x14ac:dyDescent="0.25">
      <c r="A113">
        <v>2018</v>
      </c>
      <c r="B113" s="68" t="s">
        <v>75</v>
      </c>
      <c r="C113" s="21" t="s">
        <v>47</v>
      </c>
      <c r="D113" s="24">
        <v>111605</v>
      </c>
      <c r="E113" s="25">
        <v>94010</v>
      </c>
      <c r="F113" s="25">
        <v>37473</v>
      </c>
      <c r="G113" s="25">
        <v>53291</v>
      </c>
      <c r="H113" s="18">
        <v>296379</v>
      </c>
    </row>
    <row r="114" spans="1:8" x14ac:dyDescent="0.25">
      <c r="A114">
        <v>2018</v>
      </c>
      <c r="B114" s="68" t="s">
        <v>75</v>
      </c>
      <c r="C114" s="21" t="s">
        <v>48</v>
      </c>
      <c r="D114" s="24">
        <v>158902</v>
      </c>
      <c r="E114" s="25">
        <v>149842</v>
      </c>
      <c r="F114" s="25">
        <v>56761</v>
      </c>
      <c r="G114" s="25">
        <v>58872</v>
      </c>
      <c r="H114" s="18">
        <v>424377</v>
      </c>
    </row>
    <row r="115" spans="1:8" x14ac:dyDescent="0.25">
      <c r="A115">
        <v>2018</v>
      </c>
      <c r="B115" s="68" t="s">
        <v>75</v>
      </c>
      <c r="C115" s="21" t="s">
        <v>49</v>
      </c>
      <c r="D115" s="24">
        <v>71331</v>
      </c>
      <c r="E115" s="25">
        <v>97045</v>
      </c>
      <c r="F115" s="25">
        <v>15081</v>
      </c>
      <c r="G115" s="25">
        <v>12141</v>
      </c>
      <c r="H115" s="18">
        <v>195598</v>
      </c>
    </row>
    <row r="116" spans="1:8" x14ac:dyDescent="0.25">
      <c r="A116">
        <v>2018</v>
      </c>
      <c r="B116" s="68" t="s">
        <v>75</v>
      </c>
      <c r="C116" s="27" t="s">
        <v>50</v>
      </c>
      <c r="D116" s="28">
        <v>407229</v>
      </c>
      <c r="E116" s="29">
        <v>278656</v>
      </c>
      <c r="F116" s="29">
        <v>80008</v>
      </c>
      <c r="G116" s="29">
        <v>84972</v>
      </c>
      <c r="H116" s="30">
        <v>850865</v>
      </c>
    </row>
    <row r="117" spans="1:8" x14ac:dyDescent="0.25">
      <c r="A117">
        <v>2018</v>
      </c>
      <c r="B117" s="68" t="s">
        <v>75</v>
      </c>
      <c r="C117" s="21" t="s">
        <v>51</v>
      </c>
      <c r="D117" s="24">
        <v>221283</v>
      </c>
      <c r="E117" s="25">
        <v>118537</v>
      </c>
      <c r="F117" s="25">
        <v>61253</v>
      </c>
      <c r="G117" s="25">
        <v>39193</v>
      </c>
      <c r="H117" s="18">
        <v>440266</v>
      </c>
    </row>
    <row r="118" spans="1:8" x14ac:dyDescent="0.25">
      <c r="A118">
        <v>2018</v>
      </c>
      <c r="B118" s="68" t="s">
        <v>75</v>
      </c>
      <c r="C118" s="21" t="s">
        <v>52</v>
      </c>
      <c r="D118" s="24">
        <v>230555</v>
      </c>
      <c r="E118" s="25">
        <v>122699</v>
      </c>
      <c r="F118" s="25">
        <v>41372</v>
      </c>
      <c r="G118" s="25">
        <v>36582</v>
      </c>
      <c r="H118" s="18">
        <v>431208</v>
      </c>
    </row>
    <row r="119" spans="1:8" x14ac:dyDescent="0.25">
      <c r="A119">
        <v>2018</v>
      </c>
      <c r="B119" s="68" t="s">
        <v>75</v>
      </c>
      <c r="C119" s="21" t="s">
        <v>53</v>
      </c>
      <c r="D119" s="24">
        <v>104315</v>
      </c>
      <c r="E119" s="25">
        <v>53549</v>
      </c>
      <c r="F119" s="25">
        <v>36997</v>
      </c>
      <c r="G119" s="25">
        <v>83166</v>
      </c>
      <c r="H119" s="18">
        <v>278027</v>
      </c>
    </row>
    <row r="120" spans="1:8" x14ac:dyDescent="0.25">
      <c r="A120">
        <v>2018</v>
      </c>
      <c r="B120" s="68" t="s">
        <v>75</v>
      </c>
      <c r="C120" s="21" t="s">
        <v>54</v>
      </c>
      <c r="D120" s="24">
        <v>165625</v>
      </c>
      <c r="E120" s="25">
        <v>73930</v>
      </c>
      <c r="F120" s="25">
        <v>21245</v>
      </c>
      <c r="G120" s="25">
        <v>48947</v>
      </c>
      <c r="H120" s="18">
        <v>309747</v>
      </c>
    </row>
    <row r="121" spans="1:8" x14ac:dyDescent="0.25">
      <c r="A121">
        <v>2018</v>
      </c>
      <c r="B121" s="68" t="s">
        <v>75</v>
      </c>
      <c r="C121" s="21" t="s">
        <v>55</v>
      </c>
      <c r="D121" s="24">
        <v>18212</v>
      </c>
      <c r="E121" s="25">
        <v>23049</v>
      </c>
      <c r="F121" s="25">
        <v>4867</v>
      </c>
      <c r="G121" s="25">
        <v>176849</v>
      </c>
      <c r="H121" s="18">
        <v>222977</v>
      </c>
    </row>
    <row r="122" spans="1:8" x14ac:dyDescent="0.25">
      <c r="A122">
        <v>2018</v>
      </c>
      <c r="B122" s="68" t="s">
        <v>75</v>
      </c>
      <c r="C122" s="21" t="s">
        <v>56</v>
      </c>
      <c r="D122" s="24">
        <v>156</v>
      </c>
      <c r="E122" s="25">
        <v>551</v>
      </c>
      <c r="F122" s="25">
        <v>33</v>
      </c>
      <c r="G122" s="25">
        <v>315</v>
      </c>
      <c r="H122" s="18">
        <v>1055</v>
      </c>
    </row>
    <row r="123" spans="1:8" x14ac:dyDescent="0.25">
      <c r="A123">
        <v>2018</v>
      </c>
      <c r="B123" s="68" t="s">
        <v>76</v>
      </c>
      <c r="C123" s="15" t="s">
        <v>40</v>
      </c>
      <c r="D123" s="19">
        <v>164199</v>
      </c>
      <c r="E123" s="20">
        <v>121597</v>
      </c>
      <c r="F123" s="20">
        <v>27807</v>
      </c>
      <c r="G123" s="20">
        <v>55458</v>
      </c>
      <c r="H123" s="18">
        <v>369061</v>
      </c>
    </row>
    <row r="124" spans="1:8" x14ac:dyDescent="0.25">
      <c r="A124">
        <v>2018</v>
      </c>
      <c r="B124" s="68" t="s">
        <v>76</v>
      </c>
      <c r="C124" s="21" t="s">
        <v>41</v>
      </c>
      <c r="D124" s="24">
        <v>26095</v>
      </c>
      <c r="E124" s="25">
        <v>11322</v>
      </c>
      <c r="F124" s="25">
        <v>2280</v>
      </c>
      <c r="G124" s="25">
        <v>3222</v>
      </c>
      <c r="H124" s="18">
        <v>42919</v>
      </c>
    </row>
    <row r="125" spans="1:8" x14ac:dyDescent="0.25">
      <c r="A125">
        <v>2018</v>
      </c>
      <c r="B125" s="68" t="s">
        <v>76</v>
      </c>
      <c r="C125" s="21" t="s">
        <v>42</v>
      </c>
      <c r="D125" s="24">
        <v>28952</v>
      </c>
      <c r="E125" s="25">
        <v>26884</v>
      </c>
      <c r="F125" s="25">
        <v>4854</v>
      </c>
      <c r="G125" s="25">
        <v>16646</v>
      </c>
      <c r="H125" s="18">
        <v>77336</v>
      </c>
    </row>
    <row r="126" spans="1:8" x14ac:dyDescent="0.25">
      <c r="A126">
        <v>2018</v>
      </c>
      <c r="B126" s="68" t="s">
        <v>76</v>
      </c>
      <c r="C126" s="21" t="s">
        <v>43</v>
      </c>
      <c r="D126" s="24">
        <v>262088</v>
      </c>
      <c r="E126" s="25">
        <v>172439</v>
      </c>
      <c r="F126" s="25">
        <v>64725</v>
      </c>
      <c r="G126" s="25">
        <v>43803</v>
      </c>
      <c r="H126" s="18">
        <v>543055</v>
      </c>
    </row>
    <row r="127" spans="1:8" x14ac:dyDescent="0.25">
      <c r="A127">
        <v>2018</v>
      </c>
      <c r="B127" s="68" t="s">
        <v>76</v>
      </c>
      <c r="C127" s="21" t="s">
        <v>44</v>
      </c>
      <c r="D127" s="24">
        <v>13924</v>
      </c>
      <c r="E127" s="25">
        <v>13095</v>
      </c>
      <c r="F127" s="25">
        <v>1983</v>
      </c>
      <c r="G127" s="25">
        <v>3294</v>
      </c>
      <c r="H127" s="18">
        <v>32296</v>
      </c>
    </row>
    <row r="128" spans="1:8" x14ac:dyDescent="0.25">
      <c r="A128">
        <v>2018</v>
      </c>
      <c r="B128" s="68" t="s">
        <v>76</v>
      </c>
      <c r="C128" s="26" t="s">
        <v>45</v>
      </c>
      <c r="D128" s="39">
        <v>182293</v>
      </c>
      <c r="E128" s="40">
        <v>378557</v>
      </c>
      <c r="F128" s="40">
        <v>46924</v>
      </c>
      <c r="G128" s="40">
        <v>59964</v>
      </c>
      <c r="H128" s="9">
        <v>667738</v>
      </c>
    </row>
    <row r="129" spans="1:8" x14ac:dyDescent="0.25">
      <c r="A129">
        <v>2018</v>
      </c>
      <c r="B129" s="68" t="s">
        <v>76</v>
      </c>
      <c r="C129" s="21" t="s">
        <v>46</v>
      </c>
      <c r="D129" s="24">
        <v>339129</v>
      </c>
      <c r="E129" s="25">
        <v>345364</v>
      </c>
      <c r="F129" s="25">
        <v>69670</v>
      </c>
      <c r="G129" s="25">
        <v>138126</v>
      </c>
      <c r="H129" s="18">
        <v>892289</v>
      </c>
    </row>
    <row r="130" spans="1:8" x14ac:dyDescent="0.25">
      <c r="A130">
        <v>2018</v>
      </c>
      <c r="B130" s="68" t="s">
        <v>76</v>
      </c>
      <c r="C130" s="21" t="s">
        <v>47</v>
      </c>
      <c r="D130" s="24">
        <v>112955</v>
      </c>
      <c r="E130" s="25">
        <v>94598</v>
      </c>
      <c r="F130" s="25">
        <v>37878</v>
      </c>
      <c r="G130" s="25">
        <v>53290</v>
      </c>
      <c r="H130" s="18">
        <v>298721</v>
      </c>
    </row>
    <row r="131" spans="1:8" x14ac:dyDescent="0.25">
      <c r="A131">
        <v>2018</v>
      </c>
      <c r="B131" s="68" t="s">
        <v>76</v>
      </c>
      <c r="C131" s="21" t="s">
        <v>48</v>
      </c>
      <c r="D131" s="24">
        <v>160918</v>
      </c>
      <c r="E131" s="25">
        <v>146202</v>
      </c>
      <c r="F131" s="25">
        <v>57123</v>
      </c>
      <c r="G131" s="25">
        <v>58394</v>
      </c>
      <c r="H131" s="18">
        <v>422637</v>
      </c>
    </row>
    <row r="132" spans="1:8" x14ac:dyDescent="0.25">
      <c r="A132">
        <v>2018</v>
      </c>
      <c r="B132" s="68" t="s">
        <v>76</v>
      </c>
      <c r="C132" s="21" t="s">
        <v>49</v>
      </c>
      <c r="D132" s="24">
        <v>71480</v>
      </c>
      <c r="E132" s="25">
        <v>97373</v>
      </c>
      <c r="F132" s="25">
        <v>15149</v>
      </c>
      <c r="G132" s="25">
        <v>12178</v>
      </c>
      <c r="H132" s="18">
        <v>196180</v>
      </c>
    </row>
    <row r="133" spans="1:8" x14ac:dyDescent="0.25">
      <c r="A133">
        <v>2018</v>
      </c>
      <c r="B133" s="68" t="s">
        <v>76</v>
      </c>
      <c r="C133" s="27" t="s">
        <v>50</v>
      </c>
      <c r="D133" s="28">
        <v>411783</v>
      </c>
      <c r="E133" s="29">
        <v>279415</v>
      </c>
      <c r="F133" s="29">
        <v>80365</v>
      </c>
      <c r="G133" s="29">
        <v>85206</v>
      </c>
      <c r="H133" s="30">
        <v>856769</v>
      </c>
    </row>
    <row r="134" spans="1:8" x14ac:dyDescent="0.25">
      <c r="A134">
        <v>2018</v>
      </c>
      <c r="B134" s="68" t="s">
        <v>76</v>
      </c>
      <c r="C134" s="21" t="s">
        <v>51</v>
      </c>
      <c r="D134" s="24">
        <v>222055</v>
      </c>
      <c r="E134" s="25">
        <v>119688</v>
      </c>
      <c r="F134" s="25">
        <v>61424</v>
      </c>
      <c r="G134" s="25">
        <v>38788</v>
      </c>
      <c r="H134" s="18">
        <v>441955</v>
      </c>
    </row>
    <row r="135" spans="1:8" x14ac:dyDescent="0.25">
      <c r="A135">
        <v>2018</v>
      </c>
      <c r="B135" s="68" t="s">
        <v>76</v>
      </c>
      <c r="C135" s="21" t="s">
        <v>52</v>
      </c>
      <c r="D135" s="24">
        <v>232382</v>
      </c>
      <c r="E135" s="25">
        <v>123870</v>
      </c>
      <c r="F135" s="25">
        <v>41097</v>
      </c>
      <c r="G135" s="25">
        <v>36015</v>
      </c>
      <c r="H135" s="18">
        <v>433364</v>
      </c>
    </row>
    <row r="136" spans="1:8" x14ac:dyDescent="0.25">
      <c r="A136">
        <v>2018</v>
      </c>
      <c r="B136" s="68" t="s">
        <v>76</v>
      </c>
      <c r="C136" s="21" t="s">
        <v>53</v>
      </c>
      <c r="D136" s="24">
        <v>105006</v>
      </c>
      <c r="E136" s="25">
        <v>54101</v>
      </c>
      <c r="F136" s="25">
        <v>36594</v>
      </c>
      <c r="G136" s="25">
        <v>83157</v>
      </c>
      <c r="H136" s="18">
        <v>278858</v>
      </c>
    </row>
    <row r="137" spans="1:8" x14ac:dyDescent="0.25">
      <c r="A137">
        <v>2018</v>
      </c>
      <c r="B137" s="68" t="s">
        <v>76</v>
      </c>
      <c r="C137" s="21" t="s">
        <v>54</v>
      </c>
      <c r="D137" s="24">
        <v>166936</v>
      </c>
      <c r="E137" s="25">
        <v>74267</v>
      </c>
      <c r="F137" s="25">
        <v>21192</v>
      </c>
      <c r="G137" s="25">
        <v>50152</v>
      </c>
      <c r="H137" s="18">
        <v>312547</v>
      </c>
    </row>
    <row r="138" spans="1:8" x14ac:dyDescent="0.25">
      <c r="A138">
        <v>2018</v>
      </c>
      <c r="B138" s="68" t="s">
        <v>76</v>
      </c>
      <c r="C138" s="21" t="s">
        <v>55</v>
      </c>
      <c r="D138" s="24">
        <v>18351</v>
      </c>
      <c r="E138" s="25">
        <v>23232</v>
      </c>
      <c r="F138" s="25">
        <v>4886</v>
      </c>
      <c r="G138" s="25">
        <v>177087</v>
      </c>
      <c r="H138" s="18">
        <v>223556</v>
      </c>
    </row>
    <row r="139" spans="1:8" x14ac:dyDescent="0.25">
      <c r="A139">
        <v>2018</v>
      </c>
      <c r="B139" s="68" t="s">
        <v>76</v>
      </c>
      <c r="C139" s="21" t="s">
        <v>56</v>
      </c>
      <c r="D139" s="24">
        <v>159</v>
      </c>
      <c r="E139" s="25">
        <v>555</v>
      </c>
      <c r="F139" s="25">
        <v>33</v>
      </c>
      <c r="G139" s="25">
        <v>297</v>
      </c>
      <c r="H139" s="18">
        <v>1044</v>
      </c>
    </row>
    <row r="140" spans="1:8" x14ac:dyDescent="0.25">
      <c r="A140">
        <v>2018</v>
      </c>
      <c r="B140" s="68" t="s">
        <v>77</v>
      </c>
      <c r="C140" s="15" t="s">
        <v>40</v>
      </c>
      <c r="D140" s="19">
        <v>155039</v>
      </c>
      <c r="E140" s="20">
        <v>113003</v>
      </c>
      <c r="F140" s="20">
        <v>27294</v>
      </c>
      <c r="G140" s="20">
        <v>56555</v>
      </c>
      <c r="H140" s="18">
        <v>351891</v>
      </c>
    </row>
    <row r="141" spans="1:8" x14ac:dyDescent="0.25">
      <c r="A141">
        <v>2018</v>
      </c>
      <c r="B141" s="68" t="s">
        <v>77</v>
      </c>
      <c r="C141" s="21" t="s">
        <v>41</v>
      </c>
      <c r="D141" s="24">
        <v>25409</v>
      </c>
      <c r="E141" s="25">
        <v>11363</v>
      </c>
      <c r="F141" s="25">
        <v>2163</v>
      </c>
      <c r="G141" s="25">
        <v>3083</v>
      </c>
      <c r="H141" s="18">
        <v>42018</v>
      </c>
    </row>
    <row r="142" spans="1:8" x14ac:dyDescent="0.25">
      <c r="A142">
        <v>2018</v>
      </c>
      <c r="B142" s="68" t="s">
        <v>77</v>
      </c>
      <c r="C142" s="21" t="s">
        <v>42</v>
      </c>
      <c r="D142" s="24">
        <v>28886</v>
      </c>
      <c r="E142" s="25">
        <v>27246</v>
      </c>
      <c r="F142" s="25">
        <v>4849</v>
      </c>
      <c r="G142" s="25">
        <v>16645</v>
      </c>
      <c r="H142" s="18">
        <v>77626</v>
      </c>
    </row>
    <row r="143" spans="1:8" x14ac:dyDescent="0.25">
      <c r="A143">
        <v>2018</v>
      </c>
      <c r="B143" s="68" t="s">
        <v>77</v>
      </c>
      <c r="C143" s="21" t="s">
        <v>43</v>
      </c>
      <c r="D143" s="24">
        <v>259407</v>
      </c>
      <c r="E143" s="25">
        <v>172829</v>
      </c>
      <c r="F143" s="25">
        <v>63212</v>
      </c>
      <c r="G143" s="25">
        <v>43922</v>
      </c>
      <c r="H143" s="18">
        <v>539370</v>
      </c>
    </row>
    <row r="144" spans="1:8" x14ac:dyDescent="0.25">
      <c r="A144">
        <v>2018</v>
      </c>
      <c r="B144" s="68" t="s">
        <v>77</v>
      </c>
      <c r="C144" s="21" t="s">
        <v>44</v>
      </c>
      <c r="D144" s="24">
        <v>13926</v>
      </c>
      <c r="E144" s="25">
        <v>13040</v>
      </c>
      <c r="F144" s="25">
        <v>1948</v>
      </c>
      <c r="G144" s="25">
        <v>3278</v>
      </c>
      <c r="H144" s="18">
        <v>32192</v>
      </c>
    </row>
    <row r="145" spans="1:8" x14ac:dyDescent="0.25">
      <c r="A145">
        <v>2018</v>
      </c>
      <c r="B145" s="68" t="s">
        <v>77</v>
      </c>
      <c r="C145" s="26" t="s">
        <v>45</v>
      </c>
      <c r="D145" s="39">
        <v>178539</v>
      </c>
      <c r="E145" s="40">
        <v>371639</v>
      </c>
      <c r="F145" s="40">
        <v>45285</v>
      </c>
      <c r="G145" s="40">
        <v>60183</v>
      </c>
      <c r="H145" s="9">
        <v>655646</v>
      </c>
    </row>
    <row r="146" spans="1:8" x14ac:dyDescent="0.25">
      <c r="A146">
        <v>2018</v>
      </c>
      <c r="B146" s="68" t="s">
        <v>77</v>
      </c>
      <c r="C146" s="21" t="s">
        <v>46</v>
      </c>
      <c r="D146" s="24">
        <v>337217</v>
      </c>
      <c r="E146" s="25">
        <v>344928</v>
      </c>
      <c r="F146" s="25">
        <v>69321</v>
      </c>
      <c r="G146" s="25">
        <v>138211</v>
      </c>
      <c r="H146" s="18">
        <v>889677</v>
      </c>
    </row>
    <row r="147" spans="1:8" x14ac:dyDescent="0.25">
      <c r="A147">
        <v>2018</v>
      </c>
      <c r="B147" s="68" t="s">
        <v>77</v>
      </c>
      <c r="C147" s="21" t="s">
        <v>47</v>
      </c>
      <c r="D147" s="24">
        <v>113080</v>
      </c>
      <c r="E147" s="25">
        <v>94024</v>
      </c>
      <c r="F147" s="25">
        <v>37888</v>
      </c>
      <c r="G147" s="25">
        <v>53596</v>
      </c>
      <c r="H147" s="18">
        <v>298588</v>
      </c>
    </row>
    <row r="148" spans="1:8" x14ac:dyDescent="0.25">
      <c r="A148">
        <v>2018</v>
      </c>
      <c r="B148" s="68" t="s">
        <v>77</v>
      </c>
      <c r="C148" s="21" t="s">
        <v>48</v>
      </c>
      <c r="D148" s="24">
        <v>160469</v>
      </c>
      <c r="E148" s="25">
        <v>147422</v>
      </c>
      <c r="F148" s="25">
        <v>57003</v>
      </c>
      <c r="G148" s="25">
        <v>57895</v>
      </c>
      <c r="H148" s="18">
        <v>422789</v>
      </c>
    </row>
    <row r="149" spans="1:8" x14ac:dyDescent="0.25">
      <c r="A149">
        <v>2018</v>
      </c>
      <c r="B149" s="68" t="s">
        <v>77</v>
      </c>
      <c r="C149" s="21" t="s">
        <v>49</v>
      </c>
      <c r="D149" s="24">
        <v>74790</v>
      </c>
      <c r="E149" s="25">
        <v>94131</v>
      </c>
      <c r="F149" s="25">
        <v>14733</v>
      </c>
      <c r="G149" s="25">
        <v>12130</v>
      </c>
      <c r="H149" s="18">
        <v>195784</v>
      </c>
    </row>
    <row r="150" spans="1:8" x14ac:dyDescent="0.25">
      <c r="A150">
        <v>2018</v>
      </c>
      <c r="B150" s="68" t="s">
        <v>77</v>
      </c>
      <c r="C150" s="27" t="s">
        <v>50</v>
      </c>
      <c r="D150" s="28">
        <v>406128</v>
      </c>
      <c r="E150" s="29">
        <v>279279</v>
      </c>
      <c r="F150" s="29">
        <v>80115</v>
      </c>
      <c r="G150" s="29">
        <v>85152</v>
      </c>
      <c r="H150" s="30">
        <v>850674</v>
      </c>
    </row>
    <row r="151" spans="1:8" x14ac:dyDescent="0.25">
      <c r="A151">
        <v>2018</v>
      </c>
      <c r="B151" s="68" t="s">
        <v>77</v>
      </c>
      <c r="C151" s="21" t="s">
        <v>51</v>
      </c>
      <c r="D151" s="24">
        <v>221070</v>
      </c>
      <c r="E151" s="25">
        <v>120796</v>
      </c>
      <c r="F151" s="25">
        <v>63184</v>
      </c>
      <c r="G151" s="25">
        <v>38775</v>
      </c>
      <c r="H151" s="18">
        <v>443825</v>
      </c>
    </row>
    <row r="152" spans="1:8" x14ac:dyDescent="0.25">
      <c r="A152">
        <v>2018</v>
      </c>
      <c r="B152" s="68" t="s">
        <v>77</v>
      </c>
      <c r="C152" s="21" t="s">
        <v>52</v>
      </c>
      <c r="D152" s="24">
        <v>233214</v>
      </c>
      <c r="E152" s="25">
        <v>125065</v>
      </c>
      <c r="F152" s="25">
        <v>41850</v>
      </c>
      <c r="G152" s="25">
        <v>36806</v>
      </c>
      <c r="H152" s="18">
        <v>436935</v>
      </c>
    </row>
    <row r="153" spans="1:8" x14ac:dyDescent="0.25">
      <c r="A153">
        <v>2018</v>
      </c>
      <c r="B153" s="68" t="s">
        <v>77</v>
      </c>
      <c r="C153" s="21" t="s">
        <v>53</v>
      </c>
      <c r="D153" s="24">
        <v>105621</v>
      </c>
      <c r="E153" s="25">
        <v>54564</v>
      </c>
      <c r="F153" s="25">
        <v>36389</v>
      </c>
      <c r="G153" s="25">
        <v>84046</v>
      </c>
      <c r="H153" s="18">
        <v>280620</v>
      </c>
    </row>
    <row r="154" spans="1:8" x14ac:dyDescent="0.25">
      <c r="A154">
        <v>2018</v>
      </c>
      <c r="B154" s="68" t="s">
        <v>77</v>
      </c>
      <c r="C154" s="21" t="s">
        <v>54</v>
      </c>
      <c r="D154" s="24">
        <v>167119</v>
      </c>
      <c r="E154" s="25">
        <v>72670</v>
      </c>
      <c r="F154" s="25">
        <v>21453</v>
      </c>
      <c r="G154" s="25">
        <v>49836</v>
      </c>
      <c r="H154" s="18">
        <v>311078</v>
      </c>
    </row>
    <row r="155" spans="1:8" x14ac:dyDescent="0.25">
      <c r="A155">
        <v>2018</v>
      </c>
      <c r="B155" s="68" t="s">
        <v>77</v>
      </c>
      <c r="C155" s="21" t="s">
        <v>55</v>
      </c>
      <c r="D155" s="24">
        <v>18436</v>
      </c>
      <c r="E155" s="25">
        <v>23433</v>
      </c>
      <c r="F155" s="25">
        <v>4890</v>
      </c>
      <c r="G155" s="25">
        <v>175325</v>
      </c>
      <c r="H155" s="18">
        <v>222084</v>
      </c>
    </row>
    <row r="156" spans="1:8" x14ac:dyDescent="0.25">
      <c r="A156">
        <v>2018</v>
      </c>
      <c r="B156" s="68" t="s">
        <v>77</v>
      </c>
      <c r="C156" s="21" t="s">
        <v>56</v>
      </c>
      <c r="D156" s="24">
        <v>160</v>
      </c>
      <c r="E156" s="25">
        <v>550</v>
      </c>
      <c r="F156" s="25">
        <v>34</v>
      </c>
      <c r="G156" s="25">
        <v>293</v>
      </c>
      <c r="H156" s="18">
        <v>1037</v>
      </c>
    </row>
    <row r="157" spans="1:8" x14ac:dyDescent="0.25">
      <c r="A157">
        <v>2018</v>
      </c>
      <c r="B157" s="68" t="s">
        <v>78</v>
      </c>
      <c r="C157" s="15" t="s">
        <v>40</v>
      </c>
      <c r="D157" s="19">
        <v>168389</v>
      </c>
      <c r="E157" s="20">
        <v>124969</v>
      </c>
      <c r="F157" s="20">
        <v>28186</v>
      </c>
      <c r="G157" s="20">
        <v>53926</v>
      </c>
      <c r="H157" s="18">
        <v>375470</v>
      </c>
    </row>
    <row r="158" spans="1:8" x14ac:dyDescent="0.25">
      <c r="A158">
        <v>2018</v>
      </c>
      <c r="B158" s="68" t="s">
        <v>78</v>
      </c>
      <c r="C158" s="21" t="s">
        <v>41</v>
      </c>
      <c r="D158" s="24">
        <v>26886</v>
      </c>
      <c r="E158" s="25">
        <v>12204</v>
      </c>
      <c r="F158" s="25">
        <v>2045</v>
      </c>
      <c r="G158" s="25">
        <v>2880</v>
      </c>
      <c r="H158" s="18">
        <v>44015</v>
      </c>
    </row>
    <row r="159" spans="1:8" x14ac:dyDescent="0.25">
      <c r="A159">
        <v>2018</v>
      </c>
      <c r="B159" s="68" t="s">
        <v>78</v>
      </c>
      <c r="C159" s="21" t="s">
        <v>42</v>
      </c>
      <c r="D159" s="24">
        <v>29221</v>
      </c>
      <c r="E159" s="25">
        <v>27474</v>
      </c>
      <c r="F159" s="25">
        <v>4859</v>
      </c>
      <c r="G159" s="25">
        <v>16694</v>
      </c>
      <c r="H159" s="18">
        <v>78248</v>
      </c>
    </row>
    <row r="160" spans="1:8" x14ac:dyDescent="0.25">
      <c r="A160">
        <v>2018</v>
      </c>
      <c r="B160" s="68" t="s">
        <v>78</v>
      </c>
      <c r="C160" s="21" t="s">
        <v>43</v>
      </c>
      <c r="D160" s="24">
        <v>262820</v>
      </c>
      <c r="E160" s="25">
        <v>175401</v>
      </c>
      <c r="F160" s="25">
        <v>63681</v>
      </c>
      <c r="G160" s="25">
        <v>43970</v>
      </c>
      <c r="H160" s="18">
        <v>545872</v>
      </c>
    </row>
    <row r="161" spans="1:8" x14ac:dyDescent="0.25">
      <c r="A161">
        <v>2018</v>
      </c>
      <c r="B161" s="68" t="s">
        <v>78</v>
      </c>
      <c r="C161" s="21" t="s">
        <v>44</v>
      </c>
      <c r="D161" s="24">
        <v>13994</v>
      </c>
      <c r="E161" s="25">
        <v>12496</v>
      </c>
      <c r="F161" s="25">
        <v>1951</v>
      </c>
      <c r="G161" s="25">
        <v>3319</v>
      </c>
      <c r="H161" s="18">
        <v>31760</v>
      </c>
    </row>
    <row r="162" spans="1:8" x14ac:dyDescent="0.25">
      <c r="A162">
        <v>2018</v>
      </c>
      <c r="B162" s="68" t="s">
        <v>78</v>
      </c>
      <c r="C162" s="26" t="s">
        <v>45</v>
      </c>
      <c r="D162" s="39">
        <v>184789</v>
      </c>
      <c r="E162" s="40">
        <v>389847</v>
      </c>
      <c r="F162" s="40">
        <v>46751</v>
      </c>
      <c r="G162" s="40">
        <v>59271</v>
      </c>
      <c r="H162" s="9">
        <v>680658</v>
      </c>
    </row>
    <row r="163" spans="1:8" x14ac:dyDescent="0.25">
      <c r="A163">
        <v>2018</v>
      </c>
      <c r="B163" s="68" t="s">
        <v>78</v>
      </c>
      <c r="C163" s="21" t="s">
        <v>46</v>
      </c>
      <c r="D163" s="24">
        <v>342097</v>
      </c>
      <c r="E163" s="25">
        <v>345389</v>
      </c>
      <c r="F163" s="25">
        <v>70422</v>
      </c>
      <c r="G163" s="25">
        <v>140667</v>
      </c>
      <c r="H163" s="18">
        <v>898575</v>
      </c>
    </row>
    <row r="164" spans="1:8" x14ac:dyDescent="0.25">
      <c r="A164">
        <v>2018</v>
      </c>
      <c r="B164" s="68" t="s">
        <v>78</v>
      </c>
      <c r="C164" s="21" t="s">
        <v>47</v>
      </c>
      <c r="D164" s="24">
        <v>111313</v>
      </c>
      <c r="E164" s="25">
        <v>97186</v>
      </c>
      <c r="F164" s="25">
        <v>38568</v>
      </c>
      <c r="G164" s="25">
        <v>54538</v>
      </c>
      <c r="H164" s="18">
        <v>301605</v>
      </c>
    </row>
    <row r="165" spans="1:8" x14ac:dyDescent="0.25">
      <c r="A165">
        <v>2018</v>
      </c>
      <c r="B165" s="68" t="s">
        <v>78</v>
      </c>
      <c r="C165" s="21" t="s">
        <v>48</v>
      </c>
      <c r="D165" s="24">
        <v>161920</v>
      </c>
      <c r="E165" s="25">
        <v>148437</v>
      </c>
      <c r="F165" s="25">
        <v>56892</v>
      </c>
      <c r="G165" s="25">
        <v>58216</v>
      </c>
      <c r="H165" s="18">
        <v>425465</v>
      </c>
    </row>
    <row r="166" spans="1:8" x14ac:dyDescent="0.25">
      <c r="A166">
        <v>2018</v>
      </c>
      <c r="B166" s="68" t="s">
        <v>78</v>
      </c>
      <c r="C166" s="21" t="s">
        <v>49</v>
      </c>
      <c r="D166" s="24">
        <v>73546</v>
      </c>
      <c r="E166" s="25">
        <v>94105</v>
      </c>
      <c r="F166" s="25">
        <v>14555</v>
      </c>
      <c r="G166" s="25">
        <v>12329</v>
      </c>
      <c r="H166" s="18">
        <v>194535</v>
      </c>
    </row>
    <row r="167" spans="1:8" x14ac:dyDescent="0.25">
      <c r="A167">
        <v>2018</v>
      </c>
      <c r="B167" s="68" t="s">
        <v>78</v>
      </c>
      <c r="C167" s="27" t="s">
        <v>50</v>
      </c>
      <c r="D167" s="28">
        <v>420800</v>
      </c>
      <c r="E167" s="29">
        <v>281597</v>
      </c>
      <c r="F167" s="29">
        <v>80028</v>
      </c>
      <c r="G167" s="29">
        <v>86298</v>
      </c>
      <c r="H167" s="30">
        <v>868723</v>
      </c>
    </row>
    <row r="168" spans="1:8" x14ac:dyDescent="0.25">
      <c r="A168">
        <v>2018</v>
      </c>
      <c r="B168" s="68" t="s">
        <v>78</v>
      </c>
      <c r="C168" s="21" t="s">
        <v>51</v>
      </c>
      <c r="D168" s="24">
        <v>221309</v>
      </c>
      <c r="E168" s="25">
        <v>121962</v>
      </c>
      <c r="F168" s="25">
        <v>63172</v>
      </c>
      <c r="G168" s="25">
        <v>39573</v>
      </c>
      <c r="H168" s="18">
        <v>446016</v>
      </c>
    </row>
    <row r="169" spans="1:8" x14ac:dyDescent="0.25">
      <c r="A169">
        <v>2018</v>
      </c>
      <c r="B169" s="68" t="s">
        <v>78</v>
      </c>
      <c r="C169" s="21" t="s">
        <v>52</v>
      </c>
      <c r="D169" s="24">
        <v>229701</v>
      </c>
      <c r="E169" s="25">
        <v>125625</v>
      </c>
      <c r="F169" s="25">
        <v>42832</v>
      </c>
      <c r="G169" s="25">
        <v>36365</v>
      </c>
      <c r="H169" s="18">
        <v>434523</v>
      </c>
    </row>
    <row r="170" spans="1:8" x14ac:dyDescent="0.25">
      <c r="A170">
        <v>2018</v>
      </c>
      <c r="B170" s="68" t="s">
        <v>78</v>
      </c>
      <c r="C170" s="21" t="s">
        <v>53</v>
      </c>
      <c r="D170" s="24">
        <v>106537</v>
      </c>
      <c r="E170" s="25">
        <v>54228</v>
      </c>
      <c r="F170" s="25">
        <v>36595</v>
      </c>
      <c r="G170" s="25">
        <v>84886</v>
      </c>
      <c r="H170" s="18">
        <v>282246</v>
      </c>
    </row>
    <row r="171" spans="1:8" x14ac:dyDescent="0.25">
      <c r="A171">
        <v>2018</v>
      </c>
      <c r="B171" s="68" t="s">
        <v>78</v>
      </c>
      <c r="C171" s="21" t="s">
        <v>54</v>
      </c>
      <c r="D171" s="24">
        <v>168188</v>
      </c>
      <c r="E171" s="25">
        <v>72268</v>
      </c>
      <c r="F171" s="25">
        <v>21807</v>
      </c>
      <c r="G171" s="25">
        <v>50696</v>
      </c>
      <c r="H171" s="18">
        <v>312959</v>
      </c>
    </row>
    <row r="172" spans="1:8" x14ac:dyDescent="0.25">
      <c r="A172">
        <v>2018</v>
      </c>
      <c r="B172" s="68" t="s">
        <v>78</v>
      </c>
      <c r="C172" s="21" t="s">
        <v>55</v>
      </c>
      <c r="D172" s="24">
        <v>18793</v>
      </c>
      <c r="E172" s="25">
        <v>23272</v>
      </c>
      <c r="F172" s="25">
        <v>4850</v>
      </c>
      <c r="G172" s="25">
        <v>184521</v>
      </c>
      <c r="H172" s="18">
        <v>231436</v>
      </c>
    </row>
    <row r="173" spans="1:8" x14ac:dyDescent="0.25">
      <c r="A173">
        <v>2018</v>
      </c>
      <c r="B173" s="68" t="s">
        <v>78</v>
      </c>
      <c r="C173" s="21" t="s">
        <v>56</v>
      </c>
      <c r="D173" s="24">
        <v>154</v>
      </c>
      <c r="E173" s="25">
        <v>557</v>
      </c>
      <c r="F173" s="25">
        <v>34</v>
      </c>
      <c r="G173" s="25">
        <v>309</v>
      </c>
      <c r="H173" s="18">
        <v>1054</v>
      </c>
    </row>
    <row r="174" spans="1:8" x14ac:dyDescent="0.25">
      <c r="A174">
        <v>2018</v>
      </c>
      <c r="B174" s="68" t="s">
        <v>79</v>
      </c>
      <c r="C174" s="15" t="s">
        <v>40</v>
      </c>
      <c r="D174" s="19">
        <v>209417</v>
      </c>
      <c r="E174" s="20">
        <v>162426</v>
      </c>
      <c r="F174" s="20">
        <v>30425</v>
      </c>
      <c r="G174" s="20">
        <v>58445</v>
      </c>
      <c r="H174" s="18">
        <v>460713</v>
      </c>
    </row>
    <row r="175" spans="1:8" x14ac:dyDescent="0.25">
      <c r="A175">
        <v>2018</v>
      </c>
      <c r="B175" s="68" t="s">
        <v>79</v>
      </c>
      <c r="C175" s="21" t="s">
        <v>41</v>
      </c>
      <c r="D175" s="24">
        <v>27205</v>
      </c>
      <c r="E175" s="25">
        <v>11995</v>
      </c>
      <c r="F175" s="25">
        <v>2287</v>
      </c>
      <c r="G175" s="25">
        <v>3079</v>
      </c>
      <c r="H175" s="18">
        <v>44566</v>
      </c>
    </row>
    <row r="176" spans="1:8" x14ac:dyDescent="0.25">
      <c r="A176">
        <v>2018</v>
      </c>
      <c r="B176" s="68" t="s">
        <v>79</v>
      </c>
      <c r="C176" s="21" t="s">
        <v>42</v>
      </c>
      <c r="D176" s="24">
        <v>29313</v>
      </c>
      <c r="E176" s="25">
        <v>27602</v>
      </c>
      <c r="F176" s="25">
        <v>4870</v>
      </c>
      <c r="G176" s="25">
        <v>16679</v>
      </c>
      <c r="H176" s="18">
        <v>78464</v>
      </c>
    </row>
    <row r="177" spans="1:8" x14ac:dyDescent="0.25">
      <c r="A177">
        <v>2018</v>
      </c>
      <c r="B177" s="68" t="s">
        <v>79</v>
      </c>
      <c r="C177" s="21" t="s">
        <v>43</v>
      </c>
      <c r="D177" s="24">
        <v>264826</v>
      </c>
      <c r="E177" s="25">
        <v>176266</v>
      </c>
      <c r="F177" s="25">
        <v>64050</v>
      </c>
      <c r="G177" s="25">
        <v>45098</v>
      </c>
      <c r="H177" s="18">
        <v>550240</v>
      </c>
    </row>
    <row r="178" spans="1:8" x14ac:dyDescent="0.25">
      <c r="A178">
        <v>2018</v>
      </c>
      <c r="B178" s="68" t="s">
        <v>79</v>
      </c>
      <c r="C178" s="21" t="s">
        <v>44</v>
      </c>
      <c r="D178" s="24">
        <v>14109</v>
      </c>
      <c r="E178" s="25">
        <v>12368</v>
      </c>
      <c r="F178" s="25">
        <v>1945</v>
      </c>
      <c r="G178" s="25">
        <v>3332</v>
      </c>
      <c r="H178" s="18">
        <v>31754</v>
      </c>
    </row>
    <row r="179" spans="1:8" x14ac:dyDescent="0.25">
      <c r="A179">
        <v>2018</v>
      </c>
      <c r="B179" s="68" t="s">
        <v>79</v>
      </c>
      <c r="C179" s="26" t="s">
        <v>45</v>
      </c>
      <c r="D179" s="39">
        <v>187453</v>
      </c>
      <c r="E179" s="40">
        <v>399345</v>
      </c>
      <c r="F179" s="40">
        <v>47656</v>
      </c>
      <c r="G179" s="40">
        <v>62294</v>
      </c>
      <c r="H179" s="9">
        <v>696748</v>
      </c>
    </row>
    <row r="180" spans="1:8" x14ac:dyDescent="0.25">
      <c r="A180">
        <v>2018</v>
      </c>
      <c r="B180" s="68" t="s">
        <v>79</v>
      </c>
      <c r="C180" s="21" t="s">
        <v>46</v>
      </c>
      <c r="D180" s="24">
        <v>355626</v>
      </c>
      <c r="E180" s="25">
        <v>350437</v>
      </c>
      <c r="F180" s="25">
        <v>70360</v>
      </c>
      <c r="G180" s="25">
        <v>143044</v>
      </c>
      <c r="H180" s="18">
        <v>919467</v>
      </c>
    </row>
    <row r="181" spans="1:8" x14ac:dyDescent="0.25">
      <c r="A181">
        <v>2018</v>
      </c>
      <c r="B181" s="68" t="s">
        <v>79</v>
      </c>
      <c r="C181" s="21" t="s">
        <v>47</v>
      </c>
      <c r="D181" s="24">
        <v>112327</v>
      </c>
      <c r="E181" s="25">
        <v>98114</v>
      </c>
      <c r="F181" s="25">
        <v>38770</v>
      </c>
      <c r="G181" s="25">
        <v>56156</v>
      </c>
      <c r="H181" s="18">
        <v>305367</v>
      </c>
    </row>
    <row r="182" spans="1:8" x14ac:dyDescent="0.25">
      <c r="A182">
        <v>2018</v>
      </c>
      <c r="B182" s="68" t="s">
        <v>79</v>
      </c>
      <c r="C182" s="21" t="s">
        <v>48</v>
      </c>
      <c r="D182" s="24">
        <v>165207</v>
      </c>
      <c r="E182" s="25">
        <v>146207</v>
      </c>
      <c r="F182" s="25">
        <v>60553</v>
      </c>
      <c r="G182" s="25">
        <v>58694</v>
      </c>
      <c r="H182" s="18">
        <v>430661</v>
      </c>
    </row>
    <row r="183" spans="1:8" x14ac:dyDescent="0.25">
      <c r="A183">
        <v>2018</v>
      </c>
      <c r="B183" s="68" t="s">
        <v>79</v>
      </c>
      <c r="C183" s="21" t="s">
        <v>49</v>
      </c>
      <c r="D183" s="24">
        <v>76482</v>
      </c>
      <c r="E183" s="25">
        <v>95411</v>
      </c>
      <c r="F183" s="25">
        <v>14586</v>
      </c>
      <c r="G183" s="25">
        <v>12516</v>
      </c>
      <c r="H183" s="18">
        <v>198995</v>
      </c>
    </row>
    <row r="184" spans="1:8" x14ac:dyDescent="0.25">
      <c r="A184">
        <v>2018</v>
      </c>
      <c r="B184" s="68" t="s">
        <v>79</v>
      </c>
      <c r="C184" s="27" t="s">
        <v>50</v>
      </c>
      <c r="D184" s="28">
        <v>418914</v>
      </c>
      <c r="E184" s="29">
        <v>285248</v>
      </c>
      <c r="F184" s="29">
        <v>79032</v>
      </c>
      <c r="G184" s="29">
        <v>87214</v>
      </c>
      <c r="H184" s="30">
        <v>870408</v>
      </c>
    </row>
    <row r="185" spans="1:8" x14ac:dyDescent="0.25">
      <c r="A185">
        <v>2018</v>
      </c>
      <c r="B185" s="68" t="s">
        <v>79</v>
      </c>
      <c r="C185" s="21" t="s">
        <v>51</v>
      </c>
      <c r="D185" s="24">
        <v>221921</v>
      </c>
      <c r="E185" s="25">
        <v>123143</v>
      </c>
      <c r="F185" s="25">
        <v>62826</v>
      </c>
      <c r="G185" s="25">
        <v>39310</v>
      </c>
      <c r="H185" s="18">
        <v>447200</v>
      </c>
    </row>
    <row r="186" spans="1:8" x14ac:dyDescent="0.25">
      <c r="A186">
        <v>2018</v>
      </c>
      <c r="B186" s="68" t="s">
        <v>79</v>
      </c>
      <c r="C186" s="21" t="s">
        <v>52</v>
      </c>
      <c r="D186" s="24">
        <v>229473</v>
      </c>
      <c r="E186" s="25">
        <v>126520</v>
      </c>
      <c r="F186" s="25">
        <v>42671</v>
      </c>
      <c r="G186" s="25">
        <v>36173</v>
      </c>
      <c r="H186" s="18">
        <v>434837</v>
      </c>
    </row>
    <row r="187" spans="1:8" x14ac:dyDescent="0.25">
      <c r="A187">
        <v>2018</v>
      </c>
      <c r="B187" s="68" t="s">
        <v>79</v>
      </c>
      <c r="C187" s="21" t="s">
        <v>53</v>
      </c>
      <c r="D187" s="24">
        <v>107002</v>
      </c>
      <c r="E187" s="25">
        <v>54662</v>
      </c>
      <c r="F187" s="25">
        <v>36606</v>
      </c>
      <c r="G187" s="25">
        <v>85465</v>
      </c>
      <c r="H187" s="18">
        <v>283735</v>
      </c>
    </row>
    <row r="188" spans="1:8" x14ac:dyDescent="0.25">
      <c r="A188">
        <v>2018</v>
      </c>
      <c r="B188" s="68" t="s">
        <v>79</v>
      </c>
      <c r="C188" s="21" t="s">
        <v>54</v>
      </c>
      <c r="D188" s="24">
        <v>169094</v>
      </c>
      <c r="E188" s="25">
        <v>73178</v>
      </c>
      <c r="F188" s="25">
        <v>21796</v>
      </c>
      <c r="G188" s="25">
        <v>51487</v>
      </c>
      <c r="H188" s="18">
        <v>315555</v>
      </c>
    </row>
    <row r="189" spans="1:8" x14ac:dyDescent="0.25">
      <c r="A189">
        <v>2018</v>
      </c>
      <c r="B189" s="68" t="s">
        <v>79</v>
      </c>
      <c r="C189" s="21" t="s">
        <v>55</v>
      </c>
      <c r="D189" s="24">
        <v>19049</v>
      </c>
      <c r="E189" s="25">
        <v>23539</v>
      </c>
      <c r="F189" s="25">
        <v>4938</v>
      </c>
      <c r="G189" s="25">
        <v>179937</v>
      </c>
      <c r="H189" s="18">
        <v>227463</v>
      </c>
    </row>
    <row r="190" spans="1:8" x14ac:dyDescent="0.25">
      <c r="A190">
        <v>2018</v>
      </c>
      <c r="B190" s="68" t="s">
        <v>79</v>
      </c>
      <c r="C190" s="21" t="s">
        <v>56</v>
      </c>
      <c r="D190" s="24">
        <v>153</v>
      </c>
      <c r="E190" s="25">
        <v>560</v>
      </c>
      <c r="F190" s="25">
        <v>34</v>
      </c>
      <c r="G190" s="25">
        <v>329</v>
      </c>
      <c r="H190" s="18">
        <v>1076</v>
      </c>
    </row>
    <row r="191" spans="1:8" x14ac:dyDescent="0.25">
      <c r="A191">
        <v>2018</v>
      </c>
      <c r="B191" s="68" t="s">
        <v>80</v>
      </c>
      <c r="C191" s="15" t="s">
        <v>40</v>
      </c>
      <c r="D191" s="19"/>
      <c r="E191" s="20"/>
      <c r="F191" s="20"/>
      <c r="G191" s="20"/>
      <c r="H191" s="18"/>
    </row>
    <row r="192" spans="1:8" x14ac:dyDescent="0.25">
      <c r="A192">
        <v>2018</v>
      </c>
      <c r="B192" s="68" t="s">
        <v>80</v>
      </c>
      <c r="C192" s="21" t="s">
        <v>41</v>
      </c>
      <c r="D192" s="24"/>
      <c r="E192" s="25"/>
      <c r="F192" s="25"/>
      <c r="G192" s="25"/>
      <c r="H192" s="18"/>
    </row>
    <row r="193" spans="1:8" x14ac:dyDescent="0.25">
      <c r="A193">
        <v>2018</v>
      </c>
      <c r="B193" s="68" t="s">
        <v>80</v>
      </c>
      <c r="C193" s="21" t="s">
        <v>42</v>
      </c>
      <c r="D193" s="24"/>
      <c r="E193" s="25"/>
      <c r="F193" s="25"/>
      <c r="G193" s="25"/>
      <c r="H193" s="18"/>
    </row>
    <row r="194" spans="1:8" x14ac:dyDescent="0.25">
      <c r="A194">
        <v>2018</v>
      </c>
      <c r="B194" s="68" t="s">
        <v>80</v>
      </c>
      <c r="C194" s="21" t="s">
        <v>43</v>
      </c>
      <c r="D194" s="24"/>
      <c r="E194" s="25"/>
      <c r="F194" s="25"/>
      <c r="G194" s="25"/>
      <c r="H194" s="18"/>
    </row>
    <row r="195" spans="1:8" x14ac:dyDescent="0.25">
      <c r="A195">
        <v>2018</v>
      </c>
      <c r="B195" s="68" t="s">
        <v>80</v>
      </c>
      <c r="C195" s="21" t="s">
        <v>44</v>
      </c>
      <c r="D195" s="24"/>
      <c r="E195" s="25"/>
      <c r="F195" s="25"/>
      <c r="G195" s="25"/>
      <c r="H195" s="18"/>
    </row>
    <row r="196" spans="1:8" x14ac:dyDescent="0.25">
      <c r="A196">
        <v>2018</v>
      </c>
      <c r="B196" s="68" t="s">
        <v>80</v>
      </c>
      <c r="C196" s="26" t="s">
        <v>45</v>
      </c>
      <c r="D196" s="39"/>
      <c r="E196" s="40"/>
      <c r="F196" s="40"/>
      <c r="G196" s="40"/>
      <c r="H196" s="9"/>
    </row>
    <row r="197" spans="1:8" x14ac:dyDescent="0.25">
      <c r="A197">
        <v>2018</v>
      </c>
      <c r="B197" s="68" t="s">
        <v>80</v>
      </c>
      <c r="C197" s="21" t="s">
        <v>46</v>
      </c>
      <c r="D197" s="24"/>
      <c r="E197" s="25"/>
      <c r="F197" s="25"/>
      <c r="G197" s="25"/>
      <c r="H197" s="18"/>
    </row>
    <row r="198" spans="1:8" x14ac:dyDescent="0.25">
      <c r="A198">
        <v>2018</v>
      </c>
      <c r="B198" s="68" t="s">
        <v>80</v>
      </c>
      <c r="C198" s="21" t="s">
        <v>47</v>
      </c>
      <c r="D198" s="24"/>
      <c r="E198" s="25"/>
      <c r="F198" s="25"/>
      <c r="G198" s="25"/>
      <c r="H198" s="18"/>
    </row>
    <row r="199" spans="1:8" x14ac:dyDescent="0.25">
      <c r="A199">
        <v>2018</v>
      </c>
      <c r="B199" s="68" t="s">
        <v>80</v>
      </c>
      <c r="C199" s="21" t="s">
        <v>48</v>
      </c>
      <c r="D199" s="24"/>
      <c r="E199" s="25"/>
      <c r="F199" s="25"/>
      <c r="G199" s="25"/>
      <c r="H199" s="18"/>
    </row>
    <row r="200" spans="1:8" x14ac:dyDescent="0.25">
      <c r="A200">
        <v>2018</v>
      </c>
      <c r="B200" s="68" t="s">
        <v>80</v>
      </c>
      <c r="C200" s="21" t="s">
        <v>49</v>
      </c>
      <c r="D200" s="24"/>
      <c r="E200" s="25"/>
      <c r="F200" s="25"/>
      <c r="G200" s="25"/>
      <c r="H200" s="18"/>
    </row>
    <row r="201" spans="1:8" x14ac:dyDescent="0.25">
      <c r="A201">
        <v>2018</v>
      </c>
      <c r="B201" s="68" t="s">
        <v>80</v>
      </c>
      <c r="C201" s="27" t="s">
        <v>50</v>
      </c>
      <c r="D201" s="28"/>
      <c r="E201" s="29"/>
      <c r="F201" s="29"/>
      <c r="G201" s="29"/>
      <c r="H201" s="30"/>
    </row>
    <row r="202" spans="1:8" x14ac:dyDescent="0.25">
      <c r="A202">
        <v>2018</v>
      </c>
      <c r="B202" s="68" t="s">
        <v>80</v>
      </c>
      <c r="C202" s="21" t="s">
        <v>51</v>
      </c>
      <c r="D202" s="24"/>
      <c r="E202" s="25"/>
      <c r="F202" s="25"/>
      <c r="G202" s="25"/>
      <c r="H202" s="18"/>
    </row>
    <row r="203" spans="1:8" x14ac:dyDescent="0.25">
      <c r="A203">
        <v>2018</v>
      </c>
      <c r="B203" s="68" t="s">
        <v>80</v>
      </c>
      <c r="C203" s="21" t="s">
        <v>52</v>
      </c>
      <c r="D203" s="24"/>
      <c r="E203" s="25"/>
      <c r="F203" s="25"/>
      <c r="G203" s="25"/>
      <c r="H203" s="18"/>
    </row>
    <row r="204" spans="1:8" x14ac:dyDescent="0.25">
      <c r="A204">
        <v>2018</v>
      </c>
      <c r="B204" s="68" t="s">
        <v>80</v>
      </c>
      <c r="C204" s="21" t="s">
        <v>53</v>
      </c>
      <c r="D204" s="24"/>
      <c r="E204" s="25"/>
      <c r="F204" s="25"/>
      <c r="G204" s="25"/>
      <c r="H204" s="18"/>
    </row>
    <row r="205" spans="1:8" x14ac:dyDescent="0.25">
      <c r="A205">
        <v>2018</v>
      </c>
      <c r="B205" s="68" t="s">
        <v>80</v>
      </c>
      <c r="C205" s="21" t="s">
        <v>54</v>
      </c>
      <c r="D205" s="24"/>
      <c r="E205" s="25"/>
      <c r="F205" s="25"/>
      <c r="G205" s="25"/>
      <c r="H205" s="18"/>
    </row>
    <row r="206" spans="1:8" x14ac:dyDescent="0.25">
      <c r="A206">
        <v>2018</v>
      </c>
      <c r="B206" s="68" t="s">
        <v>80</v>
      </c>
      <c r="C206" s="21" t="s">
        <v>55</v>
      </c>
      <c r="D206" s="24"/>
      <c r="E206" s="25"/>
      <c r="F206" s="25"/>
      <c r="G206" s="25"/>
      <c r="H206" s="18"/>
    </row>
    <row r="207" spans="1:8" x14ac:dyDescent="0.25">
      <c r="A207">
        <v>2018</v>
      </c>
      <c r="B207" s="68" t="s">
        <v>80</v>
      </c>
      <c r="C207" s="21" t="s">
        <v>56</v>
      </c>
      <c r="D207" s="24"/>
      <c r="E207" s="25"/>
      <c r="F207" s="25"/>
      <c r="G207" s="25"/>
      <c r="H207" s="18"/>
    </row>
    <row r="208" spans="1:8" x14ac:dyDescent="0.25">
      <c r="A208">
        <v>2018</v>
      </c>
      <c r="B208" t="s">
        <v>60</v>
      </c>
      <c r="C208" s="15" t="s">
        <v>40</v>
      </c>
      <c r="D208" s="19">
        <v>186102.90909090909</v>
      </c>
      <c r="E208" s="20">
        <v>137750.90909090909</v>
      </c>
      <c r="F208" s="20">
        <v>29270</v>
      </c>
      <c r="G208" s="20">
        <v>53949.181818181816</v>
      </c>
      <c r="H208" s="18">
        <v>407073</v>
      </c>
    </row>
    <row r="209" spans="1:8" x14ac:dyDescent="0.25">
      <c r="A209">
        <v>2018</v>
      </c>
      <c r="B209" t="s">
        <v>60</v>
      </c>
      <c r="C209" s="21" t="s">
        <v>41</v>
      </c>
      <c r="D209" s="24">
        <v>26395.909090909092</v>
      </c>
      <c r="E209" s="25">
        <v>11347</v>
      </c>
      <c r="F209" s="25">
        <v>2489.818181818182</v>
      </c>
      <c r="G209" s="25">
        <v>2781.4545454545455</v>
      </c>
      <c r="H209" s="18">
        <v>43014.181818181816</v>
      </c>
    </row>
    <row r="210" spans="1:8" x14ac:dyDescent="0.25">
      <c r="A210">
        <v>2018</v>
      </c>
      <c r="B210" t="s">
        <v>60</v>
      </c>
      <c r="C210" s="21" t="s">
        <v>42</v>
      </c>
      <c r="D210" s="24">
        <v>28816.454545454544</v>
      </c>
      <c r="E210" s="25">
        <v>27044.090909090908</v>
      </c>
      <c r="F210" s="25">
        <v>4830.727272727273</v>
      </c>
      <c r="G210" s="25">
        <v>17145.090909090908</v>
      </c>
      <c r="H210" s="18">
        <v>77836.363636363632</v>
      </c>
    </row>
    <row r="211" spans="1:8" x14ac:dyDescent="0.25">
      <c r="A211">
        <v>2018</v>
      </c>
      <c r="B211" t="s">
        <v>60</v>
      </c>
      <c r="C211" s="21" t="s">
        <v>43</v>
      </c>
      <c r="D211" s="24">
        <v>267558.09090909088</v>
      </c>
      <c r="E211" s="25">
        <v>173478.63636363635</v>
      </c>
      <c r="F211" s="25">
        <v>65944.909090909088</v>
      </c>
      <c r="G211" s="25">
        <v>38861.545454545456</v>
      </c>
      <c r="H211" s="18">
        <v>545843.18181818177</v>
      </c>
    </row>
    <row r="212" spans="1:8" x14ac:dyDescent="0.25">
      <c r="A212">
        <v>2018</v>
      </c>
      <c r="B212" t="s">
        <v>60</v>
      </c>
      <c r="C212" s="21" t="s">
        <v>44</v>
      </c>
      <c r="D212" s="24">
        <v>14079.90909090909</v>
      </c>
      <c r="E212" s="25">
        <v>13152.90909090909</v>
      </c>
      <c r="F212" s="25">
        <v>1968.2727272727273</v>
      </c>
      <c r="G212" s="25">
        <v>3150.5454545454545</v>
      </c>
      <c r="H212" s="18">
        <v>32351.636363636364</v>
      </c>
    </row>
    <row r="213" spans="1:8" x14ac:dyDescent="0.25">
      <c r="A213">
        <v>2018</v>
      </c>
      <c r="B213" t="s">
        <v>60</v>
      </c>
      <c r="C213" s="26" t="s">
        <v>45</v>
      </c>
      <c r="D213" s="41">
        <v>178282.09090909091</v>
      </c>
      <c r="E213" s="42">
        <v>379390.27272727271</v>
      </c>
      <c r="F213" s="42">
        <v>47006</v>
      </c>
      <c r="G213" s="42">
        <v>53290</v>
      </c>
      <c r="H213" s="9">
        <v>657968.36363636365</v>
      </c>
    </row>
    <row r="214" spans="1:8" x14ac:dyDescent="0.25">
      <c r="A214">
        <v>2018</v>
      </c>
      <c r="B214" t="s">
        <v>60</v>
      </c>
      <c r="C214" s="21" t="s">
        <v>46</v>
      </c>
      <c r="D214" s="24">
        <v>339659.72727272729</v>
      </c>
      <c r="E214" s="25">
        <v>340422.09090909088</v>
      </c>
      <c r="F214" s="25">
        <v>71647.090909090912</v>
      </c>
      <c r="G214" s="25">
        <v>127538.45454545454</v>
      </c>
      <c r="H214" s="18">
        <v>879267.36363636365</v>
      </c>
    </row>
    <row r="215" spans="1:8" x14ac:dyDescent="0.25">
      <c r="A215">
        <v>2018</v>
      </c>
      <c r="B215" t="s">
        <v>60</v>
      </c>
      <c r="C215" s="21" t="s">
        <v>47</v>
      </c>
      <c r="D215" s="24">
        <v>114045.27272727272</v>
      </c>
      <c r="E215" s="25">
        <v>88919.181818181823</v>
      </c>
      <c r="F215" s="25">
        <v>39031.727272727272</v>
      </c>
      <c r="G215" s="25">
        <v>48489.090909090912</v>
      </c>
      <c r="H215" s="18">
        <v>290485.27272727271</v>
      </c>
    </row>
    <row r="216" spans="1:8" x14ac:dyDescent="0.25">
      <c r="A216">
        <v>2018</v>
      </c>
      <c r="B216" t="s">
        <v>60</v>
      </c>
      <c r="C216" s="21" t="s">
        <v>48</v>
      </c>
      <c r="D216" s="24">
        <v>159722.45454545456</v>
      </c>
      <c r="E216" s="25">
        <v>149537.45454545456</v>
      </c>
      <c r="F216" s="25">
        <v>57529.63636363636</v>
      </c>
      <c r="G216" s="25">
        <v>54262.63636363636</v>
      </c>
      <c r="H216" s="18">
        <v>421052.18181818182</v>
      </c>
    </row>
    <row r="217" spans="1:8" x14ac:dyDescent="0.25">
      <c r="A217">
        <v>2018</v>
      </c>
      <c r="B217" t="s">
        <v>60</v>
      </c>
      <c r="C217" s="21" t="s">
        <v>49</v>
      </c>
      <c r="D217" s="24">
        <v>71362.727272727279</v>
      </c>
      <c r="E217" s="25">
        <v>96531.090909090912</v>
      </c>
      <c r="F217" s="25">
        <v>14931.363636363636</v>
      </c>
      <c r="G217" s="25">
        <v>11581.272727272728</v>
      </c>
      <c r="H217" s="18">
        <v>194406.45454545456</v>
      </c>
    </row>
    <row r="218" spans="1:8" x14ac:dyDescent="0.25">
      <c r="A218">
        <v>2018</v>
      </c>
      <c r="B218" t="s">
        <v>60</v>
      </c>
      <c r="C218" s="27" t="s">
        <v>50</v>
      </c>
      <c r="D218" s="28">
        <v>409797.36363636365</v>
      </c>
      <c r="E218" s="29">
        <v>293222</v>
      </c>
      <c r="F218" s="29">
        <v>79213.272727272721</v>
      </c>
      <c r="G218" s="29">
        <v>80318.363636363632</v>
      </c>
      <c r="H218" s="30">
        <v>862551</v>
      </c>
    </row>
    <row r="219" spans="1:8" x14ac:dyDescent="0.25">
      <c r="A219">
        <v>2018</v>
      </c>
      <c r="B219" t="s">
        <v>60</v>
      </c>
      <c r="C219" s="21" t="s">
        <v>51</v>
      </c>
      <c r="D219" s="24">
        <v>219431.27272727274</v>
      </c>
      <c r="E219" s="25">
        <v>117802.18181818182</v>
      </c>
      <c r="F219" s="25">
        <v>61060</v>
      </c>
      <c r="G219" s="25">
        <v>38826.090909090912</v>
      </c>
      <c r="H219" s="18">
        <v>437119.54545454547</v>
      </c>
    </row>
    <row r="220" spans="1:8" x14ac:dyDescent="0.25">
      <c r="A220">
        <v>2018</v>
      </c>
      <c r="B220" t="s">
        <v>60</v>
      </c>
      <c r="C220" s="21" t="s">
        <v>52</v>
      </c>
      <c r="D220" s="24">
        <v>229167.81818181818</v>
      </c>
      <c r="E220" s="25">
        <v>121242.09090909091</v>
      </c>
      <c r="F220" s="25">
        <v>41653.545454545456</v>
      </c>
      <c r="G220" s="25">
        <v>34982.909090909088</v>
      </c>
      <c r="H220" s="18">
        <v>427046.36363636365</v>
      </c>
    </row>
    <row r="221" spans="1:8" x14ac:dyDescent="0.25">
      <c r="A221">
        <v>2018</v>
      </c>
      <c r="B221" t="s">
        <v>60</v>
      </c>
      <c r="C221" s="21" t="s">
        <v>53</v>
      </c>
      <c r="D221" s="24">
        <v>103782.54545454546</v>
      </c>
      <c r="E221" s="25">
        <v>53631.818181818184</v>
      </c>
      <c r="F221" s="25">
        <v>36796.63636363636</v>
      </c>
      <c r="G221" s="25">
        <v>81110.545454545456</v>
      </c>
      <c r="H221" s="18">
        <v>275321.54545454547</v>
      </c>
    </row>
    <row r="222" spans="1:8" x14ac:dyDescent="0.25">
      <c r="A222">
        <v>2018</v>
      </c>
      <c r="B222" t="s">
        <v>60</v>
      </c>
      <c r="C222" s="21" t="s">
        <v>54</v>
      </c>
      <c r="D222" s="24">
        <v>164075.90909090909</v>
      </c>
      <c r="E222" s="25">
        <v>73322.909090909088</v>
      </c>
      <c r="F222" s="25">
        <v>21817.909090909092</v>
      </c>
      <c r="G222" s="25">
        <v>50785.818181818184</v>
      </c>
      <c r="H222" s="18">
        <v>310002.54545454547</v>
      </c>
    </row>
    <row r="223" spans="1:8" x14ac:dyDescent="0.25">
      <c r="A223">
        <v>2018</v>
      </c>
      <c r="B223" t="s">
        <v>60</v>
      </c>
      <c r="C223" s="21" t="s">
        <v>55</v>
      </c>
      <c r="D223" s="24">
        <v>18213.272727272728</v>
      </c>
      <c r="E223" s="25">
        <v>23107.272727272728</v>
      </c>
      <c r="F223" s="25">
        <v>4904.363636363636</v>
      </c>
      <c r="G223" s="25">
        <v>169772.72727272726</v>
      </c>
      <c r="H223" s="18">
        <v>215997.63636363635</v>
      </c>
    </row>
    <row r="224" spans="1:8" x14ac:dyDescent="0.25">
      <c r="A224">
        <v>2018</v>
      </c>
      <c r="B224" t="s">
        <v>60</v>
      </c>
      <c r="C224" s="21" t="s">
        <v>56</v>
      </c>
      <c r="D224" s="24">
        <v>151.09090909090909</v>
      </c>
      <c r="E224" s="25">
        <v>553.90909090909088</v>
      </c>
      <c r="F224" s="25">
        <v>34.636363636363633</v>
      </c>
      <c r="G224" s="25">
        <v>300.54545454545456</v>
      </c>
      <c r="H224" s="18">
        <v>1040.1818181818182</v>
      </c>
    </row>
    <row r="225" spans="1:8" x14ac:dyDescent="0.25">
      <c r="A225">
        <v>2016</v>
      </c>
      <c r="B225" t="s">
        <v>60</v>
      </c>
      <c r="C225" t="s">
        <v>40</v>
      </c>
      <c r="D225" s="32">
        <v>175982.16666666666</v>
      </c>
      <c r="E225" s="32">
        <v>123087.5</v>
      </c>
      <c r="F225" s="32">
        <v>30746.25</v>
      </c>
      <c r="G225" s="44">
        <f>H225-SUM(D225:F225)</f>
        <v>56347.083340000012</v>
      </c>
      <c r="H225" s="32">
        <v>386163.00000666664</v>
      </c>
    </row>
    <row r="226" spans="1:8" x14ac:dyDescent="0.25">
      <c r="A226">
        <v>2016</v>
      </c>
      <c r="B226" t="s">
        <v>60</v>
      </c>
      <c r="C226" t="s">
        <v>41</v>
      </c>
      <c r="D226" s="32">
        <v>24519.333333333332</v>
      </c>
      <c r="E226" s="32">
        <v>10534.833333333334</v>
      </c>
      <c r="F226" s="32">
        <v>4093.75</v>
      </c>
      <c r="G226" s="44">
        <f t="shared" ref="G226:G241" si="0">H226-SUM(D226:F226)</f>
        <v>2539.5833330000023</v>
      </c>
      <c r="H226" s="32">
        <v>41687.499999666667</v>
      </c>
    </row>
    <row r="227" spans="1:8" x14ac:dyDescent="0.25">
      <c r="A227">
        <v>2016</v>
      </c>
      <c r="B227" t="s">
        <v>60</v>
      </c>
      <c r="C227" t="s">
        <v>42</v>
      </c>
      <c r="D227" s="32">
        <v>31073.916666666668</v>
      </c>
      <c r="E227" s="32">
        <v>24645.583333333332</v>
      </c>
      <c r="F227" s="32">
        <v>4755.916666666667</v>
      </c>
      <c r="G227" s="44">
        <f t="shared" si="0"/>
        <v>17111.999996999999</v>
      </c>
      <c r="H227" s="32">
        <v>77587.416663666663</v>
      </c>
    </row>
    <row r="228" spans="1:8" x14ac:dyDescent="0.25">
      <c r="A228">
        <v>2016</v>
      </c>
      <c r="B228" t="s">
        <v>60</v>
      </c>
      <c r="C228" t="s">
        <v>43</v>
      </c>
      <c r="D228" s="32">
        <v>276601.83333333331</v>
      </c>
      <c r="E228" s="32">
        <v>169581.41666666666</v>
      </c>
      <c r="F228" s="32">
        <v>73357.916666666672</v>
      </c>
      <c r="G228" s="44">
        <f t="shared" si="0"/>
        <v>36368.999999999942</v>
      </c>
      <c r="H228" s="32">
        <v>555910.16666666663</v>
      </c>
    </row>
    <row r="229" spans="1:8" x14ac:dyDescent="0.25">
      <c r="A229">
        <v>2016</v>
      </c>
      <c r="B229" t="s">
        <v>60</v>
      </c>
      <c r="C229" t="s">
        <v>44</v>
      </c>
      <c r="D229" s="32">
        <v>15665.666666666666</v>
      </c>
      <c r="E229" s="32">
        <v>14789.25</v>
      </c>
      <c r="F229" s="32">
        <v>1135.5833333333333</v>
      </c>
      <c r="G229" s="44">
        <f t="shared" si="0"/>
        <v>2774.666666699999</v>
      </c>
      <c r="H229" s="32">
        <v>34365.166666699995</v>
      </c>
    </row>
    <row r="230" spans="1:8" x14ac:dyDescent="0.25">
      <c r="A230">
        <v>2016</v>
      </c>
      <c r="B230" t="s">
        <v>60</v>
      </c>
      <c r="C230" t="s">
        <v>45</v>
      </c>
      <c r="D230" s="32">
        <v>149350.5</v>
      </c>
      <c r="E230" s="32">
        <v>391546.16666666669</v>
      </c>
      <c r="F230" s="32">
        <v>52933.166666666664</v>
      </c>
      <c r="G230" s="44">
        <f t="shared" si="0"/>
        <v>55380.249996999977</v>
      </c>
      <c r="H230" s="32">
        <v>649210.08333033335</v>
      </c>
    </row>
    <row r="231" spans="1:8" x14ac:dyDescent="0.25">
      <c r="A231">
        <v>2016</v>
      </c>
      <c r="B231" t="s">
        <v>60</v>
      </c>
      <c r="C231" t="s">
        <v>46</v>
      </c>
      <c r="D231" s="32">
        <v>354168.41666666669</v>
      </c>
      <c r="E231" s="32">
        <v>286709.75</v>
      </c>
      <c r="F231" s="32">
        <v>55390.583333333336</v>
      </c>
      <c r="G231" s="44">
        <f t="shared" si="0"/>
        <v>117143.41666999983</v>
      </c>
      <c r="H231" s="32">
        <v>813412.16666999995</v>
      </c>
    </row>
    <row r="232" spans="1:8" x14ac:dyDescent="0.25">
      <c r="A232">
        <v>2016</v>
      </c>
      <c r="B232" t="s">
        <v>60</v>
      </c>
      <c r="C232" t="s">
        <v>47</v>
      </c>
      <c r="D232" s="32">
        <v>102870.83333333333</v>
      </c>
      <c r="E232" s="32">
        <v>63028.25</v>
      </c>
      <c r="F232" s="32">
        <v>32244.916666666668</v>
      </c>
      <c r="G232" s="44">
        <f t="shared" si="0"/>
        <v>40957.000000000029</v>
      </c>
      <c r="H232" s="32">
        <v>239101</v>
      </c>
    </row>
    <row r="233" spans="1:8" x14ac:dyDescent="0.25">
      <c r="A233">
        <v>2016</v>
      </c>
      <c r="B233" t="s">
        <v>60</v>
      </c>
      <c r="C233" t="s">
        <v>48</v>
      </c>
      <c r="D233" s="32">
        <v>142252.25</v>
      </c>
      <c r="E233" s="32">
        <v>150699.5</v>
      </c>
      <c r="F233" s="32">
        <v>58238.833333333336</v>
      </c>
      <c r="G233" s="44">
        <f t="shared" si="0"/>
        <v>52555.500000000058</v>
      </c>
      <c r="H233" s="32">
        <v>403746.08333333337</v>
      </c>
    </row>
    <row r="234" spans="1:8" x14ac:dyDescent="0.25">
      <c r="A234">
        <v>2016</v>
      </c>
      <c r="B234" t="s">
        <v>60</v>
      </c>
      <c r="C234" t="s">
        <v>49</v>
      </c>
      <c r="D234" s="32">
        <v>67852</v>
      </c>
      <c r="E234" s="32">
        <v>92147.25</v>
      </c>
      <c r="F234" s="32">
        <v>14893.583333333334</v>
      </c>
      <c r="G234" s="44">
        <f t="shared" si="0"/>
        <v>10502.666667000012</v>
      </c>
      <c r="H234" s="32">
        <v>185395.50000033336</v>
      </c>
    </row>
    <row r="235" spans="1:8" x14ac:dyDescent="0.25">
      <c r="A235">
        <v>2016</v>
      </c>
      <c r="B235" t="s">
        <v>60</v>
      </c>
      <c r="C235" t="s">
        <v>50</v>
      </c>
      <c r="D235" s="32">
        <v>352749.91666666669</v>
      </c>
      <c r="E235" s="32">
        <v>298548.25</v>
      </c>
      <c r="F235" s="32">
        <v>79493</v>
      </c>
      <c r="G235" s="44">
        <f t="shared" si="0"/>
        <v>77181.916669999948</v>
      </c>
      <c r="H235" s="32">
        <v>807973.08333666669</v>
      </c>
    </row>
    <row r="236" spans="1:8" x14ac:dyDescent="0.25">
      <c r="A236">
        <v>2016</v>
      </c>
      <c r="B236" t="s">
        <v>60</v>
      </c>
      <c r="C236" t="s">
        <v>51</v>
      </c>
      <c r="D236" s="32">
        <v>217168.91666666666</v>
      </c>
      <c r="E236" s="32">
        <v>118822.08333333333</v>
      </c>
      <c r="F236" s="32">
        <v>49869.75</v>
      </c>
      <c r="G236" s="44">
        <f t="shared" si="0"/>
        <v>23767.916670000006</v>
      </c>
      <c r="H236" s="32">
        <v>409628.66667000001</v>
      </c>
    </row>
    <row r="237" spans="1:8" x14ac:dyDescent="0.25">
      <c r="A237">
        <v>2016</v>
      </c>
      <c r="B237" t="s">
        <v>60</v>
      </c>
      <c r="C237" t="s">
        <v>52</v>
      </c>
      <c r="D237" s="32">
        <v>224659.66666666666</v>
      </c>
      <c r="E237" s="32">
        <v>113247.83333333333</v>
      </c>
      <c r="F237" s="32">
        <v>40598.083333333336</v>
      </c>
      <c r="G237" s="44">
        <f t="shared" si="0"/>
        <v>28845.500002999965</v>
      </c>
      <c r="H237" s="32">
        <v>407351.08333633328</v>
      </c>
    </row>
    <row r="238" spans="1:8" x14ac:dyDescent="0.25">
      <c r="A238">
        <v>2016</v>
      </c>
      <c r="B238" t="s">
        <v>60</v>
      </c>
      <c r="C238" t="s">
        <v>53</v>
      </c>
      <c r="D238" s="32">
        <v>108201.33333333333</v>
      </c>
      <c r="E238" s="32">
        <v>41809.833333333336</v>
      </c>
      <c r="F238" s="32">
        <v>33944.25</v>
      </c>
      <c r="G238" s="44">
        <f t="shared" si="0"/>
        <v>63347.916670000006</v>
      </c>
      <c r="H238" s="32">
        <v>247303.33333666666</v>
      </c>
    </row>
    <row r="239" spans="1:8" x14ac:dyDescent="0.25">
      <c r="A239">
        <v>2016</v>
      </c>
      <c r="B239" t="s">
        <v>60</v>
      </c>
      <c r="C239" t="s">
        <v>54</v>
      </c>
      <c r="D239" s="32">
        <v>145553</v>
      </c>
      <c r="E239" s="32">
        <v>61546.916666666664</v>
      </c>
      <c r="F239" s="32">
        <v>27268.416666666668</v>
      </c>
      <c r="G239" s="44">
        <f t="shared" si="0"/>
        <v>48237.500000000058</v>
      </c>
      <c r="H239" s="32">
        <v>282605.83333333337</v>
      </c>
    </row>
    <row r="240" spans="1:8" x14ac:dyDescent="0.25">
      <c r="A240">
        <v>2016</v>
      </c>
      <c r="B240" t="s">
        <v>60</v>
      </c>
      <c r="C240" t="s">
        <v>55</v>
      </c>
      <c r="D240" s="32">
        <v>14298.5</v>
      </c>
      <c r="E240" s="32">
        <v>18127.416666666668</v>
      </c>
      <c r="F240" s="32">
        <v>4896.583333333333</v>
      </c>
      <c r="G240" s="44">
        <f t="shared" si="0"/>
        <v>156739.3333</v>
      </c>
      <c r="H240" s="32">
        <v>194061.8333</v>
      </c>
    </row>
    <row r="241" spans="1:8" x14ac:dyDescent="0.25">
      <c r="A241">
        <v>2016</v>
      </c>
      <c r="B241" t="s">
        <v>60</v>
      </c>
      <c r="C241" t="s">
        <v>56</v>
      </c>
      <c r="D241" s="32">
        <v>95.25</v>
      </c>
      <c r="E241" s="32">
        <v>518.91666666666663</v>
      </c>
      <c r="F241" s="32">
        <v>30.833333333333332</v>
      </c>
      <c r="G241" s="44">
        <f t="shared" si="0"/>
        <v>269.33333329999994</v>
      </c>
      <c r="H241" s="32">
        <v>914.33333329999994</v>
      </c>
    </row>
    <row r="242" spans="1:8" x14ac:dyDescent="0.25">
      <c r="A242">
        <v>2017</v>
      </c>
      <c r="B242" t="s">
        <v>60</v>
      </c>
      <c r="C242" t="s">
        <v>40</v>
      </c>
      <c r="D242" s="32">
        <v>180753.08333333334</v>
      </c>
      <c r="E242" s="32">
        <v>131831.91666666666</v>
      </c>
      <c r="F242" s="32">
        <v>29439.25</v>
      </c>
      <c r="G242" s="44">
        <f>H242-SUM(D242:F242)</f>
        <v>50039.166666666686</v>
      </c>
      <c r="H242" s="32">
        <v>392063.41666666669</v>
      </c>
    </row>
    <row r="243" spans="1:8" x14ac:dyDescent="0.25">
      <c r="A243">
        <v>2017</v>
      </c>
      <c r="B243" t="s">
        <v>60</v>
      </c>
      <c r="C243" t="s">
        <v>41</v>
      </c>
      <c r="D243" s="32">
        <v>25264.5</v>
      </c>
      <c r="E243" s="32">
        <v>10439.916666666666</v>
      </c>
      <c r="F243" s="32">
        <v>3025.5833333333335</v>
      </c>
      <c r="G243" s="44">
        <f t="shared" ref="G243:G258" si="1">H243-SUM(D243:F243)</f>
        <v>2164.9166666666715</v>
      </c>
      <c r="H243" s="32">
        <v>40894.916666666672</v>
      </c>
    </row>
    <row r="244" spans="1:8" x14ac:dyDescent="0.25">
      <c r="A244">
        <v>2017</v>
      </c>
      <c r="B244" t="s">
        <v>60</v>
      </c>
      <c r="C244" t="s">
        <v>42</v>
      </c>
      <c r="D244" s="32">
        <v>27619.166666666668</v>
      </c>
      <c r="E244" s="32">
        <v>26355.25</v>
      </c>
      <c r="F244" s="32">
        <v>4629.75</v>
      </c>
      <c r="G244" s="44">
        <f t="shared" si="1"/>
        <v>16540.999999999985</v>
      </c>
      <c r="H244" s="32">
        <v>75145.166666666657</v>
      </c>
    </row>
    <row r="245" spans="1:8" x14ac:dyDescent="0.25">
      <c r="A245">
        <v>2017</v>
      </c>
      <c r="B245" t="s">
        <v>60</v>
      </c>
      <c r="C245" t="s">
        <v>43</v>
      </c>
      <c r="D245" s="32">
        <v>265102.41666666669</v>
      </c>
      <c r="E245" s="32">
        <v>171048.83333333334</v>
      </c>
      <c r="F245" s="32">
        <v>69309.5</v>
      </c>
      <c r="G245" s="44">
        <f t="shared" si="1"/>
        <v>31000</v>
      </c>
      <c r="H245" s="32">
        <v>536460.75</v>
      </c>
    </row>
    <row r="246" spans="1:8" x14ac:dyDescent="0.25">
      <c r="A246">
        <v>2017</v>
      </c>
      <c r="B246" t="s">
        <v>60</v>
      </c>
      <c r="C246" t="s">
        <v>44</v>
      </c>
      <c r="D246" s="32">
        <v>13795.416666666666</v>
      </c>
      <c r="E246" s="32">
        <v>14315.833333333334</v>
      </c>
      <c r="F246" s="32">
        <v>1942.5</v>
      </c>
      <c r="G246" s="44">
        <f t="shared" si="1"/>
        <v>2927.0833333333358</v>
      </c>
      <c r="H246" s="32">
        <v>32980.833333333336</v>
      </c>
    </row>
    <row r="247" spans="1:8" x14ac:dyDescent="0.25">
      <c r="A247">
        <v>2017</v>
      </c>
      <c r="B247" t="s">
        <v>60</v>
      </c>
      <c r="C247" t="s">
        <v>45</v>
      </c>
      <c r="D247" s="32">
        <v>168269.75</v>
      </c>
      <c r="E247" s="32">
        <v>373463.66666666669</v>
      </c>
      <c r="F247" s="32">
        <v>49103.75</v>
      </c>
      <c r="G247" s="44">
        <f t="shared" si="1"/>
        <v>40668.416666666628</v>
      </c>
      <c r="H247" s="32">
        <v>631505.58333333337</v>
      </c>
    </row>
    <row r="248" spans="1:8" x14ac:dyDescent="0.25">
      <c r="A248">
        <v>2017</v>
      </c>
      <c r="B248" t="s">
        <v>60</v>
      </c>
      <c r="C248" t="s">
        <v>46</v>
      </c>
      <c r="D248" s="32">
        <v>328084.66666666669</v>
      </c>
      <c r="E248" s="32">
        <v>314795.08333333331</v>
      </c>
      <c r="F248" s="32">
        <v>73458.083333333328</v>
      </c>
      <c r="G248" s="44">
        <f t="shared" si="1"/>
        <v>110056.33333333326</v>
      </c>
      <c r="H248" s="32">
        <v>826394.16666666663</v>
      </c>
    </row>
    <row r="249" spans="1:8" x14ac:dyDescent="0.25">
      <c r="A249">
        <v>2017</v>
      </c>
      <c r="B249" t="s">
        <v>60</v>
      </c>
      <c r="C249" t="s">
        <v>47</v>
      </c>
      <c r="D249" s="32">
        <v>110663</v>
      </c>
      <c r="E249" s="32">
        <v>73948.166666666672</v>
      </c>
      <c r="F249" s="32">
        <v>33209.666666666664</v>
      </c>
      <c r="G249" s="44">
        <f t="shared" si="1"/>
        <v>38217.333333333343</v>
      </c>
      <c r="H249" s="32">
        <v>256038.16666666669</v>
      </c>
    </row>
    <row r="250" spans="1:8" x14ac:dyDescent="0.25">
      <c r="A250">
        <v>2017</v>
      </c>
      <c r="B250" t="s">
        <v>60</v>
      </c>
      <c r="C250" t="s">
        <v>48</v>
      </c>
      <c r="D250" s="32">
        <v>148479.41666666666</v>
      </c>
      <c r="E250" s="32">
        <v>146736.75</v>
      </c>
      <c r="F250" s="32">
        <v>58097.166666666664</v>
      </c>
      <c r="G250" s="44">
        <f t="shared" si="1"/>
        <v>47607.25</v>
      </c>
      <c r="H250" s="32">
        <v>400920.58333333331</v>
      </c>
    </row>
    <row r="251" spans="1:8" x14ac:dyDescent="0.25">
      <c r="A251">
        <v>2017</v>
      </c>
      <c r="B251" t="s">
        <v>60</v>
      </c>
      <c r="C251" t="s">
        <v>49</v>
      </c>
      <c r="D251" s="32">
        <v>66641.416666666672</v>
      </c>
      <c r="E251" s="32">
        <v>96690.5</v>
      </c>
      <c r="F251" s="32">
        <v>15427.083333333334</v>
      </c>
      <c r="G251" s="44">
        <f t="shared" si="1"/>
        <v>10333.499999999971</v>
      </c>
      <c r="H251" s="32">
        <v>189092.5</v>
      </c>
    </row>
    <row r="252" spans="1:8" x14ac:dyDescent="0.25">
      <c r="A252">
        <v>2017</v>
      </c>
      <c r="B252" t="s">
        <v>60</v>
      </c>
      <c r="C252" t="s">
        <v>50</v>
      </c>
      <c r="D252" s="32">
        <v>389768.83333333331</v>
      </c>
      <c r="E252" s="32">
        <v>307824.66666666669</v>
      </c>
      <c r="F252" s="32">
        <v>80449.083333333328</v>
      </c>
      <c r="G252" s="44">
        <f t="shared" si="1"/>
        <v>71049.499999999884</v>
      </c>
      <c r="H252" s="32">
        <v>849092.08333333326</v>
      </c>
    </row>
    <row r="253" spans="1:8" x14ac:dyDescent="0.25">
      <c r="A253">
        <v>2017</v>
      </c>
      <c r="B253" t="s">
        <v>60</v>
      </c>
      <c r="C253" t="s">
        <v>51</v>
      </c>
      <c r="D253" s="32">
        <v>208749.5</v>
      </c>
      <c r="E253" s="32">
        <v>115752.5</v>
      </c>
      <c r="F253" s="32">
        <v>56040</v>
      </c>
      <c r="G253" s="44">
        <f t="shared" si="1"/>
        <v>32063</v>
      </c>
      <c r="H253" s="32">
        <v>412605</v>
      </c>
    </row>
    <row r="254" spans="1:8" x14ac:dyDescent="0.25">
      <c r="A254">
        <v>2017</v>
      </c>
      <c r="B254" t="s">
        <v>60</v>
      </c>
      <c r="C254" t="s">
        <v>52</v>
      </c>
      <c r="D254" s="32">
        <v>228073.58333333334</v>
      </c>
      <c r="E254" s="32">
        <v>111835.41666666667</v>
      </c>
      <c r="F254" s="32">
        <v>40730.416666666664</v>
      </c>
      <c r="G254" s="44">
        <f t="shared" si="1"/>
        <v>27056.416666666686</v>
      </c>
      <c r="H254" s="32">
        <v>407695.83333333337</v>
      </c>
    </row>
    <row r="255" spans="1:8" x14ac:dyDescent="0.25">
      <c r="A255">
        <v>2017</v>
      </c>
      <c r="B255" t="s">
        <v>60</v>
      </c>
      <c r="C255" t="s">
        <v>53</v>
      </c>
      <c r="D255" s="32">
        <v>104937.25</v>
      </c>
      <c r="E255" s="32">
        <v>45311.5</v>
      </c>
      <c r="F255" s="32">
        <v>35324.083333333336</v>
      </c>
      <c r="G255" s="44">
        <f t="shared" si="1"/>
        <v>69302.999999999971</v>
      </c>
      <c r="H255" s="32">
        <v>254875.83333333331</v>
      </c>
    </row>
    <row r="256" spans="1:8" x14ac:dyDescent="0.25">
      <c r="A256">
        <v>2017</v>
      </c>
      <c r="B256" t="s">
        <v>60</v>
      </c>
      <c r="C256" t="s">
        <v>54</v>
      </c>
      <c r="D256" s="32">
        <v>156430.33333333334</v>
      </c>
      <c r="E256" s="32">
        <v>68734.5</v>
      </c>
      <c r="F256" s="32">
        <v>24326.916666666668</v>
      </c>
      <c r="G256" s="44">
        <f t="shared" si="1"/>
        <v>48998.916666666686</v>
      </c>
      <c r="H256" s="32">
        <v>298490.66666666669</v>
      </c>
    </row>
    <row r="257" spans="1:8" x14ac:dyDescent="0.25">
      <c r="A257">
        <v>2017</v>
      </c>
      <c r="B257" t="s">
        <v>60</v>
      </c>
      <c r="C257" t="s">
        <v>55</v>
      </c>
      <c r="D257" s="32">
        <v>16520.083333333332</v>
      </c>
      <c r="E257" s="32">
        <v>21582.833333333332</v>
      </c>
      <c r="F257" s="32">
        <v>4778.416666666667</v>
      </c>
      <c r="G257" s="44">
        <f t="shared" si="1"/>
        <v>163215</v>
      </c>
      <c r="H257" s="32">
        <v>206096.33333333334</v>
      </c>
    </row>
    <row r="258" spans="1:8" x14ac:dyDescent="0.25">
      <c r="A258">
        <v>2017</v>
      </c>
      <c r="B258" t="s">
        <v>60</v>
      </c>
      <c r="C258" t="s">
        <v>56</v>
      </c>
      <c r="D258" s="32">
        <v>140.5</v>
      </c>
      <c r="E258" s="32">
        <v>530.75</v>
      </c>
      <c r="F258" s="32">
        <v>36.166666666666664</v>
      </c>
      <c r="G258" s="44">
        <f t="shared" si="1"/>
        <v>258.08333333333337</v>
      </c>
      <c r="H258" s="32">
        <v>965.5</v>
      </c>
    </row>
    <row r="259" spans="1:8" x14ac:dyDescent="0.25">
      <c r="A259">
        <v>2015</v>
      </c>
      <c r="B259" t="s">
        <v>60</v>
      </c>
      <c r="C259" s="32" t="s">
        <v>40</v>
      </c>
      <c r="D259">
        <v>173324.25</v>
      </c>
      <c r="E259">
        <v>117215.41666666667</v>
      </c>
      <c r="F259">
        <v>34195.5</v>
      </c>
      <c r="G259" s="44">
        <f t="shared" ref="G259:G275" si="2">H259-SUM(D259:F259)</f>
        <v>56936.833333333256</v>
      </c>
      <c r="H259" s="32">
        <v>381671.99999999994</v>
      </c>
    </row>
    <row r="260" spans="1:8" x14ac:dyDescent="0.25">
      <c r="A260">
        <v>2015</v>
      </c>
      <c r="B260" t="s">
        <v>60</v>
      </c>
      <c r="C260" s="32" t="s">
        <v>41</v>
      </c>
      <c r="D260">
        <v>25198.166666666668</v>
      </c>
      <c r="E260">
        <v>11161.166666666666</v>
      </c>
      <c r="F260">
        <v>5177.5</v>
      </c>
      <c r="G260" s="44">
        <f t="shared" si="2"/>
        <v>2659.6666666666642</v>
      </c>
      <c r="H260" s="32">
        <v>44196.5</v>
      </c>
    </row>
    <row r="261" spans="1:8" x14ac:dyDescent="0.25">
      <c r="A261">
        <v>2015</v>
      </c>
      <c r="B261" t="s">
        <v>60</v>
      </c>
      <c r="C261" s="32" t="s">
        <v>42</v>
      </c>
      <c r="D261">
        <v>30951.666666666668</v>
      </c>
      <c r="E261">
        <v>26667.583333333332</v>
      </c>
      <c r="F261">
        <v>5123.583333333333</v>
      </c>
      <c r="G261" s="44">
        <f t="shared" si="2"/>
        <v>20234.416666666664</v>
      </c>
      <c r="H261" s="32">
        <v>82977.25</v>
      </c>
    </row>
    <row r="262" spans="1:8" x14ac:dyDescent="0.25">
      <c r="A262">
        <v>2015</v>
      </c>
      <c r="B262" t="s">
        <v>60</v>
      </c>
      <c r="C262" s="32" t="s">
        <v>43</v>
      </c>
      <c r="D262">
        <v>281004.58333333331</v>
      </c>
      <c r="E262">
        <v>168614.66666666666</v>
      </c>
      <c r="F262">
        <v>73274.75</v>
      </c>
      <c r="G262" s="44">
        <f t="shared" si="2"/>
        <v>36600.499999999884</v>
      </c>
      <c r="H262" s="32">
        <v>559494.49999999988</v>
      </c>
    </row>
    <row r="263" spans="1:8" x14ac:dyDescent="0.25">
      <c r="A263">
        <v>2015</v>
      </c>
      <c r="B263" t="s">
        <v>60</v>
      </c>
      <c r="C263" s="32" t="s">
        <v>44</v>
      </c>
      <c r="D263">
        <v>15056.166666666666</v>
      </c>
      <c r="E263">
        <v>13905.166666666666</v>
      </c>
      <c r="F263">
        <v>1786</v>
      </c>
      <c r="G263" s="44">
        <f t="shared" si="2"/>
        <v>2896.2500000000036</v>
      </c>
      <c r="H263" s="32">
        <v>33643.583333333336</v>
      </c>
    </row>
    <row r="264" spans="1:8" x14ac:dyDescent="0.25">
      <c r="A264">
        <v>2015</v>
      </c>
      <c r="B264" t="s">
        <v>60</v>
      </c>
      <c r="C264" s="32" t="s">
        <v>45</v>
      </c>
      <c r="D264">
        <v>131057.83333333333</v>
      </c>
      <c r="E264">
        <v>400444.41666666669</v>
      </c>
      <c r="F264">
        <v>48621.5</v>
      </c>
      <c r="G264" s="44">
        <f t="shared" si="2"/>
        <v>50225.666666666628</v>
      </c>
      <c r="H264" s="32">
        <v>630349.41666666663</v>
      </c>
    </row>
    <row r="265" spans="1:8" x14ac:dyDescent="0.25">
      <c r="A265">
        <v>2015</v>
      </c>
      <c r="B265" t="s">
        <v>60</v>
      </c>
      <c r="C265" s="32" t="s">
        <v>46</v>
      </c>
      <c r="D265">
        <v>392076.83333333331</v>
      </c>
      <c r="E265">
        <v>235621.25</v>
      </c>
      <c r="F265">
        <v>42301.5</v>
      </c>
      <c r="G265" s="44">
        <f t="shared" si="2"/>
        <v>118286.16666666674</v>
      </c>
      <c r="H265" s="32">
        <v>788285.75</v>
      </c>
    </row>
    <row r="266" spans="1:8" x14ac:dyDescent="0.25">
      <c r="A266">
        <v>2015</v>
      </c>
      <c r="B266" t="s">
        <v>60</v>
      </c>
      <c r="C266" s="32" t="s">
        <v>47</v>
      </c>
      <c r="D266">
        <v>107565.58333333333</v>
      </c>
      <c r="E266">
        <v>55836.166666666664</v>
      </c>
      <c r="F266">
        <v>35785.583333333336</v>
      </c>
      <c r="G266" s="44">
        <f t="shared" si="2"/>
        <v>40016.166666666657</v>
      </c>
      <c r="H266" s="32">
        <v>239203.5</v>
      </c>
    </row>
    <row r="267" spans="1:8" x14ac:dyDescent="0.25">
      <c r="A267">
        <v>2015</v>
      </c>
      <c r="B267" t="s">
        <v>60</v>
      </c>
      <c r="C267" s="32" t="s">
        <v>48</v>
      </c>
      <c r="D267">
        <v>141968.16666666666</v>
      </c>
      <c r="E267">
        <v>145598.33333333334</v>
      </c>
      <c r="F267">
        <v>61208.416666666664</v>
      </c>
      <c r="G267" s="44">
        <f t="shared" si="2"/>
        <v>52213.416666666686</v>
      </c>
      <c r="H267" s="32">
        <v>400988.33333333337</v>
      </c>
    </row>
    <row r="268" spans="1:8" x14ac:dyDescent="0.25">
      <c r="A268">
        <v>2015</v>
      </c>
      <c r="B268" t="s">
        <v>60</v>
      </c>
      <c r="C268" s="32" t="s">
        <v>49</v>
      </c>
      <c r="D268">
        <v>65309</v>
      </c>
      <c r="E268">
        <v>85942.416666666672</v>
      </c>
      <c r="F268">
        <v>14724.666666666666</v>
      </c>
      <c r="G268" s="44">
        <f t="shared" si="2"/>
        <v>10583.833333333343</v>
      </c>
      <c r="H268" s="32">
        <v>176559.91666666669</v>
      </c>
    </row>
    <row r="269" spans="1:8" x14ac:dyDescent="0.25">
      <c r="A269">
        <v>2015</v>
      </c>
      <c r="B269" t="s">
        <v>60</v>
      </c>
      <c r="C269" s="32" t="s">
        <v>50</v>
      </c>
      <c r="D269">
        <v>339488.5</v>
      </c>
      <c r="E269">
        <v>312587.58333333331</v>
      </c>
      <c r="F269">
        <v>77496.666666666672</v>
      </c>
      <c r="G269" s="44">
        <f t="shared" si="2"/>
        <v>76403.583333333489</v>
      </c>
      <c r="H269" s="32">
        <v>805976.33333333337</v>
      </c>
    </row>
    <row r="270" spans="1:8" x14ac:dyDescent="0.25">
      <c r="A270">
        <v>2015</v>
      </c>
      <c r="B270" t="s">
        <v>60</v>
      </c>
      <c r="C270" s="32" t="s">
        <v>51</v>
      </c>
      <c r="D270">
        <v>196178.5</v>
      </c>
      <c r="E270">
        <v>115212.83333333333</v>
      </c>
      <c r="F270">
        <v>47145.75</v>
      </c>
      <c r="G270" s="44">
        <f t="shared" si="2"/>
        <v>38586.333333333314</v>
      </c>
      <c r="H270" s="32">
        <v>397123.41666666663</v>
      </c>
    </row>
    <row r="271" spans="1:8" x14ac:dyDescent="0.25">
      <c r="A271">
        <v>2015</v>
      </c>
      <c r="B271" t="s">
        <v>60</v>
      </c>
      <c r="C271" s="32" t="s">
        <v>52</v>
      </c>
      <c r="D271">
        <v>209152</v>
      </c>
      <c r="E271">
        <v>109943.66666666667</v>
      </c>
      <c r="F271">
        <v>41469</v>
      </c>
      <c r="G271" s="44">
        <f t="shared" si="2"/>
        <v>28714</v>
      </c>
      <c r="H271" s="32">
        <v>389278.66666666669</v>
      </c>
    </row>
    <row r="272" spans="1:8" x14ac:dyDescent="0.25">
      <c r="A272">
        <v>2015</v>
      </c>
      <c r="B272" t="s">
        <v>60</v>
      </c>
      <c r="C272" s="32" t="s">
        <v>53</v>
      </c>
      <c r="D272">
        <v>92209.166666666672</v>
      </c>
      <c r="E272">
        <v>40679.083333333336</v>
      </c>
      <c r="F272">
        <v>35169.833333333336</v>
      </c>
      <c r="G272" s="44">
        <f t="shared" si="2"/>
        <v>66710</v>
      </c>
      <c r="H272" s="32">
        <v>234768.08333333334</v>
      </c>
    </row>
    <row r="273" spans="1:8" x14ac:dyDescent="0.25">
      <c r="A273">
        <v>2015</v>
      </c>
      <c r="B273" t="s">
        <v>60</v>
      </c>
      <c r="C273" s="32" t="s">
        <v>54</v>
      </c>
      <c r="D273">
        <v>143207.08333333334</v>
      </c>
      <c r="E273">
        <v>64196.416666666664</v>
      </c>
      <c r="F273">
        <v>27260.333333333332</v>
      </c>
      <c r="G273" s="44">
        <f t="shared" si="2"/>
        <v>55861.833333333285</v>
      </c>
      <c r="H273" s="32">
        <v>290525.66666666663</v>
      </c>
    </row>
    <row r="274" spans="1:8" x14ac:dyDescent="0.25">
      <c r="A274">
        <v>2015</v>
      </c>
      <c r="B274" t="s">
        <v>60</v>
      </c>
      <c r="C274" s="32" t="s">
        <v>55</v>
      </c>
      <c r="D274">
        <v>13115.5</v>
      </c>
      <c r="E274">
        <v>15951.75</v>
      </c>
      <c r="F274">
        <v>4658.5</v>
      </c>
      <c r="G274" s="44">
        <f t="shared" si="2"/>
        <v>158200.75</v>
      </c>
      <c r="H274" s="32">
        <v>191926.5</v>
      </c>
    </row>
    <row r="275" spans="1:8" x14ac:dyDescent="0.25">
      <c r="A275">
        <v>2015</v>
      </c>
      <c r="B275" t="s">
        <v>60</v>
      </c>
      <c r="C275" s="32" t="s">
        <v>56</v>
      </c>
      <c r="D275">
        <v>90.25</v>
      </c>
      <c r="E275">
        <v>522.83333333333337</v>
      </c>
      <c r="F275">
        <v>35.833333333333336</v>
      </c>
      <c r="G275" s="44">
        <f t="shared" si="2"/>
        <v>364</v>
      </c>
      <c r="H275" s="32">
        <v>1012.9166666666667</v>
      </c>
    </row>
  </sheetData>
  <autoFilter ref="A3:H275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I273"/>
  <sheetViews>
    <sheetView showGridLines="0" zoomScale="70" zoomScaleNormal="70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C205" sqref="C2:C205"/>
    </sheetView>
  </sheetViews>
  <sheetFormatPr baseColWidth="10" defaultRowHeight="15" x14ac:dyDescent="0.25"/>
  <cols>
    <col min="1" max="2" width="8.5703125" customWidth="1"/>
    <col min="3" max="3" width="12.5703125" bestFit="1" customWidth="1"/>
    <col min="4" max="4" width="65.42578125" bestFit="1" customWidth="1"/>
    <col min="5" max="5" width="16.42578125" bestFit="1" customWidth="1"/>
    <col min="6" max="6" width="16.7109375" bestFit="1" customWidth="1"/>
    <col min="7" max="7" width="13.5703125" bestFit="1" customWidth="1"/>
    <col min="8" max="8" width="16.28515625" bestFit="1" customWidth="1"/>
    <col min="9" max="9" width="15.7109375" bestFit="1" customWidth="1"/>
    <col min="11" max="11" width="54.5703125" bestFit="1" customWidth="1"/>
  </cols>
  <sheetData>
    <row r="1" spans="1:9" x14ac:dyDescent="0.25">
      <c r="A1" t="s">
        <v>16</v>
      </c>
      <c r="C1" t="s">
        <v>18</v>
      </c>
      <c r="D1" s="31" t="s">
        <v>38</v>
      </c>
      <c r="E1" s="1" t="s">
        <v>1</v>
      </c>
      <c r="F1" s="2" t="s">
        <v>2</v>
      </c>
      <c r="G1" s="2" t="s">
        <v>3</v>
      </c>
      <c r="H1" s="2" t="s">
        <v>39</v>
      </c>
      <c r="I1" s="3" t="s">
        <v>4</v>
      </c>
    </row>
    <row r="2" spans="1:9" x14ac:dyDescent="0.25">
      <c r="A2">
        <v>2018</v>
      </c>
      <c r="C2" s="68" t="s">
        <v>69</v>
      </c>
      <c r="D2" s="15" t="s">
        <v>40</v>
      </c>
      <c r="E2" s="16">
        <v>6311</v>
      </c>
      <c r="F2" s="17">
        <v>6406</v>
      </c>
      <c r="G2" s="17">
        <v>1416</v>
      </c>
      <c r="H2" s="17">
        <v>18252</v>
      </c>
      <c r="I2" s="18">
        <v>32385</v>
      </c>
    </row>
    <row r="3" spans="1:9" x14ac:dyDescent="0.25">
      <c r="A3">
        <v>2018</v>
      </c>
      <c r="C3" s="68" t="s">
        <v>69</v>
      </c>
      <c r="D3" s="21" t="s">
        <v>41</v>
      </c>
      <c r="E3" s="22">
        <v>253</v>
      </c>
      <c r="F3" s="23">
        <v>278</v>
      </c>
      <c r="G3" s="23">
        <v>61</v>
      </c>
      <c r="H3" s="23">
        <v>629</v>
      </c>
      <c r="I3" s="18">
        <v>1221</v>
      </c>
    </row>
    <row r="4" spans="1:9" x14ac:dyDescent="0.25">
      <c r="A4">
        <v>2018</v>
      </c>
      <c r="C4" s="68" t="s">
        <v>69</v>
      </c>
      <c r="D4" s="21" t="s">
        <v>42</v>
      </c>
      <c r="E4" s="22">
        <v>329</v>
      </c>
      <c r="F4" s="23">
        <v>263</v>
      </c>
      <c r="G4" s="23">
        <v>45</v>
      </c>
      <c r="H4" s="23">
        <v>514</v>
      </c>
      <c r="I4" s="18">
        <v>1151</v>
      </c>
    </row>
    <row r="5" spans="1:9" x14ac:dyDescent="0.25">
      <c r="A5">
        <v>2018</v>
      </c>
      <c r="C5" s="68" t="s">
        <v>69</v>
      </c>
      <c r="D5" s="21" t="s">
        <v>43</v>
      </c>
      <c r="E5" s="22">
        <v>6119</v>
      </c>
      <c r="F5" s="23">
        <v>7890</v>
      </c>
      <c r="G5" s="23">
        <v>1766</v>
      </c>
      <c r="H5" s="23">
        <v>11121</v>
      </c>
      <c r="I5" s="18">
        <v>26896</v>
      </c>
    </row>
    <row r="6" spans="1:9" x14ac:dyDescent="0.25">
      <c r="A6">
        <v>2018</v>
      </c>
      <c r="C6" s="68" t="s">
        <v>69</v>
      </c>
      <c r="D6" s="21" t="s">
        <v>44</v>
      </c>
      <c r="E6" s="22">
        <v>523</v>
      </c>
      <c r="F6" s="23">
        <v>402</v>
      </c>
      <c r="G6" s="23">
        <v>45</v>
      </c>
      <c r="H6" s="23">
        <v>1452</v>
      </c>
      <c r="I6" s="18">
        <v>2422</v>
      </c>
    </row>
    <row r="7" spans="1:9" x14ac:dyDescent="0.25">
      <c r="A7">
        <v>2018</v>
      </c>
      <c r="C7" s="68" t="s">
        <v>69</v>
      </c>
      <c r="D7" s="26" t="s">
        <v>45</v>
      </c>
      <c r="E7" s="4">
        <v>6905</v>
      </c>
      <c r="F7" s="5">
        <v>15206</v>
      </c>
      <c r="G7" s="5">
        <v>1495</v>
      </c>
      <c r="H7" s="5">
        <v>11481</v>
      </c>
      <c r="I7" s="6">
        <v>35087</v>
      </c>
    </row>
    <row r="8" spans="1:9" x14ac:dyDescent="0.25">
      <c r="A8">
        <v>2018</v>
      </c>
      <c r="C8" s="68" t="s">
        <v>69</v>
      </c>
      <c r="D8" s="21" t="s">
        <v>46</v>
      </c>
      <c r="E8" s="22">
        <v>9979</v>
      </c>
      <c r="F8" s="23">
        <v>15465</v>
      </c>
      <c r="G8" s="23">
        <v>2178</v>
      </c>
      <c r="H8" s="23">
        <v>47677</v>
      </c>
      <c r="I8" s="18">
        <v>75299</v>
      </c>
    </row>
    <row r="9" spans="1:9" x14ac:dyDescent="0.25">
      <c r="A9">
        <v>2018</v>
      </c>
      <c r="C9" s="68" t="s">
        <v>69</v>
      </c>
      <c r="D9" s="21" t="s">
        <v>47</v>
      </c>
      <c r="E9" s="22">
        <v>2800</v>
      </c>
      <c r="F9" s="23">
        <v>4050</v>
      </c>
      <c r="G9" s="23">
        <v>631</v>
      </c>
      <c r="H9" s="23">
        <v>13294</v>
      </c>
      <c r="I9" s="18">
        <v>20775</v>
      </c>
    </row>
    <row r="10" spans="1:9" x14ac:dyDescent="0.25">
      <c r="A10">
        <v>2018</v>
      </c>
      <c r="C10" s="68" t="s">
        <v>69</v>
      </c>
      <c r="D10" s="21" t="s">
        <v>48</v>
      </c>
      <c r="E10" s="22">
        <v>6250</v>
      </c>
      <c r="F10" s="23">
        <v>9779</v>
      </c>
      <c r="G10" s="23">
        <v>2647</v>
      </c>
      <c r="H10" s="23">
        <v>20788</v>
      </c>
      <c r="I10" s="18">
        <v>39464</v>
      </c>
    </row>
    <row r="11" spans="1:9" x14ac:dyDescent="0.25">
      <c r="A11">
        <v>2018</v>
      </c>
      <c r="C11" s="68" t="s">
        <v>69</v>
      </c>
      <c r="D11" s="21" t="s">
        <v>49</v>
      </c>
      <c r="E11" s="22">
        <v>1436</v>
      </c>
      <c r="F11" s="23">
        <v>1511</v>
      </c>
      <c r="G11" s="23">
        <v>211</v>
      </c>
      <c r="H11" s="23">
        <v>5418</v>
      </c>
      <c r="I11" s="18">
        <v>8576</v>
      </c>
    </row>
    <row r="12" spans="1:9" x14ac:dyDescent="0.25">
      <c r="A12">
        <v>2018</v>
      </c>
      <c r="C12" s="68" t="s">
        <v>69</v>
      </c>
      <c r="D12" s="27" t="s">
        <v>50</v>
      </c>
      <c r="E12" s="28">
        <v>12561</v>
      </c>
      <c r="F12" s="29">
        <v>19198</v>
      </c>
      <c r="G12" s="29">
        <v>1774</v>
      </c>
      <c r="H12" s="29">
        <v>27733</v>
      </c>
      <c r="I12" s="30">
        <v>61266</v>
      </c>
    </row>
    <row r="13" spans="1:9" x14ac:dyDescent="0.25">
      <c r="A13">
        <v>2018</v>
      </c>
      <c r="C13" s="68" t="s">
        <v>69</v>
      </c>
      <c r="D13" s="21" t="s">
        <v>51</v>
      </c>
      <c r="E13" s="22">
        <v>348</v>
      </c>
      <c r="F13" s="23">
        <v>330</v>
      </c>
      <c r="G13" s="23">
        <v>80</v>
      </c>
      <c r="H13" s="23">
        <v>169</v>
      </c>
      <c r="I13" s="18">
        <v>927</v>
      </c>
    </row>
    <row r="14" spans="1:9" x14ac:dyDescent="0.25">
      <c r="A14">
        <v>2018</v>
      </c>
      <c r="C14" s="68" t="s">
        <v>69</v>
      </c>
      <c r="D14" s="21" t="s">
        <v>52</v>
      </c>
      <c r="E14" s="22">
        <v>2966</v>
      </c>
      <c r="F14" s="23">
        <v>3152</v>
      </c>
      <c r="G14" s="23">
        <v>541</v>
      </c>
      <c r="H14" s="23">
        <v>2580</v>
      </c>
      <c r="I14" s="18">
        <v>9239</v>
      </c>
    </row>
    <row r="15" spans="1:9" x14ac:dyDescent="0.25">
      <c r="A15">
        <v>2018</v>
      </c>
      <c r="C15" s="68" t="s">
        <v>69</v>
      </c>
      <c r="D15" s="21" t="s">
        <v>53</v>
      </c>
      <c r="E15" s="22">
        <v>2543</v>
      </c>
      <c r="F15" s="23">
        <v>3042</v>
      </c>
      <c r="G15" s="23">
        <v>416</v>
      </c>
      <c r="H15" s="23">
        <v>10190</v>
      </c>
      <c r="I15" s="18">
        <v>16191</v>
      </c>
    </row>
    <row r="16" spans="1:9" x14ac:dyDescent="0.25">
      <c r="A16">
        <v>2018</v>
      </c>
      <c r="C16" s="68" t="s">
        <v>69</v>
      </c>
      <c r="D16" s="21" t="s">
        <v>54</v>
      </c>
      <c r="E16" s="22">
        <v>4926</v>
      </c>
      <c r="F16" s="23">
        <v>6028</v>
      </c>
      <c r="G16" s="23">
        <v>877</v>
      </c>
      <c r="H16" s="23">
        <v>22017</v>
      </c>
      <c r="I16" s="18">
        <v>33848</v>
      </c>
    </row>
    <row r="17" spans="1:9" x14ac:dyDescent="0.25">
      <c r="A17">
        <v>2018</v>
      </c>
      <c r="C17" s="68" t="s">
        <v>69</v>
      </c>
      <c r="D17" s="21" t="s">
        <v>55</v>
      </c>
      <c r="E17" s="22">
        <v>3442</v>
      </c>
      <c r="F17" s="23">
        <v>4876</v>
      </c>
      <c r="G17" s="23">
        <v>617</v>
      </c>
      <c r="H17" s="23">
        <v>143928</v>
      </c>
      <c r="I17" s="18">
        <v>152863</v>
      </c>
    </row>
    <row r="18" spans="1:9" x14ac:dyDescent="0.25">
      <c r="A18">
        <v>2018</v>
      </c>
      <c r="C18" s="68" t="s">
        <v>69</v>
      </c>
      <c r="D18" s="21" t="s">
        <v>56</v>
      </c>
      <c r="E18" s="22">
        <v>12</v>
      </c>
      <c r="F18" s="23">
        <v>20</v>
      </c>
      <c r="G18" s="23">
        <v>5</v>
      </c>
      <c r="H18" s="23">
        <v>118</v>
      </c>
      <c r="I18" s="18">
        <v>155</v>
      </c>
    </row>
    <row r="19" spans="1:9" x14ac:dyDescent="0.25">
      <c r="A19">
        <v>2018</v>
      </c>
      <c r="C19" s="68" t="s">
        <v>70</v>
      </c>
      <c r="D19" s="15" t="s">
        <v>40</v>
      </c>
      <c r="E19" s="19">
        <v>6347</v>
      </c>
      <c r="F19" s="20">
        <v>6410</v>
      </c>
      <c r="G19" s="20">
        <v>1413</v>
      </c>
      <c r="H19" s="20">
        <v>18179</v>
      </c>
      <c r="I19" s="18">
        <v>32349</v>
      </c>
    </row>
    <row r="20" spans="1:9" x14ac:dyDescent="0.25">
      <c r="A20">
        <v>2018</v>
      </c>
      <c r="C20" s="68" t="s">
        <v>70</v>
      </c>
      <c r="D20" s="21" t="s">
        <v>41</v>
      </c>
      <c r="E20" s="24">
        <v>253</v>
      </c>
      <c r="F20" s="25">
        <v>276</v>
      </c>
      <c r="G20" s="25">
        <v>60</v>
      </c>
      <c r="H20" s="25">
        <v>607</v>
      </c>
      <c r="I20" s="18">
        <v>1196</v>
      </c>
    </row>
    <row r="21" spans="1:9" x14ac:dyDescent="0.25">
      <c r="A21">
        <v>2018</v>
      </c>
      <c r="C21" s="68" t="s">
        <v>70</v>
      </c>
      <c r="D21" s="21" t="s">
        <v>42</v>
      </c>
      <c r="E21" s="24">
        <v>326</v>
      </c>
      <c r="F21" s="25">
        <v>262</v>
      </c>
      <c r="G21" s="25">
        <v>47</v>
      </c>
      <c r="H21" s="25">
        <v>520</v>
      </c>
      <c r="I21" s="18">
        <v>1155</v>
      </c>
    </row>
    <row r="22" spans="1:9" x14ac:dyDescent="0.25">
      <c r="A22">
        <v>2018</v>
      </c>
      <c r="C22" s="68" t="s">
        <v>70</v>
      </c>
      <c r="D22" s="21" t="s">
        <v>43</v>
      </c>
      <c r="E22" s="24">
        <v>6155</v>
      </c>
      <c r="F22" s="25">
        <v>7859</v>
      </c>
      <c r="G22" s="25">
        <v>1769</v>
      </c>
      <c r="H22" s="25">
        <v>11133</v>
      </c>
      <c r="I22" s="18">
        <v>26916</v>
      </c>
    </row>
    <row r="23" spans="1:9" x14ac:dyDescent="0.25">
      <c r="A23">
        <v>2018</v>
      </c>
      <c r="C23" s="68" t="s">
        <v>70</v>
      </c>
      <c r="D23" s="21" t="s">
        <v>44</v>
      </c>
      <c r="E23" s="24">
        <v>523</v>
      </c>
      <c r="F23" s="25">
        <v>406</v>
      </c>
      <c r="G23" s="25">
        <v>45</v>
      </c>
      <c r="H23" s="25">
        <v>1460</v>
      </c>
      <c r="I23" s="18">
        <v>2434</v>
      </c>
    </row>
    <row r="24" spans="1:9" x14ac:dyDescent="0.25">
      <c r="A24">
        <v>2018</v>
      </c>
      <c r="C24" s="68" t="s">
        <v>70</v>
      </c>
      <c r="D24" s="26" t="s">
        <v>45</v>
      </c>
      <c r="E24" s="4">
        <v>7000</v>
      </c>
      <c r="F24" s="5">
        <v>15165</v>
      </c>
      <c r="G24" s="5">
        <v>1507</v>
      </c>
      <c r="H24" s="5">
        <v>11475</v>
      </c>
      <c r="I24" s="6">
        <v>35147</v>
      </c>
    </row>
    <row r="25" spans="1:9" x14ac:dyDescent="0.25">
      <c r="A25">
        <v>2018</v>
      </c>
      <c r="C25" s="68" t="s">
        <v>70</v>
      </c>
      <c r="D25" s="21" t="s">
        <v>46</v>
      </c>
      <c r="E25" s="24">
        <v>10052</v>
      </c>
      <c r="F25" s="25">
        <v>15396</v>
      </c>
      <c r="G25" s="25">
        <v>2186</v>
      </c>
      <c r="H25" s="25">
        <v>47296</v>
      </c>
      <c r="I25" s="18">
        <v>74930</v>
      </c>
    </row>
    <row r="26" spans="1:9" x14ac:dyDescent="0.25">
      <c r="A26">
        <v>2018</v>
      </c>
      <c r="C26" s="68" t="s">
        <v>70</v>
      </c>
      <c r="D26" s="21" t="s">
        <v>47</v>
      </c>
      <c r="E26" s="24">
        <v>2833</v>
      </c>
      <c r="F26" s="25">
        <v>4043</v>
      </c>
      <c r="G26" s="25">
        <v>636</v>
      </c>
      <c r="H26" s="25">
        <v>13191</v>
      </c>
      <c r="I26" s="18">
        <v>20703</v>
      </c>
    </row>
    <row r="27" spans="1:9" x14ac:dyDescent="0.25">
      <c r="A27">
        <v>2018</v>
      </c>
      <c r="C27" s="68" t="s">
        <v>70</v>
      </c>
      <c r="D27" s="21" t="s">
        <v>48</v>
      </c>
      <c r="E27" s="24">
        <v>6302</v>
      </c>
      <c r="F27" s="25">
        <v>9720</v>
      </c>
      <c r="G27" s="25">
        <v>2648</v>
      </c>
      <c r="H27" s="25">
        <v>20712</v>
      </c>
      <c r="I27" s="18">
        <v>39382</v>
      </c>
    </row>
    <row r="28" spans="1:9" x14ac:dyDescent="0.25">
      <c r="A28">
        <v>2018</v>
      </c>
      <c r="C28" s="68" t="s">
        <v>70</v>
      </c>
      <c r="D28" s="21" t="s">
        <v>49</v>
      </c>
      <c r="E28" s="24">
        <v>1450</v>
      </c>
      <c r="F28" s="25">
        <v>1497</v>
      </c>
      <c r="G28" s="25">
        <v>213</v>
      </c>
      <c r="H28" s="25">
        <v>5340</v>
      </c>
      <c r="I28" s="18">
        <v>8500</v>
      </c>
    </row>
    <row r="29" spans="1:9" x14ac:dyDescent="0.25">
      <c r="A29">
        <v>2018</v>
      </c>
      <c r="C29" s="68" t="s">
        <v>70</v>
      </c>
      <c r="D29" s="27" t="s">
        <v>50</v>
      </c>
      <c r="E29" s="28">
        <v>12777</v>
      </c>
      <c r="F29" s="29">
        <v>18967</v>
      </c>
      <c r="G29" s="29">
        <v>1782</v>
      </c>
      <c r="H29" s="29">
        <v>27449</v>
      </c>
      <c r="I29" s="30">
        <v>60975</v>
      </c>
    </row>
    <row r="30" spans="1:9" x14ac:dyDescent="0.25">
      <c r="A30">
        <v>2018</v>
      </c>
      <c r="C30" s="68" t="s">
        <v>70</v>
      </c>
      <c r="D30" s="21" t="s">
        <v>51</v>
      </c>
      <c r="E30" s="24">
        <v>352</v>
      </c>
      <c r="F30" s="25">
        <v>317</v>
      </c>
      <c r="G30" s="25">
        <v>80</v>
      </c>
      <c r="H30" s="25">
        <v>169</v>
      </c>
      <c r="I30" s="18">
        <v>918</v>
      </c>
    </row>
    <row r="31" spans="1:9" x14ac:dyDescent="0.25">
      <c r="A31">
        <v>2018</v>
      </c>
      <c r="C31" s="68" t="s">
        <v>70</v>
      </c>
      <c r="D31" s="21" t="s">
        <v>52</v>
      </c>
      <c r="E31" s="24">
        <v>2992</v>
      </c>
      <c r="F31" s="25">
        <v>3173</v>
      </c>
      <c r="G31" s="25">
        <v>544</v>
      </c>
      <c r="H31" s="25">
        <v>2531</v>
      </c>
      <c r="I31" s="18">
        <v>9240</v>
      </c>
    </row>
    <row r="32" spans="1:9" x14ac:dyDescent="0.25">
      <c r="A32">
        <v>2018</v>
      </c>
      <c r="C32" s="68" t="s">
        <v>70</v>
      </c>
      <c r="D32" s="21" t="s">
        <v>53</v>
      </c>
      <c r="E32" s="24">
        <v>2613</v>
      </c>
      <c r="F32" s="25">
        <v>3029</v>
      </c>
      <c r="G32" s="25">
        <v>416</v>
      </c>
      <c r="H32" s="25">
        <v>10043</v>
      </c>
      <c r="I32" s="18">
        <v>16101</v>
      </c>
    </row>
    <row r="33" spans="1:9" x14ac:dyDescent="0.25">
      <c r="A33">
        <v>2018</v>
      </c>
      <c r="C33" s="68" t="s">
        <v>70</v>
      </c>
      <c r="D33" s="21" t="s">
        <v>54</v>
      </c>
      <c r="E33" s="24">
        <v>5157</v>
      </c>
      <c r="F33" s="25">
        <v>5951</v>
      </c>
      <c r="G33" s="25">
        <v>865</v>
      </c>
      <c r="H33" s="25">
        <v>22399</v>
      </c>
      <c r="I33" s="18">
        <v>34372</v>
      </c>
    </row>
    <row r="34" spans="1:9" x14ac:dyDescent="0.25">
      <c r="A34">
        <v>2018</v>
      </c>
      <c r="C34" s="68" t="s">
        <v>70</v>
      </c>
      <c r="D34" s="21" t="s">
        <v>55</v>
      </c>
      <c r="E34" s="24">
        <v>3465</v>
      </c>
      <c r="F34" s="25">
        <v>4844</v>
      </c>
      <c r="G34" s="25">
        <v>617</v>
      </c>
      <c r="H34" s="25">
        <v>142731</v>
      </c>
      <c r="I34" s="18">
        <v>151657</v>
      </c>
    </row>
    <row r="35" spans="1:9" x14ac:dyDescent="0.25">
      <c r="A35">
        <v>2018</v>
      </c>
      <c r="C35" s="68" t="s">
        <v>70</v>
      </c>
      <c r="D35" s="21" t="s">
        <v>56</v>
      </c>
      <c r="E35" s="24">
        <v>12</v>
      </c>
      <c r="F35" s="25">
        <v>20</v>
      </c>
      <c r="G35" s="25">
        <v>5</v>
      </c>
      <c r="H35" s="25">
        <v>116</v>
      </c>
      <c r="I35" s="18">
        <v>153</v>
      </c>
    </row>
    <row r="36" spans="1:9" x14ac:dyDescent="0.25">
      <c r="A36">
        <v>2018</v>
      </c>
      <c r="C36" s="68" t="s">
        <v>71</v>
      </c>
      <c r="D36" s="15" t="s">
        <v>40</v>
      </c>
      <c r="E36" s="19">
        <v>6390</v>
      </c>
      <c r="F36" s="20">
        <v>6428</v>
      </c>
      <c r="G36" s="20">
        <v>1411</v>
      </c>
      <c r="H36" s="20">
        <v>18168</v>
      </c>
      <c r="I36" s="18">
        <v>32397</v>
      </c>
    </row>
    <row r="37" spans="1:9" x14ac:dyDescent="0.25">
      <c r="A37">
        <v>2018</v>
      </c>
      <c r="C37" s="68" t="s">
        <v>71</v>
      </c>
      <c r="D37" s="21" t="s">
        <v>41</v>
      </c>
      <c r="E37" s="24">
        <v>258</v>
      </c>
      <c r="F37" s="25">
        <v>276</v>
      </c>
      <c r="G37" s="25">
        <v>62</v>
      </c>
      <c r="H37" s="25">
        <v>633</v>
      </c>
      <c r="I37" s="18">
        <v>1229</v>
      </c>
    </row>
    <row r="38" spans="1:9" x14ac:dyDescent="0.25">
      <c r="A38">
        <v>2018</v>
      </c>
      <c r="C38" s="68" t="s">
        <v>71</v>
      </c>
      <c r="D38" s="21" t="s">
        <v>42</v>
      </c>
      <c r="E38" s="24">
        <v>332</v>
      </c>
      <c r="F38" s="25">
        <v>260</v>
      </c>
      <c r="G38" s="25">
        <v>46</v>
      </c>
      <c r="H38" s="25">
        <v>509</v>
      </c>
      <c r="I38" s="18">
        <v>1147</v>
      </c>
    </row>
    <row r="39" spans="1:9" x14ac:dyDescent="0.25">
      <c r="A39">
        <v>2018</v>
      </c>
      <c r="C39" s="68" t="s">
        <v>71</v>
      </c>
      <c r="D39" s="21" t="s">
        <v>43</v>
      </c>
      <c r="E39" s="24">
        <v>6173</v>
      </c>
      <c r="F39" s="25">
        <v>7886</v>
      </c>
      <c r="G39" s="25">
        <v>1769</v>
      </c>
      <c r="H39" s="25">
        <v>11366</v>
      </c>
      <c r="I39" s="18">
        <v>27194</v>
      </c>
    </row>
    <row r="40" spans="1:9" x14ac:dyDescent="0.25">
      <c r="A40">
        <v>2018</v>
      </c>
      <c r="C40" s="68" t="s">
        <v>71</v>
      </c>
      <c r="D40" s="21" t="s">
        <v>44</v>
      </c>
      <c r="E40" s="24">
        <v>525</v>
      </c>
      <c r="F40" s="25">
        <v>404</v>
      </c>
      <c r="G40" s="25">
        <v>46</v>
      </c>
      <c r="H40" s="25">
        <v>1486</v>
      </c>
      <c r="I40" s="18">
        <v>2461</v>
      </c>
    </row>
    <row r="41" spans="1:9" x14ac:dyDescent="0.25">
      <c r="A41">
        <v>2018</v>
      </c>
      <c r="C41" s="68" t="s">
        <v>71</v>
      </c>
      <c r="D41" s="26" t="s">
        <v>45</v>
      </c>
      <c r="E41" s="4">
        <v>7073</v>
      </c>
      <c r="F41" s="5">
        <v>15229</v>
      </c>
      <c r="G41" s="5">
        <v>1510</v>
      </c>
      <c r="H41" s="5">
        <v>11805</v>
      </c>
      <c r="I41" s="6">
        <v>35617</v>
      </c>
    </row>
    <row r="42" spans="1:9" x14ac:dyDescent="0.25">
      <c r="A42">
        <v>2018</v>
      </c>
      <c r="C42" s="68" t="s">
        <v>71</v>
      </c>
      <c r="D42" s="21" t="s">
        <v>46</v>
      </c>
      <c r="E42" s="24">
        <v>10153</v>
      </c>
      <c r="F42" s="25">
        <v>15358</v>
      </c>
      <c r="G42" s="25">
        <v>2182</v>
      </c>
      <c r="H42" s="25">
        <v>48283</v>
      </c>
      <c r="I42" s="18">
        <v>75976</v>
      </c>
    </row>
    <row r="43" spans="1:9" x14ac:dyDescent="0.25">
      <c r="A43">
        <v>2018</v>
      </c>
      <c r="C43" s="68" t="s">
        <v>71</v>
      </c>
      <c r="D43" s="21" t="s">
        <v>47</v>
      </c>
      <c r="E43" s="24">
        <v>2874</v>
      </c>
      <c r="F43" s="25">
        <v>4038</v>
      </c>
      <c r="G43" s="25">
        <v>641</v>
      </c>
      <c r="H43" s="25">
        <v>13343</v>
      </c>
      <c r="I43" s="18">
        <v>20896</v>
      </c>
    </row>
    <row r="44" spans="1:9" x14ac:dyDescent="0.25">
      <c r="A44">
        <v>2018</v>
      </c>
      <c r="C44" s="68" t="s">
        <v>71</v>
      </c>
      <c r="D44" s="21" t="s">
        <v>48</v>
      </c>
      <c r="E44" s="24">
        <v>6363</v>
      </c>
      <c r="F44" s="25">
        <v>9748</v>
      </c>
      <c r="G44" s="25">
        <v>2639</v>
      </c>
      <c r="H44" s="25">
        <v>21384</v>
      </c>
      <c r="I44" s="18">
        <v>40134</v>
      </c>
    </row>
    <row r="45" spans="1:9" x14ac:dyDescent="0.25">
      <c r="A45">
        <v>2018</v>
      </c>
      <c r="C45" s="68" t="s">
        <v>71</v>
      </c>
      <c r="D45" s="21" t="s">
        <v>49</v>
      </c>
      <c r="E45" s="24">
        <v>1471</v>
      </c>
      <c r="F45" s="25">
        <v>1504</v>
      </c>
      <c r="G45" s="25">
        <v>214</v>
      </c>
      <c r="H45" s="25">
        <v>5514</v>
      </c>
      <c r="I45" s="18">
        <v>8703</v>
      </c>
    </row>
    <row r="46" spans="1:9" x14ac:dyDescent="0.25">
      <c r="A46">
        <v>2018</v>
      </c>
      <c r="C46" s="68" t="s">
        <v>71</v>
      </c>
      <c r="D46" s="27" t="s">
        <v>50</v>
      </c>
      <c r="E46" s="28">
        <v>12932</v>
      </c>
      <c r="F46" s="29">
        <v>19135</v>
      </c>
      <c r="G46" s="29">
        <v>1798</v>
      </c>
      <c r="H46" s="29">
        <v>28041</v>
      </c>
      <c r="I46" s="30">
        <v>61906</v>
      </c>
    </row>
    <row r="47" spans="1:9" x14ac:dyDescent="0.25">
      <c r="A47">
        <v>2018</v>
      </c>
      <c r="C47" s="68" t="s">
        <v>71</v>
      </c>
      <c r="D47" s="21" t="s">
        <v>51</v>
      </c>
      <c r="E47" s="24">
        <v>353</v>
      </c>
      <c r="F47" s="25">
        <v>320</v>
      </c>
      <c r="G47" s="25">
        <v>80</v>
      </c>
      <c r="H47" s="25">
        <v>156</v>
      </c>
      <c r="I47" s="18">
        <v>909</v>
      </c>
    </row>
    <row r="48" spans="1:9" x14ac:dyDescent="0.25">
      <c r="A48">
        <v>2018</v>
      </c>
      <c r="C48" s="68" t="s">
        <v>71</v>
      </c>
      <c r="D48" s="21" t="s">
        <v>52</v>
      </c>
      <c r="E48" s="24">
        <v>3009</v>
      </c>
      <c r="F48" s="25">
        <v>3190</v>
      </c>
      <c r="G48" s="25">
        <v>551</v>
      </c>
      <c r="H48" s="25">
        <v>2911</v>
      </c>
      <c r="I48" s="18">
        <v>9661</v>
      </c>
    </row>
    <row r="49" spans="1:9" x14ac:dyDescent="0.25">
      <c r="A49">
        <v>2018</v>
      </c>
      <c r="C49" s="68" t="s">
        <v>71</v>
      </c>
      <c r="D49" s="21" t="s">
        <v>53</v>
      </c>
      <c r="E49" s="24">
        <v>2699</v>
      </c>
      <c r="F49" s="25">
        <v>3188</v>
      </c>
      <c r="G49" s="25">
        <v>414</v>
      </c>
      <c r="H49" s="25">
        <v>10368</v>
      </c>
      <c r="I49" s="18">
        <v>16669</v>
      </c>
    </row>
    <row r="50" spans="1:9" x14ac:dyDescent="0.25">
      <c r="A50">
        <v>2018</v>
      </c>
      <c r="C50" s="68" t="s">
        <v>71</v>
      </c>
      <c r="D50" s="21" t="s">
        <v>54</v>
      </c>
      <c r="E50" s="24">
        <v>5883</v>
      </c>
      <c r="F50" s="25">
        <v>6152</v>
      </c>
      <c r="G50" s="25">
        <v>871</v>
      </c>
      <c r="H50" s="25">
        <v>23490</v>
      </c>
      <c r="I50" s="18">
        <v>36396</v>
      </c>
    </row>
    <row r="51" spans="1:9" x14ac:dyDescent="0.25">
      <c r="A51">
        <v>2018</v>
      </c>
      <c r="C51" s="68" t="s">
        <v>71</v>
      </c>
      <c r="D51" s="21" t="s">
        <v>55</v>
      </c>
      <c r="E51" s="24">
        <v>3497</v>
      </c>
      <c r="F51" s="25">
        <v>4879</v>
      </c>
      <c r="G51" s="25">
        <v>621</v>
      </c>
      <c r="H51" s="25">
        <v>146483</v>
      </c>
      <c r="I51" s="18">
        <v>155480</v>
      </c>
    </row>
    <row r="52" spans="1:9" x14ac:dyDescent="0.25">
      <c r="A52">
        <v>2018</v>
      </c>
      <c r="C52" s="68" t="s">
        <v>71</v>
      </c>
      <c r="D52" s="21" t="s">
        <v>56</v>
      </c>
      <c r="E52" s="24">
        <v>14</v>
      </c>
      <c r="F52" s="25">
        <v>20</v>
      </c>
      <c r="G52" s="25">
        <v>5</v>
      </c>
      <c r="H52" s="25">
        <v>118</v>
      </c>
      <c r="I52" s="18">
        <v>157</v>
      </c>
    </row>
    <row r="53" spans="1:9" x14ac:dyDescent="0.25">
      <c r="A53">
        <v>2018</v>
      </c>
      <c r="C53" s="68" t="s">
        <v>72</v>
      </c>
      <c r="D53" s="15" t="s">
        <v>40</v>
      </c>
      <c r="E53" s="19">
        <v>6419</v>
      </c>
      <c r="F53" s="20">
        <v>6394</v>
      </c>
      <c r="G53" s="20">
        <v>1406</v>
      </c>
      <c r="H53" s="20">
        <v>17759</v>
      </c>
      <c r="I53" s="18">
        <v>31978</v>
      </c>
    </row>
    <row r="54" spans="1:9" x14ac:dyDescent="0.25">
      <c r="A54">
        <v>2018</v>
      </c>
      <c r="C54" s="68" t="s">
        <v>72</v>
      </c>
      <c r="D54" s="21" t="s">
        <v>41</v>
      </c>
      <c r="E54" s="24">
        <v>262</v>
      </c>
      <c r="F54" s="25">
        <v>274</v>
      </c>
      <c r="G54" s="25">
        <v>63</v>
      </c>
      <c r="H54" s="25">
        <v>657</v>
      </c>
      <c r="I54" s="18">
        <v>1256</v>
      </c>
    </row>
    <row r="55" spans="1:9" x14ac:dyDescent="0.25">
      <c r="A55">
        <v>2018</v>
      </c>
      <c r="C55" s="68" t="s">
        <v>72</v>
      </c>
      <c r="D55" s="21" t="s">
        <v>42</v>
      </c>
      <c r="E55" s="24">
        <v>331</v>
      </c>
      <c r="F55" s="25">
        <v>260</v>
      </c>
      <c r="G55" s="25">
        <v>47</v>
      </c>
      <c r="H55" s="25">
        <v>501</v>
      </c>
      <c r="I55" s="18">
        <v>1139</v>
      </c>
    </row>
    <row r="56" spans="1:9" x14ac:dyDescent="0.25">
      <c r="A56">
        <v>2018</v>
      </c>
      <c r="C56" s="68" t="s">
        <v>72</v>
      </c>
      <c r="D56" s="21" t="s">
        <v>43</v>
      </c>
      <c r="E56" s="24">
        <v>6200</v>
      </c>
      <c r="F56" s="25">
        <v>7855</v>
      </c>
      <c r="G56" s="25">
        <v>1775</v>
      </c>
      <c r="H56" s="25">
        <v>11171</v>
      </c>
      <c r="I56" s="18">
        <v>27001</v>
      </c>
    </row>
    <row r="57" spans="1:9" x14ac:dyDescent="0.25">
      <c r="A57">
        <v>2018</v>
      </c>
      <c r="C57" s="68" t="s">
        <v>72</v>
      </c>
      <c r="D57" s="21" t="s">
        <v>44</v>
      </c>
      <c r="E57" s="24">
        <v>531</v>
      </c>
      <c r="F57" s="25">
        <v>401</v>
      </c>
      <c r="G57" s="25">
        <v>47</v>
      </c>
      <c r="H57" s="25">
        <v>1476</v>
      </c>
      <c r="I57" s="18">
        <v>2455</v>
      </c>
    </row>
    <row r="58" spans="1:9" x14ac:dyDescent="0.25">
      <c r="A58">
        <v>2018</v>
      </c>
      <c r="C58" s="68" t="s">
        <v>72</v>
      </c>
      <c r="D58" s="26" t="s">
        <v>45</v>
      </c>
      <c r="E58" s="4">
        <v>7166</v>
      </c>
      <c r="F58" s="5">
        <v>15101</v>
      </c>
      <c r="G58" s="5">
        <v>1546</v>
      </c>
      <c r="H58" s="5">
        <v>11660</v>
      </c>
      <c r="I58" s="6">
        <v>35473</v>
      </c>
    </row>
    <row r="59" spans="1:9" x14ac:dyDescent="0.25">
      <c r="A59">
        <v>2018</v>
      </c>
      <c r="C59" s="68" t="s">
        <v>72</v>
      </c>
      <c r="D59" s="21" t="s">
        <v>46</v>
      </c>
      <c r="E59" s="24">
        <v>10242</v>
      </c>
      <c r="F59" s="25">
        <v>15275</v>
      </c>
      <c r="G59" s="25">
        <v>2192</v>
      </c>
      <c r="H59" s="25">
        <v>47994</v>
      </c>
      <c r="I59" s="18">
        <v>75703</v>
      </c>
    </row>
    <row r="60" spans="1:9" x14ac:dyDescent="0.25">
      <c r="A60">
        <v>2018</v>
      </c>
      <c r="C60" s="68" t="s">
        <v>72</v>
      </c>
      <c r="D60" s="21" t="s">
        <v>47</v>
      </c>
      <c r="E60" s="24">
        <v>2952</v>
      </c>
      <c r="F60" s="25">
        <v>4009</v>
      </c>
      <c r="G60" s="25">
        <v>629</v>
      </c>
      <c r="H60" s="25">
        <v>13312</v>
      </c>
      <c r="I60" s="18">
        <v>20902</v>
      </c>
    </row>
    <row r="61" spans="1:9" x14ac:dyDescent="0.25">
      <c r="A61">
        <v>2018</v>
      </c>
      <c r="C61" s="68" t="s">
        <v>72</v>
      </c>
      <c r="D61" s="21" t="s">
        <v>48</v>
      </c>
      <c r="E61" s="24">
        <v>6402</v>
      </c>
      <c r="F61" s="25">
        <v>9685</v>
      </c>
      <c r="G61" s="25">
        <v>2652</v>
      </c>
      <c r="H61" s="25">
        <v>21243</v>
      </c>
      <c r="I61" s="18">
        <v>39982</v>
      </c>
    </row>
    <row r="62" spans="1:9" x14ac:dyDescent="0.25">
      <c r="A62">
        <v>2018</v>
      </c>
      <c r="C62" s="68" t="s">
        <v>72</v>
      </c>
      <c r="D62" s="21" t="s">
        <v>49</v>
      </c>
      <c r="E62" s="24">
        <v>1483</v>
      </c>
      <c r="F62" s="25">
        <v>1498</v>
      </c>
      <c r="G62" s="25">
        <v>214</v>
      </c>
      <c r="H62" s="25">
        <v>5506</v>
      </c>
      <c r="I62" s="18">
        <v>8701</v>
      </c>
    </row>
    <row r="63" spans="1:9" x14ac:dyDescent="0.25">
      <c r="A63">
        <v>2018</v>
      </c>
      <c r="C63" s="68" t="s">
        <v>72</v>
      </c>
      <c r="D63" s="27" t="s">
        <v>50</v>
      </c>
      <c r="E63" s="28">
        <v>13052</v>
      </c>
      <c r="F63" s="29">
        <v>19067</v>
      </c>
      <c r="G63" s="29">
        <v>1816</v>
      </c>
      <c r="H63" s="29">
        <v>27914</v>
      </c>
      <c r="I63" s="30">
        <v>61849</v>
      </c>
    </row>
    <row r="64" spans="1:9" x14ac:dyDescent="0.25">
      <c r="A64">
        <v>2018</v>
      </c>
      <c r="C64" s="68" t="s">
        <v>72</v>
      </c>
      <c r="D64" s="21" t="s">
        <v>51</v>
      </c>
      <c r="E64" s="24">
        <v>352</v>
      </c>
      <c r="F64" s="25">
        <v>314</v>
      </c>
      <c r="G64" s="25">
        <v>80</v>
      </c>
      <c r="H64" s="25">
        <v>159</v>
      </c>
      <c r="I64" s="18">
        <v>905</v>
      </c>
    </row>
    <row r="65" spans="1:9" x14ac:dyDescent="0.25">
      <c r="A65">
        <v>2018</v>
      </c>
      <c r="C65" s="68" t="s">
        <v>72</v>
      </c>
      <c r="D65" s="21" t="s">
        <v>52</v>
      </c>
      <c r="E65" s="24">
        <v>2954</v>
      </c>
      <c r="F65" s="25">
        <v>3143</v>
      </c>
      <c r="G65" s="25">
        <v>542</v>
      </c>
      <c r="H65" s="25">
        <v>2788</v>
      </c>
      <c r="I65" s="18">
        <v>9427</v>
      </c>
    </row>
    <row r="66" spans="1:9" x14ac:dyDescent="0.25">
      <c r="A66">
        <v>2018</v>
      </c>
      <c r="C66" s="68" t="s">
        <v>72</v>
      </c>
      <c r="D66" s="21" t="s">
        <v>53</v>
      </c>
      <c r="E66" s="24">
        <v>2796</v>
      </c>
      <c r="F66" s="25">
        <v>3239</v>
      </c>
      <c r="G66" s="25">
        <v>415</v>
      </c>
      <c r="H66" s="25">
        <v>10320</v>
      </c>
      <c r="I66" s="18">
        <v>16770</v>
      </c>
    </row>
    <row r="67" spans="1:9" x14ac:dyDescent="0.25">
      <c r="A67">
        <v>2018</v>
      </c>
      <c r="C67" s="68" t="s">
        <v>72</v>
      </c>
      <c r="D67" s="21" t="s">
        <v>54</v>
      </c>
      <c r="E67" s="24">
        <v>6074</v>
      </c>
      <c r="F67" s="25">
        <v>6176</v>
      </c>
      <c r="G67" s="25">
        <v>885</v>
      </c>
      <c r="H67" s="25">
        <v>23336</v>
      </c>
      <c r="I67" s="18">
        <v>36471</v>
      </c>
    </row>
    <row r="68" spans="1:9" x14ac:dyDescent="0.25">
      <c r="A68">
        <v>2018</v>
      </c>
      <c r="C68" s="68" t="s">
        <v>72</v>
      </c>
      <c r="D68" s="21" t="s">
        <v>55</v>
      </c>
      <c r="E68" s="24">
        <v>3537</v>
      </c>
      <c r="F68" s="25">
        <v>4856</v>
      </c>
      <c r="G68" s="25">
        <v>630</v>
      </c>
      <c r="H68" s="25">
        <v>144495</v>
      </c>
      <c r="I68" s="18">
        <v>153518</v>
      </c>
    </row>
    <row r="69" spans="1:9" x14ac:dyDescent="0.25">
      <c r="A69">
        <v>2018</v>
      </c>
      <c r="C69" s="68" t="s">
        <v>72</v>
      </c>
      <c r="D69" s="21" t="s">
        <v>56</v>
      </c>
      <c r="E69" s="24">
        <v>14</v>
      </c>
      <c r="F69" s="25">
        <v>21</v>
      </c>
      <c r="G69" s="25">
        <v>5</v>
      </c>
      <c r="H69" s="25">
        <v>115</v>
      </c>
      <c r="I69" s="18">
        <v>155</v>
      </c>
    </row>
    <row r="70" spans="1:9" x14ac:dyDescent="0.25">
      <c r="A70">
        <v>2018</v>
      </c>
      <c r="C70" s="68" t="s">
        <v>73</v>
      </c>
      <c r="D70" s="15" t="s">
        <v>40</v>
      </c>
      <c r="E70" s="19">
        <v>6419</v>
      </c>
      <c r="F70" s="20">
        <v>6352</v>
      </c>
      <c r="G70" s="20">
        <v>1394</v>
      </c>
      <c r="H70" s="20">
        <v>18505</v>
      </c>
      <c r="I70" s="18">
        <v>32670</v>
      </c>
    </row>
    <row r="71" spans="1:9" x14ac:dyDescent="0.25">
      <c r="A71">
        <v>2018</v>
      </c>
      <c r="C71" s="68" t="s">
        <v>73</v>
      </c>
      <c r="D71" s="21" t="s">
        <v>41</v>
      </c>
      <c r="E71" s="24">
        <v>262</v>
      </c>
      <c r="F71" s="25">
        <v>275</v>
      </c>
      <c r="G71" s="25">
        <v>63</v>
      </c>
      <c r="H71" s="25">
        <v>710</v>
      </c>
      <c r="I71" s="18">
        <v>1310</v>
      </c>
    </row>
    <row r="72" spans="1:9" x14ac:dyDescent="0.25">
      <c r="A72">
        <v>2018</v>
      </c>
      <c r="C72" s="68" t="s">
        <v>73</v>
      </c>
      <c r="D72" s="21" t="s">
        <v>42</v>
      </c>
      <c r="E72" s="24">
        <v>331</v>
      </c>
      <c r="F72" s="25">
        <v>261</v>
      </c>
      <c r="G72" s="25">
        <v>46</v>
      </c>
      <c r="H72" s="25">
        <v>623</v>
      </c>
      <c r="I72" s="18">
        <v>1261</v>
      </c>
    </row>
    <row r="73" spans="1:9" x14ac:dyDescent="0.25">
      <c r="A73">
        <v>2018</v>
      </c>
      <c r="C73" s="68" t="s">
        <v>73</v>
      </c>
      <c r="D73" s="21" t="s">
        <v>43</v>
      </c>
      <c r="E73" s="24">
        <v>6200</v>
      </c>
      <c r="F73" s="25">
        <v>7835</v>
      </c>
      <c r="G73" s="25">
        <v>1755</v>
      </c>
      <c r="H73" s="25">
        <v>12723</v>
      </c>
      <c r="I73" s="18">
        <v>28513</v>
      </c>
    </row>
    <row r="74" spans="1:9" x14ac:dyDescent="0.25">
      <c r="A74">
        <v>2018</v>
      </c>
      <c r="C74" s="68" t="s">
        <v>73</v>
      </c>
      <c r="D74" s="21" t="s">
        <v>44</v>
      </c>
      <c r="E74" s="24">
        <v>531</v>
      </c>
      <c r="F74" s="25">
        <v>396</v>
      </c>
      <c r="G74" s="25">
        <v>48</v>
      </c>
      <c r="H74" s="25">
        <v>1506</v>
      </c>
      <c r="I74" s="18">
        <v>2481</v>
      </c>
    </row>
    <row r="75" spans="1:9" x14ac:dyDescent="0.25">
      <c r="A75">
        <v>2018</v>
      </c>
      <c r="C75" s="68" t="s">
        <v>73</v>
      </c>
      <c r="D75" s="26" t="s">
        <v>45</v>
      </c>
      <c r="E75" s="4">
        <v>7166</v>
      </c>
      <c r="F75" s="5">
        <v>15155</v>
      </c>
      <c r="G75" s="5">
        <v>1533</v>
      </c>
      <c r="H75" s="5">
        <v>13411</v>
      </c>
      <c r="I75" s="6">
        <v>37265</v>
      </c>
    </row>
    <row r="76" spans="1:9" x14ac:dyDescent="0.25">
      <c r="A76">
        <v>2018</v>
      </c>
      <c r="C76" s="68" t="s">
        <v>73</v>
      </c>
      <c r="D76" s="21" t="s">
        <v>46</v>
      </c>
      <c r="E76" s="24">
        <v>10242</v>
      </c>
      <c r="F76" s="25">
        <v>15237</v>
      </c>
      <c r="G76" s="25">
        <v>2183</v>
      </c>
      <c r="H76" s="25">
        <v>50641</v>
      </c>
      <c r="I76" s="18">
        <v>78303</v>
      </c>
    </row>
    <row r="77" spans="1:9" x14ac:dyDescent="0.25">
      <c r="A77">
        <v>2018</v>
      </c>
      <c r="C77" s="68" t="s">
        <v>73</v>
      </c>
      <c r="D77" s="21" t="s">
        <v>47</v>
      </c>
      <c r="E77" s="24">
        <v>2952</v>
      </c>
      <c r="F77" s="25">
        <v>3981</v>
      </c>
      <c r="G77" s="25">
        <v>620</v>
      </c>
      <c r="H77" s="25">
        <v>14643</v>
      </c>
      <c r="I77" s="18">
        <v>22196</v>
      </c>
    </row>
    <row r="78" spans="1:9" x14ac:dyDescent="0.25">
      <c r="A78">
        <v>2018</v>
      </c>
      <c r="C78" s="68" t="s">
        <v>73</v>
      </c>
      <c r="D78" s="21" t="s">
        <v>48</v>
      </c>
      <c r="E78" s="24">
        <v>6402</v>
      </c>
      <c r="F78" s="25">
        <v>9681</v>
      </c>
      <c r="G78" s="25">
        <v>2628</v>
      </c>
      <c r="H78" s="25">
        <v>22892</v>
      </c>
      <c r="I78" s="18">
        <v>41603</v>
      </c>
    </row>
    <row r="79" spans="1:9" x14ac:dyDescent="0.25">
      <c r="A79">
        <v>2018</v>
      </c>
      <c r="C79" s="68" t="s">
        <v>73</v>
      </c>
      <c r="D79" s="21" t="s">
        <v>49</v>
      </c>
      <c r="E79" s="24">
        <v>1483</v>
      </c>
      <c r="F79" s="25">
        <v>1503</v>
      </c>
      <c r="G79" s="25">
        <v>210</v>
      </c>
      <c r="H79" s="25">
        <v>5630</v>
      </c>
      <c r="I79" s="18">
        <v>8826</v>
      </c>
    </row>
    <row r="80" spans="1:9" x14ac:dyDescent="0.25">
      <c r="A80">
        <v>2018</v>
      </c>
      <c r="C80" s="68" t="s">
        <v>73</v>
      </c>
      <c r="D80" s="27" t="s">
        <v>50</v>
      </c>
      <c r="E80" s="28">
        <v>13052</v>
      </c>
      <c r="F80" s="29">
        <v>18982</v>
      </c>
      <c r="G80" s="29">
        <v>1823</v>
      </c>
      <c r="H80" s="29">
        <v>28468</v>
      </c>
      <c r="I80" s="30">
        <v>62325</v>
      </c>
    </row>
    <row r="81" spans="1:9" x14ac:dyDescent="0.25">
      <c r="A81">
        <v>2018</v>
      </c>
      <c r="C81" s="68" t="s">
        <v>73</v>
      </c>
      <c r="D81" s="21" t="s">
        <v>51</v>
      </c>
      <c r="E81" s="24">
        <v>352</v>
      </c>
      <c r="F81" s="25">
        <v>309</v>
      </c>
      <c r="G81" s="25">
        <v>80</v>
      </c>
      <c r="H81" s="25">
        <v>177</v>
      </c>
      <c r="I81" s="18">
        <v>918</v>
      </c>
    </row>
    <row r="82" spans="1:9" x14ac:dyDescent="0.25">
      <c r="A82">
        <v>2018</v>
      </c>
      <c r="C82" s="68" t="s">
        <v>73</v>
      </c>
      <c r="D82" s="21" t="s">
        <v>52</v>
      </c>
      <c r="E82" s="24">
        <v>2954</v>
      </c>
      <c r="F82" s="25">
        <v>3176</v>
      </c>
      <c r="G82" s="25">
        <v>530</v>
      </c>
      <c r="H82" s="25">
        <v>3177</v>
      </c>
      <c r="I82" s="18">
        <v>9837</v>
      </c>
    </row>
    <row r="83" spans="1:9" x14ac:dyDescent="0.25">
      <c r="A83">
        <v>2018</v>
      </c>
      <c r="C83" s="68" t="s">
        <v>73</v>
      </c>
      <c r="D83" s="21" t="s">
        <v>53</v>
      </c>
      <c r="E83" s="24">
        <v>2796</v>
      </c>
      <c r="F83" s="25">
        <v>3267</v>
      </c>
      <c r="G83" s="25">
        <v>413</v>
      </c>
      <c r="H83" s="25">
        <v>10672</v>
      </c>
      <c r="I83" s="18">
        <v>17148</v>
      </c>
    </row>
    <row r="84" spans="1:9" x14ac:dyDescent="0.25">
      <c r="A84">
        <v>2018</v>
      </c>
      <c r="C84" s="68" t="s">
        <v>73</v>
      </c>
      <c r="D84" s="21" t="s">
        <v>54</v>
      </c>
      <c r="E84" s="24">
        <v>6074</v>
      </c>
      <c r="F84" s="25">
        <v>6226</v>
      </c>
      <c r="G84" s="25">
        <v>871</v>
      </c>
      <c r="H84" s="25">
        <v>15452</v>
      </c>
      <c r="I84" s="18">
        <v>28623</v>
      </c>
    </row>
    <row r="85" spans="1:9" x14ac:dyDescent="0.25">
      <c r="A85">
        <v>2018</v>
      </c>
      <c r="C85" s="68" t="s">
        <v>73</v>
      </c>
      <c r="D85" s="21" t="s">
        <v>55</v>
      </c>
      <c r="E85" s="24">
        <v>3537</v>
      </c>
      <c r="F85" s="25">
        <v>4866</v>
      </c>
      <c r="G85" s="25">
        <v>634</v>
      </c>
      <c r="H85" s="25">
        <v>139145</v>
      </c>
      <c r="I85" s="18">
        <v>148182</v>
      </c>
    </row>
    <row r="86" spans="1:9" x14ac:dyDescent="0.25">
      <c r="A86">
        <v>2018</v>
      </c>
      <c r="C86" s="68" t="s">
        <v>73</v>
      </c>
      <c r="D86" s="21" t="s">
        <v>56</v>
      </c>
      <c r="E86" s="24">
        <v>14</v>
      </c>
      <c r="F86" s="25">
        <v>21</v>
      </c>
      <c r="G86" s="25">
        <v>5</v>
      </c>
      <c r="H86" s="25">
        <v>116</v>
      </c>
      <c r="I86" s="18">
        <v>156</v>
      </c>
    </row>
    <row r="87" spans="1:9" x14ac:dyDescent="0.25">
      <c r="A87">
        <v>2018</v>
      </c>
      <c r="C87" s="68" t="s">
        <v>74</v>
      </c>
      <c r="D87" s="15" t="s">
        <v>40</v>
      </c>
      <c r="E87" s="19">
        <v>6440</v>
      </c>
      <c r="F87" s="20">
        <v>6336</v>
      </c>
      <c r="G87" s="20">
        <v>1386</v>
      </c>
      <c r="H87" s="20">
        <v>18323</v>
      </c>
      <c r="I87" s="18">
        <v>32485</v>
      </c>
    </row>
    <row r="88" spans="1:9" x14ac:dyDescent="0.25">
      <c r="A88">
        <v>2018</v>
      </c>
      <c r="C88" s="68" t="s">
        <v>74</v>
      </c>
      <c r="D88" s="21" t="s">
        <v>41</v>
      </c>
      <c r="E88" s="24">
        <v>268</v>
      </c>
      <c r="F88" s="25">
        <v>276</v>
      </c>
      <c r="G88" s="25">
        <v>62</v>
      </c>
      <c r="H88" s="25">
        <v>718</v>
      </c>
      <c r="I88" s="18">
        <v>1324</v>
      </c>
    </row>
    <row r="89" spans="1:9" x14ac:dyDescent="0.25">
      <c r="A89">
        <v>2018</v>
      </c>
      <c r="C89" s="68" t="s">
        <v>74</v>
      </c>
      <c r="D89" s="21" t="s">
        <v>42</v>
      </c>
      <c r="E89" s="24">
        <v>332</v>
      </c>
      <c r="F89" s="25">
        <v>255</v>
      </c>
      <c r="G89" s="25">
        <v>45</v>
      </c>
      <c r="H89" s="25">
        <v>638</v>
      </c>
      <c r="I89" s="18">
        <v>1270</v>
      </c>
    </row>
    <row r="90" spans="1:9" x14ac:dyDescent="0.25">
      <c r="A90">
        <v>2018</v>
      </c>
      <c r="C90" s="68" t="s">
        <v>74</v>
      </c>
      <c r="D90" s="21" t="s">
        <v>43</v>
      </c>
      <c r="E90" s="24">
        <v>6241</v>
      </c>
      <c r="F90" s="25">
        <v>7724</v>
      </c>
      <c r="G90" s="25">
        <v>1711</v>
      </c>
      <c r="H90" s="25">
        <v>12913</v>
      </c>
      <c r="I90" s="18">
        <v>28589</v>
      </c>
    </row>
    <row r="91" spans="1:9" x14ac:dyDescent="0.25">
      <c r="A91">
        <v>2018</v>
      </c>
      <c r="C91" s="68" t="s">
        <v>74</v>
      </c>
      <c r="D91" s="21" t="s">
        <v>44</v>
      </c>
      <c r="E91" s="24">
        <v>538</v>
      </c>
      <c r="F91" s="25">
        <v>399</v>
      </c>
      <c r="G91" s="25">
        <v>46</v>
      </c>
      <c r="H91" s="25">
        <v>1507</v>
      </c>
      <c r="I91" s="18">
        <v>2490</v>
      </c>
    </row>
    <row r="92" spans="1:9" x14ac:dyDescent="0.25">
      <c r="A92">
        <v>2018</v>
      </c>
      <c r="C92" s="68" t="s">
        <v>74</v>
      </c>
      <c r="D92" s="26" t="s">
        <v>45</v>
      </c>
      <c r="E92" s="4">
        <v>7346</v>
      </c>
      <c r="F92" s="5">
        <v>15078</v>
      </c>
      <c r="G92" s="5">
        <v>1513</v>
      </c>
      <c r="H92" s="5">
        <v>13602</v>
      </c>
      <c r="I92" s="6">
        <v>37539</v>
      </c>
    </row>
    <row r="93" spans="1:9" x14ac:dyDescent="0.25">
      <c r="A93">
        <v>2018</v>
      </c>
      <c r="C93" s="68" t="s">
        <v>74</v>
      </c>
      <c r="D93" s="21" t="s">
        <v>46</v>
      </c>
      <c r="E93" s="24">
        <v>10385</v>
      </c>
      <c r="F93" s="25">
        <v>15132</v>
      </c>
      <c r="G93" s="25">
        <v>2150</v>
      </c>
      <c r="H93" s="25">
        <v>51403</v>
      </c>
      <c r="I93" s="18">
        <v>79070</v>
      </c>
    </row>
    <row r="94" spans="1:9" x14ac:dyDescent="0.25">
      <c r="A94">
        <v>2018</v>
      </c>
      <c r="C94" s="68" t="s">
        <v>74</v>
      </c>
      <c r="D94" s="21" t="s">
        <v>47</v>
      </c>
      <c r="E94" s="24">
        <v>3047</v>
      </c>
      <c r="F94" s="25">
        <v>3923</v>
      </c>
      <c r="G94" s="25">
        <v>608</v>
      </c>
      <c r="H94" s="25">
        <v>14899</v>
      </c>
      <c r="I94" s="18">
        <v>22477</v>
      </c>
    </row>
    <row r="95" spans="1:9" x14ac:dyDescent="0.25">
      <c r="A95">
        <v>2018</v>
      </c>
      <c r="C95" s="68" t="s">
        <v>74</v>
      </c>
      <c r="D95" s="21" t="s">
        <v>48</v>
      </c>
      <c r="E95" s="24">
        <v>6491</v>
      </c>
      <c r="F95" s="25">
        <v>9614</v>
      </c>
      <c r="G95" s="25">
        <v>2583</v>
      </c>
      <c r="H95" s="25">
        <v>22980</v>
      </c>
      <c r="I95" s="18">
        <v>41668</v>
      </c>
    </row>
    <row r="96" spans="1:9" x14ac:dyDescent="0.25">
      <c r="A96">
        <v>2018</v>
      </c>
      <c r="C96" s="68" t="s">
        <v>74</v>
      </c>
      <c r="D96" s="21" t="s">
        <v>49</v>
      </c>
      <c r="E96" s="24">
        <v>1512</v>
      </c>
      <c r="F96" s="25">
        <v>1493</v>
      </c>
      <c r="G96" s="25">
        <v>208</v>
      </c>
      <c r="H96" s="25">
        <v>5702</v>
      </c>
      <c r="I96" s="18">
        <v>8915</v>
      </c>
    </row>
    <row r="97" spans="1:9" x14ac:dyDescent="0.25">
      <c r="A97">
        <v>2018</v>
      </c>
      <c r="C97" s="68" t="s">
        <v>74</v>
      </c>
      <c r="D97" s="27" t="s">
        <v>50</v>
      </c>
      <c r="E97" s="28">
        <v>13196</v>
      </c>
      <c r="F97" s="29">
        <v>18878</v>
      </c>
      <c r="G97" s="29">
        <v>1811</v>
      </c>
      <c r="H97" s="29">
        <v>28878</v>
      </c>
      <c r="I97" s="30">
        <v>62763</v>
      </c>
    </row>
    <row r="98" spans="1:9" x14ac:dyDescent="0.25">
      <c r="A98">
        <v>2018</v>
      </c>
      <c r="C98" s="68" t="s">
        <v>74</v>
      </c>
      <c r="D98" s="21" t="s">
        <v>51</v>
      </c>
      <c r="E98" s="24">
        <v>357</v>
      </c>
      <c r="F98" s="25">
        <v>309</v>
      </c>
      <c r="G98" s="25">
        <v>80</v>
      </c>
      <c r="H98" s="25">
        <v>172</v>
      </c>
      <c r="I98" s="18">
        <v>918</v>
      </c>
    </row>
    <row r="99" spans="1:9" x14ac:dyDescent="0.25">
      <c r="A99">
        <v>2018</v>
      </c>
      <c r="C99" s="68" t="s">
        <v>74</v>
      </c>
      <c r="D99" s="21" t="s">
        <v>52</v>
      </c>
      <c r="E99" s="24">
        <v>2892</v>
      </c>
      <c r="F99" s="25">
        <v>3206</v>
      </c>
      <c r="G99" s="25">
        <v>523</v>
      </c>
      <c r="H99" s="25">
        <v>3157</v>
      </c>
      <c r="I99" s="18">
        <v>9778</v>
      </c>
    </row>
    <row r="100" spans="1:9" x14ac:dyDescent="0.25">
      <c r="A100">
        <v>2018</v>
      </c>
      <c r="C100" s="68" t="s">
        <v>74</v>
      </c>
      <c r="D100" s="21" t="s">
        <v>53</v>
      </c>
      <c r="E100" s="24">
        <v>2863</v>
      </c>
      <c r="F100" s="25">
        <v>3318</v>
      </c>
      <c r="G100" s="25">
        <v>415</v>
      </c>
      <c r="H100" s="25">
        <v>10825</v>
      </c>
      <c r="I100" s="18">
        <v>17421</v>
      </c>
    </row>
    <row r="101" spans="1:9" x14ac:dyDescent="0.25">
      <c r="A101">
        <v>2018</v>
      </c>
      <c r="C101" s="68" t="s">
        <v>74</v>
      </c>
      <c r="D101" s="21" t="s">
        <v>54</v>
      </c>
      <c r="E101" s="24">
        <v>6183</v>
      </c>
      <c r="F101" s="25">
        <v>6237</v>
      </c>
      <c r="G101" s="25">
        <v>860</v>
      </c>
      <c r="H101" s="25">
        <v>15628</v>
      </c>
      <c r="I101" s="18">
        <v>28908</v>
      </c>
    </row>
    <row r="102" spans="1:9" x14ac:dyDescent="0.25">
      <c r="A102">
        <v>2018</v>
      </c>
      <c r="C102" s="68" t="s">
        <v>74</v>
      </c>
      <c r="D102" s="21" t="s">
        <v>55</v>
      </c>
      <c r="E102" s="24">
        <v>3541</v>
      </c>
      <c r="F102" s="25">
        <v>4848</v>
      </c>
      <c r="G102" s="25">
        <v>627</v>
      </c>
      <c r="H102" s="25">
        <v>139832</v>
      </c>
      <c r="I102" s="18">
        <v>148848</v>
      </c>
    </row>
    <row r="103" spans="1:9" x14ac:dyDescent="0.25">
      <c r="A103">
        <v>2018</v>
      </c>
      <c r="C103" s="68" t="s">
        <v>74</v>
      </c>
      <c r="D103" s="21" t="s">
        <v>56</v>
      </c>
      <c r="E103" s="24">
        <v>14</v>
      </c>
      <c r="F103" s="25">
        <v>21</v>
      </c>
      <c r="G103" s="25">
        <v>5</v>
      </c>
      <c r="H103" s="25">
        <v>115</v>
      </c>
      <c r="I103" s="18">
        <v>155</v>
      </c>
    </row>
    <row r="104" spans="1:9" x14ac:dyDescent="0.25">
      <c r="A104">
        <v>2018</v>
      </c>
      <c r="C104" s="68" t="s">
        <v>75</v>
      </c>
      <c r="D104" s="15" t="s">
        <v>40</v>
      </c>
      <c r="E104" s="19">
        <v>6461</v>
      </c>
      <c r="F104" s="20">
        <v>6305</v>
      </c>
      <c r="G104" s="20">
        <v>1379</v>
      </c>
      <c r="H104" s="20">
        <v>18522</v>
      </c>
      <c r="I104" s="18">
        <v>32667</v>
      </c>
    </row>
    <row r="105" spans="1:9" x14ac:dyDescent="0.25">
      <c r="A105">
        <v>2018</v>
      </c>
      <c r="C105" s="68" t="s">
        <v>75</v>
      </c>
      <c r="D105" s="21" t="s">
        <v>41</v>
      </c>
      <c r="E105" s="24">
        <v>275</v>
      </c>
      <c r="F105" s="25">
        <v>279</v>
      </c>
      <c r="G105" s="25">
        <v>66</v>
      </c>
      <c r="H105" s="25">
        <v>731</v>
      </c>
      <c r="I105" s="18">
        <v>1351</v>
      </c>
    </row>
    <row r="106" spans="1:9" x14ac:dyDescent="0.25">
      <c r="A106">
        <v>2018</v>
      </c>
      <c r="C106" s="68" t="s">
        <v>75</v>
      </c>
      <c r="D106" s="21" t="s">
        <v>42</v>
      </c>
      <c r="E106" s="24">
        <v>331</v>
      </c>
      <c r="F106" s="25">
        <v>249</v>
      </c>
      <c r="G106" s="25">
        <v>44</v>
      </c>
      <c r="H106" s="25">
        <v>642</v>
      </c>
      <c r="I106" s="18">
        <v>1266</v>
      </c>
    </row>
    <row r="107" spans="1:9" x14ac:dyDescent="0.25">
      <c r="A107">
        <v>2018</v>
      </c>
      <c r="C107" s="68" t="s">
        <v>75</v>
      </c>
      <c r="D107" s="21" t="s">
        <v>43</v>
      </c>
      <c r="E107" s="24">
        <v>6278</v>
      </c>
      <c r="F107" s="25">
        <v>7707</v>
      </c>
      <c r="G107" s="25">
        <v>1714</v>
      </c>
      <c r="H107" s="25">
        <v>13037</v>
      </c>
      <c r="I107" s="18">
        <v>28736</v>
      </c>
    </row>
    <row r="108" spans="1:9" x14ac:dyDescent="0.25">
      <c r="A108">
        <v>2018</v>
      </c>
      <c r="C108" s="68" t="s">
        <v>75</v>
      </c>
      <c r="D108" s="21" t="s">
        <v>44</v>
      </c>
      <c r="E108" s="24">
        <v>537</v>
      </c>
      <c r="F108" s="25">
        <v>400</v>
      </c>
      <c r="G108" s="25">
        <v>47</v>
      </c>
      <c r="H108" s="25">
        <v>1509</v>
      </c>
      <c r="I108" s="18">
        <v>2493</v>
      </c>
    </row>
    <row r="109" spans="1:9" x14ac:dyDescent="0.25">
      <c r="A109">
        <v>2018</v>
      </c>
      <c r="C109" s="68" t="s">
        <v>75</v>
      </c>
      <c r="D109" s="26" t="s">
        <v>45</v>
      </c>
      <c r="E109" s="4">
        <v>7447</v>
      </c>
      <c r="F109" s="5">
        <v>15138</v>
      </c>
      <c r="G109" s="5">
        <v>1529</v>
      </c>
      <c r="H109" s="5">
        <v>13768</v>
      </c>
      <c r="I109" s="6">
        <v>37882</v>
      </c>
    </row>
    <row r="110" spans="1:9" x14ac:dyDescent="0.25">
      <c r="A110">
        <v>2018</v>
      </c>
      <c r="C110" s="68" t="s">
        <v>75</v>
      </c>
      <c r="D110" s="21" t="s">
        <v>46</v>
      </c>
      <c r="E110" s="24">
        <v>10488</v>
      </c>
      <c r="F110" s="25">
        <v>15132</v>
      </c>
      <c r="G110" s="25">
        <v>2143</v>
      </c>
      <c r="H110" s="25">
        <v>51774</v>
      </c>
      <c r="I110" s="18">
        <v>79537</v>
      </c>
    </row>
    <row r="111" spans="1:9" x14ac:dyDescent="0.25">
      <c r="A111">
        <v>2018</v>
      </c>
      <c r="C111" s="68" t="s">
        <v>75</v>
      </c>
      <c r="D111" s="21" t="s">
        <v>47</v>
      </c>
      <c r="E111" s="24">
        <v>3079</v>
      </c>
      <c r="F111" s="25">
        <v>3940</v>
      </c>
      <c r="G111" s="25">
        <v>613</v>
      </c>
      <c r="H111" s="25">
        <v>14986</v>
      </c>
      <c r="I111" s="18">
        <v>22618</v>
      </c>
    </row>
    <row r="112" spans="1:9" x14ac:dyDescent="0.25">
      <c r="A112">
        <v>2018</v>
      </c>
      <c r="C112" s="68" t="s">
        <v>75</v>
      </c>
      <c r="D112" s="21" t="s">
        <v>48</v>
      </c>
      <c r="E112" s="24">
        <v>6518</v>
      </c>
      <c r="F112" s="25">
        <v>9617</v>
      </c>
      <c r="G112" s="25">
        <v>2577</v>
      </c>
      <c r="H112" s="25">
        <v>23057</v>
      </c>
      <c r="I112" s="18">
        <v>41769</v>
      </c>
    </row>
    <row r="113" spans="1:9" x14ac:dyDescent="0.25">
      <c r="A113">
        <v>2018</v>
      </c>
      <c r="C113" s="68" t="s">
        <v>75</v>
      </c>
      <c r="D113" s="21" t="s">
        <v>49</v>
      </c>
      <c r="E113" s="24">
        <v>1516</v>
      </c>
      <c r="F113" s="25">
        <v>1507</v>
      </c>
      <c r="G113" s="25">
        <v>209</v>
      </c>
      <c r="H113" s="25">
        <v>5758</v>
      </c>
      <c r="I113" s="18">
        <v>8990</v>
      </c>
    </row>
    <row r="114" spans="1:9" x14ac:dyDescent="0.25">
      <c r="A114">
        <v>2018</v>
      </c>
      <c r="C114" s="68" t="s">
        <v>75</v>
      </c>
      <c r="D114" s="27" t="s">
        <v>50</v>
      </c>
      <c r="E114" s="28">
        <v>13229</v>
      </c>
      <c r="F114" s="29">
        <v>18797</v>
      </c>
      <c r="G114" s="29">
        <v>1822</v>
      </c>
      <c r="H114" s="29">
        <v>29262</v>
      </c>
      <c r="I114" s="30">
        <v>63110</v>
      </c>
    </row>
    <row r="115" spans="1:9" x14ac:dyDescent="0.25">
      <c r="A115">
        <v>2018</v>
      </c>
      <c r="C115" s="68" t="s">
        <v>75</v>
      </c>
      <c r="D115" s="21" t="s">
        <v>51</v>
      </c>
      <c r="E115" s="24">
        <v>358</v>
      </c>
      <c r="F115" s="25">
        <v>256</v>
      </c>
      <c r="G115" s="25">
        <v>79</v>
      </c>
      <c r="H115" s="25">
        <v>187</v>
      </c>
      <c r="I115" s="18">
        <v>880</v>
      </c>
    </row>
    <row r="116" spans="1:9" x14ac:dyDescent="0.25">
      <c r="A116">
        <v>2018</v>
      </c>
      <c r="C116" s="68" t="s">
        <v>75</v>
      </c>
      <c r="D116" s="21" t="s">
        <v>52</v>
      </c>
      <c r="E116" s="24">
        <v>2910</v>
      </c>
      <c r="F116" s="25">
        <v>3095</v>
      </c>
      <c r="G116" s="25">
        <v>519</v>
      </c>
      <c r="H116" s="25">
        <v>3190</v>
      </c>
      <c r="I116" s="18">
        <v>9714</v>
      </c>
    </row>
    <row r="117" spans="1:9" x14ac:dyDescent="0.25">
      <c r="A117">
        <v>2018</v>
      </c>
      <c r="C117" s="68" t="s">
        <v>75</v>
      </c>
      <c r="D117" s="21" t="s">
        <v>53</v>
      </c>
      <c r="E117" s="24">
        <v>2896</v>
      </c>
      <c r="F117" s="25">
        <v>3313</v>
      </c>
      <c r="G117" s="25">
        <v>413</v>
      </c>
      <c r="H117" s="25">
        <v>11033</v>
      </c>
      <c r="I117" s="18">
        <v>17655</v>
      </c>
    </row>
    <row r="118" spans="1:9" x14ac:dyDescent="0.25">
      <c r="A118">
        <v>2018</v>
      </c>
      <c r="C118" s="68" t="s">
        <v>75</v>
      </c>
      <c r="D118" s="21" t="s">
        <v>54</v>
      </c>
      <c r="E118" s="24">
        <v>6232</v>
      </c>
      <c r="F118" s="25">
        <v>6187</v>
      </c>
      <c r="G118" s="25">
        <v>858</v>
      </c>
      <c r="H118" s="25">
        <v>15852</v>
      </c>
      <c r="I118" s="18">
        <v>29129</v>
      </c>
    </row>
    <row r="119" spans="1:9" x14ac:dyDescent="0.25">
      <c r="A119">
        <v>2018</v>
      </c>
      <c r="C119" s="68" t="s">
        <v>75</v>
      </c>
      <c r="D119" s="21" t="s">
        <v>55</v>
      </c>
      <c r="E119" s="24">
        <v>3552</v>
      </c>
      <c r="F119" s="25">
        <v>4846</v>
      </c>
      <c r="G119" s="25">
        <v>631</v>
      </c>
      <c r="H119" s="25">
        <v>143214</v>
      </c>
      <c r="I119" s="18">
        <v>152243</v>
      </c>
    </row>
    <row r="120" spans="1:9" x14ac:dyDescent="0.25">
      <c r="A120">
        <v>2018</v>
      </c>
      <c r="C120" s="68" t="s">
        <v>75</v>
      </c>
      <c r="D120" s="21" t="s">
        <v>56</v>
      </c>
      <c r="E120" s="24">
        <v>13</v>
      </c>
      <c r="F120" s="25">
        <v>20</v>
      </c>
      <c r="G120" s="25">
        <v>5</v>
      </c>
      <c r="H120" s="25">
        <v>119</v>
      </c>
      <c r="I120" s="18">
        <v>157</v>
      </c>
    </row>
    <row r="121" spans="1:9" x14ac:dyDescent="0.25">
      <c r="A121">
        <v>2018</v>
      </c>
      <c r="C121" s="68" t="s">
        <v>76</v>
      </c>
      <c r="D121" s="15" t="s">
        <v>40</v>
      </c>
      <c r="E121" s="19">
        <v>6461</v>
      </c>
      <c r="F121" s="20">
        <v>6291</v>
      </c>
      <c r="G121" s="20">
        <v>1376</v>
      </c>
      <c r="H121" s="20">
        <v>18525</v>
      </c>
      <c r="I121" s="18">
        <v>32653</v>
      </c>
    </row>
    <row r="122" spans="1:9" x14ac:dyDescent="0.25">
      <c r="A122">
        <v>2018</v>
      </c>
      <c r="C122" s="68" t="s">
        <v>76</v>
      </c>
      <c r="D122" s="21" t="s">
        <v>41</v>
      </c>
      <c r="E122" s="24">
        <v>278</v>
      </c>
      <c r="F122" s="25">
        <v>282</v>
      </c>
      <c r="G122" s="25">
        <v>62</v>
      </c>
      <c r="H122" s="25">
        <v>817</v>
      </c>
      <c r="I122" s="18">
        <v>1439</v>
      </c>
    </row>
    <row r="123" spans="1:9" x14ac:dyDescent="0.25">
      <c r="A123">
        <v>2018</v>
      </c>
      <c r="C123" s="68" t="s">
        <v>76</v>
      </c>
      <c r="D123" s="21" t="s">
        <v>42</v>
      </c>
      <c r="E123" s="24">
        <v>335</v>
      </c>
      <c r="F123" s="25">
        <v>251</v>
      </c>
      <c r="G123" s="25">
        <v>44</v>
      </c>
      <c r="H123" s="25">
        <v>658</v>
      </c>
      <c r="I123" s="18">
        <v>1288</v>
      </c>
    </row>
    <row r="124" spans="1:9" x14ac:dyDescent="0.25">
      <c r="A124">
        <v>2018</v>
      </c>
      <c r="C124" s="68" t="s">
        <v>76</v>
      </c>
      <c r="D124" s="21" t="s">
        <v>43</v>
      </c>
      <c r="E124" s="24">
        <v>6296</v>
      </c>
      <c r="F124" s="25">
        <v>7714</v>
      </c>
      <c r="G124" s="25">
        <v>1718</v>
      </c>
      <c r="H124" s="25">
        <v>13013</v>
      </c>
      <c r="I124" s="18">
        <v>28741</v>
      </c>
    </row>
    <row r="125" spans="1:9" x14ac:dyDescent="0.25">
      <c r="A125">
        <v>2018</v>
      </c>
      <c r="C125" s="68" t="s">
        <v>76</v>
      </c>
      <c r="D125" s="21" t="s">
        <v>44</v>
      </c>
      <c r="E125" s="24">
        <v>537</v>
      </c>
      <c r="F125" s="25">
        <v>401</v>
      </c>
      <c r="G125" s="25">
        <v>48</v>
      </c>
      <c r="H125" s="25">
        <v>1520</v>
      </c>
      <c r="I125" s="18">
        <v>2506</v>
      </c>
    </row>
    <row r="126" spans="1:9" x14ac:dyDescent="0.25">
      <c r="A126">
        <v>2018</v>
      </c>
      <c r="C126" s="68" t="s">
        <v>76</v>
      </c>
      <c r="D126" s="26" t="s">
        <v>45</v>
      </c>
      <c r="E126" s="4">
        <v>7535</v>
      </c>
      <c r="F126" s="5">
        <v>15148</v>
      </c>
      <c r="G126" s="5">
        <v>1546</v>
      </c>
      <c r="H126" s="5">
        <v>13821</v>
      </c>
      <c r="I126" s="6">
        <v>38050</v>
      </c>
    </row>
    <row r="127" spans="1:9" x14ac:dyDescent="0.25">
      <c r="A127">
        <v>2018</v>
      </c>
      <c r="C127" s="68" t="s">
        <v>76</v>
      </c>
      <c r="D127" s="21" t="s">
        <v>46</v>
      </c>
      <c r="E127" s="24">
        <v>10548</v>
      </c>
      <c r="F127" s="25">
        <v>15075</v>
      </c>
      <c r="G127" s="25">
        <v>2139</v>
      </c>
      <c r="H127" s="25">
        <v>51802</v>
      </c>
      <c r="I127" s="18">
        <v>79564</v>
      </c>
    </row>
    <row r="128" spans="1:9" x14ac:dyDescent="0.25">
      <c r="A128">
        <v>2018</v>
      </c>
      <c r="C128" s="68" t="s">
        <v>76</v>
      </c>
      <c r="D128" s="21" t="s">
        <v>47</v>
      </c>
      <c r="E128" s="24">
        <v>3130</v>
      </c>
      <c r="F128" s="25">
        <v>3899</v>
      </c>
      <c r="G128" s="25">
        <v>614</v>
      </c>
      <c r="H128" s="25">
        <v>15032</v>
      </c>
      <c r="I128" s="18">
        <v>22675</v>
      </c>
    </row>
    <row r="129" spans="1:9" x14ac:dyDescent="0.25">
      <c r="A129">
        <v>2018</v>
      </c>
      <c r="C129" s="68" t="s">
        <v>76</v>
      </c>
      <c r="D129" s="21" t="s">
        <v>48</v>
      </c>
      <c r="E129" s="24">
        <v>6568</v>
      </c>
      <c r="F129" s="25">
        <v>9626</v>
      </c>
      <c r="G129" s="25">
        <v>2594</v>
      </c>
      <c r="H129" s="25">
        <v>22932</v>
      </c>
      <c r="I129" s="18">
        <v>41720</v>
      </c>
    </row>
    <row r="130" spans="1:9" x14ac:dyDescent="0.25">
      <c r="A130">
        <v>2018</v>
      </c>
      <c r="C130" s="68" t="s">
        <v>76</v>
      </c>
      <c r="D130" s="21" t="s">
        <v>49</v>
      </c>
      <c r="E130" s="24">
        <v>1521</v>
      </c>
      <c r="F130" s="25">
        <v>1506</v>
      </c>
      <c r="G130" s="25">
        <v>211</v>
      </c>
      <c r="H130" s="25">
        <v>5780</v>
      </c>
      <c r="I130" s="18">
        <v>9018</v>
      </c>
    </row>
    <row r="131" spans="1:9" x14ac:dyDescent="0.25">
      <c r="A131">
        <v>2018</v>
      </c>
      <c r="C131" s="68" t="s">
        <v>76</v>
      </c>
      <c r="D131" s="27" t="s">
        <v>50</v>
      </c>
      <c r="E131" s="28">
        <v>13312</v>
      </c>
      <c r="F131" s="29">
        <v>18733</v>
      </c>
      <c r="G131" s="29">
        <v>1826</v>
      </c>
      <c r="H131" s="29">
        <v>29446</v>
      </c>
      <c r="I131" s="30">
        <v>63317</v>
      </c>
    </row>
    <row r="132" spans="1:9" x14ac:dyDescent="0.25">
      <c r="A132">
        <v>2018</v>
      </c>
      <c r="C132" s="68" t="s">
        <v>76</v>
      </c>
      <c r="D132" s="21" t="s">
        <v>51</v>
      </c>
      <c r="E132" s="24">
        <v>357</v>
      </c>
      <c r="F132" s="25">
        <v>258</v>
      </c>
      <c r="G132" s="25">
        <v>79</v>
      </c>
      <c r="H132" s="25">
        <v>189</v>
      </c>
      <c r="I132" s="18">
        <v>883</v>
      </c>
    </row>
    <row r="133" spans="1:9" x14ac:dyDescent="0.25">
      <c r="A133">
        <v>2018</v>
      </c>
      <c r="C133" s="68" t="s">
        <v>76</v>
      </c>
      <c r="D133" s="21" t="s">
        <v>52</v>
      </c>
      <c r="E133" s="24">
        <v>2923</v>
      </c>
      <c r="F133" s="25">
        <v>3091</v>
      </c>
      <c r="G133" s="25">
        <v>517</v>
      </c>
      <c r="H133" s="25">
        <v>3175</v>
      </c>
      <c r="I133" s="18">
        <v>9706</v>
      </c>
    </row>
    <row r="134" spans="1:9" x14ac:dyDescent="0.25">
      <c r="A134">
        <v>2018</v>
      </c>
      <c r="C134" s="68" t="s">
        <v>76</v>
      </c>
      <c r="D134" s="21" t="s">
        <v>53</v>
      </c>
      <c r="E134" s="24">
        <v>2899</v>
      </c>
      <c r="F134" s="25">
        <v>3284</v>
      </c>
      <c r="G134" s="25">
        <v>414</v>
      </c>
      <c r="H134" s="25">
        <v>11322</v>
      </c>
      <c r="I134" s="18">
        <v>17919</v>
      </c>
    </row>
    <row r="135" spans="1:9" x14ac:dyDescent="0.25">
      <c r="A135">
        <v>2018</v>
      </c>
      <c r="C135" s="68" t="s">
        <v>76</v>
      </c>
      <c r="D135" s="21" t="s">
        <v>54</v>
      </c>
      <c r="E135" s="24">
        <v>6301</v>
      </c>
      <c r="F135" s="25">
        <v>6108</v>
      </c>
      <c r="G135" s="25">
        <v>865</v>
      </c>
      <c r="H135" s="25">
        <v>16087</v>
      </c>
      <c r="I135" s="18">
        <v>29361</v>
      </c>
    </row>
    <row r="136" spans="1:9" x14ac:dyDescent="0.25">
      <c r="A136">
        <v>2018</v>
      </c>
      <c r="C136" s="68" t="s">
        <v>76</v>
      </c>
      <c r="D136" s="21" t="s">
        <v>55</v>
      </c>
      <c r="E136" s="24">
        <v>3573</v>
      </c>
      <c r="F136" s="25">
        <v>4826</v>
      </c>
      <c r="G136" s="25">
        <v>634</v>
      </c>
      <c r="H136" s="25">
        <v>142915</v>
      </c>
      <c r="I136" s="18">
        <v>151948</v>
      </c>
    </row>
    <row r="137" spans="1:9" x14ac:dyDescent="0.25">
      <c r="A137">
        <v>2018</v>
      </c>
      <c r="C137" s="68" t="s">
        <v>76</v>
      </c>
      <c r="D137" s="21" t="s">
        <v>56</v>
      </c>
      <c r="E137" s="24">
        <v>14</v>
      </c>
      <c r="F137" s="25">
        <v>20</v>
      </c>
      <c r="G137" s="25">
        <v>5</v>
      </c>
      <c r="H137" s="25">
        <v>117</v>
      </c>
      <c r="I137" s="18">
        <v>156</v>
      </c>
    </row>
    <row r="138" spans="1:9" x14ac:dyDescent="0.25">
      <c r="A138">
        <v>2018</v>
      </c>
      <c r="C138" s="68" t="s">
        <v>77</v>
      </c>
      <c r="D138" s="15" t="s">
        <v>40</v>
      </c>
      <c r="E138" s="19">
        <v>6477</v>
      </c>
      <c r="F138" s="20">
        <v>6256</v>
      </c>
      <c r="G138" s="20">
        <v>1376</v>
      </c>
      <c r="H138" s="20">
        <v>18352</v>
      </c>
      <c r="I138" s="18">
        <v>32461</v>
      </c>
    </row>
    <row r="139" spans="1:9" x14ac:dyDescent="0.25">
      <c r="A139">
        <v>2018</v>
      </c>
      <c r="C139" s="68" t="s">
        <v>77</v>
      </c>
      <c r="D139" s="21" t="s">
        <v>41</v>
      </c>
      <c r="E139" s="24">
        <v>271</v>
      </c>
      <c r="F139" s="25">
        <v>283</v>
      </c>
      <c r="G139" s="25">
        <v>61</v>
      </c>
      <c r="H139" s="25">
        <v>803</v>
      </c>
      <c r="I139" s="18">
        <v>1418</v>
      </c>
    </row>
    <row r="140" spans="1:9" x14ac:dyDescent="0.25">
      <c r="A140">
        <v>2018</v>
      </c>
      <c r="C140" s="68" t="s">
        <v>77</v>
      </c>
      <c r="D140" s="21" t="s">
        <v>42</v>
      </c>
      <c r="E140" s="24">
        <v>333</v>
      </c>
      <c r="F140" s="25">
        <v>251</v>
      </c>
      <c r="G140" s="25">
        <v>44</v>
      </c>
      <c r="H140" s="25">
        <v>651</v>
      </c>
      <c r="I140" s="18">
        <v>1279</v>
      </c>
    </row>
    <row r="141" spans="1:9" x14ac:dyDescent="0.25">
      <c r="A141">
        <v>2018</v>
      </c>
      <c r="C141" s="68" t="s">
        <v>77</v>
      </c>
      <c r="D141" s="21" t="s">
        <v>43</v>
      </c>
      <c r="E141" s="24">
        <v>6331</v>
      </c>
      <c r="F141" s="25">
        <v>7723</v>
      </c>
      <c r="G141" s="25">
        <v>1718</v>
      </c>
      <c r="H141" s="25">
        <v>13041</v>
      </c>
      <c r="I141" s="18">
        <v>28813</v>
      </c>
    </row>
    <row r="142" spans="1:9" x14ac:dyDescent="0.25">
      <c r="A142">
        <v>2018</v>
      </c>
      <c r="C142" s="68" t="s">
        <v>77</v>
      </c>
      <c r="D142" s="21" t="s">
        <v>44</v>
      </c>
      <c r="E142" s="24">
        <v>538</v>
      </c>
      <c r="F142" s="25">
        <v>402</v>
      </c>
      <c r="G142" s="25">
        <v>47</v>
      </c>
      <c r="H142" s="25">
        <v>1529</v>
      </c>
      <c r="I142" s="18">
        <v>2516</v>
      </c>
    </row>
    <row r="143" spans="1:9" x14ac:dyDescent="0.25">
      <c r="A143">
        <v>2018</v>
      </c>
      <c r="C143" s="68" t="s">
        <v>77</v>
      </c>
      <c r="D143" s="26" t="s">
        <v>45</v>
      </c>
      <c r="E143" s="4">
        <v>7629</v>
      </c>
      <c r="F143" s="5">
        <v>15268</v>
      </c>
      <c r="G143" s="5">
        <v>1545</v>
      </c>
      <c r="H143" s="5">
        <v>13803</v>
      </c>
      <c r="I143" s="6">
        <v>38245</v>
      </c>
    </row>
    <row r="144" spans="1:9" x14ac:dyDescent="0.25">
      <c r="A144">
        <v>2018</v>
      </c>
      <c r="C144" s="68" t="s">
        <v>77</v>
      </c>
      <c r="D144" s="21" t="s">
        <v>46</v>
      </c>
      <c r="E144" s="24">
        <v>10616</v>
      </c>
      <c r="F144" s="25">
        <v>15099</v>
      </c>
      <c r="G144" s="25">
        <v>2148</v>
      </c>
      <c r="H144" s="25">
        <v>51833</v>
      </c>
      <c r="I144" s="18">
        <v>79696</v>
      </c>
    </row>
    <row r="145" spans="1:9" x14ac:dyDescent="0.25">
      <c r="A145">
        <v>2018</v>
      </c>
      <c r="C145" s="68" t="s">
        <v>77</v>
      </c>
      <c r="D145" s="21" t="s">
        <v>47</v>
      </c>
      <c r="E145" s="24">
        <v>3164</v>
      </c>
      <c r="F145" s="25">
        <v>3893</v>
      </c>
      <c r="G145" s="25">
        <v>632</v>
      </c>
      <c r="H145" s="25">
        <v>15126</v>
      </c>
      <c r="I145" s="18">
        <v>22815</v>
      </c>
    </row>
    <row r="146" spans="1:9" x14ac:dyDescent="0.25">
      <c r="A146">
        <v>2018</v>
      </c>
      <c r="C146" s="68" t="s">
        <v>77</v>
      </c>
      <c r="D146" s="21" t="s">
        <v>48</v>
      </c>
      <c r="E146" s="24">
        <v>6625</v>
      </c>
      <c r="F146" s="25">
        <v>9674</v>
      </c>
      <c r="G146" s="25">
        <v>2594</v>
      </c>
      <c r="H146" s="25">
        <v>22855</v>
      </c>
      <c r="I146" s="18">
        <v>41748</v>
      </c>
    </row>
    <row r="147" spans="1:9" x14ac:dyDescent="0.25">
      <c r="A147">
        <v>2018</v>
      </c>
      <c r="C147" s="68" t="s">
        <v>77</v>
      </c>
      <c r="D147" s="21" t="s">
        <v>49</v>
      </c>
      <c r="E147" s="24">
        <v>1531</v>
      </c>
      <c r="F147" s="25">
        <v>1508</v>
      </c>
      <c r="G147" s="25">
        <v>211</v>
      </c>
      <c r="H147" s="25">
        <v>5806</v>
      </c>
      <c r="I147" s="18">
        <v>9056</v>
      </c>
    </row>
    <row r="148" spans="1:9" x14ac:dyDescent="0.25">
      <c r="A148">
        <v>2018</v>
      </c>
      <c r="C148" s="68" t="s">
        <v>77</v>
      </c>
      <c r="D148" s="27" t="s">
        <v>50</v>
      </c>
      <c r="E148" s="28">
        <v>13399</v>
      </c>
      <c r="F148" s="29">
        <v>18750</v>
      </c>
      <c r="G148" s="29">
        <v>1825</v>
      </c>
      <c r="H148" s="29">
        <v>29385</v>
      </c>
      <c r="I148" s="30">
        <v>63359</v>
      </c>
    </row>
    <row r="149" spans="1:9" x14ac:dyDescent="0.25">
      <c r="A149">
        <v>2018</v>
      </c>
      <c r="C149" s="68" t="s">
        <v>77</v>
      </c>
      <c r="D149" s="21" t="s">
        <v>51</v>
      </c>
      <c r="E149" s="24">
        <v>355</v>
      </c>
      <c r="F149" s="25">
        <v>254</v>
      </c>
      <c r="G149" s="25">
        <v>80</v>
      </c>
      <c r="H149" s="25">
        <v>199</v>
      </c>
      <c r="I149" s="18">
        <v>888</v>
      </c>
    </row>
    <row r="150" spans="1:9" x14ac:dyDescent="0.25">
      <c r="A150">
        <v>2018</v>
      </c>
      <c r="C150" s="68" t="s">
        <v>77</v>
      </c>
      <c r="D150" s="21" t="s">
        <v>52</v>
      </c>
      <c r="E150" s="24">
        <v>2930</v>
      </c>
      <c r="F150" s="25">
        <v>3113</v>
      </c>
      <c r="G150" s="25">
        <v>515</v>
      </c>
      <c r="H150" s="25">
        <v>3190</v>
      </c>
      <c r="I150" s="18">
        <v>9748</v>
      </c>
    </row>
    <row r="151" spans="1:9" x14ac:dyDescent="0.25">
      <c r="A151">
        <v>2018</v>
      </c>
      <c r="C151" s="68" t="s">
        <v>77</v>
      </c>
      <c r="D151" s="21" t="s">
        <v>53</v>
      </c>
      <c r="E151" s="24">
        <v>2922</v>
      </c>
      <c r="F151" s="25">
        <v>3293</v>
      </c>
      <c r="G151" s="25">
        <v>418</v>
      </c>
      <c r="H151" s="25">
        <v>11355</v>
      </c>
      <c r="I151" s="18">
        <v>17988</v>
      </c>
    </row>
    <row r="152" spans="1:9" x14ac:dyDescent="0.25">
      <c r="A152">
        <v>2018</v>
      </c>
      <c r="C152" s="68" t="s">
        <v>77</v>
      </c>
      <c r="D152" s="21" t="s">
        <v>54</v>
      </c>
      <c r="E152" s="24">
        <v>6304</v>
      </c>
      <c r="F152" s="25">
        <v>6149</v>
      </c>
      <c r="G152" s="25">
        <v>856</v>
      </c>
      <c r="H152" s="25">
        <v>16086</v>
      </c>
      <c r="I152" s="18">
        <v>29395</v>
      </c>
    </row>
    <row r="153" spans="1:9" x14ac:dyDescent="0.25">
      <c r="A153">
        <v>2018</v>
      </c>
      <c r="C153" s="68" t="s">
        <v>77</v>
      </c>
      <c r="D153" s="21" t="s">
        <v>55</v>
      </c>
      <c r="E153" s="24">
        <v>3592</v>
      </c>
      <c r="F153" s="25">
        <v>4833</v>
      </c>
      <c r="G153" s="25">
        <v>634</v>
      </c>
      <c r="H153" s="25">
        <v>140353</v>
      </c>
      <c r="I153" s="18">
        <v>149412</v>
      </c>
    </row>
    <row r="154" spans="1:9" x14ac:dyDescent="0.25">
      <c r="A154">
        <v>2018</v>
      </c>
      <c r="C154" s="68" t="s">
        <v>77</v>
      </c>
      <c r="D154" s="21" t="s">
        <v>56</v>
      </c>
      <c r="E154" s="24">
        <v>14</v>
      </c>
      <c r="F154" s="25">
        <v>20</v>
      </c>
      <c r="G154" s="25">
        <v>5</v>
      </c>
      <c r="H154" s="25">
        <v>119</v>
      </c>
      <c r="I154" s="18">
        <v>158</v>
      </c>
    </row>
    <row r="155" spans="1:9" x14ac:dyDescent="0.25">
      <c r="A155">
        <v>2018</v>
      </c>
      <c r="C155" s="68" t="s">
        <v>78</v>
      </c>
      <c r="D155" s="15" t="s">
        <v>40</v>
      </c>
      <c r="E155" s="19">
        <v>6492</v>
      </c>
      <c r="F155" s="20">
        <v>6210</v>
      </c>
      <c r="G155" s="20">
        <v>1386</v>
      </c>
      <c r="H155" s="20">
        <v>18465</v>
      </c>
      <c r="I155" s="18">
        <v>32553</v>
      </c>
    </row>
    <row r="156" spans="1:9" x14ac:dyDescent="0.25">
      <c r="A156">
        <v>2018</v>
      </c>
      <c r="C156" s="68" t="s">
        <v>78</v>
      </c>
      <c r="D156" s="21" t="s">
        <v>41</v>
      </c>
      <c r="E156" s="24">
        <v>272</v>
      </c>
      <c r="F156" s="25">
        <v>284</v>
      </c>
      <c r="G156" s="25">
        <v>66</v>
      </c>
      <c r="H156" s="25">
        <v>790</v>
      </c>
      <c r="I156" s="18">
        <v>1412</v>
      </c>
    </row>
    <row r="157" spans="1:9" x14ac:dyDescent="0.25">
      <c r="A157">
        <v>2018</v>
      </c>
      <c r="C157" s="68" t="s">
        <v>78</v>
      </c>
      <c r="D157" s="21" t="s">
        <v>42</v>
      </c>
      <c r="E157" s="24">
        <v>330</v>
      </c>
      <c r="F157" s="25">
        <v>246</v>
      </c>
      <c r="G157" s="25">
        <v>44</v>
      </c>
      <c r="H157" s="25">
        <v>670</v>
      </c>
      <c r="I157" s="18">
        <v>1290</v>
      </c>
    </row>
    <row r="158" spans="1:9" x14ac:dyDescent="0.25">
      <c r="A158">
        <v>2018</v>
      </c>
      <c r="C158" s="68" t="s">
        <v>78</v>
      </c>
      <c r="D158" s="21" t="s">
        <v>43</v>
      </c>
      <c r="E158" s="24">
        <v>6329</v>
      </c>
      <c r="F158" s="25">
        <v>7646</v>
      </c>
      <c r="G158" s="25">
        <v>1743</v>
      </c>
      <c r="H158" s="25">
        <v>13153</v>
      </c>
      <c r="I158" s="18">
        <v>28871</v>
      </c>
    </row>
    <row r="159" spans="1:9" x14ac:dyDescent="0.25">
      <c r="A159">
        <v>2018</v>
      </c>
      <c r="C159" s="68" t="s">
        <v>78</v>
      </c>
      <c r="D159" s="21" t="s">
        <v>44</v>
      </c>
      <c r="E159" s="24">
        <v>542</v>
      </c>
      <c r="F159" s="25">
        <v>398</v>
      </c>
      <c r="G159" s="25">
        <v>47</v>
      </c>
      <c r="H159" s="25">
        <v>1539</v>
      </c>
      <c r="I159" s="18">
        <v>2526</v>
      </c>
    </row>
    <row r="160" spans="1:9" x14ac:dyDescent="0.25">
      <c r="A160">
        <v>2018</v>
      </c>
      <c r="C160" s="68" t="s">
        <v>78</v>
      </c>
      <c r="D160" s="26" t="s">
        <v>45</v>
      </c>
      <c r="E160" s="4">
        <v>7682</v>
      </c>
      <c r="F160" s="5">
        <v>15095</v>
      </c>
      <c r="G160" s="5">
        <v>1580</v>
      </c>
      <c r="H160" s="5">
        <v>13941</v>
      </c>
      <c r="I160" s="6">
        <v>38298</v>
      </c>
    </row>
    <row r="161" spans="1:9" x14ac:dyDescent="0.25">
      <c r="A161">
        <v>2018</v>
      </c>
      <c r="C161" s="68" t="s">
        <v>78</v>
      </c>
      <c r="D161" s="21" t="s">
        <v>46</v>
      </c>
      <c r="E161" s="24">
        <v>10644</v>
      </c>
      <c r="F161" s="25">
        <v>14954</v>
      </c>
      <c r="G161" s="25">
        <v>2205</v>
      </c>
      <c r="H161" s="25">
        <v>52697</v>
      </c>
      <c r="I161" s="18">
        <v>80500</v>
      </c>
    </row>
    <row r="162" spans="1:9" x14ac:dyDescent="0.25">
      <c r="A162">
        <v>2018</v>
      </c>
      <c r="C162" s="68" t="s">
        <v>78</v>
      </c>
      <c r="D162" s="21" t="s">
        <v>47</v>
      </c>
      <c r="E162" s="24">
        <v>3165</v>
      </c>
      <c r="F162" s="25">
        <v>3856</v>
      </c>
      <c r="G162" s="25">
        <v>635</v>
      </c>
      <c r="H162" s="25">
        <v>15402</v>
      </c>
      <c r="I162" s="18">
        <v>23058</v>
      </c>
    </row>
    <row r="163" spans="1:9" x14ac:dyDescent="0.25">
      <c r="A163">
        <v>2018</v>
      </c>
      <c r="C163" s="68" t="s">
        <v>78</v>
      </c>
      <c r="D163" s="21" t="s">
        <v>48</v>
      </c>
      <c r="E163" s="24">
        <v>6654</v>
      </c>
      <c r="F163" s="25">
        <v>9636</v>
      </c>
      <c r="G163" s="25">
        <v>2675</v>
      </c>
      <c r="H163" s="25">
        <v>23062</v>
      </c>
      <c r="I163" s="18">
        <v>42027</v>
      </c>
    </row>
    <row r="164" spans="1:9" x14ac:dyDescent="0.25">
      <c r="A164">
        <v>2018</v>
      </c>
      <c r="C164" s="68" t="s">
        <v>78</v>
      </c>
      <c r="D164" s="21" t="s">
        <v>49</v>
      </c>
      <c r="E164" s="24">
        <v>1536</v>
      </c>
      <c r="F164" s="25">
        <v>1504</v>
      </c>
      <c r="G164" s="25">
        <v>220</v>
      </c>
      <c r="H164" s="25">
        <v>5904</v>
      </c>
      <c r="I164" s="18">
        <v>9164</v>
      </c>
    </row>
    <row r="165" spans="1:9" x14ac:dyDescent="0.25">
      <c r="A165">
        <v>2018</v>
      </c>
      <c r="C165" s="68" t="s">
        <v>78</v>
      </c>
      <c r="D165" s="27" t="s">
        <v>50</v>
      </c>
      <c r="E165" s="28">
        <v>13431</v>
      </c>
      <c r="F165" s="29">
        <v>18538</v>
      </c>
      <c r="G165" s="29">
        <v>2173</v>
      </c>
      <c r="H165" s="29">
        <v>30116</v>
      </c>
      <c r="I165" s="30">
        <v>64258</v>
      </c>
    </row>
    <row r="166" spans="1:9" x14ac:dyDescent="0.25">
      <c r="A166">
        <v>2018</v>
      </c>
      <c r="C166" s="68" t="s">
        <v>78</v>
      </c>
      <c r="D166" s="21" t="s">
        <v>51</v>
      </c>
      <c r="E166" s="24">
        <v>353</v>
      </c>
      <c r="F166" s="25">
        <v>257</v>
      </c>
      <c r="G166" s="25">
        <v>81</v>
      </c>
      <c r="H166" s="25">
        <v>206</v>
      </c>
      <c r="I166" s="18">
        <v>897</v>
      </c>
    </row>
    <row r="167" spans="1:9" x14ac:dyDescent="0.25">
      <c r="A167">
        <v>2018</v>
      </c>
      <c r="C167" s="68" t="s">
        <v>78</v>
      </c>
      <c r="D167" s="21" t="s">
        <v>52</v>
      </c>
      <c r="E167" s="24">
        <v>2897</v>
      </c>
      <c r="F167" s="25">
        <v>3109</v>
      </c>
      <c r="G167" s="25">
        <v>540</v>
      </c>
      <c r="H167" s="25">
        <v>3213</v>
      </c>
      <c r="I167" s="18">
        <v>9759</v>
      </c>
    </row>
    <row r="168" spans="1:9" x14ac:dyDescent="0.25">
      <c r="A168">
        <v>2018</v>
      </c>
      <c r="C168" s="68" t="s">
        <v>78</v>
      </c>
      <c r="D168" s="21" t="s">
        <v>53</v>
      </c>
      <c r="E168" s="24">
        <v>2931</v>
      </c>
      <c r="F168" s="25">
        <v>3276</v>
      </c>
      <c r="G168" s="25">
        <v>840</v>
      </c>
      <c r="H168" s="25">
        <v>11716</v>
      </c>
      <c r="I168" s="18">
        <v>18763</v>
      </c>
    </row>
    <row r="169" spans="1:9" x14ac:dyDescent="0.25">
      <c r="A169">
        <v>2018</v>
      </c>
      <c r="C169" s="68" t="s">
        <v>78</v>
      </c>
      <c r="D169" s="21" t="s">
        <v>54</v>
      </c>
      <c r="E169" s="24">
        <v>6239</v>
      </c>
      <c r="F169" s="25">
        <v>6080</v>
      </c>
      <c r="G169" s="25">
        <v>1541</v>
      </c>
      <c r="H169" s="25">
        <v>16811</v>
      </c>
      <c r="I169" s="18">
        <v>30671</v>
      </c>
    </row>
    <row r="170" spans="1:9" x14ac:dyDescent="0.25">
      <c r="A170">
        <v>2018</v>
      </c>
      <c r="C170" s="68" t="s">
        <v>78</v>
      </c>
      <c r="D170" s="21" t="s">
        <v>55</v>
      </c>
      <c r="E170" s="24">
        <v>3622</v>
      </c>
      <c r="F170" s="25">
        <v>4745</v>
      </c>
      <c r="G170" s="25">
        <v>631</v>
      </c>
      <c r="H170" s="25">
        <v>149473</v>
      </c>
      <c r="I170" s="18">
        <v>158471</v>
      </c>
    </row>
    <row r="171" spans="1:9" x14ac:dyDescent="0.25">
      <c r="A171">
        <v>2018</v>
      </c>
      <c r="C171" s="68" t="s">
        <v>78</v>
      </c>
      <c r="D171" s="21" t="s">
        <v>56</v>
      </c>
      <c r="E171" s="24">
        <v>14</v>
      </c>
      <c r="F171" s="25">
        <v>20</v>
      </c>
      <c r="G171" s="25">
        <v>5</v>
      </c>
      <c r="H171" s="25">
        <v>124</v>
      </c>
      <c r="I171" s="18">
        <v>163</v>
      </c>
    </row>
    <row r="172" spans="1:9" x14ac:dyDescent="0.25">
      <c r="A172">
        <v>2018</v>
      </c>
      <c r="C172" s="68" t="s">
        <v>79</v>
      </c>
      <c r="D172" s="15" t="s">
        <v>40</v>
      </c>
      <c r="E172" s="19">
        <v>6495</v>
      </c>
      <c r="F172" s="20">
        <v>6268</v>
      </c>
      <c r="G172" s="20">
        <v>1390</v>
      </c>
      <c r="H172" s="20">
        <v>18695</v>
      </c>
      <c r="I172" s="18">
        <v>32848</v>
      </c>
    </row>
    <row r="173" spans="1:9" x14ac:dyDescent="0.25">
      <c r="A173">
        <v>2018</v>
      </c>
      <c r="C173" s="68" t="s">
        <v>79</v>
      </c>
      <c r="D173" s="21" t="s">
        <v>41</v>
      </c>
      <c r="E173" s="24">
        <v>285</v>
      </c>
      <c r="F173" s="25">
        <v>285</v>
      </c>
      <c r="G173" s="25">
        <v>67</v>
      </c>
      <c r="H173" s="25">
        <v>802</v>
      </c>
      <c r="I173" s="18">
        <v>1439</v>
      </c>
    </row>
    <row r="174" spans="1:9" x14ac:dyDescent="0.25">
      <c r="A174">
        <v>2018</v>
      </c>
      <c r="C174" s="68" t="s">
        <v>79</v>
      </c>
      <c r="D174" s="21" t="s">
        <v>42</v>
      </c>
      <c r="E174" s="24">
        <v>326</v>
      </c>
      <c r="F174" s="25">
        <v>249</v>
      </c>
      <c r="G174" s="25">
        <v>44</v>
      </c>
      <c r="H174" s="25">
        <v>677</v>
      </c>
      <c r="I174" s="18">
        <v>1296</v>
      </c>
    </row>
    <row r="175" spans="1:9" x14ac:dyDescent="0.25">
      <c r="A175">
        <v>2018</v>
      </c>
      <c r="C175" s="68" t="s">
        <v>79</v>
      </c>
      <c r="D175" s="21" t="s">
        <v>43</v>
      </c>
      <c r="E175" s="24">
        <v>6339</v>
      </c>
      <c r="F175" s="25">
        <v>7639</v>
      </c>
      <c r="G175" s="25">
        <v>1771</v>
      </c>
      <c r="H175" s="25">
        <v>13322</v>
      </c>
      <c r="I175" s="18">
        <v>29071</v>
      </c>
    </row>
    <row r="176" spans="1:9" x14ac:dyDescent="0.25">
      <c r="A176">
        <v>2018</v>
      </c>
      <c r="C176" s="68" t="s">
        <v>79</v>
      </c>
      <c r="D176" s="21" t="s">
        <v>44</v>
      </c>
      <c r="E176" s="24">
        <v>544</v>
      </c>
      <c r="F176" s="25">
        <v>395</v>
      </c>
      <c r="G176" s="25">
        <v>47</v>
      </c>
      <c r="H176" s="25">
        <v>1549</v>
      </c>
      <c r="I176" s="18">
        <v>2535</v>
      </c>
    </row>
    <row r="177" spans="1:9" x14ac:dyDescent="0.25">
      <c r="A177">
        <v>2018</v>
      </c>
      <c r="C177" s="68" t="s">
        <v>79</v>
      </c>
      <c r="D177" s="26" t="s">
        <v>45</v>
      </c>
      <c r="E177" s="4">
        <v>7750</v>
      </c>
      <c r="F177" s="5">
        <v>15209</v>
      </c>
      <c r="G177" s="5">
        <v>1619</v>
      </c>
      <c r="H177" s="5">
        <v>14167</v>
      </c>
      <c r="I177" s="6">
        <v>38745</v>
      </c>
    </row>
    <row r="178" spans="1:9" x14ac:dyDescent="0.25">
      <c r="A178">
        <v>2018</v>
      </c>
      <c r="C178" s="68" t="s">
        <v>79</v>
      </c>
      <c r="D178" s="21" t="s">
        <v>46</v>
      </c>
      <c r="E178" s="24">
        <v>10726</v>
      </c>
      <c r="F178" s="25">
        <v>14958</v>
      </c>
      <c r="G178" s="25">
        <v>2217</v>
      </c>
      <c r="H178" s="25">
        <v>53175</v>
      </c>
      <c r="I178" s="18">
        <v>81076</v>
      </c>
    </row>
    <row r="179" spans="1:9" x14ac:dyDescent="0.25">
      <c r="A179">
        <v>2018</v>
      </c>
      <c r="C179" s="68" t="s">
        <v>79</v>
      </c>
      <c r="D179" s="21" t="s">
        <v>47</v>
      </c>
      <c r="E179" s="24">
        <v>3183</v>
      </c>
      <c r="F179" s="25">
        <v>3855</v>
      </c>
      <c r="G179" s="25">
        <v>637</v>
      </c>
      <c r="H179" s="25">
        <v>15614</v>
      </c>
      <c r="I179" s="18">
        <v>23289</v>
      </c>
    </row>
    <row r="180" spans="1:9" x14ac:dyDescent="0.25">
      <c r="A180">
        <v>2018</v>
      </c>
      <c r="C180" s="68" t="s">
        <v>79</v>
      </c>
      <c r="D180" s="21" t="s">
        <v>48</v>
      </c>
      <c r="E180" s="24">
        <v>6688</v>
      </c>
      <c r="F180" s="25">
        <v>9666</v>
      </c>
      <c r="G180" s="25">
        <v>2709</v>
      </c>
      <c r="H180" s="25">
        <v>23126</v>
      </c>
      <c r="I180" s="18">
        <v>42189</v>
      </c>
    </row>
    <row r="181" spans="1:9" x14ac:dyDescent="0.25">
      <c r="A181">
        <v>2018</v>
      </c>
      <c r="C181" s="68" t="s">
        <v>79</v>
      </c>
      <c r="D181" s="21" t="s">
        <v>49</v>
      </c>
      <c r="E181" s="24">
        <v>1549</v>
      </c>
      <c r="F181" s="25">
        <v>1503</v>
      </c>
      <c r="G181" s="25">
        <v>224</v>
      </c>
      <c r="H181" s="25">
        <v>5938</v>
      </c>
      <c r="I181" s="18">
        <v>9214</v>
      </c>
    </row>
    <row r="182" spans="1:9" x14ac:dyDescent="0.25">
      <c r="A182">
        <v>2018</v>
      </c>
      <c r="C182" s="68" t="s">
        <v>79</v>
      </c>
      <c r="D182" s="27" t="s">
        <v>50</v>
      </c>
      <c r="E182" s="28">
        <v>13503</v>
      </c>
      <c r="F182" s="29">
        <v>18502</v>
      </c>
      <c r="G182" s="29">
        <v>2207</v>
      </c>
      <c r="H182" s="29">
        <v>30350</v>
      </c>
      <c r="I182" s="30">
        <v>64562</v>
      </c>
    </row>
    <row r="183" spans="1:9" x14ac:dyDescent="0.25">
      <c r="A183">
        <v>2018</v>
      </c>
      <c r="C183" s="68" t="s">
        <v>79</v>
      </c>
      <c r="D183" s="21" t="s">
        <v>51</v>
      </c>
      <c r="E183" s="24">
        <v>352</v>
      </c>
      <c r="F183" s="25">
        <v>258</v>
      </c>
      <c r="G183" s="25">
        <v>80</v>
      </c>
      <c r="H183" s="25">
        <v>206</v>
      </c>
      <c r="I183" s="18">
        <v>896</v>
      </c>
    </row>
    <row r="184" spans="1:9" x14ac:dyDescent="0.25">
      <c r="A184">
        <v>2018</v>
      </c>
      <c r="C184" s="68" t="s">
        <v>79</v>
      </c>
      <c r="D184" s="21" t="s">
        <v>52</v>
      </c>
      <c r="E184" s="24">
        <v>2866</v>
      </c>
      <c r="F184" s="25">
        <v>3129</v>
      </c>
      <c r="G184" s="25">
        <v>535</v>
      </c>
      <c r="H184" s="25">
        <v>3219</v>
      </c>
      <c r="I184" s="18">
        <v>9749</v>
      </c>
    </row>
    <row r="185" spans="1:9" x14ac:dyDescent="0.25">
      <c r="A185">
        <v>2018</v>
      </c>
      <c r="C185" s="68" t="s">
        <v>79</v>
      </c>
      <c r="D185" s="21" t="s">
        <v>53</v>
      </c>
      <c r="E185" s="24">
        <v>2920</v>
      </c>
      <c r="F185" s="25">
        <v>3315</v>
      </c>
      <c r="G185" s="25">
        <v>852</v>
      </c>
      <c r="H185" s="25">
        <v>11795</v>
      </c>
      <c r="I185" s="18">
        <v>18882</v>
      </c>
    </row>
    <row r="186" spans="1:9" x14ac:dyDescent="0.25">
      <c r="A186">
        <v>2018</v>
      </c>
      <c r="C186" s="68" t="s">
        <v>79</v>
      </c>
      <c r="D186" s="21" t="s">
        <v>54</v>
      </c>
      <c r="E186" s="24">
        <v>6254</v>
      </c>
      <c r="F186" s="25">
        <v>6078</v>
      </c>
      <c r="G186" s="25">
        <v>1568</v>
      </c>
      <c r="H186" s="25">
        <v>16944</v>
      </c>
      <c r="I186" s="18">
        <v>30844</v>
      </c>
    </row>
    <row r="187" spans="1:9" x14ac:dyDescent="0.25">
      <c r="A187">
        <v>2018</v>
      </c>
      <c r="C187" s="68" t="s">
        <v>79</v>
      </c>
      <c r="D187" s="21" t="s">
        <v>55</v>
      </c>
      <c r="E187" s="24">
        <v>3652</v>
      </c>
      <c r="F187" s="25">
        <v>4749</v>
      </c>
      <c r="G187" s="25">
        <v>633</v>
      </c>
      <c r="H187" s="25">
        <v>145393</v>
      </c>
      <c r="I187" s="18">
        <v>154427</v>
      </c>
    </row>
    <row r="188" spans="1:9" x14ac:dyDescent="0.25">
      <c r="A188">
        <v>2018</v>
      </c>
      <c r="C188" s="68" t="s">
        <v>79</v>
      </c>
      <c r="D188" s="21" t="s">
        <v>56</v>
      </c>
      <c r="E188" s="24">
        <v>14</v>
      </c>
      <c r="F188" s="25">
        <v>20</v>
      </c>
      <c r="G188" s="25">
        <v>5</v>
      </c>
      <c r="H188" s="25">
        <v>126</v>
      </c>
      <c r="I188" s="18">
        <v>165</v>
      </c>
    </row>
    <row r="189" spans="1:9" x14ac:dyDescent="0.25">
      <c r="A189">
        <v>2018</v>
      </c>
      <c r="C189" s="68" t="s">
        <v>80</v>
      </c>
      <c r="D189" s="15" t="s">
        <v>40</v>
      </c>
      <c r="E189" s="19"/>
      <c r="F189" s="20"/>
      <c r="G189" s="20"/>
      <c r="H189" s="20"/>
      <c r="I189" s="18"/>
    </row>
    <row r="190" spans="1:9" x14ac:dyDescent="0.25">
      <c r="A190">
        <v>2018</v>
      </c>
      <c r="C190" s="68" t="s">
        <v>80</v>
      </c>
      <c r="D190" s="21" t="s">
        <v>41</v>
      </c>
      <c r="E190" s="24"/>
      <c r="F190" s="25"/>
      <c r="G190" s="25"/>
      <c r="H190" s="25"/>
      <c r="I190" s="18"/>
    </row>
    <row r="191" spans="1:9" x14ac:dyDescent="0.25">
      <c r="A191">
        <v>2018</v>
      </c>
      <c r="C191" s="68" t="s">
        <v>80</v>
      </c>
      <c r="D191" s="21" t="s">
        <v>42</v>
      </c>
      <c r="E191" s="24"/>
      <c r="F191" s="25"/>
      <c r="G191" s="25"/>
      <c r="H191" s="25"/>
      <c r="I191" s="18"/>
    </row>
    <row r="192" spans="1:9" x14ac:dyDescent="0.25">
      <c r="A192">
        <v>2018</v>
      </c>
      <c r="C192" s="68" t="s">
        <v>80</v>
      </c>
      <c r="D192" s="21" t="s">
        <v>43</v>
      </c>
      <c r="E192" s="24"/>
      <c r="F192" s="25"/>
      <c r="G192" s="25"/>
      <c r="H192" s="25"/>
      <c r="I192" s="18"/>
    </row>
    <row r="193" spans="1:9" x14ac:dyDescent="0.25">
      <c r="A193">
        <v>2018</v>
      </c>
      <c r="C193" s="68" t="s">
        <v>80</v>
      </c>
      <c r="D193" s="21" t="s">
        <v>44</v>
      </c>
      <c r="E193" s="24"/>
      <c r="F193" s="25"/>
      <c r="G193" s="25"/>
      <c r="H193" s="25"/>
      <c r="I193" s="18"/>
    </row>
    <row r="194" spans="1:9" x14ac:dyDescent="0.25">
      <c r="A194">
        <v>2018</v>
      </c>
      <c r="C194" s="68" t="s">
        <v>80</v>
      </c>
      <c r="D194" s="26" t="s">
        <v>45</v>
      </c>
      <c r="E194" s="4"/>
      <c r="F194" s="5"/>
      <c r="G194" s="5"/>
      <c r="H194" s="5"/>
      <c r="I194" s="6"/>
    </row>
    <row r="195" spans="1:9" x14ac:dyDescent="0.25">
      <c r="A195">
        <v>2018</v>
      </c>
      <c r="C195" s="68" t="s">
        <v>80</v>
      </c>
      <c r="D195" s="21" t="s">
        <v>46</v>
      </c>
      <c r="E195" s="24"/>
      <c r="F195" s="25"/>
      <c r="G195" s="25"/>
      <c r="H195" s="25"/>
      <c r="I195" s="18"/>
    </row>
    <row r="196" spans="1:9" x14ac:dyDescent="0.25">
      <c r="A196">
        <v>2018</v>
      </c>
      <c r="C196" s="68" t="s">
        <v>80</v>
      </c>
      <c r="D196" s="21" t="s">
        <v>47</v>
      </c>
      <c r="E196" s="24"/>
      <c r="F196" s="25"/>
      <c r="G196" s="25"/>
      <c r="H196" s="25"/>
      <c r="I196" s="18"/>
    </row>
    <row r="197" spans="1:9" x14ac:dyDescent="0.25">
      <c r="A197">
        <v>2018</v>
      </c>
      <c r="C197" s="68" t="s">
        <v>80</v>
      </c>
      <c r="D197" s="21" t="s">
        <v>48</v>
      </c>
      <c r="E197" s="24"/>
      <c r="F197" s="25"/>
      <c r="G197" s="25"/>
      <c r="H197" s="25"/>
      <c r="I197" s="18"/>
    </row>
    <row r="198" spans="1:9" x14ac:dyDescent="0.25">
      <c r="A198">
        <v>2018</v>
      </c>
      <c r="C198" s="68" t="s">
        <v>80</v>
      </c>
      <c r="D198" s="21" t="s">
        <v>49</v>
      </c>
      <c r="E198" s="24"/>
      <c r="F198" s="25"/>
      <c r="G198" s="25"/>
      <c r="H198" s="25"/>
      <c r="I198" s="18"/>
    </row>
    <row r="199" spans="1:9" x14ac:dyDescent="0.25">
      <c r="A199">
        <v>2018</v>
      </c>
      <c r="C199" s="68" t="s">
        <v>80</v>
      </c>
      <c r="D199" s="27" t="s">
        <v>50</v>
      </c>
      <c r="E199" s="28"/>
      <c r="F199" s="29"/>
      <c r="G199" s="29"/>
      <c r="H199" s="29"/>
      <c r="I199" s="30"/>
    </row>
    <row r="200" spans="1:9" x14ac:dyDescent="0.25">
      <c r="A200">
        <v>2018</v>
      </c>
      <c r="C200" s="68" t="s">
        <v>80</v>
      </c>
      <c r="D200" s="21" t="s">
        <v>51</v>
      </c>
      <c r="E200" s="24"/>
      <c r="F200" s="25"/>
      <c r="G200" s="25"/>
      <c r="H200" s="25"/>
      <c r="I200" s="18"/>
    </row>
    <row r="201" spans="1:9" x14ac:dyDescent="0.25">
      <c r="A201">
        <v>2018</v>
      </c>
      <c r="C201" s="68" t="s">
        <v>80</v>
      </c>
      <c r="D201" s="21" t="s">
        <v>52</v>
      </c>
      <c r="E201" s="24"/>
      <c r="F201" s="25"/>
      <c r="G201" s="25"/>
      <c r="H201" s="25"/>
      <c r="I201" s="18"/>
    </row>
    <row r="202" spans="1:9" x14ac:dyDescent="0.25">
      <c r="A202">
        <v>2018</v>
      </c>
      <c r="C202" s="68" t="s">
        <v>80</v>
      </c>
      <c r="D202" s="21" t="s">
        <v>53</v>
      </c>
      <c r="E202" s="24"/>
      <c r="F202" s="25"/>
      <c r="G202" s="25"/>
      <c r="H202" s="25"/>
      <c r="I202" s="18"/>
    </row>
    <row r="203" spans="1:9" x14ac:dyDescent="0.25">
      <c r="A203">
        <v>2018</v>
      </c>
      <c r="C203" s="68" t="s">
        <v>80</v>
      </c>
      <c r="D203" s="21" t="s">
        <v>54</v>
      </c>
      <c r="E203" s="24"/>
      <c r="F203" s="25"/>
      <c r="G203" s="25"/>
      <c r="H203" s="25"/>
      <c r="I203" s="18"/>
    </row>
    <row r="204" spans="1:9" x14ac:dyDescent="0.25">
      <c r="A204">
        <v>2018</v>
      </c>
      <c r="C204" s="68" t="s">
        <v>80</v>
      </c>
      <c r="D204" s="21" t="s">
        <v>55</v>
      </c>
      <c r="E204" s="24"/>
      <c r="F204" s="25"/>
      <c r="G204" s="25"/>
      <c r="H204" s="25"/>
      <c r="I204" s="18"/>
    </row>
    <row r="205" spans="1:9" x14ac:dyDescent="0.25">
      <c r="A205">
        <v>2018</v>
      </c>
      <c r="C205" s="68" t="s">
        <v>80</v>
      </c>
      <c r="D205" s="21" t="s">
        <v>56</v>
      </c>
      <c r="E205" s="24"/>
      <c r="F205" s="25"/>
      <c r="G205" s="25"/>
      <c r="H205" s="25"/>
      <c r="I205" s="18"/>
    </row>
    <row r="206" spans="1:9" x14ac:dyDescent="0.25">
      <c r="A206">
        <v>2018</v>
      </c>
      <c r="C206" t="s">
        <v>81</v>
      </c>
      <c r="D206" s="15" t="s">
        <v>40</v>
      </c>
      <c r="E206" s="19">
        <v>6428.363636363636</v>
      </c>
      <c r="F206" s="20">
        <v>6332.363636363636</v>
      </c>
      <c r="G206" s="20">
        <v>1393.909090909091</v>
      </c>
      <c r="H206" s="20">
        <v>18340.454545454544</v>
      </c>
      <c r="I206" s="18">
        <v>32495.090909090908</v>
      </c>
    </row>
    <row r="207" spans="1:9" x14ac:dyDescent="0.25">
      <c r="A207">
        <v>2018</v>
      </c>
      <c r="C207" t="s">
        <v>81</v>
      </c>
      <c r="D207" s="21" t="s">
        <v>41</v>
      </c>
      <c r="E207" s="24">
        <v>267</v>
      </c>
      <c r="F207" s="25">
        <v>278.90909090909093</v>
      </c>
      <c r="G207" s="25">
        <v>63</v>
      </c>
      <c r="H207" s="25">
        <v>717.90909090909088</v>
      </c>
      <c r="I207" s="18">
        <v>1326.8181818181818</v>
      </c>
    </row>
    <row r="208" spans="1:9" x14ac:dyDescent="0.25">
      <c r="A208">
        <v>2018</v>
      </c>
      <c r="C208" t="s">
        <v>81</v>
      </c>
      <c r="D208" s="21" t="s">
        <v>42</v>
      </c>
      <c r="E208" s="24">
        <v>330.54545454545456</v>
      </c>
      <c r="F208" s="25">
        <v>255.18181818181819</v>
      </c>
      <c r="G208" s="25">
        <v>45.090909090909093</v>
      </c>
      <c r="H208" s="25">
        <v>600.27272727272725</v>
      </c>
      <c r="I208" s="18">
        <v>1231.090909090909</v>
      </c>
    </row>
    <row r="209" spans="1:9" x14ac:dyDescent="0.25">
      <c r="A209">
        <v>2018</v>
      </c>
      <c r="C209" t="s">
        <v>81</v>
      </c>
      <c r="D209" s="21" t="s">
        <v>43</v>
      </c>
      <c r="E209" s="24">
        <v>6241.909090909091</v>
      </c>
      <c r="F209" s="25">
        <v>7770.727272727273</v>
      </c>
      <c r="G209" s="25">
        <v>1746.2727272727273</v>
      </c>
      <c r="H209" s="25">
        <v>12363</v>
      </c>
      <c r="I209" s="18">
        <v>28121.909090909092</v>
      </c>
    </row>
    <row r="210" spans="1:9" x14ac:dyDescent="0.25">
      <c r="A210">
        <v>2018</v>
      </c>
      <c r="C210" t="s">
        <v>81</v>
      </c>
      <c r="D210" s="21" t="s">
        <v>44</v>
      </c>
      <c r="E210" s="24">
        <v>533.5454545454545</v>
      </c>
      <c r="F210" s="25">
        <v>400.36363636363637</v>
      </c>
      <c r="G210" s="25">
        <v>46.636363636363633</v>
      </c>
      <c r="H210" s="25">
        <v>1503</v>
      </c>
      <c r="I210" s="18">
        <v>2483.5454545454545</v>
      </c>
    </row>
    <row r="211" spans="1:9" x14ac:dyDescent="0.25">
      <c r="A211">
        <v>2018</v>
      </c>
      <c r="C211" t="s">
        <v>81</v>
      </c>
      <c r="D211" s="26" t="s">
        <v>45</v>
      </c>
      <c r="E211" s="4">
        <v>7336.272727272727</v>
      </c>
      <c r="F211" s="5">
        <v>15162.90909090909</v>
      </c>
      <c r="G211" s="5">
        <v>1538.4545454545455</v>
      </c>
      <c r="H211" s="5">
        <v>12994</v>
      </c>
      <c r="I211" s="6">
        <v>37031.63636363636</v>
      </c>
    </row>
    <row r="212" spans="1:9" x14ac:dyDescent="0.25">
      <c r="A212">
        <v>2018</v>
      </c>
      <c r="C212" t="s">
        <v>81</v>
      </c>
      <c r="D212" s="21" t="s">
        <v>46</v>
      </c>
      <c r="E212" s="24">
        <v>10370.454545454546</v>
      </c>
      <c r="F212" s="25">
        <v>15189.181818181818</v>
      </c>
      <c r="G212" s="25">
        <v>2174.818181818182</v>
      </c>
      <c r="H212" s="25">
        <v>50415.909090909088</v>
      </c>
      <c r="I212" s="18">
        <v>78150.363636363632</v>
      </c>
    </row>
    <row r="213" spans="1:9" x14ac:dyDescent="0.25">
      <c r="A213">
        <v>2018</v>
      </c>
      <c r="C213" t="s">
        <v>81</v>
      </c>
      <c r="D213" s="21" t="s">
        <v>47</v>
      </c>
      <c r="E213" s="24">
        <v>3016.2727272727275</v>
      </c>
      <c r="F213" s="25">
        <v>3953.3636363636365</v>
      </c>
      <c r="G213" s="25">
        <v>626.90909090909088</v>
      </c>
      <c r="H213" s="25">
        <v>14440.181818181818</v>
      </c>
      <c r="I213" s="18">
        <v>22036.727272727272</v>
      </c>
    </row>
    <row r="214" spans="1:9" x14ac:dyDescent="0.25">
      <c r="A214">
        <v>2018</v>
      </c>
      <c r="C214" t="s">
        <v>81</v>
      </c>
      <c r="D214" s="21" t="s">
        <v>48</v>
      </c>
      <c r="E214" s="24">
        <v>6478.454545454545</v>
      </c>
      <c r="F214" s="25">
        <v>9676.9090909090901</v>
      </c>
      <c r="G214" s="25">
        <v>2631.4545454545455</v>
      </c>
      <c r="H214" s="25">
        <v>22275.545454545456</v>
      </c>
      <c r="I214" s="18">
        <v>41062.36363636364</v>
      </c>
    </row>
    <row r="215" spans="1:9" x14ac:dyDescent="0.25">
      <c r="A215">
        <v>2018</v>
      </c>
      <c r="C215" t="s">
        <v>81</v>
      </c>
      <c r="D215" s="21" t="s">
        <v>49</v>
      </c>
      <c r="E215" s="24">
        <v>1498.909090909091</v>
      </c>
      <c r="F215" s="25">
        <v>1503.090909090909</v>
      </c>
      <c r="G215" s="25">
        <v>213.18181818181819</v>
      </c>
      <c r="H215" s="25">
        <v>5663.272727272727</v>
      </c>
      <c r="I215" s="18">
        <v>8878.454545454546</v>
      </c>
    </row>
    <row r="216" spans="1:9" x14ac:dyDescent="0.25">
      <c r="A216">
        <v>2018</v>
      </c>
      <c r="C216" t="s">
        <v>81</v>
      </c>
      <c r="D216" s="27" t="s">
        <v>50</v>
      </c>
      <c r="E216" s="28">
        <v>13131.272727272728</v>
      </c>
      <c r="F216" s="29">
        <v>18867.909090909092</v>
      </c>
      <c r="G216" s="29">
        <v>1877.909090909091</v>
      </c>
      <c r="H216" s="29">
        <v>28822</v>
      </c>
      <c r="I216" s="30">
        <v>62699.090909090912</v>
      </c>
    </row>
    <row r="217" spans="1:9" x14ac:dyDescent="0.25">
      <c r="A217">
        <v>2018</v>
      </c>
      <c r="C217" t="s">
        <v>81</v>
      </c>
      <c r="D217" s="21" t="s">
        <v>51</v>
      </c>
      <c r="E217" s="24">
        <v>353.54545454545456</v>
      </c>
      <c r="F217" s="25">
        <v>289.27272727272725</v>
      </c>
      <c r="G217" s="25">
        <v>79.909090909090907</v>
      </c>
      <c r="H217" s="25">
        <v>180.81818181818181</v>
      </c>
      <c r="I217" s="18">
        <v>903.5454545454545</v>
      </c>
    </row>
    <row r="218" spans="1:9" x14ac:dyDescent="0.25">
      <c r="A218">
        <v>2018</v>
      </c>
      <c r="C218" t="s">
        <v>81</v>
      </c>
      <c r="D218" s="21" t="s">
        <v>52</v>
      </c>
      <c r="E218" s="24">
        <v>2935.7272727272725</v>
      </c>
      <c r="F218" s="25">
        <v>3143.3636363636365</v>
      </c>
      <c r="G218" s="25">
        <v>532.4545454545455</v>
      </c>
      <c r="H218" s="25">
        <v>3011.909090909091</v>
      </c>
      <c r="I218" s="18">
        <v>9623.454545454546</v>
      </c>
    </row>
    <row r="219" spans="1:9" x14ac:dyDescent="0.25">
      <c r="A219">
        <v>2018</v>
      </c>
      <c r="C219" t="s">
        <v>81</v>
      </c>
      <c r="D219" s="21" t="s">
        <v>53</v>
      </c>
      <c r="E219" s="24">
        <v>2807.090909090909</v>
      </c>
      <c r="F219" s="25">
        <v>3233.090909090909</v>
      </c>
      <c r="G219" s="25">
        <v>493.27272727272725</v>
      </c>
      <c r="H219" s="25">
        <v>10876.272727272728</v>
      </c>
      <c r="I219" s="18">
        <v>17409.727272727272</v>
      </c>
    </row>
    <row r="220" spans="1:9" x14ac:dyDescent="0.25">
      <c r="A220">
        <v>2018</v>
      </c>
      <c r="C220" t="s">
        <v>81</v>
      </c>
      <c r="D220" s="21" t="s">
        <v>54</v>
      </c>
      <c r="E220" s="24">
        <v>5966.090909090909</v>
      </c>
      <c r="F220" s="25">
        <v>6124.727272727273</v>
      </c>
      <c r="G220" s="25">
        <v>992.4545454545455</v>
      </c>
      <c r="H220" s="25">
        <v>18554.727272727272</v>
      </c>
      <c r="I220" s="18">
        <v>31638</v>
      </c>
    </row>
    <row r="221" spans="1:9" x14ac:dyDescent="0.25">
      <c r="A221">
        <v>2018</v>
      </c>
      <c r="C221" t="s">
        <v>81</v>
      </c>
      <c r="D221" s="21" t="s">
        <v>55</v>
      </c>
      <c r="E221" s="24">
        <v>3546.3636363636365</v>
      </c>
      <c r="F221" s="25">
        <v>4833.454545454545</v>
      </c>
      <c r="G221" s="25">
        <v>628.09090909090912</v>
      </c>
      <c r="H221" s="25">
        <v>143451.09090909091</v>
      </c>
      <c r="I221" s="18">
        <v>152459</v>
      </c>
    </row>
    <row r="222" spans="1:9" x14ac:dyDescent="0.25">
      <c r="A222">
        <v>2018</v>
      </c>
      <c r="C222" t="s">
        <v>81</v>
      </c>
      <c r="D222" s="21" t="s">
        <v>56</v>
      </c>
      <c r="E222" s="24">
        <v>13.545454545454545</v>
      </c>
      <c r="F222" s="25">
        <v>20.272727272727273</v>
      </c>
      <c r="G222" s="25">
        <v>5</v>
      </c>
      <c r="H222" s="25">
        <v>118.45454545454545</v>
      </c>
      <c r="I222" s="18">
        <v>157.27272727272728</v>
      </c>
    </row>
    <row r="223" spans="1:9" x14ac:dyDescent="0.25">
      <c r="A223">
        <v>2016</v>
      </c>
      <c r="C223" t="s">
        <v>81</v>
      </c>
      <c r="D223" t="s">
        <v>40</v>
      </c>
      <c r="E223" s="32">
        <v>6166.416666666667</v>
      </c>
      <c r="F223" s="32">
        <v>5384.416666666667</v>
      </c>
      <c r="G223" s="32">
        <v>1483.5</v>
      </c>
      <c r="H223" s="32">
        <v>19802.75</v>
      </c>
      <c r="I223">
        <v>32837.083333333336</v>
      </c>
    </row>
    <row r="224" spans="1:9" x14ac:dyDescent="0.25">
      <c r="A224">
        <v>2016</v>
      </c>
      <c r="C224" t="s">
        <v>81</v>
      </c>
      <c r="D224" t="s">
        <v>41</v>
      </c>
      <c r="E224" s="32">
        <v>241.75</v>
      </c>
      <c r="F224" s="32">
        <v>233.58333333333334</v>
      </c>
      <c r="G224" s="32">
        <v>70.75</v>
      </c>
      <c r="H224" s="32">
        <v>803.16666666666663</v>
      </c>
      <c r="I224">
        <v>1349.25</v>
      </c>
    </row>
    <row r="225" spans="1:9" x14ac:dyDescent="0.25">
      <c r="A225">
        <v>2016</v>
      </c>
      <c r="C225" t="s">
        <v>81</v>
      </c>
      <c r="D225" t="s">
        <v>42</v>
      </c>
      <c r="E225" s="32">
        <v>331.58333333333331</v>
      </c>
      <c r="F225" s="32">
        <v>248.83333333333334</v>
      </c>
      <c r="G225" s="32">
        <v>48.083333333333336</v>
      </c>
      <c r="H225" s="32">
        <v>720</v>
      </c>
      <c r="I225">
        <v>1352.5</v>
      </c>
    </row>
    <row r="226" spans="1:9" x14ac:dyDescent="0.25">
      <c r="A226">
        <v>2016</v>
      </c>
      <c r="C226" t="s">
        <v>81</v>
      </c>
      <c r="D226" t="s">
        <v>43</v>
      </c>
      <c r="E226" s="32">
        <v>5876.416666666667</v>
      </c>
      <c r="F226" s="32">
        <v>6660.166666666667</v>
      </c>
      <c r="G226" s="32">
        <v>1862.3333333333333</v>
      </c>
      <c r="H226" s="32">
        <v>12717.166666666666</v>
      </c>
      <c r="I226">
        <v>27116.083333333336</v>
      </c>
    </row>
    <row r="227" spans="1:9" x14ac:dyDescent="0.25">
      <c r="A227">
        <v>2016</v>
      </c>
      <c r="C227" t="s">
        <v>81</v>
      </c>
      <c r="D227" t="s">
        <v>44</v>
      </c>
      <c r="E227" s="32">
        <v>499.16666666666669</v>
      </c>
      <c r="F227" s="32">
        <v>352.25</v>
      </c>
      <c r="G227" s="32">
        <v>46.333333333333336</v>
      </c>
      <c r="H227" s="32">
        <v>1354.3333333333333</v>
      </c>
      <c r="I227">
        <v>2252.0833333333335</v>
      </c>
    </row>
    <row r="228" spans="1:9" x14ac:dyDescent="0.25">
      <c r="A228">
        <v>2016</v>
      </c>
      <c r="C228" t="s">
        <v>81</v>
      </c>
      <c r="D228" t="s">
        <v>45</v>
      </c>
      <c r="E228" s="32">
        <v>5670.5</v>
      </c>
      <c r="F228" s="32">
        <v>11795.833333333334</v>
      </c>
      <c r="G228" s="32">
        <v>1457.3333333333333</v>
      </c>
      <c r="H228" s="32">
        <v>14997.083333333334</v>
      </c>
      <c r="I228">
        <v>33920.75</v>
      </c>
    </row>
    <row r="229" spans="1:9" x14ac:dyDescent="0.25">
      <c r="A229">
        <v>2016</v>
      </c>
      <c r="C229" t="s">
        <v>81</v>
      </c>
      <c r="D229" t="s">
        <v>46</v>
      </c>
      <c r="E229" s="32">
        <v>9063.25</v>
      </c>
      <c r="F229" s="32">
        <v>13067.833333333334</v>
      </c>
      <c r="G229" s="32">
        <v>2310.0833333333335</v>
      </c>
      <c r="H229" s="32">
        <v>50528.583333333336</v>
      </c>
      <c r="I229">
        <v>74969.75</v>
      </c>
    </row>
    <row r="230" spans="1:9" x14ac:dyDescent="0.25">
      <c r="A230">
        <v>2016</v>
      </c>
      <c r="C230" t="s">
        <v>81</v>
      </c>
      <c r="D230" t="s">
        <v>47</v>
      </c>
      <c r="E230" s="32">
        <v>2476.5833333333335</v>
      </c>
      <c r="F230" s="32">
        <v>3444.8333333333335</v>
      </c>
      <c r="G230" s="32">
        <v>651.25</v>
      </c>
      <c r="H230" s="32">
        <v>13648.166666666666</v>
      </c>
      <c r="I230">
        <v>20220.833333333332</v>
      </c>
    </row>
    <row r="231" spans="1:9" x14ac:dyDescent="0.25">
      <c r="A231">
        <v>2016</v>
      </c>
      <c r="C231" t="s">
        <v>81</v>
      </c>
      <c r="D231" t="s">
        <v>48</v>
      </c>
      <c r="E231" s="32">
        <v>5569.833333333333</v>
      </c>
      <c r="F231" s="32">
        <v>8183.666666666667</v>
      </c>
      <c r="G231" s="32">
        <v>2913.75</v>
      </c>
      <c r="H231" s="32">
        <v>24417.083333333332</v>
      </c>
      <c r="I231">
        <v>41084.333333333328</v>
      </c>
    </row>
    <row r="232" spans="1:9" x14ac:dyDescent="0.25">
      <c r="A232">
        <v>2016</v>
      </c>
      <c r="C232" t="s">
        <v>81</v>
      </c>
      <c r="D232" t="s">
        <v>49</v>
      </c>
      <c r="E232" s="32">
        <v>1305.8333333333333</v>
      </c>
      <c r="F232" s="32">
        <v>1240</v>
      </c>
      <c r="G232" s="32">
        <v>207.5</v>
      </c>
      <c r="H232" s="32">
        <v>5422.666666666667</v>
      </c>
      <c r="I232">
        <v>8176</v>
      </c>
    </row>
    <row r="233" spans="1:9" x14ac:dyDescent="0.25">
      <c r="A233">
        <v>2016</v>
      </c>
      <c r="C233" t="s">
        <v>81</v>
      </c>
      <c r="D233" t="s">
        <v>50</v>
      </c>
      <c r="E233" s="32">
        <v>11175.833333333334</v>
      </c>
      <c r="F233" s="32">
        <v>16739.083333333332</v>
      </c>
      <c r="G233" s="32">
        <v>2035.8333333333333</v>
      </c>
      <c r="H233" s="32">
        <v>31205.75</v>
      </c>
      <c r="I233">
        <v>61156.5</v>
      </c>
    </row>
    <row r="234" spans="1:9" x14ac:dyDescent="0.25">
      <c r="A234">
        <v>2016</v>
      </c>
      <c r="C234" t="s">
        <v>81</v>
      </c>
      <c r="D234" t="s">
        <v>51</v>
      </c>
      <c r="E234" s="32">
        <v>362</v>
      </c>
      <c r="F234" s="32">
        <v>177</v>
      </c>
      <c r="G234" s="32">
        <v>90.5</v>
      </c>
      <c r="H234" s="32">
        <v>291.16666666666669</v>
      </c>
      <c r="I234">
        <v>920.66666666666674</v>
      </c>
    </row>
    <row r="235" spans="1:9" x14ac:dyDescent="0.25">
      <c r="A235">
        <v>2016</v>
      </c>
      <c r="C235" t="s">
        <v>81</v>
      </c>
      <c r="D235" t="s">
        <v>52</v>
      </c>
      <c r="E235" s="32">
        <v>2828.8333333333335</v>
      </c>
      <c r="F235" s="32">
        <v>2722.8333333333335</v>
      </c>
      <c r="G235" s="32">
        <v>637.58333333333337</v>
      </c>
      <c r="H235" s="32">
        <v>2986.3333333333335</v>
      </c>
      <c r="I235">
        <v>9175.5833333333339</v>
      </c>
    </row>
    <row r="236" spans="1:9" x14ac:dyDescent="0.25">
      <c r="A236">
        <v>2016</v>
      </c>
      <c r="C236" t="s">
        <v>81</v>
      </c>
      <c r="D236" t="s">
        <v>53</v>
      </c>
      <c r="E236" s="32">
        <v>2229.6666666666665</v>
      </c>
      <c r="F236" s="32">
        <v>2596.5833333333335</v>
      </c>
      <c r="G236" s="32">
        <v>571.5</v>
      </c>
      <c r="H236" s="32">
        <v>10635</v>
      </c>
      <c r="I236">
        <v>16033.75</v>
      </c>
    </row>
    <row r="237" spans="1:9" x14ac:dyDescent="0.25">
      <c r="A237">
        <v>2016</v>
      </c>
      <c r="C237" t="s">
        <v>81</v>
      </c>
      <c r="D237" t="s">
        <v>54</v>
      </c>
      <c r="E237" s="32">
        <v>4232.416666666667</v>
      </c>
      <c r="F237" s="32">
        <v>5057.666666666667</v>
      </c>
      <c r="G237" s="32">
        <v>1216</v>
      </c>
      <c r="H237" s="32">
        <v>22668.25</v>
      </c>
      <c r="I237">
        <v>33174.333333333336</v>
      </c>
    </row>
    <row r="238" spans="1:9" x14ac:dyDescent="0.25">
      <c r="A238">
        <v>2016</v>
      </c>
      <c r="C238" t="s">
        <v>81</v>
      </c>
      <c r="D238" t="s">
        <v>55</v>
      </c>
      <c r="E238" s="32">
        <v>3055.1666666666665</v>
      </c>
      <c r="F238" s="32">
        <v>3905.1666666666665</v>
      </c>
      <c r="G238" s="32">
        <v>660</v>
      </c>
      <c r="H238" s="32">
        <v>147361.5</v>
      </c>
      <c r="I238">
        <v>154981.83333333334</v>
      </c>
    </row>
    <row r="239" spans="1:9" x14ac:dyDescent="0.25">
      <c r="A239">
        <v>2016</v>
      </c>
      <c r="C239" t="s">
        <v>81</v>
      </c>
      <c r="D239" t="s">
        <v>56</v>
      </c>
      <c r="E239" s="32">
        <v>9.8333333333333339</v>
      </c>
      <c r="F239" s="32">
        <v>18.75</v>
      </c>
      <c r="G239" s="32">
        <v>0</v>
      </c>
      <c r="H239" s="32">
        <v>113</v>
      </c>
      <c r="I239">
        <v>141.58333333333334</v>
      </c>
    </row>
    <row r="240" spans="1:9" x14ac:dyDescent="0.25">
      <c r="A240">
        <v>2017</v>
      </c>
      <c r="C240" t="s">
        <v>81</v>
      </c>
      <c r="D240" t="s">
        <v>40</v>
      </c>
      <c r="E240" s="32">
        <v>6530.833333333333</v>
      </c>
      <c r="F240" s="32">
        <v>5622.833333333333</v>
      </c>
      <c r="G240" s="32">
        <v>1439.25</v>
      </c>
      <c r="H240" s="32">
        <v>18047.916666666668</v>
      </c>
      <c r="I240" s="32">
        <v>31640.833333333336</v>
      </c>
    </row>
    <row r="241" spans="1:9" x14ac:dyDescent="0.25">
      <c r="A241">
        <v>2017</v>
      </c>
      <c r="C241" t="s">
        <v>81</v>
      </c>
      <c r="D241" t="s">
        <v>41</v>
      </c>
      <c r="E241" s="32">
        <v>249.08333333333334</v>
      </c>
      <c r="F241" s="32">
        <v>238.08333333333334</v>
      </c>
      <c r="G241" s="32">
        <v>64.25</v>
      </c>
      <c r="H241" s="32">
        <v>693.66666666666663</v>
      </c>
      <c r="I241" s="32">
        <v>1245.0833333333335</v>
      </c>
    </row>
    <row r="242" spans="1:9" x14ac:dyDescent="0.25">
      <c r="A242">
        <v>2017</v>
      </c>
      <c r="C242" t="s">
        <v>81</v>
      </c>
      <c r="D242" t="s">
        <v>42</v>
      </c>
      <c r="E242" s="32">
        <v>346.75</v>
      </c>
      <c r="F242" s="32">
        <v>229.66666666666666</v>
      </c>
      <c r="G242" s="32">
        <v>42.416666666666664</v>
      </c>
      <c r="H242" s="32">
        <v>533.91666666666697</v>
      </c>
      <c r="I242" s="32">
        <v>1156.7500000000002</v>
      </c>
    </row>
    <row r="243" spans="1:9" x14ac:dyDescent="0.25">
      <c r="A243">
        <v>2017</v>
      </c>
      <c r="C243" t="s">
        <v>81</v>
      </c>
      <c r="D243" t="s">
        <v>43</v>
      </c>
      <c r="E243" s="32">
        <v>6234.416666666667</v>
      </c>
      <c r="F243" s="32">
        <v>6558.416666666667</v>
      </c>
      <c r="G243" s="32">
        <v>1831.0833333333333</v>
      </c>
      <c r="H243" s="32">
        <v>10905.333333333334</v>
      </c>
      <c r="I243" s="32">
        <v>25529.25</v>
      </c>
    </row>
    <row r="244" spans="1:9" x14ac:dyDescent="0.25">
      <c r="A244">
        <v>2017</v>
      </c>
      <c r="C244" t="s">
        <v>81</v>
      </c>
      <c r="D244" t="s">
        <v>44</v>
      </c>
      <c r="E244" s="32">
        <v>537.41666666666663</v>
      </c>
      <c r="F244" s="32">
        <v>370.75</v>
      </c>
      <c r="G244" s="32">
        <v>44.75</v>
      </c>
      <c r="H244" s="32">
        <v>1421.0833333333333</v>
      </c>
      <c r="I244" s="32">
        <v>2374</v>
      </c>
    </row>
    <row r="245" spans="1:9" x14ac:dyDescent="0.25">
      <c r="A245">
        <v>2017</v>
      </c>
      <c r="C245" t="s">
        <v>81</v>
      </c>
      <c r="D245" t="s">
        <v>45</v>
      </c>
      <c r="E245" s="32">
        <v>6202</v>
      </c>
      <c r="F245" s="32">
        <v>11875.583333333334</v>
      </c>
      <c r="G245" s="32">
        <v>1458.75</v>
      </c>
      <c r="H245" s="32">
        <v>11059</v>
      </c>
      <c r="I245" s="32">
        <v>30595.333333333336</v>
      </c>
    </row>
    <row r="246" spans="1:9" x14ac:dyDescent="0.25">
      <c r="A246">
        <v>2017</v>
      </c>
      <c r="C246" t="s">
        <v>81</v>
      </c>
      <c r="D246" t="s">
        <v>46</v>
      </c>
      <c r="E246" s="32">
        <v>9852.3333333333339</v>
      </c>
      <c r="F246" s="32">
        <v>13533.916666666666</v>
      </c>
      <c r="G246" s="32">
        <v>2254.75</v>
      </c>
      <c r="H246" s="32">
        <v>46735.583333333336</v>
      </c>
      <c r="I246" s="32">
        <v>72376.583333333343</v>
      </c>
    </row>
    <row r="247" spans="1:9" x14ac:dyDescent="0.25">
      <c r="A247">
        <v>2017</v>
      </c>
      <c r="C247" t="s">
        <v>81</v>
      </c>
      <c r="D247" t="s">
        <v>47</v>
      </c>
      <c r="E247" s="32">
        <v>2744.1666666666665</v>
      </c>
      <c r="F247" s="32">
        <v>3547.6666666666665</v>
      </c>
      <c r="G247" s="32">
        <v>645.5</v>
      </c>
      <c r="H247" s="32">
        <v>12541.833333333334</v>
      </c>
      <c r="I247" s="32">
        <v>19479.166666666668</v>
      </c>
    </row>
    <row r="248" spans="1:9" x14ac:dyDescent="0.25">
      <c r="A248">
        <v>2017</v>
      </c>
      <c r="C248" t="s">
        <v>81</v>
      </c>
      <c r="D248" t="s">
        <v>48</v>
      </c>
      <c r="E248" s="32">
        <v>6008.75</v>
      </c>
      <c r="F248" s="32">
        <v>8512.8333333333339</v>
      </c>
      <c r="G248" s="32">
        <v>2741.1666666666665</v>
      </c>
      <c r="H248" s="32">
        <v>21136.333333333332</v>
      </c>
      <c r="I248" s="32">
        <v>38399.083333333328</v>
      </c>
    </row>
    <row r="249" spans="1:9" x14ac:dyDescent="0.25">
      <c r="A249">
        <v>2017</v>
      </c>
      <c r="C249" t="s">
        <v>81</v>
      </c>
      <c r="D249" t="s">
        <v>49</v>
      </c>
      <c r="E249" s="32">
        <v>1431.6666666666667</v>
      </c>
      <c r="F249" s="32">
        <v>1333</v>
      </c>
      <c r="G249" s="32">
        <v>213.41666666666666</v>
      </c>
      <c r="H249" s="32">
        <v>5320.666666666667</v>
      </c>
      <c r="I249" s="32">
        <v>8298.75</v>
      </c>
    </row>
    <row r="250" spans="1:9" x14ac:dyDescent="0.25">
      <c r="A250">
        <v>2017</v>
      </c>
      <c r="C250" t="s">
        <v>81</v>
      </c>
      <c r="D250" t="s">
        <v>50</v>
      </c>
      <c r="E250" s="32">
        <v>11837.75</v>
      </c>
      <c r="F250" s="32">
        <v>16922.583333333332</v>
      </c>
      <c r="G250" s="32">
        <v>1988.9166666666667</v>
      </c>
      <c r="H250" s="32">
        <v>27344.416666666668</v>
      </c>
      <c r="I250" s="32">
        <v>58093.666666666672</v>
      </c>
    </row>
    <row r="251" spans="1:9" x14ac:dyDescent="0.25">
      <c r="A251">
        <v>2017</v>
      </c>
      <c r="C251" t="s">
        <v>81</v>
      </c>
      <c r="D251" t="s">
        <v>51</v>
      </c>
      <c r="E251" s="32">
        <v>376.08333333333331</v>
      </c>
      <c r="F251" s="32">
        <v>205.66666666666666</v>
      </c>
      <c r="G251" s="32">
        <v>100.33333333333333</v>
      </c>
      <c r="H251" s="32">
        <v>168.41666666666666</v>
      </c>
      <c r="I251" s="32">
        <v>850.5</v>
      </c>
    </row>
    <row r="252" spans="1:9" x14ac:dyDescent="0.25">
      <c r="A252">
        <v>2017</v>
      </c>
      <c r="C252" t="s">
        <v>81</v>
      </c>
      <c r="D252" t="s">
        <v>52</v>
      </c>
      <c r="E252" s="32">
        <v>3026.5833333333335</v>
      </c>
      <c r="F252" s="32">
        <v>2669.8333333333335</v>
      </c>
      <c r="G252" s="32">
        <v>584.91666666666663</v>
      </c>
      <c r="H252" s="32">
        <v>2465.9166666666665</v>
      </c>
      <c r="I252" s="32">
        <v>8747.25</v>
      </c>
    </row>
    <row r="253" spans="1:9" x14ac:dyDescent="0.25">
      <c r="A253">
        <v>2017</v>
      </c>
      <c r="C253" t="s">
        <v>81</v>
      </c>
      <c r="D253" t="s">
        <v>53</v>
      </c>
      <c r="E253" s="32">
        <v>2332.6666666666665</v>
      </c>
      <c r="F253" s="32">
        <v>2613.3333333333335</v>
      </c>
      <c r="G253" s="32">
        <v>600.25</v>
      </c>
      <c r="H253" s="32">
        <v>10015.916666666701</v>
      </c>
      <c r="I253" s="32">
        <v>15563.166666666701</v>
      </c>
    </row>
    <row r="254" spans="1:9" x14ac:dyDescent="0.25">
      <c r="A254">
        <v>2017</v>
      </c>
      <c r="C254" t="s">
        <v>81</v>
      </c>
      <c r="D254" t="s">
        <v>54</v>
      </c>
      <c r="E254" s="32">
        <v>4426.666666666667</v>
      </c>
      <c r="F254" s="32">
        <v>5446.666666666667</v>
      </c>
      <c r="G254" s="32">
        <v>1182.25</v>
      </c>
      <c r="H254" s="32">
        <v>21726</v>
      </c>
      <c r="I254" s="32">
        <v>32781.583333333336</v>
      </c>
    </row>
    <row r="255" spans="1:9" x14ac:dyDescent="0.25">
      <c r="A255">
        <v>2017</v>
      </c>
      <c r="C255" t="s">
        <v>81</v>
      </c>
      <c r="D255" t="s">
        <v>55</v>
      </c>
      <c r="E255" s="32">
        <v>3405.4166666666665</v>
      </c>
      <c r="F255" s="32">
        <v>4357.083333333333</v>
      </c>
      <c r="G255" s="32">
        <v>641.5</v>
      </c>
      <c r="H255" s="32">
        <v>146342.58333333334</v>
      </c>
      <c r="I255" s="32">
        <v>154746.58333333334</v>
      </c>
    </row>
    <row r="256" spans="1:9" x14ac:dyDescent="0.25">
      <c r="A256">
        <v>2017</v>
      </c>
      <c r="C256" t="s">
        <v>81</v>
      </c>
      <c r="D256" t="s">
        <v>56</v>
      </c>
      <c r="E256" s="32">
        <v>10.916666666666666</v>
      </c>
      <c r="F256" s="32">
        <v>19.416666666666668</v>
      </c>
      <c r="G256" s="32">
        <v>0</v>
      </c>
      <c r="H256" s="32">
        <v>107.16666666666667</v>
      </c>
      <c r="I256" s="32">
        <v>137.5</v>
      </c>
    </row>
    <row r="257" spans="1:9" x14ac:dyDescent="0.25">
      <c r="A257">
        <v>2015</v>
      </c>
      <c r="C257" t="s">
        <v>81</v>
      </c>
      <c r="D257" s="32" t="s">
        <v>40</v>
      </c>
      <c r="E257" s="32">
        <v>5485</v>
      </c>
      <c r="F257" s="32">
        <v>5221</v>
      </c>
      <c r="G257" s="32">
        <v>1513</v>
      </c>
      <c r="H257" s="32">
        <v>19576</v>
      </c>
      <c r="I257" s="14">
        <v>31795</v>
      </c>
    </row>
    <row r="258" spans="1:9" x14ac:dyDescent="0.25">
      <c r="A258">
        <v>2015</v>
      </c>
      <c r="C258" t="s">
        <v>81</v>
      </c>
      <c r="D258" s="32" t="s">
        <v>41</v>
      </c>
      <c r="E258" s="32">
        <v>239</v>
      </c>
      <c r="F258" s="32">
        <v>219</v>
      </c>
      <c r="G258" s="32">
        <v>71</v>
      </c>
      <c r="H258" s="32">
        <v>741</v>
      </c>
      <c r="I258" s="14">
        <v>1270</v>
      </c>
    </row>
    <row r="259" spans="1:9" x14ac:dyDescent="0.25">
      <c r="A259">
        <v>2015</v>
      </c>
      <c r="C259" t="s">
        <v>81</v>
      </c>
      <c r="D259" s="32" t="s">
        <v>42</v>
      </c>
      <c r="E259" s="32">
        <v>746</v>
      </c>
      <c r="F259" s="32">
        <v>268</v>
      </c>
      <c r="G259" s="32">
        <v>55</v>
      </c>
      <c r="H259" s="32">
        <v>710</v>
      </c>
      <c r="I259" s="14">
        <v>1783</v>
      </c>
    </row>
    <row r="260" spans="1:9" x14ac:dyDescent="0.25">
      <c r="A260">
        <v>2015</v>
      </c>
      <c r="C260" t="s">
        <v>81</v>
      </c>
      <c r="D260" s="32" t="s">
        <v>43</v>
      </c>
      <c r="E260" s="32">
        <v>4942</v>
      </c>
      <c r="F260" s="32">
        <v>6565</v>
      </c>
      <c r="G260" s="32">
        <v>1906</v>
      </c>
      <c r="H260" s="32">
        <v>11935</v>
      </c>
      <c r="I260" s="14">
        <v>25348</v>
      </c>
    </row>
    <row r="261" spans="1:9" x14ac:dyDescent="0.25">
      <c r="A261">
        <v>2015</v>
      </c>
      <c r="C261" t="s">
        <v>81</v>
      </c>
      <c r="D261" s="32" t="s">
        <v>44</v>
      </c>
      <c r="E261" s="32">
        <v>832</v>
      </c>
      <c r="F261" s="32">
        <v>330</v>
      </c>
      <c r="G261" s="32">
        <v>50</v>
      </c>
      <c r="H261" s="32">
        <v>1374</v>
      </c>
      <c r="I261" s="14">
        <v>2586</v>
      </c>
    </row>
    <row r="262" spans="1:9" x14ac:dyDescent="0.25">
      <c r="A262">
        <v>2015</v>
      </c>
      <c r="C262" t="s">
        <v>81</v>
      </c>
      <c r="D262" s="32" t="s">
        <v>45</v>
      </c>
      <c r="E262" s="32">
        <v>4986</v>
      </c>
      <c r="F262" s="32">
        <v>11185</v>
      </c>
      <c r="G262" s="32">
        <v>1419</v>
      </c>
      <c r="H262" s="32">
        <v>12551</v>
      </c>
      <c r="I262" s="14">
        <v>30141</v>
      </c>
    </row>
    <row r="263" spans="1:9" x14ac:dyDescent="0.25">
      <c r="A263">
        <v>2015</v>
      </c>
      <c r="C263" t="s">
        <v>81</v>
      </c>
      <c r="D263" s="32" t="s">
        <v>46</v>
      </c>
      <c r="E263" s="32">
        <v>7444</v>
      </c>
      <c r="F263" s="32">
        <v>12395</v>
      </c>
      <c r="G263" s="32">
        <v>2331</v>
      </c>
      <c r="H263" s="32">
        <v>48038</v>
      </c>
      <c r="I263" s="14">
        <v>70208</v>
      </c>
    </row>
    <row r="264" spans="1:9" x14ac:dyDescent="0.25">
      <c r="A264">
        <v>2015</v>
      </c>
      <c r="C264" t="s">
        <v>81</v>
      </c>
      <c r="D264" s="32" t="s">
        <v>47</v>
      </c>
      <c r="E264" s="32">
        <v>2346</v>
      </c>
      <c r="F264" s="32">
        <v>3230</v>
      </c>
      <c r="G264" s="32">
        <v>643</v>
      </c>
      <c r="H264" s="32">
        <v>12193</v>
      </c>
      <c r="I264" s="14">
        <v>18413</v>
      </c>
    </row>
    <row r="265" spans="1:9" x14ac:dyDescent="0.25">
      <c r="A265">
        <v>2015</v>
      </c>
      <c r="C265" t="s">
        <v>81</v>
      </c>
      <c r="D265" s="32" t="s">
        <v>48</v>
      </c>
      <c r="E265" s="32">
        <v>4621</v>
      </c>
      <c r="F265" s="32">
        <v>7819</v>
      </c>
      <c r="G265" s="32">
        <v>2952</v>
      </c>
      <c r="H265" s="32">
        <v>23115</v>
      </c>
      <c r="I265" s="14">
        <v>38507</v>
      </c>
    </row>
    <row r="266" spans="1:9" x14ac:dyDescent="0.25">
      <c r="A266">
        <v>2015</v>
      </c>
      <c r="C266" t="s">
        <v>81</v>
      </c>
      <c r="D266" s="32" t="s">
        <v>49</v>
      </c>
      <c r="E266" s="32">
        <v>1959</v>
      </c>
      <c r="F266" s="32">
        <v>1162</v>
      </c>
      <c r="G266" s="32">
        <v>208</v>
      </c>
      <c r="H266" s="32">
        <v>5181</v>
      </c>
      <c r="I266" s="14">
        <v>8509</v>
      </c>
    </row>
    <row r="267" spans="1:9" x14ac:dyDescent="0.25">
      <c r="A267">
        <v>2015</v>
      </c>
      <c r="C267" t="s">
        <v>81</v>
      </c>
      <c r="D267" s="32" t="s">
        <v>50</v>
      </c>
      <c r="E267" s="32">
        <v>8377</v>
      </c>
      <c r="F267" s="32">
        <v>16165</v>
      </c>
      <c r="G267" s="32">
        <v>2001</v>
      </c>
      <c r="H267" s="32">
        <v>28516</v>
      </c>
      <c r="I267" s="14">
        <v>55058</v>
      </c>
    </row>
    <row r="268" spans="1:9" x14ac:dyDescent="0.25">
      <c r="A268">
        <v>2015</v>
      </c>
      <c r="C268" t="s">
        <v>81</v>
      </c>
      <c r="D268" s="32" t="s">
        <v>51</v>
      </c>
      <c r="E268" s="32">
        <v>541</v>
      </c>
      <c r="F268" s="32">
        <v>175</v>
      </c>
      <c r="G268" s="32">
        <v>84</v>
      </c>
      <c r="H268" s="32">
        <v>324</v>
      </c>
      <c r="I268" s="14">
        <v>1124</v>
      </c>
    </row>
    <row r="269" spans="1:9" x14ac:dyDescent="0.25">
      <c r="A269">
        <v>2015</v>
      </c>
      <c r="C269" t="s">
        <v>81</v>
      </c>
      <c r="D269" s="32" t="s">
        <v>52</v>
      </c>
      <c r="E269" s="32">
        <v>2488</v>
      </c>
      <c r="F269" s="32">
        <v>2640</v>
      </c>
      <c r="G269" s="32">
        <v>633</v>
      </c>
      <c r="H269" s="32">
        <v>2782</v>
      </c>
      <c r="I269" s="14">
        <v>8544</v>
      </c>
    </row>
    <row r="270" spans="1:9" x14ac:dyDescent="0.25">
      <c r="A270">
        <v>2015</v>
      </c>
      <c r="C270" t="s">
        <v>81</v>
      </c>
      <c r="D270" s="32" t="s">
        <v>53</v>
      </c>
      <c r="E270" s="32">
        <v>1901</v>
      </c>
      <c r="F270" s="32">
        <v>2305</v>
      </c>
      <c r="G270" s="32">
        <v>526</v>
      </c>
      <c r="H270" s="32">
        <v>10048</v>
      </c>
      <c r="I270" s="14">
        <v>14781</v>
      </c>
    </row>
    <row r="271" spans="1:9" x14ac:dyDescent="0.25">
      <c r="A271">
        <v>2015</v>
      </c>
      <c r="C271" t="s">
        <v>81</v>
      </c>
      <c r="D271" s="32" t="s">
        <v>54</v>
      </c>
      <c r="E271" s="32">
        <v>3220</v>
      </c>
      <c r="F271" s="32">
        <v>4553</v>
      </c>
      <c r="G271" s="32">
        <v>1101</v>
      </c>
      <c r="H271" s="32">
        <v>30073</v>
      </c>
      <c r="I271" s="14">
        <v>38947</v>
      </c>
    </row>
    <row r="272" spans="1:9" x14ac:dyDescent="0.25">
      <c r="A272">
        <v>2015</v>
      </c>
      <c r="C272" t="s">
        <v>81</v>
      </c>
      <c r="D272" s="32" t="s">
        <v>55</v>
      </c>
      <c r="E272" s="32">
        <v>2250</v>
      </c>
      <c r="F272" s="32">
        <v>3490</v>
      </c>
      <c r="G272" s="32">
        <v>633</v>
      </c>
      <c r="H272" s="32">
        <v>139887</v>
      </c>
      <c r="I272" s="14">
        <v>146261</v>
      </c>
    </row>
    <row r="273" spans="1:9" x14ac:dyDescent="0.25">
      <c r="A273">
        <v>2015</v>
      </c>
      <c r="C273" t="s">
        <v>81</v>
      </c>
      <c r="D273" s="32" t="s">
        <v>56</v>
      </c>
      <c r="E273" s="32">
        <v>1112</v>
      </c>
      <c r="F273" s="32">
        <v>18</v>
      </c>
      <c r="G273" s="32">
        <v>0</v>
      </c>
      <c r="H273" s="32">
        <v>114</v>
      </c>
      <c r="I273" s="14">
        <v>1243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workbookViewId="0">
      <selection activeCell="C2" sqref="C2:C12"/>
    </sheetView>
  </sheetViews>
  <sheetFormatPr baseColWidth="10" defaultRowHeight="15" x14ac:dyDescent="0.25"/>
  <cols>
    <col min="1" max="1" width="5" bestFit="1" customWidth="1"/>
    <col min="2" max="2" width="4.28515625" bestFit="1" customWidth="1"/>
    <col min="3" max="3" width="8.140625" bestFit="1" customWidth="1"/>
    <col min="4" max="4" width="33.42578125" bestFit="1" customWidth="1"/>
    <col min="5" max="5" width="5.85546875" bestFit="1" customWidth="1"/>
    <col min="6" max="6" width="26.140625" bestFit="1" customWidth="1"/>
    <col min="7" max="7" width="21.85546875" bestFit="1" customWidth="1"/>
    <col min="8" max="8" width="30.5703125" bestFit="1" customWidth="1"/>
    <col min="9" max="9" width="11.28515625" bestFit="1" customWidth="1"/>
    <col min="10" max="10" width="33.42578125" bestFit="1" customWidth="1"/>
    <col min="11" max="11" width="18.42578125" bestFit="1" customWidth="1"/>
    <col min="12" max="12" width="37.7109375" bestFit="1" customWidth="1"/>
    <col min="13" max="13" width="21" bestFit="1" customWidth="1"/>
    <col min="14" max="14" width="42.42578125" bestFit="1" customWidth="1"/>
    <col min="15" max="15" width="48.5703125" bestFit="1" customWidth="1"/>
    <col min="16" max="16" width="9.7109375" bestFit="1" customWidth="1"/>
    <col min="17" max="17" width="22.7109375" bestFit="1" customWidth="1"/>
    <col min="18" max="18" width="51.5703125" bestFit="1" customWidth="1"/>
    <col min="19" max="19" width="32.7109375" bestFit="1" customWidth="1"/>
    <col min="20" max="20" width="34.7109375" bestFit="1" customWidth="1"/>
    <col min="21" max="21" width="42" bestFit="1" customWidth="1"/>
    <col min="22" max="22" width="10.5703125" bestFit="1" customWidth="1"/>
    <col min="23" max="23" width="34.140625" bestFit="1" customWidth="1"/>
    <col min="24" max="24" width="29" bestFit="1" customWidth="1"/>
    <col min="25" max="25" width="39.28515625" bestFit="1" customWidth="1"/>
    <col min="26" max="26" width="17.140625" bestFit="1" customWidth="1"/>
    <col min="27" max="27" width="43.140625" bestFit="1" customWidth="1"/>
    <col min="28" max="28" width="25.7109375" bestFit="1" customWidth="1"/>
    <col min="29" max="29" width="48" bestFit="1" customWidth="1"/>
    <col min="30" max="30" width="28.85546875" bestFit="1" customWidth="1"/>
    <col min="31" max="31" width="54" bestFit="1" customWidth="1"/>
    <col min="32" max="32" width="60.28515625" bestFit="1" customWidth="1"/>
    <col min="33" max="33" width="14.85546875" bestFit="1" customWidth="1"/>
    <col min="34" max="34" width="30.5703125" bestFit="1" customWidth="1"/>
    <col min="35" max="35" width="64.5703125" bestFit="1" customWidth="1"/>
    <col min="36" max="36" width="42.140625" bestFit="1" customWidth="1"/>
    <col min="37" max="37" width="44.28515625" bestFit="1" customWidth="1"/>
  </cols>
  <sheetData>
    <row r="1" spans="1:37" x14ac:dyDescent="0.25">
      <c r="A1" s="65" t="s">
        <v>16</v>
      </c>
      <c r="B1" s="66" t="s">
        <v>17</v>
      </c>
      <c r="C1" s="67" t="s">
        <v>18</v>
      </c>
      <c r="D1" s="15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6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7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t="str">
        <f t="shared" ref="U1:AK1" si="0">"Part_"&amp;D1</f>
        <v>Part_Agricultura, ganadería, caza y silvicultura</v>
      </c>
      <c r="V1" t="str">
        <f t="shared" si="0"/>
        <v>Part_Pesca</v>
      </c>
      <c r="W1" t="str">
        <f t="shared" si="0"/>
        <v>Part_Explotación de minas y canteras</v>
      </c>
      <c r="X1" t="str">
        <f t="shared" si="0"/>
        <v>Part_Industrias Manufactureras</v>
      </c>
      <c r="Y1" t="str">
        <f t="shared" si="0"/>
        <v>Part_Suministro de electricidad, gas y agua</v>
      </c>
      <c r="Z1" t="str">
        <f t="shared" si="0"/>
        <v>Part_Construcción</v>
      </c>
      <c r="AA1" t="str">
        <f t="shared" si="0"/>
        <v>Part_Comercio, reparación de vehículos y otros</v>
      </c>
      <c r="AB1" t="str">
        <f t="shared" si="0"/>
        <v>Part_Hoteles y restaurantes</v>
      </c>
      <c r="AC1" t="str">
        <f t="shared" si="0"/>
        <v>Part_Transporte, almacenamiento y comunicaciones</v>
      </c>
      <c r="AD1" t="str">
        <f t="shared" si="0"/>
        <v>Part_Intermediación financiera</v>
      </c>
      <c r="AE1" t="str">
        <f t="shared" si="0"/>
        <v>Part_Actividades inmobiliarias, empresariales y de alquiler</v>
      </c>
      <c r="AF1" t="str">
        <f t="shared" si="0"/>
        <v>Part_Administración pública y defensa; planes de seguridad social</v>
      </c>
      <c r="AG1" t="str">
        <f t="shared" si="0"/>
        <v>Part_Enseñanza</v>
      </c>
      <c r="AH1" t="str">
        <f t="shared" si="0"/>
        <v>Part_Servicios sociales y de salud</v>
      </c>
      <c r="AI1" t="str">
        <f t="shared" si="0"/>
        <v>Part_Otras actividades de servicios comunitarios, sociales y personales</v>
      </c>
      <c r="AJ1" t="str">
        <f t="shared" si="0"/>
        <v>Part_Hogares privados con servicio doméstico</v>
      </c>
      <c r="AK1" t="str">
        <f t="shared" si="0"/>
        <v>Part_Organizaciones y órganos extraterritoriales</v>
      </c>
    </row>
    <row r="2" spans="1:37" x14ac:dyDescent="0.25">
      <c r="A2">
        <v>2018</v>
      </c>
      <c r="B2">
        <v>1</v>
      </c>
      <c r="C2" s="64" t="s">
        <v>69</v>
      </c>
      <c r="D2">
        <f>SUMIFS('Empresas adherentes_input'!$I:$I,'Empresas adherentes_input'!$C:$C,'Empresas adherentes'!$C2,'Empresas adherentes_input'!$D:$D,'Empresas adherentes'!D$1)</f>
        <v>32385</v>
      </c>
      <c r="E2">
        <f>SUMIFS('Empresas adherentes_input'!$I:$I,'Empresas adherentes_input'!$C:$C,'Empresas adherentes'!$C2,'Empresas adherentes_input'!$D:$D,'Empresas adherentes'!E$1)</f>
        <v>1221</v>
      </c>
      <c r="F2">
        <f>SUMIFS('Empresas adherentes_input'!$I:$I,'Empresas adherentes_input'!$C:$C,'Empresas adherentes'!$C2,'Empresas adherentes_input'!$D:$D,'Empresas adherentes'!F$1)</f>
        <v>1151</v>
      </c>
      <c r="G2">
        <f>SUMIFS('Empresas adherentes_input'!$I:$I,'Empresas adherentes_input'!$C:$C,'Empresas adherentes'!$C2,'Empresas adherentes_input'!$D:$D,'Empresas adherentes'!G$1)</f>
        <v>26896</v>
      </c>
      <c r="H2">
        <f>SUMIFS('Empresas adherentes_input'!$I:$I,'Empresas adherentes_input'!$C:$C,'Empresas adherentes'!$C2,'Empresas adherentes_input'!$D:$D,'Empresas adherentes'!H$1)</f>
        <v>2422</v>
      </c>
      <c r="I2">
        <f>SUMIFS('Empresas adherentes_input'!$I:$I,'Empresas adherentes_input'!$C:$C,'Empresas adherentes'!$C2,'Empresas adherentes_input'!$D:$D,'Empresas adherentes'!I$1)</f>
        <v>35087</v>
      </c>
      <c r="J2">
        <f>SUMIFS('Empresas adherentes_input'!$I:$I,'Empresas adherentes_input'!$C:$C,'Empresas adherentes'!$C2,'Empresas adherentes_input'!$D:$D,'Empresas adherentes'!J$1)</f>
        <v>75299</v>
      </c>
      <c r="K2">
        <f>SUMIFS('Empresas adherentes_input'!$I:$I,'Empresas adherentes_input'!$C:$C,'Empresas adherentes'!$C2,'Empresas adherentes_input'!$D:$D,'Empresas adherentes'!K$1)</f>
        <v>20775</v>
      </c>
      <c r="L2">
        <f>SUMIFS('Empresas adherentes_input'!$I:$I,'Empresas adherentes_input'!$C:$C,'Empresas adherentes'!$C2,'Empresas adherentes_input'!$D:$D,'Empresas adherentes'!L$1)</f>
        <v>39464</v>
      </c>
      <c r="M2">
        <f>SUMIFS('Empresas adherentes_input'!$I:$I,'Empresas adherentes_input'!$C:$C,'Empresas adherentes'!$C2,'Empresas adherentes_input'!$D:$D,'Empresas adherentes'!M$1)</f>
        <v>8576</v>
      </c>
      <c r="N2">
        <f>SUMIFS('Empresas adherentes_input'!$I:$I,'Empresas adherentes_input'!$C:$C,'Empresas adherentes'!$C2,'Empresas adherentes_input'!$D:$D,'Empresas adherentes'!N$1)</f>
        <v>61266</v>
      </c>
      <c r="O2">
        <f>SUMIFS('Empresas adherentes_input'!$I:$I,'Empresas adherentes_input'!$C:$C,'Empresas adherentes'!$C2,'Empresas adherentes_input'!$D:$D,'Empresas adherentes'!O$1)</f>
        <v>927</v>
      </c>
      <c r="P2">
        <f>SUMIFS('Empresas adherentes_input'!$I:$I,'Empresas adherentes_input'!$C:$C,'Empresas adherentes'!$C2,'Empresas adherentes_input'!$D:$D,'Empresas adherentes'!P$1)</f>
        <v>9239</v>
      </c>
      <c r="Q2">
        <f>SUMIFS('Empresas adherentes_input'!$I:$I,'Empresas adherentes_input'!$C:$C,'Empresas adherentes'!$C2,'Empresas adherentes_input'!$D:$D,'Empresas adherentes'!Q$1)</f>
        <v>16191</v>
      </c>
      <c r="R2">
        <f>SUMIFS('Empresas adherentes_input'!$I:$I,'Empresas adherentes_input'!$C:$C,'Empresas adherentes'!$C2,'Empresas adherentes_input'!$D:$D,'Empresas adherentes'!R$1)</f>
        <v>33848</v>
      </c>
      <c r="S2">
        <f>SUMIFS('Empresas adherentes_input'!$I:$I,'Empresas adherentes_input'!$C:$C,'Empresas adherentes'!$C2,'Empresas adherentes_input'!$D:$D,'Empresas adherentes'!S$1)</f>
        <v>152863</v>
      </c>
      <c r="T2">
        <f>SUMIFS('Empresas adherentes_input'!$I:$I,'Empresas adherentes_input'!$C:$C,'Empresas adherentes'!$C2,'Empresas adherentes_input'!$D:$D,'Empresas adherentes'!T$1)</f>
        <v>155</v>
      </c>
      <c r="U2" t="str">
        <f t="shared" ref="U2:U12" si="1">IFERROR(ROUND(D2/SUM($D2:$T2)*100,1)&amp;"%",)</f>
        <v>6.3%</v>
      </c>
      <c r="V2" t="str">
        <f t="shared" ref="V2:V12" si="2">IFERROR(ROUND(E2/SUM($D2:$T2)*100,1)&amp;"%",)</f>
        <v>0.2%</v>
      </c>
      <c r="W2" t="str">
        <f t="shared" ref="W2:W12" si="3">IFERROR(ROUND(F2/SUM($D2:$T2)*100,1)&amp;"%",)</f>
        <v>0.2%</v>
      </c>
      <c r="X2" t="str">
        <f t="shared" ref="X2:X12" si="4">IFERROR(ROUND(G2/SUM($D2:$T2)*100,1)&amp;"%",)</f>
        <v>5.2%</v>
      </c>
      <c r="Y2" t="str">
        <f t="shared" ref="Y2:Y12" si="5">IFERROR(ROUND(H2/SUM($D2:$T2)*100,1)&amp;"%",)</f>
        <v>0.5%</v>
      </c>
      <c r="Z2" t="str">
        <f t="shared" ref="Z2:Z12" si="6">IFERROR(ROUND(I2/SUM($D2:$T2)*100,1)&amp;"%",)</f>
        <v>6.8%</v>
      </c>
      <c r="AA2" t="str">
        <f t="shared" ref="AA2:AA12" si="7">IFERROR(ROUND(J2/SUM($D2:$T2)*100,1)&amp;"%",)</f>
        <v>14.5%</v>
      </c>
      <c r="AB2" t="str">
        <f t="shared" ref="AB2:AB12" si="8">IFERROR(ROUND(K2/SUM($D2:$T2)*100,1)&amp;"%",)</f>
        <v>4%</v>
      </c>
      <c r="AC2" t="str">
        <f t="shared" ref="AC2:AC12" si="9">IFERROR(ROUND(L2/SUM($D2:$T2)*100,1)&amp;"%",)</f>
        <v>7.6%</v>
      </c>
      <c r="AD2" t="str">
        <f t="shared" ref="AD2:AD12" si="10">IFERROR(ROUND(M2/SUM($D2:$T2)*100,1)&amp;"%",)</f>
        <v>1.7%</v>
      </c>
      <c r="AE2" t="str">
        <f t="shared" ref="AE2:AE12" si="11">IFERROR(ROUND(N2/SUM($D2:$T2)*100,1)&amp;"%",)</f>
        <v>11.8%</v>
      </c>
      <c r="AF2" t="str">
        <f t="shared" ref="AF2:AF12" si="12">IFERROR(ROUND(O2/SUM($D2:$T2)*100,1)&amp;"%",)</f>
        <v>0.2%</v>
      </c>
      <c r="AG2" t="str">
        <f t="shared" ref="AG2:AG12" si="13">IFERROR(ROUND(P2/SUM($D2:$T2)*100,1)&amp;"%",)</f>
        <v>1.8%</v>
      </c>
      <c r="AH2" t="str">
        <f t="shared" ref="AH2:AH12" si="14">IFERROR(ROUND(Q2/SUM($D2:$T2)*100,1)&amp;"%",)</f>
        <v>3.1%</v>
      </c>
      <c r="AI2" t="str">
        <f t="shared" ref="AI2:AI12" si="15">IFERROR(ROUND(R2/SUM($D2:$T2)*100,1)&amp;"%",)</f>
        <v>6.5%</v>
      </c>
      <c r="AJ2" t="str">
        <f t="shared" ref="AJ2:AJ12" si="16">IFERROR(ROUND(S2/SUM($D2:$T2)*100,1)&amp;"%",)</f>
        <v>29.5%</v>
      </c>
      <c r="AK2" t="str">
        <f t="shared" ref="AK2:AK12" si="17">IFERROR(ROUND(T2/SUM($D2:$T2)*100,2)&amp;"%",)</f>
        <v>0.03%</v>
      </c>
    </row>
    <row r="3" spans="1:37" x14ac:dyDescent="0.25">
      <c r="A3">
        <v>2018</v>
      </c>
      <c r="B3">
        <v>2</v>
      </c>
      <c r="C3" s="64" t="s">
        <v>70</v>
      </c>
      <c r="D3">
        <f>SUMIFS('Empresas adherentes_input'!$I:$I,'Empresas adherentes_input'!$C:$C,'Empresas adherentes'!$C3,'Empresas adherentes_input'!$D:$D,'Empresas adherentes'!D$1)</f>
        <v>32349</v>
      </c>
      <c r="E3">
        <f>SUMIFS('Empresas adherentes_input'!$I:$I,'Empresas adherentes_input'!$C:$C,'Empresas adherentes'!$C3,'Empresas adherentes_input'!$D:$D,'Empresas adherentes'!E$1)</f>
        <v>1196</v>
      </c>
      <c r="F3">
        <f>SUMIFS('Empresas adherentes_input'!$I:$I,'Empresas adherentes_input'!$C:$C,'Empresas adherentes'!$C3,'Empresas adherentes_input'!$D:$D,'Empresas adherentes'!F$1)</f>
        <v>1155</v>
      </c>
      <c r="G3">
        <f>SUMIFS('Empresas adherentes_input'!$I:$I,'Empresas adherentes_input'!$C:$C,'Empresas adherentes'!$C3,'Empresas adherentes_input'!$D:$D,'Empresas adherentes'!G$1)</f>
        <v>26916</v>
      </c>
      <c r="H3">
        <f>SUMIFS('Empresas adherentes_input'!$I:$I,'Empresas adherentes_input'!$C:$C,'Empresas adherentes'!$C3,'Empresas adherentes_input'!$D:$D,'Empresas adherentes'!H$1)</f>
        <v>2434</v>
      </c>
      <c r="I3">
        <f>SUMIFS('Empresas adherentes_input'!$I:$I,'Empresas adherentes_input'!$C:$C,'Empresas adherentes'!$C3,'Empresas adherentes_input'!$D:$D,'Empresas adherentes'!I$1)</f>
        <v>35147</v>
      </c>
      <c r="J3">
        <f>SUMIFS('Empresas adherentes_input'!$I:$I,'Empresas adherentes_input'!$C:$C,'Empresas adherentes'!$C3,'Empresas adherentes_input'!$D:$D,'Empresas adherentes'!J$1)</f>
        <v>74930</v>
      </c>
      <c r="K3">
        <f>SUMIFS('Empresas adherentes_input'!$I:$I,'Empresas adherentes_input'!$C:$C,'Empresas adherentes'!$C3,'Empresas adherentes_input'!$D:$D,'Empresas adherentes'!K$1)</f>
        <v>20703</v>
      </c>
      <c r="L3">
        <f>SUMIFS('Empresas adherentes_input'!$I:$I,'Empresas adherentes_input'!$C:$C,'Empresas adherentes'!$C3,'Empresas adherentes_input'!$D:$D,'Empresas adherentes'!L$1)</f>
        <v>39382</v>
      </c>
      <c r="M3">
        <f>SUMIFS('Empresas adherentes_input'!$I:$I,'Empresas adherentes_input'!$C:$C,'Empresas adherentes'!$C3,'Empresas adherentes_input'!$D:$D,'Empresas adherentes'!M$1)</f>
        <v>8500</v>
      </c>
      <c r="N3">
        <f>SUMIFS('Empresas adherentes_input'!$I:$I,'Empresas adherentes_input'!$C:$C,'Empresas adherentes'!$C3,'Empresas adherentes_input'!$D:$D,'Empresas adherentes'!N$1)</f>
        <v>60975</v>
      </c>
      <c r="O3">
        <f>SUMIFS('Empresas adherentes_input'!$I:$I,'Empresas adherentes_input'!$C:$C,'Empresas adherentes'!$C3,'Empresas adherentes_input'!$D:$D,'Empresas adherentes'!O$1)</f>
        <v>918</v>
      </c>
      <c r="P3">
        <f>SUMIFS('Empresas adherentes_input'!$I:$I,'Empresas adherentes_input'!$C:$C,'Empresas adherentes'!$C3,'Empresas adherentes_input'!$D:$D,'Empresas adherentes'!P$1)</f>
        <v>9240</v>
      </c>
      <c r="Q3">
        <f>SUMIFS('Empresas adherentes_input'!$I:$I,'Empresas adherentes_input'!$C:$C,'Empresas adherentes'!$C3,'Empresas adherentes_input'!$D:$D,'Empresas adherentes'!Q$1)</f>
        <v>16101</v>
      </c>
      <c r="R3">
        <f>SUMIFS('Empresas adherentes_input'!$I:$I,'Empresas adherentes_input'!$C:$C,'Empresas adherentes'!$C3,'Empresas adherentes_input'!$D:$D,'Empresas adherentes'!R$1)</f>
        <v>34372</v>
      </c>
      <c r="S3">
        <f>SUMIFS('Empresas adherentes_input'!$I:$I,'Empresas adherentes_input'!$C:$C,'Empresas adherentes'!$C3,'Empresas adherentes_input'!$D:$D,'Empresas adherentes'!S$1)</f>
        <v>151657</v>
      </c>
      <c r="T3">
        <f>SUMIFS('Empresas adherentes_input'!$I:$I,'Empresas adherentes_input'!$C:$C,'Empresas adherentes'!$C3,'Empresas adherentes_input'!$D:$D,'Empresas adherentes'!T$1)</f>
        <v>153</v>
      </c>
      <c r="U3" t="str">
        <f t="shared" si="1"/>
        <v>6.3%</v>
      </c>
      <c r="V3" t="str">
        <f t="shared" si="2"/>
        <v>0.2%</v>
      </c>
      <c r="W3" t="str">
        <f t="shared" si="3"/>
        <v>0.2%</v>
      </c>
      <c r="X3" t="str">
        <f t="shared" si="4"/>
        <v>5.2%</v>
      </c>
      <c r="Y3" t="str">
        <f t="shared" si="5"/>
        <v>0.5%</v>
      </c>
      <c r="Z3" t="str">
        <f t="shared" si="6"/>
        <v>6.8%</v>
      </c>
      <c r="AA3" t="str">
        <f t="shared" si="7"/>
        <v>14.5%</v>
      </c>
      <c r="AB3" t="str">
        <f t="shared" si="8"/>
        <v>4%</v>
      </c>
      <c r="AC3" t="str">
        <f t="shared" si="9"/>
        <v>7.6%</v>
      </c>
      <c r="AD3" t="str">
        <f t="shared" si="10"/>
        <v>1.6%</v>
      </c>
      <c r="AE3" t="str">
        <f t="shared" si="11"/>
        <v>11.8%</v>
      </c>
      <c r="AF3" t="str">
        <f t="shared" si="12"/>
        <v>0.2%</v>
      </c>
      <c r="AG3" t="str">
        <f t="shared" si="13"/>
        <v>1.8%</v>
      </c>
      <c r="AH3" t="str">
        <f t="shared" si="14"/>
        <v>3.1%</v>
      </c>
      <c r="AI3" t="str">
        <f t="shared" si="15"/>
        <v>6.7%</v>
      </c>
      <c r="AJ3" t="str">
        <f t="shared" si="16"/>
        <v>29.4%</v>
      </c>
      <c r="AK3" t="str">
        <f t="shared" si="17"/>
        <v>0.03%</v>
      </c>
    </row>
    <row r="4" spans="1:37" x14ac:dyDescent="0.25">
      <c r="A4">
        <v>2018</v>
      </c>
      <c r="B4">
        <v>3</v>
      </c>
      <c r="C4" s="64" t="s">
        <v>71</v>
      </c>
      <c r="D4">
        <f>SUMIFS('Empresas adherentes_input'!$I:$I,'Empresas adherentes_input'!$C:$C,'Empresas adherentes'!$C4,'Empresas adherentes_input'!$D:$D,'Empresas adherentes'!D$1)</f>
        <v>32397</v>
      </c>
      <c r="E4">
        <f>SUMIFS('Empresas adherentes_input'!$I:$I,'Empresas adherentes_input'!$C:$C,'Empresas adherentes'!$C4,'Empresas adherentes_input'!$D:$D,'Empresas adherentes'!E$1)</f>
        <v>1229</v>
      </c>
      <c r="F4">
        <f>SUMIFS('Empresas adherentes_input'!$I:$I,'Empresas adherentes_input'!$C:$C,'Empresas adherentes'!$C4,'Empresas adherentes_input'!$D:$D,'Empresas adherentes'!F$1)</f>
        <v>1147</v>
      </c>
      <c r="G4">
        <f>SUMIFS('Empresas adherentes_input'!$I:$I,'Empresas adherentes_input'!$C:$C,'Empresas adherentes'!$C4,'Empresas adherentes_input'!$D:$D,'Empresas adherentes'!G$1)</f>
        <v>27194</v>
      </c>
      <c r="H4">
        <f>SUMIFS('Empresas adherentes_input'!$I:$I,'Empresas adherentes_input'!$C:$C,'Empresas adherentes'!$C4,'Empresas adherentes_input'!$D:$D,'Empresas adherentes'!H$1)</f>
        <v>2461</v>
      </c>
      <c r="I4">
        <f>SUMIFS('Empresas adherentes_input'!$I:$I,'Empresas adherentes_input'!$C:$C,'Empresas adherentes'!$C4,'Empresas adherentes_input'!$D:$D,'Empresas adherentes'!I$1)</f>
        <v>35617</v>
      </c>
      <c r="J4">
        <f>SUMIFS('Empresas adherentes_input'!$I:$I,'Empresas adherentes_input'!$C:$C,'Empresas adherentes'!$C4,'Empresas adherentes_input'!$D:$D,'Empresas adherentes'!J$1)</f>
        <v>75976</v>
      </c>
      <c r="K4">
        <f>SUMIFS('Empresas adherentes_input'!$I:$I,'Empresas adherentes_input'!$C:$C,'Empresas adherentes'!$C4,'Empresas adherentes_input'!$D:$D,'Empresas adherentes'!K$1)</f>
        <v>20896</v>
      </c>
      <c r="L4">
        <f>SUMIFS('Empresas adherentes_input'!$I:$I,'Empresas adherentes_input'!$C:$C,'Empresas adherentes'!$C4,'Empresas adherentes_input'!$D:$D,'Empresas adherentes'!L$1)</f>
        <v>40134</v>
      </c>
      <c r="M4">
        <f>SUMIFS('Empresas adherentes_input'!$I:$I,'Empresas adherentes_input'!$C:$C,'Empresas adherentes'!$C4,'Empresas adherentes_input'!$D:$D,'Empresas adherentes'!M$1)</f>
        <v>8703</v>
      </c>
      <c r="N4">
        <f>SUMIFS('Empresas adherentes_input'!$I:$I,'Empresas adherentes_input'!$C:$C,'Empresas adherentes'!$C4,'Empresas adherentes_input'!$D:$D,'Empresas adherentes'!N$1)</f>
        <v>61906</v>
      </c>
      <c r="O4">
        <f>SUMIFS('Empresas adherentes_input'!$I:$I,'Empresas adherentes_input'!$C:$C,'Empresas adherentes'!$C4,'Empresas adherentes_input'!$D:$D,'Empresas adherentes'!O$1)</f>
        <v>909</v>
      </c>
      <c r="P4">
        <f>SUMIFS('Empresas adherentes_input'!$I:$I,'Empresas adherentes_input'!$C:$C,'Empresas adherentes'!$C4,'Empresas adherentes_input'!$D:$D,'Empresas adherentes'!P$1)</f>
        <v>9661</v>
      </c>
      <c r="Q4">
        <f>SUMIFS('Empresas adherentes_input'!$I:$I,'Empresas adherentes_input'!$C:$C,'Empresas adherentes'!$C4,'Empresas adherentes_input'!$D:$D,'Empresas adherentes'!Q$1)</f>
        <v>16669</v>
      </c>
      <c r="R4">
        <f>SUMIFS('Empresas adherentes_input'!$I:$I,'Empresas adherentes_input'!$C:$C,'Empresas adherentes'!$C4,'Empresas adherentes_input'!$D:$D,'Empresas adherentes'!R$1)</f>
        <v>36396</v>
      </c>
      <c r="S4">
        <f>SUMIFS('Empresas adherentes_input'!$I:$I,'Empresas adherentes_input'!$C:$C,'Empresas adherentes'!$C4,'Empresas adherentes_input'!$D:$D,'Empresas adherentes'!S$1)</f>
        <v>155480</v>
      </c>
      <c r="T4">
        <f>SUMIFS('Empresas adherentes_input'!$I:$I,'Empresas adherentes_input'!$C:$C,'Empresas adherentes'!$C4,'Empresas adherentes_input'!$D:$D,'Empresas adherentes'!T$1)</f>
        <v>157</v>
      </c>
      <c r="U4" t="str">
        <f t="shared" si="1"/>
        <v>6.1%</v>
      </c>
      <c r="V4" t="str">
        <f t="shared" si="2"/>
        <v>0.2%</v>
      </c>
      <c r="W4" t="str">
        <f t="shared" si="3"/>
        <v>0.2%</v>
      </c>
      <c r="X4" t="str">
        <f t="shared" si="4"/>
        <v>5.2%</v>
      </c>
      <c r="Y4" t="str">
        <f t="shared" si="5"/>
        <v>0.5%</v>
      </c>
      <c r="Z4" t="str">
        <f t="shared" si="6"/>
        <v>6.8%</v>
      </c>
      <c r="AA4" t="str">
        <f t="shared" si="7"/>
        <v>14.4%</v>
      </c>
      <c r="AB4" t="str">
        <f t="shared" si="8"/>
        <v>4%</v>
      </c>
      <c r="AC4" t="str">
        <f t="shared" si="9"/>
        <v>7.6%</v>
      </c>
      <c r="AD4" t="str">
        <f t="shared" si="10"/>
        <v>1.7%</v>
      </c>
      <c r="AE4" t="str">
        <f t="shared" si="11"/>
        <v>11.7%</v>
      </c>
      <c r="AF4" t="str">
        <f t="shared" si="12"/>
        <v>0.2%</v>
      </c>
      <c r="AG4" t="str">
        <f t="shared" si="13"/>
        <v>1.8%</v>
      </c>
      <c r="AH4" t="str">
        <f t="shared" si="14"/>
        <v>3.2%</v>
      </c>
      <c r="AI4" t="str">
        <f t="shared" si="15"/>
        <v>6.9%</v>
      </c>
      <c r="AJ4" t="str">
        <f t="shared" si="16"/>
        <v>29.5%</v>
      </c>
      <c r="AK4" t="str">
        <f t="shared" si="17"/>
        <v>0.03%</v>
      </c>
    </row>
    <row r="5" spans="1:37" x14ac:dyDescent="0.25">
      <c r="A5">
        <v>2018</v>
      </c>
      <c r="B5">
        <v>4</v>
      </c>
      <c r="C5" s="64" t="s">
        <v>72</v>
      </c>
      <c r="D5">
        <f>SUMIFS('Empresas adherentes_input'!$I:$I,'Empresas adherentes_input'!$C:$C,'Empresas adherentes'!$C5,'Empresas adherentes_input'!$D:$D,'Empresas adherentes'!D$1)</f>
        <v>31978</v>
      </c>
      <c r="E5">
        <f>SUMIFS('Empresas adherentes_input'!$I:$I,'Empresas adherentes_input'!$C:$C,'Empresas adherentes'!$C5,'Empresas adherentes_input'!$D:$D,'Empresas adherentes'!E$1)</f>
        <v>1256</v>
      </c>
      <c r="F5">
        <f>SUMIFS('Empresas adherentes_input'!$I:$I,'Empresas adherentes_input'!$C:$C,'Empresas adherentes'!$C5,'Empresas adherentes_input'!$D:$D,'Empresas adherentes'!F$1)</f>
        <v>1139</v>
      </c>
      <c r="G5">
        <f>SUMIFS('Empresas adherentes_input'!$I:$I,'Empresas adherentes_input'!$C:$C,'Empresas adherentes'!$C5,'Empresas adherentes_input'!$D:$D,'Empresas adherentes'!G$1)</f>
        <v>27001</v>
      </c>
      <c r="H5">
        <f>SUMIFS('Empresas adherentes_input'!$I:$I,'Empresas adherentes_input'!$C:$C,'Empresas adherentes'!$C5,'Empresas adherentes_input'!$D:$D,'Empresas adherentes'!H$1)</f>
        <v>2455</v>
      </c>
      <c r="I5">
        <f>SUMIFS('Empresas adherentes_input'!$I:$I,'Empresas adherentes_input'!$C:$C,'Empresas adherentes'!$C5,'Empresas adherentes_input'!$D:$D,'Empresas adherentes'!I$1)</f>
        <v>35473</v>
      </c>
      <c r="J5">
        <f>SUMIFS('Empresas adherentes_input'!$I:$I,'Empresas adherentes_input'!$C:$C,'Empresas adherentes'!$C5,'Empresas adherentes_input'!$D:$D,'Empresas adherentes'!J$1)</f>
        <v>75703</v>
      </c>
      <c r="K5">
        <f>SUMIFS('Empresas adherentes_input'!$I:$I,'Empresas adherentes_input'!$C:$C,'Empresas adherentes'!$C5,'Empresas adherentes_input'!$D:$D,'Empresas adherentes'!K$1)</f>
        <v>20902</v>
      </c>
      <c r="L5">
        <f>SUMIFS('Empresas adherentes_input'!$I:$I,'Empresas adherentes_input'!$C:$C,'Empresas adherentes'!$C5,'Empresas adherentes_input'!$D:$D,'Empresas adherentes'!L$1)</f>
        <v>39982</v>
      </c>
      <c r="M5">
        <f>SUMIFS('Empresas adherentes_input'!$I:$I,'Empresas adherentes_input'!$C:$C,'Empresas adherentes'!$C5,'Empresas adherentes_input'!$D:$D,'Empresas adherentes'!M$1)</f>
        <v>8701</v>
      </c>
      <c r="N5">
        <f>SUMIFS('Empresas adherentes_input'!$I:$I,'Empresas adherentes_input'!$C:$C,'Empresas adherentes'!$C5,'Empresas adherentes_input'!$D:$D,'Empresas adherentes'!N$1)</f>
        <v>61849</v>
      </c>
      <c r="O5">
        <f>SUMIFS('Empresas adherentes_input'!$I:$I,'Empresas adherentes_input'!$C:$C,'Empresas adherentes'!$C5,'Empresas adherentes_input'!$D:$D,'Empresas adherentes'!O$1)</f>
        <v>905</v>
      </c>
      <c r="P5">
        <f>SUMIFS('Empresas adherentes_input'!$I:$I,'Empresas adherentes_input'!$C:$C,'Empresas adherentes'!$C5,'Empresas adherentes_input'!$D:$D,'Empresas adherentes'!P$1)</f>
        <v>9427</v>
      </c>
      <c r="Q5">
        <f>SUMIFS('Empresas adherentes_input'!$I:$I,'Empresas adherentes_input'!$C:$C,'Empresas adherentes'!$C5,'Empresas adherentes_input'!$D:$D,'Empresas adherentes'!Q$1)</f>
        <v>16770</v>
      </c>
      <c r="R5">
        <f>SUMIFS('Empresas adherentes_input'!$I:$I,'Empresas adherentes_input'!$C:$C,'Empresas adherentes'!$C5,'Empresas adherentes_input'!$D:$D,'Empresas adherentes'!R$1)</f>
        <v>36471</v>
      </c>
      <c r="S5">
        <f>SUMIFS('Empresas adherentes_input'!$I:$I,'Empresas adherentes_input'!$C:$C,'Empresas adherentes'!$C5,'Empresas adherentes_input'!$D:$D,'Empresas adherentes'!S$1)</f>
        <v>153518</v>
      </c>
      <c r="T5">
        <f>SUMIFS('Empresas adherentes_input'!$I:$I,'Empresas adherentes_input'!$C:$C,'Empresas adherentes'!$C5,'Empresas adherentes_input'!$D:$D,'Empresas adherentes'!T$1)</f>
        <v>155</v>
      </c>
      <c r="U5" t="str">
        <f t="shared" si="1"/>
        <v>6.1%</v>
      </c>
      <c r="V5" t="str">
        <f t="shared" si="2"/>
        <v>0.2%</v>
      </c>
      <c r="W5" t="str">
        <f t="shared" si="3"/>
        <v>0.2%</v>
      </c>
      <c r="X5" t="str">
        <f t="shared" si="4"/>
        <v>5.2%</v>
      </c>
      <c r="Y5" t="str">
        <f t="shared" si="5"/>
        <v>0.5%</v>
      </c>
      <c r="Z5" t="str">
        <f t="shared" si="6"/>
        <v>6.8%</v>
      </c>
      <c r="AA5" t="str">
        <f t="shared" si="7"/>
        <v>14.5%</v>
      </c>
      <c r="AB5" t="str">
        <f t="shared" si="8"/>
        <v>4%</v>
      </c>
      <c r="AC5" t="str">
        <f t="shared" si="9"/>
        <v>7.6%</v>
      </c>
      <c r="AD5" t="str">
        <f t="shared" si="10"/>
        <v>1.7%</v>
      </c>
      <c r="AE5" t="str">
        <f t="shared" si="11"/>
        <v>11.8%</v>
      </c>
      <c r="AF5" t="str">
        <f t="shared" si="12"/>
        <v>0.2%</v>
      </c>
      <c r="AG5" t="str">
        <f t="shared" si="13"/>
        <v>1.8%</v>
      </c>
      <c r="AH5" t="str">
        <f t="shared" si="14"/>
        <v>3.2%</v>
      </c>
      <c r="AI5" t="str">
        <f t="shared" si="15"/>
        <v>7%</v>
      </c>
      <c r="AJ5" t="str">
        <f t="shared" si="16"/>
        <v>29.3%</v>
      </c>
      <c r="AK5" t="str">
        <f t="shared" si="17"/>
        <v>0.03%</v>
      </c>
    </row>
    <row r="6" spans="1:37" x14ac:dyDescent="0.25">
      <c r="A6">
        <v>2018</v>
      </c>
      <c r="B6">
        <v>5</v>
      </c>
      <c r="C6" s="64" t="s">
        <v>73</v>
      </c>
      <c r="D6">
        <f>SUMIFS('Empresas adherentes_input'!$I:$I,'Empresas adherentes_input'!$C:$C,'Empresas adherentes'!$C6,'Empresas adherentes_input'!$D:$D,'Empresas adherentes'!D$1)</f>
        <v>32670</v>
      </c>
      <c r="E6">
        <f>SUMIFS('Empresas adherentes_input'!$I:$I,'Empresas adherentes_input'!$C:$C,'Empresas adherentes'!$C6,'Empresas adherentes_input'!$D:$D,'Empresas adherentes'!E$1)</f>
        <v>1310</v>
      </c>
      <c r="F6">
        <f>SUMIFS('Empresas adherentes_input'!$I:$I,'Empresas adherentes_input'!$C:$C,'Empresas adherentes'!$C6,'Empresas adherentes_input'!$D:$D,'Empresas adherentes'!F$1)</f>
        <v>1261</v>
      </c>
      <c r="G6">
        <f>SUMIFS('Empresas adherentes_input'!$I:$I,'Empresas adherentes_input'!$C:$C,'Empresas adherentes'!$C6,'Empresas adherentes_input'!$D:$D,'Empresas adherentes'!G$1)</f>
        <v>28513</v>
      </c>
      <c r="H6">
        <f>SUMIFS('Empresas adherentes_input'!$I:$I,'Empresas adherentes_input'!$C:$C,'Empresas adherentes'!$C6,'Empresas adherentes_input'!$D:$D,'Empresas adherentes'!H$1)</f>
        <v>2481</v>
      </c>
      <c r="I6">
        <f>SUMIFS('Empresas adherentes_input'!$I:$I,'Empresas adherentes_input'!$C:$C,'Empresas adherentes'!$C6,'Empresas adherentes_input'!$D:$D,'Empresas adherentes'!I$1)</f>
        <v>37265</v>
      </c>
      <c r="J6">
        <f>SUMIFS('Empresas adherentes_input'!$I:$I,'Empresas adherentes_input'!$C:$C,'Empresas adherentes'!$C6,'Empresas adherentes_input'!$D:$D,'Empresas adherentes'!J$1)</f>
        <v>78303</v>
      </c>
      <c r="K6">
        <f>SUMIFS('Empresas adherentes_input'!$I:$I,'Empresas adherentes_input'!$C:$C,'Empresas adherentes'!$C6,'Empresas adherentes_input'!$D:$D,'Empresas adherentes'!K$1)</f>
        <v>22196</v>
      </c>
      <c r="L6">
        <f>SUMIFS('Empresas adherentes_input'!$I:$I,'Empresas adherentes_input'!$C:$C,'Empresas adherentes'!$C6,'Empresas adherentes_input'!$D:$D,'Empresas adherentes'!L$1)</f>
        <v>41603</v>
      </c>
      <c r="M6">
        <f>SUMIFS('Empresas adherentes_input'!$I:$I,'Empresas adherentes_input'!$C:$C,'Empresas adherentes'!$C6,'Empresas adherentes_input'!$D:$D,'Empresas adherentes'!M$1)</f>
        <v>8826</v>
      </c>
      <c r="N6">
        <f>SUMIFS('Empresas adherentes_input'!$I:$I,'Empresas adherentes_input'!$C:$C,'Empresas adherentes'!$C6,'Empresas adherentes_input'!$D:$D,'Empresas adherentes'!N$1)</f>
        <v>62325</v>
      </c>
      <c r="O6">
        <f>SUMIFS('Empresas adherentes_input'!$I:$I,'Empresas adherentes_input'!$C:$C,'Empresas adherentes'!$C6,'Empresas adherentes_input'!$D:$D,'Empresas adherentes'!O$1)</f>
        <v>918</v>
      </c>
      <c r="P6">
        <f>SUMIFS('Empresas adherentes_input'!$I:$I,'Empresas adherentes_input'!$C:$C,'Empresas adherentes'!$C6,'Empresas adherentes_input'!$D:$D,'Empresas adherentes'!P$1)</f>
        <v>9837</v>
      </c>
      <c r="Q6">
        <f>SUMIFS('Empresas adherentes_input'!$I:$I,'Empresas adherentes_input'!$C:$C,'Empresas adherentes'!$C6,'Empresas adherentes_input'!$D:$D,'Empresas adherentes'!Q$1)</f>
        <v>17148</v>
      </c>
      <c r="R6">
        <f>SUMIFS('Empresas adherentes_input'!$I:$I,'Empresas adherentes_input'!$C:$C,'Empresas adherentes'!$C6,'Empresas adherentes_input'!$D:$D,'Empresas adherentes'!R$1)</f>
        <v>28623</v>
      </c>
      <c r="S6">
        <f>SUMIFS('Empresas adherentes_input'!$I:$I,'Empresas adherentes_input'!$C:$C,'Empresas adherentes'!$C6,'Empresas adherentes_input'!$D:$D,'Empresas adherentes'!S$1)</f>
        <v>148182</v>
      </c>
      <c r="T6">
        <f>SUMIFS('Empresas adherentes_input'!$I:$I,'Empresas adherentes_input'!$C:$C,'Empresas adherentes'!$C6,'Empresas adherentes_input'!$D:$D,'Empresas adherentes'!T$1)</f>
        <v>156</v>
      </c>
      <c r="U6" t="str">
        <f t="shared" si="1"/>
        <v>6.3%</v>
      </c>
      <c r="V6" t="str">
        <f t="shared" si="2"/>
        <v>0.3%</v>
      </c>
      <c r="W6" t="str">
        <f t="shared" si="3"/>
        <v>0.2%</v>
      </c>
      <c r="X6" t="str">
        <f t="shared" si="4"/>
        <v>5.5%</v>
      </c>
      <c r="Y6" t="str">
        <f t="shared" si="5"/>
        <v>0.5%</v>
      </c>
      <c r="Z6" t="str">
        <f t="shared" si="6"/>
        <v>7.1%</v>
      </c>
      <c r="AA6" t="str">
        <f t="shared" si="7"/>
        <v>15%</v>
      </c>
      <c r="AB6" t="str">
        <f t="shared" si="8"/>
        <v>4.3%</v>
      </c>
      <c r="AC6" t="str">
        <f t="shared" si="9"/>
        <v>8%</v>
      </c>
      <c r="AD6" t="str">
        <f t="shared" si="10"/>
        <v>1.7%</v>
      </c>
      <c r="AE6" t="str">
        <f t="shared" si="11"/>
        <v>11.9%</v>
      </c>
      <c r="AF6" t="str">
        <f t="shared" si="12"/>
        <v>0.2%</v>
      </c>
      <c r="AG6" t="str">
        <f t="shared" si="13"/>
        <v>1.9%</v>
      </c>
      <c r="AH6" t="str">
        <f t="shared" si="14"/>
        <v>3.3%</v>
      </c>
      <c r="AI6" t="str">
        <f t="shared" si="15"/>
        <v>5.5%</v>
      </c>
      <c r="AJ6" t="str">
        <f t="shared" si="16"/>
        <v>28.4%</v>
      </c>
      <c r="AK6" t="str">
        <f t="shared" si="17"/>
        <v>0.03%</v>
      </c>
    </row>
    <row r="7" spans="1:37" x14ac:dyDescent="0.25">
      <c r="A7">
        <v>2018</v>
      </c>
      <c r="B7">
        <v>6</v>
      </c>
      <c r="C7" s="64" t="s">
        <v>74</v>
      </c>
      <c r="D7">
        <f>SUMIFS('Empresas adherentes_input'!$I:$I,'Empresas adherentes_input'!$C:$C,'Empresas adherentes'!$C7,'Empresas adherentes_input'!$D:$D,'Empresas adherentes'!D$1)</f>
        <v>32485</v>
      </c>
      <c r="E7">
        <f>SUMIFS('Empresas adherentes_input'!$I:$I,'Empresas adherentes_input'!$C:$C,'Empresas adherentes'!$C7,'Empresas adherentes_input'!$D:$D,'Empresas adherentes'!E$1)</f>
        <v>1324</v>
      </c>
      <c r="F7">
        <f>SUMIFS('Empresas adherentes_input'!$I:$I,'Empresas adherentes_input'!$C:$C,'Empresas adherentes'!$C7,'Empresas adherentes_input'!$D:$D,'Empresas adherentes'!F$1)</f>
        <v>1270</v>
      </c>
      <c r="G7">
        <f>SUMIFS('Empresas adherentes_input'!$I:$I,'Empresas adherentes_input'!$C:$C,'Empresas adherentes'!$C7,'Empresas adherentes_input'!$D:$D,'Empresas adherentes'!G$1)</f>
        <v>28589</v>
      </c>
      <c r="H7">
        <f>SUMIFS('Empresas adherentes_input'!$I:$I,'Empresas adherentes_input'!$C:$C,'Empresas adherentes'!$C7,'Empresas adherentes_input'!$D:$D,'Empresas adherentes'!H$1)</f>
        <v>2490</v>
      </c>
      <c r="I7">
        <f>SUMIFS('Empresas adherentes_input'!$I:$I,'Empresas adherentes_input'!$C:$C,'Empresas adherentes'!$C7,'Empresas adherentes_input'!$D:$D,'Empresas adherentes'!I$1)</f>
        <v>37539</v>
      </c>
      <c r="J7">
        <f>SUMIFS('Empresas adherentes_input'!$I:$I,'Empresas adherentes_input'!$C:$C,'Empresas adherentes'!$C7,'Empresas adherentes_input'!$D:$D,'Empresas adherentes'!J$1)</f>
        <v>79070</v>
      </c>
      <c r="K7">
        <f>SUMIFS('Empresas adherentes_input'!$I:$I,'Empresas adherentes_input'!$C:$C,'Empresas adherentes'!$C7,'Empresas adherentes_input'!$D:$D,'Empresas adherentes'!K$1)</f>
        <v>22477</v>
      </c>
      <c r="L7">
        <f>SUMIFS('Empresas adherentes_input'!$I:$I,'Empresas adherentes_input'!$C:$C,'Empresas adherentes'!$C7,'Empresas adherentes_input'!$D:$D,'Empresas adherentes'!L$1)</f>
        <v>41668</v>
      </c>
      <c r="M7">
        <f>SUMIFS('Empresas adherentes_input'!$I:$I,'Empresas adherentes_input'!$C:$C,'Empresas adherentes'!$C7,'Empresas adherentes_input'!$D:$D,'Empresas adherentes'!M$1)</f>
        <v>8915</v>
      </c>
      <c r="N7">
        <f>SUMIFS('Empresas adherentes_input'!$I:$I,'Empresas adherentes_input'!$C:$C,'Empresas adherentes'!$C7,'Empresas adherentes_input'!$D:$D,'Empresas adherentes'!N$1)</f>
        <v>62763</v>
      </c>
      <c r="O7">
        <f>SUMIFS('Empresas adherentes_input'!$I:$I,'Empresas adherentes_input'!$C:$C,'Empresas adherentes'!$C7,'Empresas adherentes_input'!$D:$D,'Empresas adherentes'!O$1)</f>
        <v>918</v>
      </c>
      <c r="P7">
        <f>SUMIFS('Empresas adherentes_input'!$I:$I,'Empresas adherentes_input'!$C:$C,'Empresas adherentes'!$C7,'Empresas adherentes_input'!$D:$D,'Empresas adherentes'!P$1)</f>
        <v>9778</v>
      </c>
      <c r="Q7">
        <f>SUMIFS('Empresas adherentes_input'!$I:$I,'Empresas adherentes_input'!$C:$C,'Empresas adherentes'!$C7,'Empresas adherentes_input'!$D:$D,'Empresas adherentes'!Q$1)</f>
        <v>17421</v>
      </c>
      <c r="R7">
        <f>SUMIFS('Empresas adherentes_input'!$I:$I,'Empresas adherentes_input'!$C:$C,'Empresas adherentes'!$C7,'Empresas adherentes_input'!$D:$D,'Empresas adherentes'!R$1)</f>
        <v>28908</v>
      </c>
      <c r="S7">
        <f>SUMIFS('Empresas adherentes_input'!$I:$I,'Empresas adherentes_input'!$C:$C,'Empresas adherentes'!$C7,'Empresas adherentes_input'!$D:$D,'Empresas adherentes'!S$1)</f>
        <v>148848</v>
      </c>
      <c r="T7">
        <f>SUMIFS('Empresas adherentes_input'!$I:$I,'Empresas adherentes_input'!$C:$C,'Empresas adherentes'!$C7,'Empresas adherentes_input'!$D:$D,'Empresas adherentes'!T$1)</f>
        <v>155</v>
      </c>
      <c r="U7" t="str">
        <f t="shared" si="1"/>
        <v>6.2%</v>
      </c>
      <c r="V7" t="str">
        <f t="shared" si="2"/>
        <v>0.3%</v>
      </c>
      <c r="W7" t="str">
        <f t="shared" si="3"/>
        <v>0.2%</v>
      </c>
      <c r="X7" t="str">
        <f t="shared" si="4"/>
        <v>5.4%</v>
      </c>
      <c r="Y7" t="str">
        <f t="shared" si="5"/>
        <v>0.5%</v>
      </c>
      <c r="Z7" t="str">
        <f t="shared" si="6"/>
        <v>7.2%</v>
      </c>
      <c r="AA7" t="str">
        <f t="shared" si="7"/>
        <v>15.1%</v>
      </c>
      <c r="AB7" t="str">
        <f t="shared" si="8"/>
        <v>4.3%</v>
      </c>
      <c r="AC7" t="str">
        <f t="shared" si="9"/>
        <v>7.9%</v>
      </c>
      <c r="AD7" t="str">
        <f t="shared" si="10"/>
        <v>1.7%</v>
      </c>
      <c r="AE7" t="str">
        <f t="shared" si="11"/>
        <v>12%</v>
      </c>
      <c r="AF7" t="str">
        <f t="shared" si="12"/>
        <v>0.2%</v>
      </c>
      <c r="AG7" t="str">
        <f t="shared" si="13"/>
        <v>1.9%</v>
      </c>
      <c r="AH7" t="str">
        <f t="shared" si="14"/>
        <v>3.3%</v>
      </c>
      <c r="AI7" t="str">
        <f t="shared" si="15"/>
        <v>5.5%</v>
      </c>
      <c r="AJ7" t="str">
        <f t="shared" si="16"/>
        <v>28.4%</v>
      </c>
      <c r="AK7" t="str">
        <f t="shared" si="17"/>
        <v>0.03%</v>
      </c>
    </row>
    <row r="8" spans="1:37" x14ac:dyDescent="0.25">
      <c r="A8">
        <v>2018</v>
      </c>
      <c r="B8">
        <v>7</v>
      </c>
      <c r="C8" s="64" t="s">
        <v>75</v>
      </c>
      <c r="D8">
        <f>SUMIFS('Empresas adherentes_input'!$I:$I,'Empresas adherentes_input'!$C:$C,'Empresas adherentes'!$C8,'Empresas adherentes_input'!$D:$D,'Empresas adherentes'!D$1)</f>
        <v>32667</v>
      </c>
      <c r="E8">
        <f>SUMIFS('Empresas adherentes_input'!$I:$I,'Empresas adherentes_input'!$C:$C,'Empresas adherentes'!$C8,'Empresas adherentes_input'!$D:$D,'Empresas adherentes'!E$1)</f>
        <v>1351</v>
      </c>
      <c r="F8">
        <f>SUMIFS('Empresas adherentes_input'!$I:$I,'Empresas adherentes_input'!$C:$C,'Empresas adherentes'!$C8,'Empresas adherentes_input'!$D:$D,'Empresas adherentes'!F$1)</f>
        <v>1266</v>
      </c>
      <c r="G8">
        <f>SUMIFS('Empresas adherentes_input'!$I:$I,'Empresas adherentes_input'!$C:$C,'Empresas adherentes'!$C8,'Empresas adherentes_input'!$D:$D,'Empresas adherentes'!G$1)</f>
        <v>28736</v>
      </c>
      <c r="H8">
        <f>SUMIFS('Empresas adherentes_input'!$I:$I,'Empresas adherentes_input'!$C:$C,'Empresas adherentes'!$C8,'Empresas adherentes_input'!$D:$D,'Empresas adherentes'!H$1)</f>
        <v>2493</v>
      </c>
      <c r="I8">
        <f>SUMIFS('Empresas adherentes_input'!$I:$I,'Empresas adherentes_input'!$C:$C,'Empresas adherentes'!$C8,'Empresas adherentes_input'!$D:$D,'Empresas adherentes'!I$1)</f>
        <v>37882</v>
      </c>
      <c r="J8">
        <f>SUMIFS('Empresas adherentes_input'!$I:$I,'Empresas adherentes_input'!$C:$C,'Empresas adherentes'!$C8,'Empresas adherentes_input'!$D:$D,'Empresas adherentes'!J$1)</f>
        <v>79537</v>
      </c>
      <c r="K8">
        <f>SUMIFS('Empresas adherentes_input'!$I:$I,'Empresas adherentes_input'!$C:$C,'Empresas adherentes'!$C8,'Empresas adherentes_input'!$D:$D,'Empresas adherentes'!K$1)</f>
        <v>22618</v>
      </c>
      <c r="L8">
        <f>SUMIFS('Empresas adherentes_input'!$I:$I,'Empresas adherentes_input'!$C:$C,'Empresas adherentes'!$C8,'Empresas adherentes_input'!$D:$D,'Empresas adherentes'!L$1)</f>
        <v>41769</v>
      </c>
      <c r="M8">
        <f>SUMIFS('Empresas adherentes_input'!$I:$I,'Empresas adherentes_input'!$C:$C,'Empresas adherentes'!$C8,'Empresas adherentes_input'!$D:$D,'Empresas adherentes'!M$1)</f>
        <v>8990</v>
      </c>
      <c r="N8">
        <f>SUMIFS('Empresas adherentes_input'!$I:$I,'Empresas adherentes_input'!$C:$C,'Empresas adherentes'!$C8,'Empresas adherentes_input'!$D:$D,'Empresas adherentes'!N$1)</f>
        <v>63110</v>
      </c>
      <c r="O8">
        <f>SUMIFS('Empresas adherentes_input'!$I:$I,'Empresas adherentes_input'!$C:$C,'Empresas adherentes'!$C8,'Empresas adherentes_input'!$D:$D,'Empresas adherentes'!O$1)</f>
        <v>880</v>
      </c>
      <c r="P8">
        <f>SUMIFS('Empresas adherentes_input'!$I:$I,'Empresas adherentes_input'!$C:$C,'Empresas adherentes'!$C8,'Empresas adherentes_input'!$D:$D,'Empresas adherentes'!P$1)</f>
        <v>9714</v>
      </c>
      <c r="Q8">
        <f>SUMIFS('Empresas adherentes_input'!$I:$I,'Empresas adherentes_input'!$C:$C,'Empresas adherentes'!$C8,'Empresas adherentes_input'!$D:$D,'Empresas adherentes'!Q$1)</f>
        <v>17655</v>
      </c>
      <c r="R8">
        <f>SUMIFS('Empresas adherentes_input'!$I:$I,'Empresas adherentes_input'!$C:$C,'Empresas adherentes'!$C8,'Empresas adherentes_input'!$D:$D,'Empresas adherentes'!R$1)</f>
        <v>29129</v>
      </c>
      <c r="S8">
        <f>SUMIFS('Empresas adherentes_input'!$I:$I,'Empresas adherentes_input'!$C:$C,'Empresas adherentes'!$C8,'Empresas adherentes_input'!$D:$D,'Empresas adherentes'!S$1)</f>
        <v>152243</v>
      </c>
      <c r="T8">
        <f>SUMIFS('Empresas adherentes_input'!$I:$I,'Empresas adherentes_input'!$C:$C,'Empresas adherentes'!$C8,'Empresas adherentes_input'!$D:$D,'Empresas adherentes'!T$1)</f>
        <v>157</v>
      </c>
      <c r="U8" t="str">
        <f t="shared" si="1"/>
        <v>6.2%</v>
      </c>
      <c r="V8" t="str">
        <f t="shared" si="2"/>
        <v>0.3%</v>
      </c>
      <c r="W8" t="str">
        <f t="shared" si="3"/>
        <v>0.2%</v>
      </c>
      <c r="X8" t="str">
        <f t="shared" si="4"/>
        <v>5.4%</v>
      </c>
      <c r="Y8" t="str">
        <f t="shared" si="5"/>
        <v>0.5%</v>
      </c>
      <c r="Z8" t="str">
        <f t="shared" si="6"/>
        <v>7.1%</v>
      </c>
      <c r="AA8" t="str">
        <f t="shared" si="7"/>
        <v>15%</v>
      </c>
      <c r="AB8" t="str">
        <f t="shared" si="8"/>
        <v>4.3%</v>
      </c>
      <c r="AC8" t="str">
        <f t="shared" si="9"/>
        <v>7.9%</v>
      </c>
      <c r="AD8" t="str">
        <f t="shared" si="10"/>
        <v>1.7%</v>
      </c>
      <c r="AE8" t="str">
        <f t="shared" si="11"/>
        <v>11.9%</v>
      </c>
      <c r="AF8" t="str">
        <f t="shared" si="12"/>
        <v>0.2%</v>
      </c>
      <c r="AG8" t="str">
        <f t="shared" si="13"/>
        <v>1.8%</v>
      </c>
      <c r="AH8" t="str">
        <f t="shared" si="14"/>
        <v>3.3%</v>
      </c>
      <c r="AI8" t="str">
        <f t="shared" si="15"/>
        <v>5.5%</v>
      </c>
      <c r="AJ8" t="str">
        <f t="shared" si="16"/>
        <v>28.7%</v>
      </c>
      <c r="AK8" t="str">
        <f t="shared" si="17"/>
        <v>0.03%</v>
      </c>
    </row>
    <row r="9" spans="1:37" x14ac:dyDescent="0.25">
      <c r="A9">
        <v>2018</v>
      </c>
      <c r="B9">
        <v>8</v>
      </c>
      <c r="C9" s="64" t="s">
        <v>76</v>
      </c>
      <c r="D9">
        <f>SUMIFS('Empresas adherentes_input'!$I:$I,'Empresas adherentes_input'!$C:$C,'Empresas adherentes'!$C9,'Empresas adherentes_input'!$D:$D,'Empresas adherentes'!D$1)</f>
        <v>32653</v>
      </c>
      <c r="E9">
        <f>SUMIFS('Empresas adherentes_input'!$I:$I,'Empresas adherentes_input'!$C:$C,'Empresas adherentes'!$C9,'Empresas adherentes_input'!$D:$D,'Empresas adherentes'!E$1)</f>
        <v>1439</v>
      </c>
      <c r="F9">
        <f>SUMIFS('Empresas adherentes_input'!$I:$I,'Empresas adherentes_input'!$C:$C,'Empresas adherentes'!$C9,'Empresas adherentes_input'!$D:$D,'Empresas adherentes'!F$1)</f>
        <v>1288</v>
      </c>
      <c r="G9">
        <f>SUMIFS('Empresas adherentes_input'!$I:$I,'Empresas adherentes_input'!$C:$C,'Empresas adherentes'!$C9,'Empresas adherentes_input'!$D:$D,'Empresas adherentes'!G$1)</f>
        <v>28741</v>
      </c>
      <c r="H9">
        <f>SUMIFS('Empresas adherentes_input'!$I:$I,'Empresas adherentes_input'!$C:$C,'Empresas adherentes'!$C9,'Empresas adherentes_input'!$D:$D,'Empresas adherentes'!H$1)</f>
        <v>2506</v>
      </c>
      <c r="I9">
        <f>SUMIFS('Empresas adherentes_input'!$I:$I,'Empresas adherentes_input'!$C:$C,'Empresas adherentes'!$C9,'Empresas adherentes_input'!$D:$D,'Empresas adherentes'!I$1)</f>
        <v>38050</v>
      </c>
      <c r="J9">
        <f>SUMIFS('Empresas adherentes_input'!$I:$I,'Empresas adherentes_input'!$C:$C,'Empresas adherentes'!$C9,'Empresas adherentes_input'!$D:$D,'Empresas adherentes'!J$1)</f>
        <v>79564</v>
      </c>
      <c r="K9">
        <f>SUMIFS('Empresas adherentes_input'!$I:$I,'Empresas adherentes_input'!$C:$C,'Empresas adherentes'!$C9,'Empresas adherentes_input'!$D:$D,'Empresas adherentes'!K$1)</f>
        <v>22675</v>
      </c>
      <c r="L9">
        <f>SUMIFS('Empresas adherentes_input'!$I:$I,'Empresas adherentes_input'!$C:$C,'Empresas adherentes'!$C9,'Empresas adherentes_input'!$D:$D,'Empresas adherentes'!L$1)</f>
        <v>41720</v>
      </c>
      <c r="M9">
        <f>SUMIFS('Empresas adherentes_input'!$I:$I,'Empresas adherentes_input'!$C:$C,'Empresas adherentes'!$C9,'Empresas adherentes_input'!$D:$D,'Empresas adherentes'!M$1)</f>
        <v>9018</v>
      </c>
      <c r="N9">
        <f>SUMIFS('Empresas adherentes_input'!$I:$I,'Empresas adherentes_input'!$C:$C,'Empresas adherentes'!$C9,'Empresas adherentes_input'!$D:$D,'Empresas adherentes'!N$1)</f>
        <v>63317</v>
      </c>
      <c r="O9">
        <f>SUMIFS('Empresas adherentes_input'!$I:$I,'Empresas adherentes_input'!$C:$C,'Empresas adherentes'!$C9,'Empresas adherentes_input'!$D:$D,'Empresas adherentes'!O$1)</f>
        <v>883</v>
      </c>
      <c r="P9">
        <f>SUMIFS('Empresas adherentes_input'!$I:$I,'Empresas adherentes_input'!$C:$C,'Empresas adherentes'!$C9,'Empresas adherentes_input'!$D:$D,'Empresas adherentes'!P$1)</f>
        <v>9706</v>
      </c>
      <c r="Q9">
        <f>SUMIFS('Empresas adherentes_input'!$I:$I,'Empresas adherentes_input'!$C:$C,'Empresas adherentes'!$C9,'Empresas adherentes_input'!$D:$D,'Empresas adherentes'!Q$1)</f>
        <v>17919</v>
      </c>
      <c r="R9">
        <f>SUMIFS('Empresas adherentes_input'!$I:$I,'Empresas adherentes_input'!$C:$C,'Empresas adherentes'!$C9,'Empresas adherentes_input'!$D:$D,'Empresas adherentes'!R$1)</f>
        <v>29361</v>
      </c>
      <c r="S9">
        <f>SUMIFS('Empresas adherentes_input'!$I:$I,'Empresas adherentes_input'!$C:$C,'Empresas adherentes'!$C9,'Empresas adherentes_input'!$D:$D,'Empresas adherentes'!S$1)</f>
        <v>151948</v>
      </c>
      <c r="T9">
        <f>SUMIFS('Empresas adherentes_input'!$I:$I,'Empresas adherentes_input'!$C:$C,'Empresas adherentes'!$C9,'Empresas adherentes_input'!$D:$D,'Empresas adherentes'!T$1)</f>
        <v>156</v>
      </c>
      <c r="U9" t="str">
        <f t="shared" si="1"/>
        <v>6.1%</v>
      </c>
      <c r="V9" t="str">
        <f t="shared" si="2"/>
        <v>0.3%</v>
      </c>
      <c r="W9" t="str">
        <f t="shared" si="3"/>
        <v>0.2%</v>
      </c>
      <c r="X9" t="str">
        <f t="shared" si="4"/>
        <v>5.4%</v>
      </c>
      <c r="Y9" t="str">
        <f t="shared" si="5"/>
        <v>0.5%</v>
      </c>
      <c r="Z9" t="str">
        <f t="shared" si="6"/>
        <v>7.2%</v>
      </c>
      <c r="AA9" t="str">
        <f t="shared" si="7"/>
        <v>15%</v>
      </c>
      <c r="AB9" t="str">
        <f t="shared" si="8"/>
        <v>4.3%</v>
      </c>
      <c r="AC9" t="str">
        <f t="shared" si="9"/>
        <v>7.9%</v>
      </c>
      <c r="AD9" t="str">
        <f t="shared" si="10"/>
        <v>1.7%</v>
      </c>
      <c r="AE9" t="str">
        <f t="shared" si="11"/>
        <v>11.9%</v>
      </c>
      <c r="AF9" t="str">
        <f t="shared" si="12"/>
        <v>0.2%</v>
      </c>
      <c r="AG9" t="str">
        <f t="shared" si="13"/>
        <v>1.8%</v>
      </c>
      <c r="AH9" t="str">
        <f t="shared" si="14"/>
        <v>3.4%</v>
      </c>
      <c r="AI9" t="str">
        <f t="shared" si="15"/>
        <v>5.5%</v>
      </c>
      <c r="AJ9" t="str">
        <f t="shared" si="16"/>
        <v>28.6%</v>
      </c>
      <c r="AK9" t="str">
        <f t="shared" si="17"/>
        <v>0.03%</v>
      </c>
    </row>
    <row r="10" spans="1:37" x14ac:dyDescent="0.25">
      <c r="A10">
        <v>2018</v>
      </c>
      <c r="B10">
        <v>9</v>
      </c>
      <c r="C10" s="64" t="s">
        <v>77</v>
      </c>
      <c r="D10">
        <f>SUMIFS('Empresas adherentes_input'!$I:$I,'Empresas adherentes_input'!$C:$C,'Empresas adherentes'!$C10,'Empresas adherentes_input'!$D:$D,'Empresas adherentes'!D$1)</f>
        <v>32461</v>
      </c>
      <c r="E10">
        <f>SUMIFS('Empresas adherentes_input'!$I:$I,'Empresas adherentes_input'!$C:$C,'Empresas adherentes'!$C10,'Empresas adherentes_input'!$D:$D,'Empresas adherentes'!E$1)</f>
        <v>1418</v>
      </c>
      <c r="F10">
        <f>SUMIFS('Empresas adherentes_input'!$I:$I,'Empresas adherentes_input'!$C:$C,'Empresas adherentes'!$C10,'Empresas adherentes_input'!$D:$D,'Empresas adherentes'!F$1)</f>
        <v>1279</v>
      </c>
      <c r="G10">
        <f>SUMIFS('Empresas adherentes_input'!$I:$I,'Empresas adherentes_input'!$C:$C,'Empresas adherentes'!$C10,'Empresas adherentes_input'!$D:$D,'Empresas adherentes'!G$1)</f>
        <v>28813</v>
      </c>
      <c r="H10">
        <f>SUMIFS('Empresas adherentes_input'!$I:$I,'Empresas adherentes_input'!$C:$C,'Empresas adherentes'!$C10,'Empresas adherentes_input'!$D:$D,'Empresas adherentes'!H$1)</f>
        <v>2516</v>
      </c>
      <c r="I10">
        <f>SUMIFS('Empresas adherentes_input'!$I:$I,'Empresas adherentes_input'!$C:$C,'Empresas adherentes'!$C10,'Empresas adherentes_input'!$D:$D,'Empresas adherentes'!I$1)</f>
        <v>38245</v>
      </c>
      <c r="J10">
        <f>SUMIFS('Empresas adherentes_input'!$I:$I,'Empresas adherentes_input'!$C:$C,'Empresas adherentes'!$C10,'Empresas adherentes_input'!$D:$D,'Empresas adherentes'!J$1)</f>
        <v>79696</v>
      </c>
      <c r="K10">
        <f>SUMIFS('Empresas adherentes_input'!$I:$I,'Empresas adherentes_input'!$C:$C,'Empresas adherentes'!$C10,'Empresas adherentes_input'!$D:$D,'Empresas adherentes'!K$1)</f>
        <v>22815</v>
      </c>
      <c r="L10">
        <f>SUMIFS('Empresas adherentes_input'!$I:$I,'Empresas adherentes_input'!$C:$C,'Empresas adherentes'!$C10,'Empresas adherentes_input'!$D:$D,'Empresas adherentes'!L$1)</f>
        <v>41748</v>
      </c>
      <c r="M10">
        <f>SUMIFS('Empresas adherentes_input'!$I:$I,'Empresas adherentes_input'!$C:$C,'Empresas adherentes'!$C10,'Empresas adherentes_input'!$D:$D,'Empresas adherentes'!M$1)</f>
        <v>9056</v>
      </c>
      <c r="N10">
        <f>SUMIFS('Empresas adherentes_input'!$I:$I,'Empresas adherentes_input'!$C:$C,'Empresas adherentes'!$C10,'Empresas adherentes_input'!$D:$D,'Empresas adherentes'!N$1)</f>
        <v>63359</v>
      </c>
      <c r="O10">
        <f>SUMIFS('Empresas adherentes_input'!$I:$I,'Empresas adherentes_input'!$C:$C,'Empresas adherentes'!$C10,'Empresas adherentes_input'!$D:$D,'Empresas adherentes'!O$1)</f>
        <v>888</v>
      </c>
      <c r="P10">
        <f>SUMIFS('Empresas adherentes_input'!$I:$I,'Empresas adherentes_input'!$C:$C,'Empresas adherentes'!$C10,'Empresas adherentes_input'!$D:$D,'Empresas adherentes'!P$1)</f>
        <v>9748</v>
      </c>
      <c r="Q10">
        <f>SUMIFS('Empresas adherentes_input'!$I:$I,'Empresas adherentes_input'!$C:$C,'Empresas adherentes'!$C10,'Empresas adherentes_input'!$D:$D,'Empresas adherentes'!Q$1)</f>
        <v>17988</v>
      </c>
      <c r="R10">
        <f>SUMIFS('Empresas adherentes_input'!$I:$I,'Empresas adherentes_input'!$C:$C,'Empresas adherentes'!$C10,'Empresas adherentes_input'!$D:$D,'Empresas adherentes'!R$1)</f>
        <v>29395</v>
      </c>
      <c r="S10">
        <f>SUMIFS('Empresas adherentes_input'!$I:$I,'Empresas adherentes_input'!$C:$C,'Empresas adherentes'!$C10,'Empresas adherentes_input'!$D:$D,'Empresas adherentes'!S$1)</f>
        <v>149412</v>
      </c>
      <c r="T10">
        <f>SUMIFS('Empresas adherentes_input'!$I:$I,'Empresas adherentes_input'!$C:$C,'Empresas adherentes'!$C10,'Empresas adherentes_input'!$D:$D,'Empresas adherentes'!T$1)</f>
        <v>158</v>
      </c>
      <c r="U10" t="str">
        <f t="shared" si="1"/>
        <v>6.1%</v>
      </c>
      <c r="V10" t="str">
        <f t="shared" si="2"/>
        <v>0.3%</v>
      </c>
      <c r="W10" t="str">
        <f t="shared" si="3"/>
        <v>0.2%</v>
      </c>
      <c r="X10" t="str">
        <f t="shared" si="4"/>
        <v>5.4%</v>
      </c>
      <c r="Y10" t="str">
        <f t="shared" si="5"/>
        <v>0.5%</v>
      </c>
      <c r="Z10" t="str">
        <f t="shared" si="6"/>
        <v>7.2%</v>
      </c>
      <c r="AA10" t="str">
        <f t="shared" si="7"/>
        <v>15.1%</v>
      </c>
      <c r="AB10" t="str">
        <f t="shared" si="8"/>
        <v>4.3%</v>
      </c>
      <c r="AC10" t="str">
        <f t="shared" si="9"/>
        <v>7.9%</v>
      </c>
      <c r="AD10" t="str">
        <f t="shared" si="10"/>
        <v>1.7%</v>
      </c>
      <c r="AE10" t="str">
        <f t="shared" si="11"/>
        <v>12%</v>
      </c>
      <c r="AF10" t="str">
        <f t="shared" si="12"/>
        <v>0.2%</v>
      </c>
      <c r="AG10" t="str">
        <f t="shared" si="13"/>
        <v>1.8%</v>
      </c>
      <c r="AH10" t="str">
        <f t="shared" si="14"/>
        <v>3.4%</v>
      </c>
      <c r="AI10" t="str">
        <f t="shared" si="15"/>
        <v>5.6%</v>
      </c>
      <c r="AJ10" t="str">
        <f t="shared" si="16"/>
        <v>28.2%</v>
      </c>
      <c r="AK10" t="str">
        <f t="shared" si="17"/>
        <v>0.03%</v>
      </c>
    </row>
    <row r="11" spans="1:37" x14ac:dyDescent="0.25">
      <c r="A11">
        <v>2018</v>
      </c>
      <c r="B11">
        <v>10</v>
      </c>
      <c r="C11" s="64" t="s">
        <v>78</v>
      </c>
      <c r="D11">
        <f>SUMIFS('Empresas adherentes_input'!$I:$I,'Empresas adherentes_input'!$C:$C,'Empresas adherentes'!$C11,'Empresas adherentes_input'!$D:$D,'Empresas adherentes'!D$1)</f>
        <v>32553</v>
      </c>
      <c r="E11">
        <f>SUMIFS('Empresas adherentes_input'!$I:$I,'Empresas adherentes_input'!$C:$C,'Empresas adherentes'!$C11,'Empresas adherentes_input'!$D:$D,'Empresas adherentes'!E$1)</f>
        <v>1412</v>
      </c>
      <c r="F11">
        <f>SUMIFS('Empresas adherentes_input'!$I:$I,'Empresas adherentes_input'!$C:$C,'Empresas adherentes'!$C11,'Empresas adherentes_input'!$D:$D,'Empresas adherentes'!F$1)</f>
        <v>1290</v>
      </c>
      <c r="G11">
        <f>SUMIFS('Empresas adherentes_input'!$I:$I,'Empresas adherentes_input'!$C:$C,'Empresas adherentes'!$C11,'Empresas adherentes_input'!$D:$D,'Empresas adherentes'!G$1)</f>
        <v>28871</v>
      </c>
      <c r="H11">
        <f>SUMIFS('Empresas adherentes_input'!$I:$I,'Empresas adherentes_input'!$C:$C,'Empresas adherentes'!$C11,'Empresas adherentes_input'!$D:$D,'Empresas adherentes'!H$1)</f>
        <v>2526</v>
      </c>
      <c r="I11">
        <f>SUMIFS('Empresas adherentes_input'!$I:$I,'Empresas adherentes_input'!$C:$C,'Empresas adherentes'!$C11,'Empresas adherentes_input'!$D:$D,'Empresas adherentes'!I$1)</f>
        <v>38298</v>
      </c>
      <c r="J11">
        <f>SUMIFS('Empresas adherentes_input'!$I:$I,'Empresas adherentes_input'!$C:$C,'Empresas adherentes'!$C11,'Empresas adherentes_input'!$D:$D,'Empresas adherentes'!J$1)</f>
        <v>80500</v>
      </c>
      <c r="K11">
        <f>SUMIFS('Empresas adherentes_input'!$I:$I,'Empresas adherentes_input'!$C:$C,'Empresas adherentes'!$C11,'Empresas adherentes_input'!$D:$D,'Empresas adherentes'!K$1)</f>
        <v>23058</v>
      </c>
      <c r="L11">
        <f>SUMIFS('Empresas adherentes_input'!$I:$I,'Empresas adherentes_input'!$C:$C,'Empresas adherentes'!$C11,'Empresas adherentes_input'!$D:$D,'Empresas adherentes'!L$1)</f>
        <v>42027</v>
      </c>
      <c r="M11">
        <f>SUMIFS('Empresas adherentes_input'!$I:$I,'Empresas adherentes_input'!$C:$C,'Empresas adherentes'!$C11,'Empresas adherentes_input'!$D:$D,'Empresas adherentes'!M$1)</f>
        <v>9164</v>
      </c>
      <c r="N11">
        <f>SUMIFS('Empresas adherentes_input'!$I:$I,'Empresas adherentes_input'!$C:$C,'Empresas adherentes'!$C11,'Empresas adherentes_input'!$D:$D,'Empresas adherentes'!N$1)</f>
        <v>64258</v>
      </c>
      <c r="O11">
        <f>SUMIFS('Empresas adherentes_input'!$I:$I,'Empresas adherentes_input'!$C:$C,'Empresas adherentes'!$C11,'Empresas adherentes_input'!$D:$D,'Empresas adherentes'!O$1)</f>
        <v>897</v>
      </c>
      <c r="P11">
        <f>SUMIFS('Empresas adherentes_input'!$I:$I,'Empresas adherentes_input'!$C:$C,'Empresas adherentes'!$C11,'Empresas adherentes_input'!$D:$D,'Empresas adherentes'!P$1)</f>
        <v>9759</v>
      </c>
      <c r="Q11">
        <f>SUMIFS('Empresas adherentes_input'!$I:$I,'Empresas adherentes_input'!$C:$C,'Empresas adherentes'!$C11,'Empresas adherentes_input'!$D:$D,'Empresas adherentes'!Q$1)</f>
        <v>18763</v>
      </c>
      <c r="R11">
        <f>SUMIFS('Empresas adherentes_input'!$I:$I,'Empresas adherentes_input'!$C:$C,'Empresas adherentes'!$C11,'Empresas adherentes_input'!$D:$D,'Empresas adherentes'!R$1)</f>
        <v>30671</v>
      </c>
      <c r="S11">
        <f>SUMIFS('Empresas adherentes_input'!$I:$I,'Empresas adherentes_input'!$C:$C,'Empresas adherentes'!$C11,'Empresas adherentes_input'!$D:$D,'Empresas adherentes'!S$1)</f>
        <v>158471</v>
      </c>
      <c r="T11">
        <f>SUMIFS('Empresas adherentes_input'!$I:$I,'Empresas adherentes_input'!$C:$C,'Empresas adherentes'!$C11,'Empresas adherentes_input'!$D:$D,'Empresas adherentes'!T$1)</f>
        <v>163</v>
      </c>
      <c r="U11" t="str">
        <f t="shared" si="1"/>
        <v>6%</v>
      </c>
      <c r="V11" t="str">
        <f t="shared" si="2"/>
        <v>0.3%</v>
      </c>
      <c r="W11" t="str">
        <f t="shared" si="3"/>
        <v>0.2%</v>
      </c>
      <c r="X11" t="str">
        <f t="shared" si="4"/>
        <v>5.3%</v>
      </c>
      <c r="Y11" t="str">
        <f t="shared" si="5"/>
        <v>0.5%</v>
      </c>
      <c r="Z11" t="str">
        <f t="shared" si="6"/>
        <v>7.1%</v>
      </c>
      <c r="AA11" t="str">
        <f t="shared" si="7"/>
        <v>14.8%</v>
      </c>
      <c r="AB11" t="str">
        <f t="shared" si="8"/>
        <v>4.2%</v>
      </c>
      <c r="AC11" t="str">
        <f t="shared" si="9"/>
        <v>7.7%</v>
      </c>
      <c r="AD11" t="str">
        <f t="shared" si="10"/>
        <v>1.7%</v>
      </c>
      <c r="AE11" t="str">
        <f t="shared" si="11"/>
        <v>11.8%</v>
      </c>
      <c r="AF11" t="str">
        <f t="shared" si="12"/>
        <v>0.2%</v>
      </c>
      <c r="AG11" t="str">
        <f t="shared" si="13"/>
        <v>1.8%</v>
      </c>
      <c r="AH11" t="str">
        <f t="shared" si="14"/>
        <v>3.5%</v>
      </c>
      <c r="AI11" t="str">
        <f t="shared" si="15"/>
        <v>5.7%</v>
      </c>
      <c r="AJ11" t="str">
        <f t="shared" si="16"/>
        <v>29.2%</v>
      </c>
      <c r="AK11" t="str">
        <f t="shared" si="17"/>
        <v>0.03%</v>
      </c>
    </row>
    <row r="12" spans="1:37" x14ac:dyDescent="0.25">
      <c r="A12">
        <v>2018</v>
      </c>
      <c r="B12">
        <v>11</v>
      </c>
      <c r="C12" s="64" t="s">
        <v>79</v>
      </c>
      <c r="D12">
        <f>SUMIFS('Empresas adherentes_input'!$I:$I,'Empresas adherentes_input'!$C:$C,'Empresas adherentes'!$C12,'Empresas adherentes_input'!$D:$D,'Empresas adherentes'!D$1)</f>
        <v>32848</v>
      </c>
      <c r="E12">
        <f>SUMIFS('Empresas adherentes_input'!$I:$I,'Empresas adherentes_input'!$C:$C,'Empresas adherentes'!$C12,'Empresas adherentes_input'!$D:$D,'Empresas adherentes'!E$1)</f>
        <v>1439</v>
      </c>
      <c r="F12">
        <f>SUMIFS('Empresas adherentes_input'!$I:$I,'Empresas adherentes_input'!$C:$C,'Empresas adherentes'!$C12,'Empresas adherentes_input'!$D:$D,'Empresas adherentes'!F$1)</f>
        <v>1296</v>
      </c>
      <c r="G12">
        <f>SUMIFS('Empresas adherentes_input'!$I:$I,'Empresas adherentes_input'!$C:$C,'Empresas adherentes'!$C12,'Empresas adherentes_input'!$D:$D,'Empresas adherentes'!G$1)</f>
        <v>29071</v>
      </c>
      <c r="H12">
        <f>SUMIFS('Empresas adherentes_input'!$I:$I,'Empresas adherentes_input'!$C:$C,'Empresas adherentes'!$C12,'Empresas adherentes_input'!$D:$D,'Empresas adherentes'!H$1)</f>
        <v>2535</v>
      </c>
      <c r="I12">
        <f>SUMIFS('Empresas adherentes_input'!$I:$I,'Empresas adherentes_input'!$C:$C,'Empresas adherentes'!$C12,'Empresas adherentes_input'!$D:$D,'Empresas adherentes'!I$1)</f>
        <v>38745</v>
      </c>
      <c r="J12">
        <f>SUMIFS('Empresas adherentes_input'!$I:$I,'Empresas adherentes_input'!$C:$C,'Empresas adherentes'!$C12,'Empresas adherentes_input'!$D:$D,'Empresas adherentes'!J$1)</f>
        <v>81076</v>
      </c>
      <c r="K12">
        <f>SUMIFS('Empresas adherentes_input'!$I:$I,'Empresas adherentes_input'!$C:$C,'Empresas adherentes'!$C12,'Empresas adherentes_input'!$D:$D,'Empresas adherentes'!K$1)</f>
        <v>23289</v>
      </c>
      <c r="L12">
        <f>SUMIFS('Empresas adherentes_input'!$I:$I,'Empresas adherentes_input'!$C:$C,'Empresas adherentes'!$C12,'Empresas adherentes_input'!$D:$D,'Empresas adherentes'!L$1)</f>
        <v>42189</v>
      </c>
      <c r="M12">
        <f>SUMIFS('Empresas adherentes_input'!$I:$I,'Empresas adherentes_input'!$C:$C,'Empresas adherentes'!$C12,'Empresas adherentes_input'!$D:$D,'Empresas adherentes'!M$1)</f>
        <v>9214</v>
      </c>
      <c r="N12">
        <f>SUMIFS('Empresas adherentes_input'!$I:$I,'Empresas adherentes_input'!$C:$C,'Empresas adherentes'!$C12,'Empresas adherentes_input'!$D:$D,'Empresas adherentes'!N$1)</f>
        <v>64562</v>
      </c>
      <c r="O12">
        <f>SUMIFS('Empresas adherentes_input'!$I:$I,'Empresas adherentes_input'!$C:$C,'Empresas adherentes'!$C12,'Empresas adherentes_input'!$D:$D,'Empresas adherentes'!O$1)</f>
        <v>896</v>
      </c>
      <c r="P12">
        <f>SUMIFS('Empresas adherentes_input'!$I:$I,'Empresas adherentes_input'!$C:$C,'Empresas adherentes'!$C12,'Empresas adherentes_input'!$D:$D,'Empresas adherentes'!P$1)</f>
        <v>9749</v>
      </c>
      <c r="Q12">
        <f>SUMIFS('Empresas adherentes_input'!$I:$I,'Empresas adherentes_input'!$C:$C,'Empresas adherentes'!$C12,'Empresas adherentes_input'!$D:$D,'Empresas adherentes'!Q$1)</f>
        <v>18882</v>
      </c>
      <c r="R12">
        <f>SUMIFS('Empresas adherentes_input'!$I:$I,'Empresas adherentes_input'!$C:$C,'Empresas adherentes'!$C12,'Empresas adherentes_input'!$D:$D,'Empresas adherentes'!R$1)</f>
        <v>30844</v>
      </c>
      <c r="S12">
        <f>SUMIFS('Empresas adherentes_input'!$I:$I,'Empresas adherentes_input'!$C:$C,'Empresas adherentes'!$C12,'Empresas adherentes_input'!$D:$D,'Empresas adherentes'!S$1)</f>
        <v>154427</v>
      </c>
      <c r="T12">
        <f>SUMIFS('Empresas adherentes_input'!$I:$I,'Empresas adherentes_input'!$C:$C,'Empresas adherentes'!$C12,'Empresas adherentes_input'!$D:$D,'Empresas adherentes'!T$1)</f>
        <v>165</v>
      </c>
      <c r="U12" t="str">
        <f t="shared" si="1"/>
        <v>6.1%</v>
      </c>
      <c r="V12" t="str">
        <f t="shared" si="2"/>
        <v>0.3%</v>
      </c>
      <c r="W12" t="str">
        <f t="shared" si="3"/>
        <v>0.2%</v>
      </c>
      <c r="X12" t="str">
        <f t="shared" si="4"/>
        <v>5.4%</v>
      </c>
      <c r="Y12" t="str">
        <f t="shared" si="5"/>
        <v>0.5%</v>
      </c>
      <c r="Z12" t="str">
        <f t="shared" si="6"/>
        <v>7.2%</v>
      </c>
      <c r="AA12" t="str">
        <f t="shared" si="7"/>
        <v>15%</v>
      </c>
      <c r="AB12" t="str">
        <f t="shared" si="8"/>
        <v>4.3%</v>
      </c>
      <c r="AC12" t="str">
        <f t="shared" si="9"/>
        <v>7.8%</v>
      </c>
      <c r="AD12" t="str">
        <f t="shared" si="10"/>
        <v>1.7%</v>
      </c>
      <c r="AE12" t="str">
        <f t="shared" si="11"/>
        <v>11.9%</v>
      </c>
      <c r="AF12" t="str">
        <f t="shared" si="12"/>
        <v>0.2%</v>
      </c>
      <c r="AG12" t="str">
        <f t="shared" si="13"/>
        <v>1.8%</v>
      </c>
      <c r="AH12" t="str">
        <f t="shared" si="14"/>
        <v>3.5%</v>
      </c>
      <c r="AI12" t="str">
        <f t="shared" si="15"/>
        <v>5.7%</v>
      </c>
      <c r="AJ12" t="str">
        <f t="shared" si="16"/>
        <v>28.5%</v>
      </c>
      <c r="AK12" t="str">
        <f t="shared" si="17"/>
        <v>0.03%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90"/>
  <sheetViews>
    <sheetView showGridLines="0" zoomScale="70" zoomScaleNormal="70" workbookViewId="0">
      <pane xSplit="4" ySplit="2" topLeftCell="E24" activePane="bottomRight" state="frozen"/>
      <selection pane="topRight" activeCell="D1" sqref="D1"/>
      <selection pane="bottomLeft" activeCell="A3" sqref="A3"/>
      <selection pane="bottomRight" activeCell="J42" sqref="J42"/>
    </sheetView>
  </sheetViews>
  <sheetFormatPr baseColWidth="10" defaultRowHeight="15" x14ac:dyDescent="0.25"/>
  <cols>
    <col min="4" max="4" width="43.42578125" bestFit="1" customWidth="1"/>
    <col min="5" max="5" width="16.42578125" customWidth="1"/>
    <col min="6" max="6" width="16.7109375" bestFit="1" customWidth="1"/>
    <col min="9" max="9" width="17.7109375" bestFit="1" customWidth="1"/>
  </cols>
  <sheetData>
    <row r="2" spans="1:10" x14ac:dyDescent="0.25">
      <c r="A2" t="s">
        <v>16</v>
      </c>
      <c r="B2" t="s">
        <v>17</v>
      </c>
      <c r="C2" t="s">
        <v>18</v>
      </c>
      <c r="D2" s="46" t="s">
        <v>64</v>
      </c>
      <c r="E2" s="48" t="s">
        <v>1</v>
      </c>
      <c r="F2" s="49" t="s">
        <v>2</v>
      </c>
      <c r="G2" s="50" t="s">
        <v>3</v>
      </c>
      <c r="H2" s="51" t="s">
        <v>4</v>
      </c>
      <c r="I2" s="60" t="s">
        <v>66</v>
      </c>
      <c r="J2" s="63" t="s">
        <v>68</v>
      </c>
    </row>
    <row r="3" spans="1:10" ht="15.75" x14ac:dyDescent="0.25">
      <c r="A3">
        <v>2018</v>
      </c>
      <c r="B3">
        <v>1</v>
      </c>
      <c r="C3" t="s">
        <v>5</v>
      </c>
      <c r="D3" s="52" t="s">
        <v>61</v>
      </c>
      <c r="E3" s="53">
        <v>626</v>
      </c>
      <c r="F3" s="54">
        <v>1329</v>
      </c>
      <c r="G3" s="54">
        <v>178</v>
      </c>
      <c r="H3" s="55">
        <v>2133</v>
      </c>
      <c r="I3" s="47">
        <v>4.1759262994023487E-2</v>
      </c>
      <c r="J3" s="47"/>
    </row>
    <row r="4" spans="1:10" ht="15.75" x14ac:dyDescent="0.25">
      <c r="A4">
        <v>2018</v>
      </c>
      <c r="B4">
        <v>1</v>
      </c>
      <c r="C4" t="s">
        <v>5</v>
      </c>
      <c r="D4" s="52" t="s">
        <v>62</v>
      </c>
      <c r="E4" s="53">
        <v>133</v>
      </c>
      <c r="F4" s="54">
        <v>282</v>
      </c>
      <c r="G4" s="54">
        <v>52</v>
      </c>
      <c r="H4" s="55">
        <v>467</v>
      </c>
      <c r="I4" s="47">
        <v>9.142792226070777E-3</v>
      </c>
      <c r="J4" s="47"/>
    </row>
    <row r="5" spans="1:10" ht="15.75" x14ac:dyDescent="0.25">
      <c r="A5">
        <v>2018</v>
      </c>
      <c r="B5">
        <v>1</v>
      </c>
      <c r="C5" t="s">
        <v>5</v>
      </c>
      <c r="D5" s="52" t="s">
        <v>63</v>
      </c>
      <c r="E5" s="39">
        <v>22</v>
      </c>
      <c r="F5" s="40">
        <v>49</v>
      </c>
      <c r="G5" s="40">
        <v>2</v>
      </c>
      <c r="H5" s="9">
        <v>73</v>
      </c>
      <c r="I5" s="47"/>
      <c r="J5" s="47"/>
    </row>
    <row r="6" spans="1:10" ht="15.75" x14ac:dyDescent="0.25">
      <c r="A6">
        <v>2018</v>
      </c>
      <c r="B6">
        <f>B3+1</f>
        <v>2</v>
      </c>
      <c r="C6" t="s">
        <v>6</v>
      </c>
      <c r="D6" s="52" t="s">
        <v>61</v>
      </c>
      <c r="E6" s="53">
        <v>570</v>
      </c>
      <c r="F6" s="54">
        <v>1219</v>
      </c>
      <c r="G6" s="54">
        <v>179</v>
      </c>
      <c r="H6" s="55">
        <v>1968</v>
      </c>
      <c r="I6" s="47">
        <v>4.3025550583533134E-2</v>
      </c>
      <c r="J6" s="47"/>
    </row>
    <row r="7" spans="1:10" ht="15.75" x14ac:dyDescent="0.25">
      <c r="A7">
        <v>2018</v>
      </c>
      <c r="B7">
        <f t="shared" ref="B7:B38" si="0">B4+1</f>
        <v>2</v>
      </c>
      <c r="C7" t="s">
        <v>6</v>
      </c>
      <c r="D7" s="52" t="s">
        <v>62</v>
      </c>
      <c r="E7" s="53">
        <v>106</v>
      </c>
      <c r="F7" s="54">
        <v>335</v>
      </c>
      <c r="G7" s="54">
        <v>54</v>
      </c>
      <c r="H7" s="55">
        <v>495</v>
      </c>
      <c r="I7" s="47">
        <v>1.0821975375431352E-2</v>
      </c>
      <c r="J7" s="47"/>
    </row>
    <row r="8" spans="1:10" ht="15.75" x14ac:dyDescent="0.25">
      <c r="A8">
        <v>2018</v>
      </c>
      <c r="B8">
        <f t="shared" si="0"/>
        <v>2</v>
      </c>
      <c r="C8" t="s">
        <v>6</v>
      </c>
      <c r="D8" s="52" t="s">
        <v>63</v>
      </c>
      <c r="E8" s="39">
        <v>17</v>
      </c>
      <c r="F8" s="40">
        <v>32</v>
      </c>
      <c r="G8" s="40">
        <v>0</v>
      </c>
      <c r="H8" s="9">
        <v>49</v>
      </c>
      <c r="I8" s="47" t="s">
        <v>67</v>
      </c>
      <c r="J8" s="47"/>
    </row>
    <row r="9" spans="1:10" ht="15.75" x14ac:dyDescent="0.25">
      <c r="A9">
        <v>2018</v>
      </c>
      <c r="B9">
        <f t="shared" si="0"/>
        <v>3</v>
      </c>
      <c r="C9" t="s">
        <v>7</v>
      </c>
      <c r="D9" s="52" t="s">
        <v>61</v>
      </c>
      <c r="E9" s="53">
        <v>594</v>
      </c>
      <c r="F9" s="54">
        <v>1315</v>
      </c>
      <c r="G9" s="54">
        <v>187</v>
      </c>
      <c r="H9" s="55">
        <v>2096</v>
      </c>
      <c r="I9" s="47">
        <v>4.0932523614423587E-2</v>
      </c>
      <c r="J9" s="47"/>
    </row>
    <row r="10" spans="1:10" ht="15.75" x14ac:dyDescent="0.25">
      <c r="A10">
        <v>2018</v>
      </c>
      <c r="B10">
        <f t="shared" si="0"/>
        <v>3</v>
      </c>
      <c r="C10" t="s">
        <v>7</v>
      </c>
      <c r="D10" s="52" t="s">
        <v>62</v>
      </c>
      <c r="E10" s="53">
        <v>110</v>
      </c>
      <c r="F10" s="54">
        <v>381</v>
      </c>
      <c r="G10" s="54">
        <v>64</v>
      </c>
      <c r="H10" s="55">
        <v>555</v>
      </c>
      <c r="I10" s="47">
        <v>1.0838526052483345E-2</v>
      </c>
      <c r="J10" s="47"/>
    </row>
    <row r="11" spans="1:10" ht="15.75" x14ac:dyDescent="0.25">
      <c r="A11">
        <v>2018</v>
      </c>
      <c r="B11">
        <f t="shared" si="0"/>
        <v>3</v>
      </c>
      <c r="C11" t="s">
        <v>7</v>
      </c>
      <c r="D11" s="52" t="s">
        <v>63</v>
      </c>
      <c r="E11" s="39">
        <v>24</v>
      </c>
      <c r="F11" s="40">
        <v>54</v>
      </c>
      <c r="G11" s="40">
        <v>0</v>
      </c>
      <c r="H11" s="9">
        <v>78</v>
      </c>
      <c r="I11" s="47" t="s">
        <v>67</v>
      </c>
      <c r="J11" s="47"/>
    </row>
    <row r="12" spans="1:10" ht="15.75" x14ac:dyDescent="0.25">
      <c r="A12">
        <v>2018</v>
      </c>
      <c r="B12">
        <f t="shared" si="0"/>
        <v>4</v>
      </c>
      <c r="C12" t="s">
        <v>8</v>
      </c>
      <c r="D12" s="52" t="s">
        <v>61</v>
      </c>
      <c r="E12" s="53">
        <v>568</v>
      </c>
      <c r="F12" s="54">
        <v>1209</v>
      </c>
      <c r="G12" s="54">
        <v>180</v>
      </c>
      <c r="H12" s="55">
        <v>1957</v>
      </c>
      <c r="I12" s="47">
        <v>3.9961275372826635E-2</v>
      </c>
      <c r="J12" s="47"/>
    </row>
    <row r="13" spans="1:10" ht="15.75" x14ac:dyDescent="0.25">
      <c r="A13">
        <v>2018</v>
      </c>
      <c r="B13">
        <f t="shared" si="0"/>
        <v>4</v>
      </c>
      <c r="C13" t="s">
        <v>8</v>
      </c>
      <c r="D13" s="52" t="s">
        <v>62</v>
      </c>
      <c r="E13" s="53">
        <v>141</v>
      </c>
      <c r="F13" s="54">
        <v>344</v>
      </c>
      <c r="G13" s="54">
        <v>61</v>
      </c>
      <c r="H13" s="55">
        <v>546</v>
      </c>
      <c r="I13" s="47">
        <v>1.1149134570037477E-2</v>
      </c>
      <c r="J13" s="47"/>
    </row>
    <row r="14" spans="1:10" ht="15.75" x14ac:dyDescent="0.25">
      <c r="A14">
        <v>2018</v>
      </c>
      <c r="B14">
        <f t="shared" si="0"/>
        <v>4</v>
      </c>
      <c r="C14" t="s">
        <v>8</v>
      </c>
      <c r="D14" s="52" t="s">
        <v>63</v>
      </c>
      <c r="E14" s="39">
        <v>21</v>
      </c>
      <c r="F14" s="40">
        <v>51</v>
      </c>
      <c r="G14" s="40">
        <v>0</v>
      </c>
      <c r="H14" s="9">
        <v>72</v>
      </c>
      <c r="I14" s="47" t="s">
        <v>67</v>
      </c>
      <c r="J14" s="47"/>
    </row>
    <row r="15" spans="1:10" ht="15.75" x14ac:dyDescent="0.25">
      <c r="A15">
        <v>2018</v>
      </c>
      <c r="B15">
        <f t="shared" si="0"/>
        <v>5</v>
      </c>
      <c r="C15" t="s">
        <v>0</v>
      </c>
      <c r="D15" s="52" t="s">
        <v>61</v>
      </c>
      <c r="E15" s="53">
        <v>605</v>
      </c>
      <c r="F15" s="54">
        <v>1217</v>
      </c>
      <c r="G15" s="54">
        <v>164</v>
      </c>
      <c r="H15" s="55">
        <v>1986</v>
      </c>
      <c r="I15" s="47">
        <v>3.9029107802962579E-2</v>
      </c>
      <c r="J15" s="47"/>
    </row>
    <row r="16" spans="1:10" ht="15.75" x14ac:dyDescent="0.25">
      <c r="A16">
        <v>2018</v>
      </c>
      <c r="B16">
        <f t="shared" si="0"/>
        <v>5</v>
      </c>
      <c r="C16" t="s">
        <v>0</v>
      </c>
      <c r="D16" s="52" t="s">
        <v>62</v>
      </c>
      <c r="E16" s="53">
        <v>118</v>
      </c>
      <c r="F16" s="54">
        <v>383</v>
      </c>
      <c r="G16" s="54">
        <v>62</v>
      </c>
      <c r="H16" s="55">
        <v>563</v>
      </c>
      <c r="I16" s="47">
        <v>1.1064142846459181E-2</v>
      </c>
      <c r="J16" s="47"/>
    </row>
    <row r="17" spans="1:10" ht="15.75" x14ac:dyDescent="0.25">
      <c r="A17">
        <v>2018</v>
      </c>
      <c r="B17">
        <f t="shared" si="0"/>
        <v>5</v>
      </c>
      <c r="C17" t="s">
        <v>0</v>
      </c>
      <c r="D17" s="52" t="s">
        <v>63</v>
      </c>
      <c r="E17" s="39">
        <v>25</v>
      </c>
      <c r="F17" s="40">
        <v>49</v>
      </c>
      <c r="G17" s="40">
        <v>1</v>
      </c>
      <c r="H17" s="9">
        <v>75</v>
      </c>
      <c r="I17" s="47" t="s">
        <v>67</v>
      </c>
      <c r="J17" s="47"/>
    </row>
    <row r="18" spans="1:10" ht="15.75" x14ac:dyDescent="0.25">
      <c r="A18">
        <v>2018</v>
      </c>
      <c r="B18">
        <f t="shared" si="0"/>
        <v>6</v>
      </c>
      <c r="C18" t="s">
        <v>9</v>
      </c>
      <c r="D18" s="52" t="s">
        <v>61</v>
      </c>
      <c r="E18" s="53">
        <v>591</v>
      </c>
      <c r="F18" s="54">
        <v>1164</v>
      </c>
      <c r="G18" s="54">
        <v>174</v>
      </c>
      <c r="H18" s="55">
        <v>1929</v>
      </c>
      <c r="I18" s="47">
        <v>3.9203584022236435E-2</v>
      </c>
      <c r="J18" s="47"/>
    </row>
    <row r="19" spans="1:10" ht="15.75" x14ac:dyDescent="0.25">
      <c r="A19">
        <v>2018</v>
      </c>
      <c r="B19">
        <f t="shared" si="0"/>
        <v>6</v>
      </c>
      <c r="C19" t="s">
        <v>9</v>
      </c>
      <c r="D19" s="52" t="s">
        <v>62</v>
      </c>
      <c r="E19" s="53">
        <v>136</v>
      </c>
      <c r="F19" s="54">
        <v>331</v>
      </c>
      <c r="G19" s="54">
        <v>55</v>
      </c>
      <c r="H19" s="55">
        <v>522</v>
      </c>
      <c r="I19" s="47">
        <v>1.0608745909594307E-2</v>
      </c>
      <c r="J19" s="47"/>
    </row>
    <row r="20" spans="1:10" ht="15.75" x14ac:dyDescent="0.25">
      <c r="A20">
        <v>2018</v>
      </c>
      <c r="B20">
        <f t="shared" si="0"/>
        <v>6</v>
      </c>
      <c r="C20" t="s">
        <v>9</v>
      </c>
      <c r="D20" s="52" t="s">
        <v>63</v>
      </c>
      <c r="E20" s="39">
        <v>16</v>
      </c>
      <c r="F20" s="40">
        <v>56</v>
      </c>
      <c r="G20" s="40">
        <v>0</v>
      </c>
      <c r="H20" s="9">
        <v>72</v>
      </c>
      <c r="I20" s="47" t="s">
        <v>67</v>
      </c>
      <c r="J20" s="47"/>
    </row>
    <row r="21" spans="1:10" ht="15.75" x14ac:dyDescent="0.25">
      <c r="A21">
        <v>2018</v>
      </c>
      <c r="B21">
        <f t="shared" si="0"/>
        <v>7</v>
      </c>
      <c r="C21" t="s">
        <v>10</v>
      </c>
      <c r="D21" s="52" t="s">
        <v>61</v>
      </c>
      <c r="E21" s="53">
        <v>531</v>
      </c>
      <c r="F21" s="54">
        <v>1126</v>
      </c>
      <c r="G21" s="54">
        <v>169</v>
      </c>
      <c r="H21" s="55">
        <v>1826</v>
      </c>
      <c r="I21" s="47">
        <v>3.5941338541319513E-2</v>
      </c>
      <c r="J21" s="47"/>
    </row>
    <row r="22" spans="1:10" ht="15.75" x14ac:dyDescent="0.25">
      <c r="A22">
        <v>2018</v>
      </c>
      <c r="B22">
        <f t="shared" si="0"/>
        <v>7</v>
      </c>
      <c r="C22" t="s">
        <v>10</v>
      </c>
      <c r="D22" s="52" t="s">
        <v>62</v>
      </c>
      <c r="E22" s="53">
        <v>131</v>
      </c>
      <c r="F22" s="54">
        <v>315</v>
      </c>
      <c r="G22" s="54">
        <v>49</v>
      </c>
      <c r="H22" s="55">
        <v>495</v>
      </c>
      <c r="I22" s="47">
        <v>9.7431339419239652E-3</v>
      </c>
      <c r="J22" s="47"/>
    </row>
    <row r="23" spans="1:10" ht="15.75" x14ac:dyDescent="0.25">
      <c r="A23">
        <v>2018</v>
      </c>
      <c r="B23">
        <f t="shared" si="0"/>
        <v>7</v>
      </c>
      <c r="C23" t="s">
        <v>10</v>
      </c>
      <c r="D23" s="52" t="s">
        <v>63</v>
      </c>
      <c r="E23" s="39">
        <v>7</v>
      </c>
      <c r="F23" s="40">
        <v>43</v>
      </c>
      <c r="G23" s="40">
        <v>1</v>
      </c>
      <c r="H23" s="9">
        <v>51</v>
      </c>
      <c r="I23" s="47" t="s">
        <v>67</v>
      </c>
      <c r="J23" s="47"/>
    </row>
    <row r="24" spans="1:10" ht="15.75" x14ac:dyDescent="0.25">
      <c r="A24">
        <v>2018</v>
      </c>
      <c r="B24">
        <f t="shared" si="0"/>
        <v>8</v>
      </c>
      <c r="C24" t="s">
        <v>11</v>
      </c>
      <c r="D24" s="52" t="s">
        <v>61</v>
      </c>
      <c r="E24" s="53">
        <v>614</v>
      </c>
      <c r="F24" s="54">
        <v>1194</v>
      </c>
      <c r="G24" s="54">
        <v>157</v>
      </c>
      <c r="H24" s="55">
        <v>1965</v>
      </c>
      <c r="I24" s="47">
        <v>3.8067259084101399E-2</v>
      </c>
      <c r="J24" s="47"/>
    </row>
    <row r="25" spans="1:10" ht="15.75" x14ac:dyDescent="0.25">
      <c r="A25">
        <v>2018</v>
      </c>
      <c r="B25">
        <f t="shared" si="0"/>
        <v>8</v>
      </c>
      <c r="C25" t="s">
        <v>11</v>
      </c>
      <c r="D25" s="52" t="s">
        <v>62</v>
      </c>
      <c r="E25" s="53">
        <v>137</v>
      </c>
      <c r="F25" s="54">
        <v>298</v>
      </c>
      <c r="G25" s="54">
        <v>45</v>
      </c>
      <c r="H25" s="55">
        <v>480</v>
      </c>
      <c r="I25" s="47">
        <v>9.2988724480247698E-3</v>
      </c>
      <c r="J25" s="47"/>
    </row>
    <row r="26" spans="1:10" ht="15.75" x14ac:dyDescent="0.25">
      <c r="A26">
        <v>2018</v>
      </c>
      <c r="B26">
        <f t="shared" si="0"/>
        <v>8</v>
      </c>
      <c r="C26" t="s">
        <v>11</v>
      </c>
      <c r="D26" s="52" t="s">
        <v>63</v>
      </c>
      <c r="E26" s="39">
        <v>6</v>
      </c>
      <c r="F26" s="40">
        <v>49</v>
      </c>
      <c r="G26" s="40">
        <v>4</v>
      </c>
      <c r="H26" s="9">
        <v>59</v>
      </c>
      <c r="I26" s="47" t="s">
        <v>67</v>
      </c>
      <c r="J26" s="47"/>
    </row>
    <row r="27" spans="1:10" ht="15.75" x14ac:dyDescent="0.25">
      <c r="A27">
        <v>2018</v>
      </c>
      <c r="B27">
        <f t="shared" si="0"/>
        <v>9</v>
      </c>
      <c r="C27" t="s">
        <v>12</v>
      </c>
      <c r="D27" s="52" t="s">
        <v>61</v>
      </c>
      <c r="E27" s="53">
        <v>422</v>
      </c>
      <c r="F27" s="54">
        <v>920</v>
      </c>
      <c r="G27" s="54">
        <v>106</v>
      </c>
      <c r="H27" s="55">
        <v>1448</v>
      </c>
      <c r="I27" s="47">
        <v>2.9585941247958866E-2</v>
      </c>
      <c r="J27" s="47"/>
    </row>
    <row r="28" spans="1:10" ht="15.75" x14ac:dyDescent="0.25">
      <c r="A28">
        <v>2018</v>
      </c>
      <c r="B28">
        <f t="shared" si="0"/>
        <v>9</v>
      </c>
      <c r="C28" t="s">
        <v>12</v>
      </c>
      <c r="D28" s="52" t="s">
        <v>62</v>
      </c>
      <c r="E28" s="53">
        <v>68</v>
      </c>
      <c r="F28" s="54">
        <v>222</v>
      </c>
      <c r="G28" s="54">
        <v>29</v>
      </c>
      <c r="H28" s="55">
        <v>319</v>
      </c>
      <c r="I28" s="47">
        <v>6.5178972776925971E-3</v>
      </c>
      <c r="J28" s="47"/>
    </row>
    <row r="29" spans="1:10" ht="15.75" x14ac:dyDescent="0.25">
      <c r="A29">
        <v>2018</v>
      </c>
      <c r="B29">
        <f t="shared" si="0"/>
        <v>9</v>
      </c>
      <c r="C29" t="s">
        <v>12</v>
      </c>
      <c r="D29" s="52" t="s">
        <v>63</v>
      </c>
      <c r="E29" s="39">
        <v>13</v>
      </c>
      <c r="F29" s="40">
        <v>36</v>
      </c>
      <c r="G29" s="40">
        <v>1</v>
      </c>
      <c r="H29" s="9">
        <v>50</v>
      </c>
      <c r="I29" s="47" t="s">
        <v>67</v>
      </c>
      <c r="J29" s="47"/>
    </row>
    <row r="30" spans="1:10" ht="15.75" x14ac:dyDescent="0.25">
      <c r="A30">
        <v>2018</v>
      </c>
      <c r="B30">
        <f t="shared" si="0"/>
        <v>10</v>
      </c>
      <c r="C30" t="s">
        <v>13</v>
      </c>
      <c r="D30" s="52" t="s">
        <v>61</v>
      </c>
      <c r="E30" s="53">
        <v>582</v>
      </c>
      <c r="F30" s="54">
        <v>1369</v>
      </c>
      <c r="G30" s="54">
        <v>190</v>
      </c>
      <c r="H30" s="55">
        <v>2141</v>
      </c>
      <c r="I30" s="47">
        <v>4.0568194035434879E-2</v>
      </c>
      <c r="J30" s="47"/>
    </row>
    <row r="31" spans="1:10" ht="15.75" x14ac:dyDescent="0.25">
      <c r="A31">
        <v>2018</v>
      </c>
      <c r="B31">
        <f t="shared" si="0"/>
        <v>10</v>
      </c>
      <c r="C31" t="s">
        <v>13</v>
      </c>
      <c r="D31" s="52" t="s">
        <v>62</v>
      </c>
      <c r="E31" s="53">
        <v>136</v>
      </c>
      <c r="F31" s="54">
        <v>368</v>
      </c>
      <c r="G31" s="54">
        <v>39</v>
      </c>
      <c r="H31" s="55">
        <v>543</v>
      </c>
      <c r="I31" s="47">
        <v>1.0288897413003801E-2</v>
      </c>
      <c r="J31" s="47"/>
    </row>
    <row r="32" spans="1:10" ht="15.75" x14ac:dyDescent="0.25">
      <c r="A32">
        <v>2018</v>
      </c>
      <c r="B32">
        <f t="shared" si="0"/>
        <v>10</v>
      </c>
      <c r="C32" t="s">
        <v>13</v>
      </c>
      <c r="D32" s="52" t="s">
        <v>63</v>
      </c>
      <c r="E32" s="39">
        <v>9</v>
      </c>
      <c r="F32" s="40">
        <v>50</v>
      </c>
      <c r="G32" s="40">
        <v>1</v>
      </c>
      <c r="H32" s="9">
        <v>60</v>
      </c>
      <c r="I32" s="47" t="s">
        <v>67</v>
      </c>
      <c r="J32" s="47"/>
    </row>
    <row r="33" spans="1:10" ht="15.75" x14ac:dyDescent="0.25">
      <c r="A33">
        <v>2018</v>
      </c>
      <c r="B33">
        <f t="shared" si="0"/>
        <v>11</v>
      </c>
      <c r="C33" t="s">
        <v>14</v>
      </c>
      <c r="D33" s="52" t="s">
        <v>61</v>
      </c>
      <c r="E33" s="53">
        <v>597</v>
      </c>
      <c r="F33" s="54">
        <v>1328</v>
      </c>
      <c r="G33" s="54">
        <v>150</v>
      </c>
      <c r="H33" s="55">
        <v>2075</v>
      </c>
      <c r="I33" s="47">
        <v>3.9791432213105021E-2</v>
      </c>
      <c r="J33" s="47"/>
    </row>
    <row r="34" spans="1:10" ht="15.75" x14ac:dyDescent="0.25">
      <c r="A34">
        <v>2018</v>
      </c>
      <c r="B34">
        <f t="shared" si="0"/>
        <v>11</v>
      </c>
      <c r="C34" t="s">
        <v>14</v>
      </c>
      <c r="D34" s="52" t="s">
        <v>62</v>
      </c>
      <c r="E34" s="53">
        <v>114</v>
      </c>
      <c r="F34" s="54">
        <v>348</v>
      </c>
      <c r="G34" s="54">
        <v>40</v>
      </c>
      <c r="H34" s="55">
        <v>502</v>
      </c>
      <c r="I34" s="47">
        <v>9.6266501064957676E-3</v>
      </c>
      <c r="J34" s="47"/>
    </row>
    <row r="35" spans="1:10" ht="15.75" x14ac:dyDescent="0.25">
      <c r="A35">
        <v>2018</v>
      </c>
      <c r="B35">
        <f t="shared" si="0"/>
        <v>11</v>
      </c>
      <c r="C35" t="s">
        <v>14</v>
      </c>
      <c r="D35" s="52" t="s">
        <v>63</v>
      </c>
      <c r="E35" s="39">
        <v>2</v>
      </c>
      <c r="F35" s="40">
        <v>33</v>
      </c>
      <c r="G35" s="40">
        <v>0</v>
      </c>
      <c r="H35" s="9">
        <v>35</v>
      </c>
      <c r="I35" s="47" t="s">
        <v>67</v>
      </c>
      <c r="J35" s="47"/>
    </row>
    <row r="36" spans="1:10" ht="15.75" x14ac:dyDescent="0.25">
      <c r="A36">
        <v>2018</v>
      </c>
      <c r="B36">
        <f t="shared" si="0"/>
        <v>12</v>
      </c>
      <c r="C36" t="s">
        <v>15</v>
      </c>
      <c r="D36" s="52" t="s">
        <v>61</v>
      </c>
      <c r="E36" s="53"/>
      <c r="F36" s="54"/>
      <c r="G36" s="54"/>
      <c r="H36" s="55"/>
      <c r="I36" s="47"/>
      <c r="J36" s="47"/>
    </row>
    <row r="37" spans="1:10" ht="15.75" x14ac:dyDescent="0.25">
      <c r="A37">
        <v>2018</v>
      </c>
      <c r="B37">
        <f t="shared" si="0"/>
        <v>12</v>
      </c>
      <c r="C37" t="s">
        <v>15</v>
      </c>
      <c r="D37" s="52" t="s">
        <v>62</v>
      </c>
      <c r="E37" s="53"/>
      <c r="F37" s="54"/>
      <c r="G37" s="54"/>
      <c r="H37" s="55"/>
      <c r="I37" s="47"/>
      <c r="J37" s="47"/>
    </row>
    <row r="38" spans="1:10" ht="15.75" x14ac:dyDescent="0.25">
      <c r="A38">
        <v>2018</v>
      </c>
      <c r="B38">
        <f t="shared" si="0"/>
        <v>12</v>
      </c>
      <c r="C38" t="s">
        <v>15</v>
      </c>
      <c r="D38" s="52" t="s">
        <v>63</v>
      </c>
      <c r="E38" s="39"/>
      <c r="F38" s="40"/>
      <c r="G38" s="40"/>
      <c r="H38" s="9"/>
      <c r="I38" s="47" t="s">
        <v>67</v>
      </c>
      <c r="J38" s="47"/>
    </row>
    <row r="39" spans="1:10" s="61" customFormat="1" ht="15.75" x14ac:dyDescent="0.25">
      <c r="A39">
        <v>2018</v>
      </c>
      <c r="B39"/>
      <c r="C39" t="s">
        <v>65</v>
      </c>
      <c r="D39" s="52" t="s">
        <v>83</v>
      </c>
      <c r="E39" s="53">
        <f>E3+E6+E9+E12+E15+E18+E21+E24+E27+E30+E33+E36</f>
        <v>6300</v>
      </c>
      <c r="F39" s="54">
        <f t="shared" ref="F39:H39" si="1">F3+F6+F9+F12+F15+F18+F21+F24+F27+F30+F33+F36</f>
        <v>13390</v>
      </c>
      <c r="G39" s="54">
        <f t="shared" si="1"/>
        <v>1834</v>
      </c>
      <c r="H39" s="55">
        <f t="shared" si="1"/>
        <v>21524</v>
      </c>
      <c r="I39" s="47">
        <f>AVERAGE(I3,I6,I9,I12,I15,I18,I21,I24,I27,I30,I33)</f>
        <v>3.8896860864720509E-2</v>
      </c>
      <c r="J39" s="62"/>
    </row>
    <row r="40" spans="1:10" s="61" customFormat="1" ht="15.75" x14ac:dyDescent="0.25">
      <c r="A40">
        <v>2018</v>
      </c>
      <c r="B40"/>
      <c r="C40" t="s">
        <v>65</v>
      </c>
      <c r="D40" s="52" t="s">
        <v>84</v>
      </c>
      <c r="E40" s="53">
        <f t="shared" ref="E40:H41" si="2">E4+E7+E10+E13+E16+E19+E22+E25+E28+E31+E34+E37</f>
        <v>1330</v>
      </c>
      <c r="F40" s="54">
        <f t="shared" si="2"/>
        <v>3607</v>
      </c>
      <c r="G40" s="54">
        <f t="shared" si="2"/>
        <v>550</v>
      </c>
      <c r="H40" s="55">
        <f t="shared" si="2"/>
        <v>5487</v>
      </c>
      <c r="I40" s="47">
        <f>AVERAGE(I4,I7,I10,I13,I16,I19,I22,I25,I28,I31,I34)</f>
        <v>9.9182516515652144E-3</v>
      </c>
      <c r="J40" s="62"/>
    </row>
    <row r="41" spans="1:10" s="61" customFormat="1" ht="15.75" x14ac:dyDescent="0.25">
      <c r="A41">
        <v>2018</v>
      </c>
      <c r="B41"/>
      <c r="C41" t="s">
        <v>65</v>
      </c>
      <c r="D41" s="52" t="s">
        <v>85</v>
      </c>
      <c r="E41" s="39">
        <f t="shared" si="2"/>
        <v>162</v>
      </c>
      <c r="F41" s="40">
        <f t="shared" si="2"/>
        <v>502</v>
      </c>
      <c r="G41" s="40">
        <f t="shared" si="2"/>
        <v>10</v>
      </c>
      <c r="H41" s="9">
        <f t="shared" si="2"/>
        <v>674</v>
      </c>
      <c r="I41" s="62"/>
      <c r="J41" s="62"/>
    </row>
    <row r="42" spans="1:10" ht="15.75" x14ac:dyDescent="0.25">
      <c r="A42">
        <v>2017</v>
      </c>
      <c r="C42" t="s">
        <v>65</v>
      </c>
      <c r="D42" s="52" t="s">
        <v>83</v>
      </c>
      <c r="E42" s="58">
        <v>6776</v>
      </c>
      <c r="F42" s="58">
        <v>15369</v>
      </c>
      <c r="G42" s="58">
        <v>2244</v>
      </c>
      <c r="H42" s="59">
        <v>24389</v>
      </c>
      <c r="I42" s="47">
        <v>4.1278716668410889E-2</v>
      </c>
      <c r="J42" s="47">
        <v>7.0000000000000007E-2</v>
      </c>
    </row>
    <row r="43" spans="1:10" ht="15.75" x14ac:dyDescent="0.25">
      <c r="A43">
        <v>2017</v>
      </c>
      <c r="C43" t="s">
        <v>65</v>
      </c>
      <c r="D43" s="52" t="s">
        <v>84</v>
      </c>
      <c r="E43" s="58">
        <v>1445</v>
      </c>
      <c r="F43" s="58">
        <v>4162</v>
      </c>
      <c r="G43" s="58">
        <v>745</v>
      </c>
      <c r="H43" s="59">
        <v>6352</v>
      </c>
      <c r="I43" s="47">
        <v>1.0750847032586247E-2</v>
      </c>
      <c r="J43" s="47" t="s">
        <v>67</v>
      </c>
    </row>
    <row r="44" spans="1:10" ht="15.75" x14ac:dyDescent="0.25">
      <c r="A44">
        <v>2017</v>
      </c>
      <c r="C44" t="s">
        <v>65</v>
      </c>
      <c r="D44" s="52" t="s">
        <v>85</v>
      </c>
      <c r="E44" s="58">
        <v>194</v>
      </c>
      <c r="F44" s="58">
        <v>436</v>
      </c>
      <c r="G44" s="58">
        <v>81</v>
      </c>
      <c r="H44" s="59">
        <v>711</v>
      </c>
      <c r="I44" s="47" t="s">
        <v>67</v>
      </c>
      <c r="J44" s="47" t="s">
        <v>67</v>
      </c>
    </row>
    <row r="45" spans="1:10" ht="15.75" x14ac:dyDescent="0.25">
      <c r="A45">
        <v>2016</v>
      </c>
      <c r="C45" t="s">
        <v>65</v>
      </c>
      <c r="D45" s="52" t="s">
        <v>83</v>
      </c>
      <c r="E45" s="56">
        <v>7143</v>
      </c>
      <c r="F45" s="56">
        <v>17612</v>
      </c>
      <c r="G45" s="56">
        <v>2665</v>
      </c>
      <c r="H45" s="57">
        <v>27420</v>
      </c>
      <c r="I45" s="47">
        <v>4.5999999999999999E-2</v>
      </c>
      <c r="J45" s="47">
        <v>7.6999999999999999E-2</v>
      </c>
    </row>
    <row r="46" spans="1:10" ht="15.75" x14ac:dyDescent="0.25">
      <c r="A46">
        <v>2016</v>
      </c>
      <c r="C46" t="s">
        <v>65</v>
      </c>
      <c r="D46" s="52" t="s">
        <v>84</v>
      </c>
      <c r="E46" s="56">
        <v>1489</v>
      </c>
      <c r="F46" s="56">
        <v>4567</v>
      </c>
      <c r="G46" s="56">
        <v>784</v>
      </c>
      <c r="H46" s="57">
        <v>6840</v>
      </c>
      <c r="I46" s="47">
        <v>1.2E-2</v>
      </c>
      <c r="J46" s="47" t="s">
        <v>67</v>
      </c>
    </row>
    <row r="47" spans="1:10" ht="15.75" x14ac:dyDescent="0.25">
      <c r="A47">
        <v>2016</v>
      </c>
      <c r="C47" t="s">
        <v>65</v>
      </c>
      <c r="D47" s="52" t="s">
        <v>85</v>
      </c>
      <c r="E47" s="56">
        <v>79</v>
      </c>
      <c r="F47" s="56">
        <v>345</v>
      </c>
      <c r="G47" s="56">
        <v>136</v>
      </c>
      <c r="H47" s="57">
        <v>560</v>
      </c>
      <c r="I47" s="47" t="s">
        <v>67</v>
      </c>
      <c r="J47" s="47" t="s">
        <v>67</v>
      </c>
    </row>
    <row r="48" spans="1:10" ht="15.75" x14ac:dyDescent="0.25">
      <c r="A48">
        <v>2015</v>
      </c>
      <c r="C48" t="s">
        <v>65</v>
      </c>
      <c r="D48" s="52" t="s">
        <v>83</v>
      </c>
      <c r="E48" s="56">
        <v>6598</v>
      </c>
      <c r="F48" s="56">
        <v>17226</v>
      </c>
      <c r="G48" s="56">
        <v>2677</v>
      </c>
      <c r="H48" s="57">
        <v>26501</v>
      </c>
      <c r="I48" s="47">
        <v>4.568163258270326E-2</v>
      </c>
      <c r="J48" s="47">
        <v>7.2999999999999995E-2</v>
      </c>
    </row>
    <row r="49" spans="1:10" ht="15.75" x14ac:dyDescent="0.25">
      <c r="A49">
        <v>2015</v>
      </c>
      <c r="C49" t="s">
        <v>65</v>
      </c>
      <c r="D49" s="52" t="s">
        <v>84</v>
      </c>
      <c r="E49" s="56">
        <v>1246</v>
      </c>
      <c r="F49" s="56">
        <v>4276</v>
      </c>
      <c r="G49" s="56">
        <v>674</v>
      </c>
      <c r="H49" s="57">
        <v>6196</v>
      </c>
      <c r="I49" s="47">
        <v>1.0680479811419546E-2</v>
      </c>
      <c r="J49" s="47" t="s">
        <v>67</v>
      </c>
    </row>
    <row r="50" spans="1:10" ht="15.75" x14ac:dyDescent="0.25">
      <c r="A50">
        <v>2015</v>
      </c>
      <c r="C50" t="s">
        <v>65</v>
      </c>
      <c r="D50" s="52" t="s">
        <v>85</v>
      </c>
      <c r="E50" s="56">
        <v>58</v>
      </c>
      <c r="F50" s="56">
        <v>403</v>
      </c>
      <c r="G50" s="56">
        <v>49</v>
      </c>
      <c r="H50" s="57">
        <v>510</v>
      </c>
      <c r="I50" s="47" t="s">
        <v>67</v>
      </c>
      <c r="J50" s="47" t="s">
        <v>67</v>
      </c>
    </row>
    <row r="51" spans="1:10" x14ac:dyDescent="0.25">
      <c r="I51" s="47"/>
      <c r="J51" s="47"/>
    </row>
    <row r="52" spans="1:10" x14ac:dyDescent="0.25">
      <c r="I52" s="47"/>
      <c r="J52" s="47"/>
    </row>
    <row r="53" spans="1:10" x14ac:dyDescent="0.25">
      <c r="I53" s="47"/>
      <c r="J53" s="47"/>
    </row>
    <row r="54" spans="1:10" x14ac:dyDescent="0.25">
      <c r="I54" s="47"/>
      <c r="J54" s="47"/>
    </row>
    <row r="55" spans="1:10" x14ac:dyDescent="0.25">
      <c r="I55" s="47"/>
      <c r="J55" s="47"/>
    </row>
    <row r="56" spans="1:10" x14ac:dyDescent="0.25">
      <c r="I56" s="47"/>
      <c r="J56" s="47"/>
    </row>
    <row r="57" spans="1:10" x14ac:dyDescent="0.25">
      <c r="I57" s="47"/>
      <c r="J57" s="47"/>
    </row>
    <row r="58" spans="1:10" x14ac:dyDescent="0.25">
      <c r="I58" s="47"/>
      <c r="J58" s="47"/>
    </row>
    <row r="59" spans="1:10" x14ac:dyDescent="0.25">
      <c r="I59" s="47"/>
      <c r="J59" s="47"/>
    </row>
    <row r="60" spans="1:10" x14ac:dyDescent="0.25">
      <c r="I60" s="47"/>
      <c r="J60" s="47"/>
    </row>
    <row r="61" spans="1:10" x14ac:dyDescent="0.25">
      <c r="I61" s="47"/>
      <c r="J61" s="47"/>
    </row>
    <row r="62" spans="1:10" x14ac:dyDescent="0.25">
      <c r="I62" s="47"/>
      <c r="J62" s="47"/>
    </row>
    <row r="63" spans="1:10" x14ac:dyDescent="0.25">
      <c r="I63" s="47"/>
      <c r="J63" s="47"/>
    </row>
    <row r="64" spans="1:10" x14ac:dyDescent="0.25">
      <c r="I64" s="47"/>
      <c r="J64" s="47"/>
    </row>
    <row r="65" spans="9:10" x14ac:dyDescent="0.25">
      <c r="I65" s="47"/>
      <c r="J65" s="47"/>
    </row>
    <row r="66" spans="9:10" x14ac:dyDescent="0.25">
      <c r="I66" s="47"/>
      <c r="J66" s="47"/>
    </row>
    <row r="67" spans="9:10" x14ac:dyDescent="0.25">
      <c r="I67" s="47"/>
      <c r="J67" s="47"/>
    </row>
    <row r="68" spans="9:10" x14ac:dyDescent="0.25">
      <c r="I68" s="47"/>
      <c r="J68" s="47"/>
    </row>
    <row r="69" spans="9:10" x14ac:dyDescent="0.25">
      <c r="I69" s="47"/>
      <c r="J69" s="47"/>
    </row>
    <row r="70" spans="9:10" x14ac:dyDescent="0.25">
      <c r="I70" s="47"/>
      <c r="J70" s="47"/>
    </row>
    <row r="71" spans="9:10" x14ac:dyDescent="0.25">
      <c r="I71" s="47"/>
    </row>
    <row r="72" spans="9:10" x14ac:dyDescent="0.25">
      <c r="I72" s="47"/>
    </row>
    <row r="73" spans="9:10" x14ac:dyDescent="0.25">
      <c r="I73" s="47"/>
    </row>
    <row r="74" spans="9:10" x14ac:dyDescent="0.25">
      <c r="I74" s="47"/>
    </row>
    <row r="75" spans="9:10" x14ac:dyDescent="0.25">
      <c r="I75" s="47"/>
    </row>
    <row r="76" spans="9:10" x14ac:dyDescent="0.25">
      <c r="I76" s="47"/>
    </row>
    <row r="77" spans="9:10" x14ac:dyDescent="0.25">
      <c r="I77" s="47"/>
    </row>
    <row r="78" spans="9:10" x14ac:dyDescent="0.25">
      <c r="I78" s="47"/>
    </row>
    <row r="79" spans="9:10" x14ac:dyDescent="0.25">
      <c r="I79" s="47"/>
    </row>
    <row r="80" spans="9:10" x14ac:dyDescent="0.25">
      <c r="I80" s="47"/>
    </row>
    <row r="81" spans="9:9" x14ac:dyDescent="0.25">
      <c r="I81" s="47"/>
    </row>
    <row r="82" spans="9:9" x14ac:dyDescent="0.25">
      <c r="I82" s="47"/>
    </row>
    <row r="83" spans="9:9" x14ac:dyDescent="0.25">
      <c r="I83" s="47"/>
    </row>
    <row r="84" spans="9:9" x14ac:dyDescent="0.25">
      <c r="I84" s="47"/>
    </row>
    <row r="85" spans="9:9" x14ac:dyDescent="0.25">
      <c r="I85" s="47"/>
    </row>
    <row r="86" spans="9:9" x14ac:dyDescent="0.25">
      <c r="I86" s="47"/>
    </row>
    <row r="87" spans="9:9" x14ac:dyDescent="0.25">
      <c r="I87" s="47"/>
    </row>
    <row r="88" spans="9:9" x14ac:dyDescent="0.25">
      <c r="I88" s="47"/>
    </row>
    <row r="89" spans="9:9" x14ac:dyDescent="0.25">
      <c r="I89" s="47"/>
    </row>
    <row r="90" spans="9:9" x14ac:dyDescent="0.25">
      <c r="I90" s="47"/>
    </row>
  </sheetData>
  <autoFilter ref="A2:I5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EMPRESAS SEGUN ACT</vt:lpstr>
      <vt:lpstr>TRABAJADORES</vt:lpstr>
      <vt:lpstr>XREGION</vt:lpstr>
      <vt:lpstr>Trabajadadores protegidos</vt:lpstr>
      <vt:lpstr>Trabajadores protegidos_input</vt:lpstr>
      <vt:lpstr>Empresas adherentes_input</vt:lpstr>
      <vt:lpstr>Empresas adherentes</vt:lpstr>
      <vt:lpstr>Accidentabilidad</vt:lpstr>
      <vt:lpstr>Accidentabilidad2</vt:lpstr>
      <vt:lpstr>Accidentabilidad2 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2019-12-19T17:29:13Z</dcterms:modified>
</cp:coreProperties>
</file>