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Marsa\Project Data\PORTO\course\udemyt\BI365\"/>
    </mc:Choice>
  </mc:AlternateContent>
  <bookViews>
    <workbookView xWindow="0" yWindow="0" windowWidth="23040" windowHeight="9675" activeTab="3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14" i="12" l="1"/>
  <c r="AG15" i="12"/>
  <c r="AG16" i="12"/>
  <c r="AG17" i="12"/>
  <c r="AI17" i="12" s="1"/>
  <c r="AK17" i="12" s="1"/>
  <c r="AG18" i="12"/>
  <c r="AG19" i="12"/>
  <c r="AG20" i="12"/>
  <c r="AG21" i="12"/>
  <c r="AI21" i="12" s="1"/>
  <c r="AK21" i="12" s="1"/>
  <c r="AG22" i="12"/>
  <c r="AG23" i="12"/>
  <c r="AG24" i="12"/>
  <c r="AG25" i="12"/>
  <c r="AI25" i="12" s="1"/>
  <c r="AK25" i="12" s="1"/>
  <c r="AG26" i="12"/>
  <c r="AG27" i="12"/>
  <c r="AG13" i="12"/>
  <c r="AK14" i="12"/>
  <c r="AM14" i="12" s="1"/>
  <c r="AK18" i="12"/>
  <c r="AN18" i="12" s="1"/>
  <c r="AK22" i="12"/>
  <c r="AM22" i="12" s="1"/>
  <c r="AK26" i="12"/>
  <c r="AN26" i="12" s="1"/>
  <c r="AI14" i="12"/>
  <c r="AI15" i="12"/>
  <c r="AK15" i="12" s="1"/>
  <c r="AI16" i="12"/>
  <c r="AK16" i="12" s="1"/>
  <c r="AI18" i="12"/>
  <c r="AI19" i="12"/>
  <c r="AK19" i="12" s="1"/>
  <c r="AI20" i="12"/>
  <c r="AK20" i="12" s="1"/>
  <c r="AI22" i="12"/>
  <c r="AI23" i="12"/>
  <c r="AK23" i="12" s="1"/>
  <c r="AI24" i="12"/>
  <c r="AK24" i="12" s="1"/>
  <c r="AI26" i="12"/>
  <c r="AI27" i="12"/>
  <c r="AK27" i="12" s="1"/>
  <c r="AI13" i="12"/>
  <c r="AK13" i="12" s="1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2" i="10"/>
  <c r="AC11" i="10"/>
  <c r="AN24" i="12" l="1"/>
  <c r="AM24" i="12"/>
  <c r="AN19" i="12"/>
  <c r="AM19" i="12"/>
  <c r="AM21" i="12"/>
  <c r="AN21" i="12"/>
  <c r="AN23" i="12"/>
  <c r="AM23" i="12"/>
  <c r="AM25" i="12"/>
  <c r="AN25" i="12"/>
  <c r="AN27" i="12"/>
  <c r="AM27" i="12"/>
  <c r="AN16" i="12"/>
  <c r="AM16" i="12"/>
  <c r="AM17" i="12"/>
  <c r="AN17" i="12"/>
  <c r="AM20" i="12"/>
  <c r="AN20" i="12"/>
  <c r="AN15" i="12"/>
  <c r="AM15" i="12"/>
  <c r="AN22" i="12"/>
  <c r="AN14" i="12"/>
  <c r="AM26" i="12"/>
  <c r="AM18" i="12"/>
  <c r="AM13" i="12"/>
  <c r="AN13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<sst xmlns="http://schemas.openxmlformats.org/spreadsheetml/2006/main" count="44989" uniqueCount="98">
  <si>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</si>
  <si>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</si>
  <si>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</si>
  <si>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</si>
  <si>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</si>
  <si>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</si>
  <si>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</si>
  <si>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</si>
  <si>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</si>
  <si>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</si>
  <si>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</si>
  <si>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</si>
  <si>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</si>
  <si>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</si>
  <si>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</si>
  <si>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</si>
  <si>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</si>
  <si>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</si>
  <si>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</si>
  <si>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</si>
  <si>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</si>
  <si>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</si>
  <si>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</si>
  <si>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</si>
  <si>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</si>
  <si>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</si>
  <si>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</si>
  <si>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</si>
  <si>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</si>
  <si>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</si>
  <si>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</si>
  <si>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</si>
  <si>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</si>
  <si>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</si>
  <si>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</si>
  <si>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</si>
  <si>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</si>
  <si>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</si>
  <si>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</si>
  <si>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</si>
  <si>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</si>
  <si>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</si>
  <si>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</si>
  <si>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</si>
  <si>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</si>
  <si>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</si>
  <si>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</si>
  <si>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</si>
  <si>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</si>
  <si>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</si>
  <si>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</si>
  <si>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</si>
  <si>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</si>
  <si>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</si>
  <si>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</si>
  <si>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</si>
  <si>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</si>
  <si>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</si>
  <si>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</si>
  <si>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</si>
  <si>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</si>
  <si>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</si>
  <si>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</si>
  <si>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</si>
  <si>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</si>
  <si>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</si>
  <si>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</si>
  <si>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</si>
  <si>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</si>
  <si>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</si>
  <si>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</si>
  <si>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</si>
  <si>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n</t>
  </si>
  <si>
    <t>Men sizes</t>
  </si>
  <si>
    <t>Women sizes</t>
  </si>
  <si>
    <t>Germany, GER1</t>
  </si>
  <si>
    <t>Germany, GER2</t>
  </si>
  <si>
    <t>Women shoe sales</t>
  </si>
  <si>
    <t>SalePrice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</si>
  <si>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</si>
  <si>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</si>
  <si>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</si>
  <si>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</si>
  <si>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</si>
  <si>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</si>
  <si>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</si>
  <si>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</si>
  <si>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</si>
  <si>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</si>
  <si>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</si>
  <si>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</si>
  <si>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</si>
  <si>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</si>
  <si>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Margin of error (STD error* Tcoeff/Zcoeff)</t>
  </si>
  <si>
    <t>Standard error (STD DEV / SQRT(n))</t>
  </si>
  <si>
    <t>95% CI(mean+- ME)</t>
  </si>
  <si>
    <t>Pooled variance (SUM of (n1-1*VAR.s1+n2-1*VAR.s2)/n1+n2-2 )</t>
  </si>
  <si>
    <t>Margin of error (Tcoeff/Zcoeff *SQRT(sum of ME1+2(pooled variance/n)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</si>
</sst>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>
      <selection activeCell="B8" sqref="B8"/>
    </sheetView>
  </sheetViews>
  <sheetFormatPr defaultColWidth="8.85546875" defaultRowHeight="12" x14ac:dyDescent="0.25"/>
  <cols>
    <col min="1" max="1" width="2" style="8" customWidth="1"/>
    <col min="2" max="2" width="47.140625" style="8" bestFit="1" customWidth="1"/>
    <col min="3" max="3" width="9.85546875" style="8" bestFit="1" customWidth="1"/>
    <col min="4" max="4" width="13.85546875" style="8" bestFit="1" customWidth="1"/>
    <col min="5" max="5" width="9" style="8" bestFit="1" customWidth="1"/>
    <col min="6" max="6" width="5.7109375" style="8" bestFit="1" customWidth="1"/>
    <col min="7" max="7" width="7" style="8" bestFit="1" customWidth="1"/>
    <col min="8" max="8" width="8.28515625" style="8" bestFit="1" customWidth="1"/>
    <col min="9" max="9" width="11.7109375" style="8" bestFit="1" customWidth="1"/>
    <col min="10" max="10" width="8.28515625" style="8" bestFit="1" customWidth="1"/>
    <col min="11" max="11" width="8.5703125" style="8" bestFit="1" customWidth="1"/>
    <col min="12" max="12" width="8.140625" style="8" bestFit="1" customWidth="1"/>
    <col min="13" max="13" width="5" style="8" bestFit="1" customWidth="1"/>
    <col min="14" max="14" width="6" style="8" bestFit="1" customWidth="1"/>
    <col min="15" max="16384" width="8.85546875" style="8"/>
  </cols>
  <sheetData>
    <row r="1" spans="2:18" ht="15.75" x14ac:dyDescent="0.25">
      <c r="B1" s="7" t="s">
        <v>79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78</v>
      </c>
    </row>
    <row r="5" spans="2:18" x14ac:dyDescent="0.25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25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25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25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25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25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25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25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25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25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25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25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25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25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25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25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25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25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25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25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25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25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25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25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25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25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25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25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25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25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25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25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25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25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25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25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25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25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25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25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25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25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25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25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25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25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25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25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25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25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25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25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25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25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25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25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25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25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25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25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25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25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25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25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25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25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25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25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25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25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25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25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25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25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25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25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25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25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25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25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25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25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25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25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25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25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25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25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25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25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25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25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25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25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25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25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25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25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25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25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25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25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25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25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25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25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25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25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25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25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25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25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25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25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25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25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25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25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25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25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25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25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25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25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25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25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25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25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25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25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25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25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25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25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25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25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25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25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25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25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25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25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25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25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25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25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25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25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25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25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25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25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25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25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25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25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25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25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25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25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25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25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25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25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25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25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25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25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25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25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25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25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25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25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25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25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25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25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25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25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25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25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25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25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25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25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25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25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25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25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25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25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25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25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25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25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25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25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25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25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25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25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25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25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25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25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25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25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25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25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25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25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25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25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25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25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25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25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25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25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25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25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25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25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25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25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25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25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25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25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25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25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25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25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25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25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25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25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25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25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25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25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25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25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25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25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25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25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25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25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25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25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25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25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25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25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25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25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25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25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25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25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25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25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25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25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25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25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25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25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25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25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25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25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25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25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25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25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25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25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25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25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25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25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25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25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25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25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25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25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25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25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25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25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25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25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25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25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25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25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25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25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25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25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25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25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25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25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25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25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25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25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25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25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25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25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25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25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25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25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25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25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25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25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25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25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25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25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25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25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25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25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25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25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25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25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25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25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25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25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25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25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25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25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25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25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25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25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25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25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25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25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25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25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25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25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25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25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25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25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25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25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25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25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25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25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25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25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25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25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25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25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25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25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25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25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25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25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25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25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25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25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25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25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25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25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25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25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25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25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25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25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25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25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25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25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25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25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25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25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25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25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25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25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25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25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25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25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25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25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25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25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25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25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25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25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25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25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25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25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25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25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25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25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25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25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25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25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25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25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25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25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25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25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25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25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25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25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25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25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25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25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25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25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25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25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25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25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25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25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25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25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25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25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25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25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25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25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25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25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25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25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25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25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25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25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25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25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25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25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25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25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25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25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25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25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25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25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25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25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25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25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25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25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25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25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25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25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25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25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25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25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25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25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25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25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25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25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25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25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25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25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25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25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25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25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25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25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25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25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25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25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25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25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25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25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25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25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25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25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25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25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25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25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25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25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25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25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25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25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25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25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25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25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25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25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25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25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25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25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25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25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25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25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25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25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25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25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25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25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25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25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25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25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25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25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25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25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25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25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25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25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25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25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25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25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25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25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25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25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25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25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25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25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25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25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25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25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25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25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25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25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25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25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25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25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25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25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25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25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25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25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25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25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25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25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25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25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25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25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25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25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25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25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25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25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25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25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25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25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25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25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25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25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25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25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25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25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25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25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25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25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25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25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25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25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25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25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25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25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25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25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25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25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25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25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25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25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25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25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25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25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25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25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25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25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25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25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25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25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25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25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25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25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25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25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25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25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25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25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25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25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25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25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25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25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25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25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25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25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25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25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25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25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25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25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25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25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25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25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25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25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25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25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25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25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25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25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25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25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25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25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25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25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25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25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25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25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25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25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25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25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25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25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25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25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25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25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25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25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25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25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25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25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25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25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25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25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25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25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25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25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25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25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25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25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25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25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25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25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25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25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25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25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25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25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25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25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25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25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25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25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25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25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25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25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25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25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25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25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25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25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25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25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25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25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25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25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25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25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25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25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25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25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25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25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25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25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25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25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25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25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25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25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25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25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25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25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25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25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25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25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25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25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25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25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25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25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25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25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25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25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25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25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25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25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25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25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25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25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25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25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25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25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25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25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25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25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25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25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25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25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25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25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25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25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25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25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25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25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25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25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25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25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25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25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25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25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25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25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25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25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25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25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25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25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25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25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25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25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25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25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25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25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25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25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25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25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25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25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25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25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25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25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25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25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25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25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25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25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25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25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25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25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25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25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25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25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25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25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25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25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25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25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25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25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25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25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25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25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25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25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25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25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25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25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25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25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25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25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25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25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25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25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25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25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25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25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25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25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25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25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25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25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25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25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25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25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25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25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25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25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25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25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25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25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25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25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25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25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25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25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25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25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25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25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25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25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25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25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25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25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25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25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25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25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25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25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25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25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25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25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25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25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25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25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25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25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25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25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25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25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25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25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25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25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25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25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25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25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25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25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25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25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25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25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25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25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25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25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25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25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25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25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25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25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25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25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25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25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25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25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25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25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25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25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25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25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25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25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25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25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25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25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25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25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25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25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25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25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25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25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25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25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25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25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25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25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25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25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25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25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25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25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25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25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25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25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25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25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25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25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25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25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25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25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25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25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25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25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25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25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25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25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25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25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25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25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25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25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25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25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25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25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25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25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25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25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25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25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25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25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25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25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25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25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25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25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25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25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25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25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25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25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25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25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25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25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25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25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25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25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25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25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25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25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25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25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25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25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25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25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25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25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25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25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25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25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25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25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25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25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25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25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25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25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25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25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25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25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25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25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25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25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25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25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25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25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25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25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25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25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25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25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25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25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25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25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25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25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25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25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25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25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25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25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25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25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25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25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25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25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25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25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25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25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25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25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25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25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25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25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25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25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25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25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25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25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25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25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25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25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25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25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25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25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25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25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25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25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25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25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25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25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25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25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25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25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25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25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25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25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25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25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25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25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25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25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25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25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25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25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25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25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25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25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25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25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25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25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25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25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25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25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25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25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25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25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25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25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25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25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25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25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25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25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25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25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25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25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25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25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25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25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25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25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25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25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25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25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25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25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25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25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25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25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25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25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25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25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25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25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25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25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25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25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25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25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25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25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25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25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25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25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25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25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25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25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25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25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25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25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25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25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25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25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25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25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25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25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25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25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25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25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25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25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25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25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25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25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25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25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25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25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25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25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25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25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25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25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25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25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25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25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25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25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25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25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25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25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25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25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25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25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25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25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25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25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25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25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25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25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25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25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25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25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25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25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25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25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25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25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25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25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25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25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25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25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25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25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25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25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25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25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25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25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25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25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25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25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25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25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25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25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25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25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25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25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25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25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25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25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25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25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25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25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25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25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25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25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25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25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25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25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25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25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25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25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25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25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25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25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25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25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25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25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25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25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25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25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25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25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25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25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25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25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25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25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25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25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25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25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25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25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25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25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25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25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25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25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25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25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25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25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25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25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25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25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25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25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25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25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25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25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25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25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25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25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25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25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25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25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25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25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25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25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25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25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25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25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25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25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25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25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25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25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25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25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25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25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25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25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25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25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25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25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25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25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25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25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25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25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25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25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25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25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25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25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25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25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25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25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25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25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25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25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25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25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25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25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25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25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25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25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25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25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25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25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25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25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25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25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25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25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25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25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25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25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25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25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25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25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25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25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25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25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25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25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25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25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25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25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25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25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25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25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25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25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25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25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25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25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25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25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25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25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25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25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25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25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25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25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25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25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25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25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25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25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25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25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25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25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25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25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25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25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25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25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25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25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25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25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25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25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25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25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25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25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25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25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25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25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25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25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25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25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25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25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25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25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25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25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25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25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25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25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25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25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25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25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25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25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25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25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25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25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25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25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25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25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25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25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25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25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25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25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25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25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25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25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25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25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25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25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25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25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25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25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25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25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25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25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25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25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25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25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25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25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25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25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25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25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25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25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25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25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25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25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25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25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25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25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25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25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25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25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25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25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25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25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25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25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25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25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25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25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25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25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25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25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25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25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25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25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25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25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25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25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25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25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25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25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25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25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25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25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25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25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25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25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25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25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25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25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25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25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25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25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25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25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25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25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25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25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25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25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25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25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25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25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25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25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25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25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25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25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25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25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25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25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25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25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25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25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25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25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25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25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25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25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25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25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25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25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25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25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25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25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25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25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25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25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25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25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25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25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25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25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25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25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25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25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25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25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25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25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25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25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25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25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25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25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25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25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25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25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25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25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25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25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25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25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25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25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25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25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25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25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25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25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25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25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25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25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25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25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25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25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25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25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25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25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25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25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25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25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25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25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25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25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25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25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25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25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25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25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25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25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25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25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25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25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25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25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25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25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25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25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25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25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25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25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25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25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25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25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25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25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25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25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25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25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25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25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25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25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25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25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25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25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25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25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25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25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25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25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25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25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25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25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25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25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25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25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25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25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25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25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25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25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25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25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25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25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25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25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25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25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25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25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25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25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25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25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25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25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25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25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25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25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25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25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25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25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25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25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25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25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25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25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25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25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25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25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25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25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25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25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25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25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25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25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25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25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25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25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25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25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25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25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25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25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25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25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25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25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25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25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25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25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25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25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25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25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25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25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25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25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25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25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25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25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25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25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25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25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25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25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25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25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25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25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25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25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25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25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25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25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25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25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25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25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25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25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25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25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25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25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25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25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25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25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25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25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25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25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25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25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25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25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25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25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25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25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25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25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25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25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25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25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25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25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25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25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25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25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25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25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25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25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25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25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25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25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25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25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25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25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25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25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25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25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25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25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25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25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25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25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25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25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25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25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25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25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25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25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25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25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25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25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25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25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25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25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25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25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25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25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25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25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25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25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25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25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25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25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25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25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25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25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25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25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25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25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25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25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25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25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25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25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25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25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25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25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25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25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25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25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25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25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25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25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25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25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25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25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25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25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25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25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25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25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25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25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25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25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25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25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25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25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25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25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25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25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25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25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25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25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25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25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25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25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25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25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25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25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25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25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25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25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25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25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25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25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25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25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25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25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25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25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25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25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25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25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25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25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25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25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25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25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25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25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25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25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25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25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25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25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25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25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25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25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25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25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25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25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25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25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25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25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25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25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25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25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25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25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25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25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25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25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25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25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25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25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25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25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25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25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25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25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25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25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25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25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25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25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25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25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25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25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25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25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25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25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25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25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25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25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25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25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25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25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25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25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25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25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25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25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25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25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25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25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25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25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25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25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25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25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25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25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25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25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25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25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25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25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25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25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25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25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25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25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25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25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25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25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25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25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25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25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25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25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25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25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25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25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25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25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25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25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25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25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25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25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25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25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25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25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25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25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25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25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25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25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25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25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25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25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25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25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25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25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25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25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25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25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25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25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25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25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25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25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25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25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25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25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25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25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25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25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25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25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25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25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25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25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25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25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25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25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25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25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25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25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25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25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25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25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25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25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25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25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25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25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25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25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25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25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25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25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25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25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25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25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25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25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25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25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25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25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25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25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25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25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25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25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25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25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25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25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25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25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25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25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25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25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25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25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25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25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25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25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25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25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25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25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25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25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25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25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25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25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25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25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25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25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25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25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25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25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25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25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25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25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25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25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25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25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25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25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25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25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25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25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25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25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25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25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25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25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25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25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25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25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25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25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25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25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25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25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25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25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25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25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25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25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25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25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25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25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25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25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25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25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25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25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25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25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25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25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25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25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25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25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25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25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25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25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25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25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25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25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25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25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25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25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25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25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25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25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25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25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25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25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25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25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25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25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25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25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25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25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25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25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25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25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25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25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25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25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25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25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25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25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25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25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25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25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25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25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25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25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25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25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25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25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25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25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25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25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25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25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25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25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25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25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25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25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25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25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25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25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25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25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25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25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25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25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25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25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25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25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25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25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25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25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25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25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25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25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25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25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25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25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25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25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25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25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25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25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25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25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25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25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25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25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25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25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25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25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25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25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25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25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25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25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25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25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25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25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25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25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25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25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25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25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25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25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25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25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25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25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25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25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25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25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25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25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25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25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25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25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25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25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25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25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25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25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25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25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25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25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25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25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25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25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25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25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25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25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25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25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25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25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25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25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25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25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25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25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25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25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25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25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25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25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25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25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25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25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25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25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25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25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25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25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25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25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25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25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25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25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25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25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25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25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25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25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25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25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25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25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25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25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25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25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25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25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25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25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25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25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25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25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25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25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25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25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25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25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25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25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25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25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25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25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25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25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25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25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25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25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25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25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25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25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25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25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25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25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25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25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25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25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25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25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25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25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25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25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25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25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25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25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25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25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25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25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25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25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25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25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25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25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25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25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25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25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25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25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25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25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25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25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25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25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25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25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25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25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25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25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25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25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25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25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25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25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25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25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25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25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25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25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25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25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25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25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25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25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25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25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25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25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25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25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25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25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25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25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25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25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25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25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25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25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25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25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25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25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25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25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25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25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25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25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25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25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25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25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25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25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25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25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25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25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25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25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25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25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25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25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25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25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25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25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25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25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25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25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25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25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25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25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25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25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25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25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25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25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25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25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25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25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25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25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25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25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25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25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25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25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25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25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25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25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25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25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25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25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25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25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25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25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25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25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25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25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25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25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25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25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25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25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25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25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25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25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25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25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25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25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25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25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25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25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25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25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25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25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25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25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25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25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25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25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25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25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25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25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25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25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25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25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25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25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25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25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25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25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25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25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25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25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25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25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25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25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25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25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25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25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25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25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25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25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25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25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25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25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25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25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25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25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25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25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25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25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25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25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25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25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25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25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25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25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25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25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25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25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25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25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25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25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25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25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25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25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25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25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25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25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25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25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25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25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25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25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25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25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25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25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25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25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25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25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25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25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25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25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25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25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25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25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25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25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25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25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25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25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25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25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25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25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25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25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25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25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25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25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25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25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25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25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25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25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25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25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25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25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25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25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25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25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25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25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25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25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25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25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25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25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25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25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25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25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25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25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25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25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25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25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25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25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25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25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25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25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25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25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25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25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25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25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25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25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25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25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25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25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25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25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25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25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25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25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25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25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25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25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25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25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25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25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25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25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25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25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25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25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25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25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25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25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25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25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25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25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25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25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25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25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25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25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25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25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25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25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25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25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25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25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25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25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25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25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25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25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25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25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25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25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25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25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25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25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25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25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25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25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25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25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25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25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25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25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25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25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25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25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25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25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25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25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25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25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25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25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25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25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25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25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25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25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25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25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25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25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25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25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25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25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25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25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25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25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25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25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25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25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25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25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25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25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25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25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25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25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25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25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25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25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25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25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25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25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25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25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25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25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25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25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25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25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25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25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25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25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25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25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25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25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25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25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25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25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25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25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25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25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25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25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25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25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25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25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25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25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25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25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25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25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25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25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25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25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25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25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25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25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25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25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25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25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25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25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25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25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25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25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25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25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25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25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25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25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25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25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25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25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25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25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25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25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25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25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25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25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25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25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25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25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25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25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25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25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25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25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25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25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25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25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25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25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25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25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25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25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25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25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25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25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25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25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25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25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25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25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25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25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25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25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25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25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25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25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25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25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25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25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25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25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25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25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25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25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25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25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25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25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25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25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25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25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25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25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25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25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25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25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25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25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25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25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25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25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25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25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25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25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25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25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25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25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25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25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25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25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25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25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25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25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25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25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25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25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25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25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25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25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25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25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25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25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25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25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25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25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25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25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25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25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25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25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25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25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25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25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25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25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25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25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25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25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25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25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25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25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25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25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25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25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25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25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25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25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25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25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25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25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25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25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25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25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25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25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25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25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25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25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25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25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25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25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25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25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25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25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25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25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25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25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25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25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25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25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25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25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25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25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25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25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25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25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25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25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25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25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25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25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25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25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25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25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25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25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25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25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25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25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25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25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25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25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25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25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25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25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25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25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25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25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25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25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25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25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25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25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25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25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25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25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25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25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25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25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25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25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25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25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25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25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25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25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25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25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25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25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25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25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25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25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25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25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25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25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25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25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25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25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25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25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25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25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25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25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25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25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25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25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25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25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25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25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25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25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25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25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25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25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25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25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25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25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25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25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25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25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25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25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25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25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25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25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25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25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25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25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25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25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25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25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25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25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25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25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25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25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25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25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25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25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25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25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25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25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25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25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25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25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25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25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25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25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25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25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25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25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25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25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25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25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25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25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25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25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25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25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25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25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25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25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25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25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25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25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25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25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25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25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25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25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25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25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25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25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25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25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25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25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25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25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25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25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25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25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25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25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25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25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25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25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25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25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25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25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25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25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25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25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25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25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25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25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25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25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25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25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25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25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25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25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25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25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25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25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25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25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25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25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25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25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25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25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25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25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25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25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25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25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25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25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25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25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25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25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25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25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25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25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25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25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25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25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25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25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25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25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25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25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25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25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25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25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25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25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25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25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25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25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25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25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25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25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25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25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25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25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25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25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25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25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25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25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25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25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25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25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25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25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25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25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25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25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25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25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25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25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25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25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25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25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25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25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25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25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25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25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25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25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25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25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25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25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25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25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25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25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25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25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25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25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25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25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25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25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25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25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25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25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25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25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25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25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25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25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25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25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25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25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25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25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25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25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25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25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25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25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25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25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25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25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25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25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25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25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25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25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25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25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25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25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25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25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25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25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25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25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25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25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25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25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25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25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25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25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25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25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25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25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25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25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25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25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25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25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25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25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25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25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25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25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25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25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25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25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25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25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25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25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25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25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25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25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25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25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25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25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25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25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25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25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25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25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25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25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25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25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25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25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25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25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25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25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25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25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25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25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25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25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25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25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25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25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25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25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25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25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25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25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25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25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25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25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25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25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25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25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25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25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25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25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25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25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25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25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25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25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25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25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25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25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25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25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25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25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25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25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25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25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25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25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25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25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25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25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25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25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25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25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25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25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25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25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25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25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25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25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25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25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25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25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25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25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25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25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25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25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25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25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25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25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25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25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25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25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25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25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25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25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25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25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25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25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25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25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25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25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25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25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25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25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25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25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25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25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25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25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25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25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25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25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25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25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25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25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25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25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25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25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25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25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25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25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25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25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25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25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25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25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25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25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25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25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25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25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25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25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25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25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25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25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25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25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25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25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25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25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25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25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25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25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25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25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25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25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25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25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25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25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25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25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25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25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25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25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25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25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25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25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25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25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25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25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25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25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25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25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25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25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25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25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25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25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25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25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25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25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25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25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25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25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25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25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25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25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25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25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25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25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25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25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25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25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25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25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25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25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25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25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25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25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25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25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25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25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25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25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25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25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25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25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25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25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25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25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25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25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25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25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25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25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25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25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25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25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25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25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25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25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25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25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25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25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25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25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25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25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25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25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25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25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25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25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25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25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25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25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25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25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25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25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25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25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25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25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25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25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25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25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25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25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25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25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25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25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25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25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25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25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25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25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25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25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25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25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25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25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25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25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25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25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25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25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25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25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25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25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25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25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25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25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25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25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25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25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25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25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25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25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25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25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25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25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25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25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25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25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25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25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25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25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25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25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25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25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25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25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25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25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25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25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25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25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25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25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25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25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25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25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25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25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25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25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25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25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25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25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25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25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25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25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25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25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25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25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25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25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25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25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25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25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25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25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25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25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25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25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25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25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25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25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25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25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25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25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25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25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25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25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25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25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25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25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25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25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25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25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25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25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25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25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25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25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25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25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25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25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25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25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25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25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25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25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25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25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25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25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25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25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25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25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25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25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25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25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25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25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25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25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25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25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25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25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25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25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25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25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25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25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25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25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25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25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25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25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25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25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25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25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25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25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25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25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25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25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25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25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25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25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25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25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25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25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25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25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25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25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25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25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25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25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25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25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25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25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25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25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25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25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25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25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25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25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25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25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25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25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25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25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25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25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25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25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25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25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25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25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25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25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25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25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25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25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25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25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25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25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25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25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25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25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25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25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25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25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25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25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25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25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25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25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25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25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25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25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25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25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25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25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25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25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25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25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25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25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25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25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25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25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25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25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25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25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25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25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25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25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25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25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25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25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25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25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25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25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25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25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25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25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25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25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25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25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25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25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25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25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25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25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25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25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25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25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25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25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25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25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25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25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25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25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25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25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25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25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25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25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25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25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25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25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25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25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25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25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25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25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25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25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25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25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25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25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25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25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25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25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25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25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25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25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25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25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25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25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25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25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25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25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25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25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25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25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25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25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25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25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25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25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25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25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25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25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25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25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25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25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25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25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25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25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25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25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25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25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25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25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25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25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25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25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25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25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25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25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25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25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25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25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25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25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25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25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25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25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25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25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25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25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25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25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25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25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25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25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25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25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25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25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25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25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25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25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25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25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25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25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25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25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25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25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25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25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25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25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25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25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25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25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25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25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25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25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25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25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25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25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25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25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25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25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25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25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25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25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25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25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25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25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25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25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25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25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25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25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25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25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25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25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25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25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25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25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25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25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25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25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25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25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25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25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25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25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25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25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25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25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25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25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25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25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25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25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25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25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25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25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25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25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25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25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25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25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25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25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25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25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25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25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25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25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25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25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25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25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25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25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25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25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25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25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25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25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25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25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25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25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25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25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25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25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25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25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25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25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25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25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25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25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25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25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25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25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25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25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25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25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25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25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25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25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25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25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25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25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25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25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25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25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25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25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25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25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25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25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25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25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25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25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25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25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25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25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25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25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25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25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25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25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25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25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25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25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25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25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25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25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25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25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25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25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25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25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25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25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25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25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25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25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25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25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25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25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25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25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25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25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25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25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25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25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25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25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25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25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25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25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25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25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25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25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25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25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25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25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25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25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25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25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25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25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25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25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25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25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25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25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25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25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25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25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25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25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25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25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25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25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25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25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25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25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25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25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25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25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25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25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25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25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25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25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25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25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25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25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25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25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25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25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25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25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25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25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25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25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25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25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25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25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25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25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25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25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25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25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25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25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25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25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25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25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25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25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25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25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25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25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25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25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25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25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25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25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25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25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25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25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25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25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25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25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25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25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25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25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25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25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25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25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25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25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25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25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25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25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25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25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25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25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25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25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25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25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25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25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25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25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25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25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25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25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25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25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25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25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25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25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25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25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25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25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25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25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25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25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25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25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25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25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25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25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25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25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25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25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25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25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25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25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25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25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25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25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25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25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25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25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25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25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25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25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25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25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25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25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25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25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25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25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25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25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25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25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25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25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25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25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25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25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25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25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25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25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25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25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25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25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25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25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25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25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25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25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25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25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25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25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25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25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25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25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25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25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25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25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25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25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25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25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25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25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25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25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25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25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25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25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25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25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25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25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25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25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25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25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25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25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25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25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25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25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25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25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25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25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25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25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25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25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25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25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25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25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25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25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25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25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25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25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25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25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25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25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25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25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25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25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25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25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25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25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25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25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25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25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25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25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25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25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25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25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25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25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25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25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25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25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25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25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25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25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25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25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25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25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25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25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25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25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25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25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25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25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25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25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25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25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25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25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25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25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25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25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25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25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25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25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25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25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25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25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25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25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25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25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25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25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25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25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25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25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25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25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25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25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25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25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25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25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25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25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25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25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25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25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25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25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25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25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25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25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25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25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25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25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25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25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25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25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25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25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25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25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25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25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25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25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25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25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25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25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25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25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25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25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25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25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25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25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25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25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25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25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25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25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25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25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25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25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25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25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25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25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25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25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25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25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25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25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25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25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25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25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25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25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25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25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25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25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25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25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25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25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25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25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25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25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25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25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25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25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25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25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25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25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25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25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25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25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25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25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25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25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25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25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25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25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25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25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25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25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25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25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25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25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25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25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25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25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25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25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25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25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25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25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25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25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25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25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25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25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25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25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25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25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25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25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25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25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25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25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25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25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25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25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25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25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25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25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25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25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25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25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25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25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25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25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25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25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25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25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25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25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25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25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25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25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25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25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25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25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25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25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25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25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25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25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25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25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25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25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25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25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25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25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25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25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25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25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25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25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25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25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25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25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25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25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25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25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25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25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25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25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25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25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25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25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25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25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25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25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25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25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25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25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25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25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25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25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25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25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25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25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25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25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25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25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25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25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25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25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25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25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25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25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25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25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25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25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25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25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25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25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25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25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25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25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25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25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25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25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25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25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25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25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25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25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25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25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25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25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25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25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25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25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25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25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25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25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25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25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25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25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25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25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25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25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25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25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25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25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25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25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25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25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25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25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25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25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25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25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25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25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25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25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25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25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25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25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25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25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25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25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25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25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25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25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25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25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25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25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25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25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25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25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25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25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25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25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25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25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25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25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25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25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25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25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25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25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25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25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25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25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25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25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25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25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25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25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25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25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25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25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25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25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25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25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25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25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25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25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25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25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25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25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25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25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25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25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25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25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25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25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25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25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25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25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25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25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25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25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25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25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25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25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25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25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25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25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25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25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25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25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25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25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25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25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25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25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25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25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25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25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25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25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25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25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25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25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25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25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25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25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25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25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25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25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25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25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25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25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25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25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25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25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25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25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25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25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25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25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25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25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25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25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25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25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25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25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25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25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25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25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25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25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25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25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25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25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25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25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25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25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25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25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25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25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25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25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25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25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25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25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25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25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25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25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25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25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25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25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25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25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25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25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25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25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25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25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25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25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25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25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25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25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25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25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25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25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25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25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25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25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25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25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25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25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25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25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25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25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25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25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25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25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25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25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25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25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25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25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25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25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25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25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25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25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25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25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25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25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25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25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25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25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25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25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25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25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25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25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25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25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25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25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25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25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25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25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25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25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25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25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25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25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25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25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25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25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25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25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25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25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25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25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25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25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25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25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25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25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25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25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25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25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25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25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25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25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25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25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25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25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25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25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25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25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25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25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25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25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25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25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25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25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25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25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25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25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25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25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25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25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25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25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25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25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25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25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25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25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25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25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25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25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25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25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25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25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25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25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25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25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25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25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25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25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25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25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25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25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25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25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25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25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25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25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25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25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25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25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25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25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25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25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25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25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25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25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25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25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25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25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25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25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25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25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25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25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25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25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25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25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25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25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25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25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25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25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25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25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25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25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25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25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25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25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25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25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25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25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25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25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25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25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25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25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25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25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25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25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25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25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25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25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25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25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25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25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25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25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25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25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25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25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25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25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25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25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25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25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25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25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25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25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25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25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25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25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25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25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25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25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25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25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25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25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25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25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25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25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25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25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25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25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25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25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25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25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25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25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25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25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25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25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25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25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25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25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25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25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25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25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25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25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25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25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25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25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25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25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25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25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25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25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25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25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25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25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25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25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25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25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25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25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25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25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25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25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25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25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25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25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25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25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25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25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25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25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25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25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25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25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25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25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25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25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25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25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25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25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25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25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25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25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25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25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25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25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25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25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25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25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25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25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25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25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25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25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25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25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25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25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25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25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25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25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25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25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25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25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25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25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25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25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25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25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25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25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25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25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25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25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25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25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25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25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25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25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25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25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25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25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25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25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25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25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25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25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25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25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25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25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25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25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25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25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25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25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25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25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25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25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25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25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25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25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25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25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25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25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25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25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25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25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25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25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25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25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25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25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25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25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25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25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25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25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25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25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25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25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25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25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25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25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25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25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25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25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25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25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25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25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25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25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25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25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25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25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25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25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25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25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25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25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25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25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25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25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25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25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25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25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25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25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25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25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25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25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25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25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25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25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25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25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25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25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25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25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25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25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25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25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25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25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25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25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25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25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25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25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25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25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25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25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25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25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25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25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25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25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25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25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25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25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25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25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25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25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25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25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25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25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25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25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25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25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25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25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25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25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25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25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25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25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25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25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25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25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25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25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25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25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25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25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25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25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25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25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25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25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25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25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25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25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25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25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25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25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25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25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25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25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25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25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25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25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25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25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25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25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25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25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25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25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25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25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25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25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25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25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25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25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25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25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25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25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25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25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25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25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25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25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25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25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25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25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25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25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25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25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25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25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25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25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25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25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25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25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25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25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25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25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25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25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25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25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25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25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25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25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25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25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25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25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25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25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25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25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25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25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25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25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25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25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25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25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25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25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25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25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25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25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25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25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25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25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25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25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25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25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25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25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25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25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25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25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25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25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25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25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25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25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25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25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25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25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25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25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25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25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25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25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25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25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25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25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25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25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25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25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25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25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25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25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25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25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25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25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25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25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25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25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25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25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25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25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25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25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25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25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25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25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25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25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25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25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25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25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25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25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25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25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25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25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25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25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25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25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25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25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25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25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25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25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25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25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25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25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25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25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25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25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25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25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25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25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25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25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25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25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25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25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25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25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25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25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25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25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25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25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25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25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25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25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25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25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25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25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25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25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25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25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25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25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25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25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25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25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25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25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25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25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25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25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25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25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25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25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25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25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25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25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25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25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25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25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25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25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25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25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25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25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25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25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25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25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25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25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25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25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25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25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25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25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25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25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25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25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25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25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25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25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25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25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25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25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25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25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25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25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25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25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25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25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25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25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25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25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25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25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25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25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25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25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25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25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25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25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25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25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25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25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25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25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25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25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25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25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25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25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25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25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25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25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25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25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25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25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25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25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25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25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25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25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25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25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25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25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25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25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25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25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25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25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25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25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25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25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25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25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25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25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25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25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25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25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25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25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25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25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25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25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25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25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25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25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25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25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25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25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25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25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25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25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25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25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25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25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25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25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25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25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25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25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25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25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25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25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25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25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25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25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25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25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25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25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25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25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25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25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25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25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25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25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25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25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25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25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25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25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25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25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25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25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25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25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25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25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25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25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25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25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25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25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25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25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25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25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25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25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25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25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25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25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25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25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25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25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25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25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25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25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25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25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25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25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25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25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25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25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25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25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25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25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25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25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25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25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25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25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25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25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25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25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25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25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25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25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25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25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25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25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25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25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25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25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25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25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25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25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25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25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25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25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25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25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25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25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25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25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25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25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25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25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25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25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25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25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25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25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25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25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25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25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25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25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25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25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25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25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25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25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25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25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25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25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25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25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25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25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25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25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25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25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25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25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25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25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25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25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25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25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25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25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25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25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25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25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25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25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25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25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25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25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25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25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25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25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25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25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25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25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25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25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25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25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25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25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25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25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25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25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25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25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25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25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25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25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25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25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25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25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25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25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25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25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25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25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25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25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25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25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25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25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25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25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25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25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25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25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25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25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25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25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25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25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25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25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25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25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25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25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25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25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25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25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25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25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25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25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25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25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25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25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25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25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25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25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25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25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25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25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25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25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25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25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25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25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25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25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25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25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25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25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25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25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25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25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25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25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25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25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25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25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25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25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25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25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25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25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25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25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25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25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25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25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25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25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25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25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25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25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25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25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25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25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25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25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25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25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25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25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25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25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25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25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25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25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25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25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25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25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25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25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25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25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25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25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25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25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25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25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25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25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25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25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25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25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25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25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25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25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25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25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25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25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25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25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25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25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25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25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25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25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25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25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25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25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25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25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25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25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25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25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25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25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25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25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25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25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25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25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25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25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25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25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25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25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25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25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25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25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25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25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25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25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25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25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25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25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25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25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25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25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25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25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25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25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25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25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25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25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25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25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25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25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25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25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25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25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25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25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25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25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25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25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25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25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25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25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25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25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25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25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25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25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25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25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25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25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25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25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25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25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25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25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25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25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25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25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25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25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25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25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25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25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25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25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25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25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25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25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25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25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25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25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25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25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25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25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25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25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25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25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25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25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25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25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25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25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25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25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25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25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25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25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25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25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25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25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25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25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25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25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25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25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25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25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25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25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25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25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25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25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25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25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25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25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25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25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25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25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25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25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25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25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25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25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25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25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25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25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25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25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25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25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25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25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25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25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25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25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25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25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25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25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25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25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25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25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25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25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25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25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25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25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25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25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25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25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25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25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25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25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25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25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25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25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25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25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25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25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25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25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25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25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25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25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25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25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25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25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25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25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25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25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25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25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25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25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25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25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25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25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25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25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25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25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25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25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25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25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25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25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25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25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25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25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25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25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25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25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25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25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25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25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25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25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25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25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25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25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25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25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25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25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25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25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25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25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25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25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25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25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25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25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25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25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25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25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25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25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25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25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25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25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25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25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25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25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25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25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25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25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25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25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25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25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25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25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25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25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25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25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25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25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25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25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25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25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25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25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25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25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25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25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25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25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25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25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25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25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25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25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25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25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25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25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25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25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25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25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25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25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25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25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25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25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25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25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25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25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25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25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25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25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25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25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25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25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25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25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25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25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25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25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25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25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25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25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25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25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25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25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25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25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25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25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25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25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25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25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25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25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25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25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25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25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25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25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25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25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25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25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25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25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25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25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25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25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25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25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25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25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25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25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25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25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25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25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25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25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25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25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25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25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25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25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25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25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25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25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25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25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25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25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25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25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25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25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25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25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25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25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25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25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25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25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25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25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25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25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25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25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25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25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25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25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25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25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25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25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25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25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25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25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25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25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25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25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25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25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25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25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25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25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25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25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25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25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25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25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25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25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25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25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25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25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25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25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25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25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25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25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25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25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25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25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25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25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25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25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25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25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25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25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25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25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25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25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25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25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25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25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25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25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25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25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25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25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25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25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25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25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25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25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25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25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25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25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25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25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25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25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25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25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25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25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25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25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25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25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25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25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25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25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25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25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25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25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25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25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25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25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25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25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25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25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25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25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25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25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25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25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25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25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25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25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25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25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25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25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25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25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25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25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25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25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25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25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25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25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25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25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25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25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25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25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25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25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25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25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25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25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25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25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25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25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25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25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25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25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25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25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25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25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25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25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25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25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25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25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25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25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25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25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25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25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25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25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25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25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25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25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25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25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25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25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25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25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25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25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25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25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25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25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25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25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25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25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25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25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25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25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25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25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25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25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25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25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25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25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25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25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25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25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25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25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25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25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25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25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25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25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25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25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25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25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25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25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25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25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25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25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25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25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25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25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25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25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25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25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25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25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25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25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25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25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25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25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25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25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25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25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25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25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25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25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25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25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25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25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25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25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25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25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25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25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25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25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25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25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25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25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25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25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25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25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25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25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25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25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25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25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25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25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25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25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25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25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25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25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25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25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25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25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25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25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25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25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25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25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25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25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25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25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25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25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25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25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25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25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25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25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25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25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25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25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25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25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25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25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25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25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25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25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25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25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25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25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25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25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25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25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25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25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25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25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25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25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25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25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25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25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25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25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25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25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25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25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25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25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25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25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25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25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25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25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25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25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25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25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25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25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25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25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25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25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25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25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25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25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25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25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25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25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25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25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25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25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25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25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25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25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25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25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25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25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25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25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25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25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25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25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25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25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25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25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25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25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25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25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25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25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25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25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25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25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25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25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25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25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25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25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25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25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25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25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25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25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25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25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25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25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25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25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25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25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25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25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25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25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25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25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25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25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25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25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25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25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25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25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25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25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25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25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25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25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25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25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25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25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25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25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25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25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25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25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25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25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25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25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25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25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25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25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25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25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25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25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25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25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25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25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25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25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25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25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25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25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25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25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25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25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25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25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25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25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25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25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25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25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25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25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25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25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25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25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25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25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25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25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25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25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25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25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25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25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25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25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25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25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25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25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25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25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25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25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25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25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25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25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25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25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25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25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25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25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25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25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25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25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25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25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25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25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25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25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25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25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25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25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25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25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25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25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25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25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25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25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25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25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25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25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25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25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25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25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25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25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25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25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25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25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25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25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25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25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25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25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25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25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25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25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25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25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25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25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25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25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25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25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25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25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25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25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25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25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25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25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25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25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25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25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25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25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25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25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25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25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25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25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25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25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25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25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25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25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25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25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25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25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25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25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25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25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25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25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25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25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25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25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25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25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25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25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25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25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25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25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25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25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25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25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25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25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25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25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25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25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25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25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25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25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25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25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25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25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25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25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25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25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25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25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25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25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25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25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25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25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25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25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25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25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25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25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25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25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25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25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25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25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25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25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25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25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25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25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25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25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25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25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25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25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25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25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25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25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25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25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25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25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25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25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25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25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25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25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25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25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25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25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25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25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25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25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25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25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25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25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25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25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25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25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25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25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25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25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25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25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25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25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25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25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25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25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25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25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25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25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25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25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25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25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25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25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25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25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25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25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25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25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25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25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25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25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25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25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25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25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25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25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25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25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25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25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25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25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25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25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25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25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25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25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25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25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25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25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25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25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25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25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25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25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25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25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25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25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25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25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25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25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25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25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25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25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25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25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25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25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25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25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25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25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25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25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25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25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25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25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25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25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25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25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25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25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25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25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25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25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25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25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25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25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25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25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25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25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25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25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25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25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25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25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25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25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25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25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25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25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25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25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25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25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25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25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25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25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25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25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25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25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25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25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25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25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25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25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25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25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25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25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25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25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25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25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25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25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25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25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25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25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25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25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25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25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25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25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25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25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25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25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25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25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25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25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25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25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25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25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25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25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25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25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25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25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25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25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25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25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25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25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25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25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25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25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25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25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25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25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25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25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25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25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25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25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25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25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25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25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25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25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25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25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25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25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25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25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25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25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25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25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25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25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25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25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25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25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25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25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25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25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25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25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25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25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25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25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25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25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25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25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25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25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25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25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25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25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25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25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25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25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25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25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25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25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25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25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25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25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25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25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25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25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25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25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25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25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25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25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25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25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25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25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25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25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25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25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25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25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25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25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25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25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25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25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25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25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25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25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25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25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25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25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25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25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25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25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25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25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25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25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25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25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25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25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25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25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25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25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25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25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25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25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25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25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25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25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25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25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25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25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25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25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25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25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25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25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25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25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25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25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25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25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25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25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25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25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25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25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25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25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25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25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25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25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25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25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25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25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25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25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25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25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25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25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25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25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25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25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25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25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25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25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25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25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25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25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25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25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25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25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25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25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25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25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25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25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25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25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25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25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25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25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25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25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25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25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25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25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25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25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25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25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25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25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25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25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25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25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25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25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25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25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25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25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25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25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25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25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25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25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25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25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25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25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25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25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25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25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25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25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25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25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25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25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25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25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25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25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25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25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25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25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25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25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25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25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25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25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25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25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25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25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25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25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25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25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25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25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25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25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25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25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25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25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25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25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25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25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25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25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25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25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25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25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25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25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25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25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25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25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25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25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25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25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25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25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25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25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25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25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25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25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25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25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25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25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25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25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25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25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25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25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25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25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25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25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25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25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25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25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25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25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25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25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25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25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25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25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25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25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25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25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25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25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25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25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25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25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25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25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25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25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25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25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25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25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25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25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25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25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25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25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25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25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25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25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25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25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25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25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25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25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25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25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25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25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25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25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25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25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25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25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25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25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25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25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25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25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25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25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25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25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25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25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25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25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25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25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25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25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25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25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25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25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25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25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25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25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25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25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25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25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25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25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25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25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25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25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25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25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25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25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25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25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25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25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25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25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25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25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25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25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25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25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25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25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25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25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25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25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25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25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25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25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25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25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25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25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25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25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25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25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25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25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25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25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25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25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25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25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25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25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25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25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25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25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25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25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25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25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25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25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25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25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25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25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25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25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25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25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25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25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25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25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25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25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25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25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25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25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25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25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25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25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25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25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25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25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25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25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25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25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25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25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25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25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25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25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25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25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25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25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25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25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25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25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25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25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25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25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25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25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25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25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25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25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25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25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25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25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25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25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25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25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25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25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25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25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25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25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25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25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25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25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25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25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25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25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25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25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25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25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25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25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25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25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25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25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25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25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25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25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25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25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25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25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25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25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25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25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25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25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25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25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25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25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25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25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25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25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25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25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25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25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25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25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25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25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25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25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25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25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25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25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25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25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25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25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25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25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25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25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25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25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25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25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25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25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25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25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25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25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25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25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25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25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25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25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25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25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25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25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25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25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25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25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25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25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25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25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25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25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25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25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25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25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25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25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25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25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25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25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25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25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25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25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25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25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25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25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25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25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25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25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25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25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25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25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25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25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25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25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25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25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25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25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25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25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25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25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25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25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25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25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25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25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25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25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25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25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25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25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25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25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25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25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25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25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25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25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25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25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25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25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25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25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25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25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25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25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25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25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25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25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25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25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25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25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25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25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25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25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25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25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25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25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25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25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25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25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25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25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25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25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25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25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25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25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25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25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25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25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25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25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25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25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25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25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25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25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25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25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25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25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25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25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25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25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25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25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25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25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25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25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25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25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25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25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25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25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25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25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25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25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25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25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25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25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25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25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25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25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25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25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25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25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25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25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25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25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25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25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25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25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25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25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25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25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25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25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25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25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25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25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25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25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25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25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25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25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25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25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25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25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25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25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25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25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25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25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25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25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25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25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25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25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25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25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25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25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25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25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25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25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25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25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25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25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25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25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25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25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25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25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25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25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25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25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25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25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25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25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25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25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25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25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25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25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25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25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25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25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25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25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25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25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25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25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25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25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25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25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25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25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25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25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25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25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25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25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25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25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25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25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25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25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25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25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25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25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25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25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25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25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25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25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25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25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25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25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25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25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25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25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25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25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25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25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25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25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25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25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25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25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25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25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25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25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25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25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25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25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25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25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25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25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25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25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25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25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25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25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25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25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25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25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25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25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25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25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25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25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25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25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25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25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25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25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25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25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25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25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25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25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25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25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25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25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25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25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25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25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25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25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25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25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25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25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25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25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25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25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25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25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25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25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25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25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25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25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25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25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25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25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25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25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25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25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25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25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25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25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25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25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25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25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25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25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25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25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25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25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25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25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25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25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25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25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25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25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25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25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25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25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25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25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25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25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25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25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25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25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25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25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25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25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25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25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25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25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25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25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25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25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25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25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25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25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25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25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25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25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25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25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25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25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25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25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25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25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25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25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25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25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25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25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25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25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25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25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25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25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25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25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25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25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25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25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25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25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25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25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25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25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25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25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25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25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25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25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25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25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25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25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25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25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25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25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25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25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25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25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25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25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25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25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25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25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25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25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25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25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25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25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25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25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25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25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25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25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25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25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25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25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25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25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25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25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25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25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25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25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25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25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25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25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25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25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25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25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25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25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25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25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25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25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25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25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25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25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25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25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25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25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25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25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25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25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25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25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25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25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25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25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25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25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25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25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25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25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25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25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25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25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25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25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25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25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25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25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25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25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25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25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25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25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25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25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25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25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25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25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25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25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25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25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25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25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25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25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25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25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25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25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25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25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25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25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25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25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25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25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25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25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25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25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25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25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25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25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25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25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25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25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25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25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25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25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25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25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25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25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25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25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25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25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25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25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25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25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25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25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25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25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25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25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25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25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25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25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25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25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25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25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25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25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25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25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25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25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25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25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25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25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25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25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25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25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25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25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25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25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25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25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25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25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25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25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25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25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25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25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25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25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25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25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25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25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25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25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25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25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25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25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25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25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25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25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25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25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25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25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25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25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25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25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25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25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25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25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25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25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25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25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25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25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25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25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25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25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25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25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25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25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25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25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25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25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25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25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25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25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25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25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25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25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25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25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25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25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25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25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25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25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25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25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25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25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25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25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25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25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25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25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25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25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25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25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25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25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25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25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25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25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25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25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25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25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25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25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25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25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25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25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25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25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25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25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25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25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25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25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25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25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25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25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25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25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25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25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25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25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25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25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25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25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25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25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25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25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25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25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25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25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25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25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25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25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25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25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25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25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25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25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25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25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25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25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25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25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25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25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25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25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25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25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25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25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25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25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25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25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25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25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25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25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25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25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25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25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25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25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25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25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25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25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25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25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25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25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25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25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25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25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25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25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25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25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25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25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25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25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25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25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25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25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25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25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25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25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25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25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25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25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25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25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25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25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25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25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25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25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25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25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25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25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25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25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25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25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25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25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25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25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25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25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25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25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25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25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25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25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25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25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25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25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25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25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25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25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25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25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25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25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25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25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25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25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25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25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25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25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25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25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25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25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25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25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25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25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25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25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25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25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25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25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25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25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25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25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25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25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25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25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25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25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25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25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25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25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25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25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25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25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25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25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25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25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25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25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25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25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25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25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25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25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25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25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25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25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25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25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25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25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25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25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25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25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25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25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25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25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25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25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25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25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25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25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25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25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25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25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25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25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25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25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25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25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25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25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25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25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25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25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25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25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25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25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25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25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25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25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25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25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25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25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25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25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25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25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25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25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25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25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25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25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25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25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25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25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25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25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25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25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25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25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25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25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25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25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25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25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25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25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25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25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25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25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25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25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25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25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25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25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25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25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25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25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25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25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25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25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25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25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25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25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25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25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25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25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25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25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25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25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25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25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25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25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25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25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25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25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25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25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25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25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25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25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25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25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25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25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25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25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25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25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25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25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25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25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25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25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25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25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25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25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25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25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25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25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25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25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25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25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25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25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25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25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25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25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25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25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25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25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25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25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25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25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25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25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25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25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25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25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25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25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25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25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25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25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25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25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25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25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25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25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25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25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25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25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25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25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25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25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25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25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25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25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25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25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25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25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25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25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25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25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25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25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25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25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25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25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25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25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25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25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25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25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25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25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25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25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25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25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25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25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25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25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25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25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25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25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25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25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25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25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25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25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25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25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25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25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25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25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25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25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25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25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25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25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25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25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25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25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25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25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25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25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25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25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25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25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25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25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25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25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25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25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25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25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25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25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25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25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25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25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25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25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25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25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25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25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25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25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25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25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25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25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25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25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25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25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25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25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25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25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25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25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25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25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25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25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25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25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25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25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25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25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25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25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25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25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25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25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25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25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25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25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25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25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25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25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25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25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25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25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25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25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25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25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25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25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25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25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25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25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25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25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25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25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25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25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25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25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25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25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25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25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25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25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25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25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25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25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25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25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25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25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25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25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25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25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25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25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25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25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25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25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25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25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25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25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25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25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25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25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25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25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25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25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25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25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25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25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25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25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25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25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25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25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25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25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25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25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25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25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25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25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25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25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25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25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25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25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25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25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25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25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25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25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25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25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25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25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25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25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25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25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25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25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25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25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25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25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25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25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25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25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25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25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25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25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25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25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25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25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25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25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25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25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25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25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25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25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25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25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25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25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25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25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25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25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25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25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25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25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25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25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25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25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25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25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25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25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25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25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25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25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25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25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25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25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25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25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25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25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25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25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25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25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25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25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25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25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25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25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25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25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25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25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25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25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25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25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25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25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25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25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25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25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25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25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25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25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25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25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25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25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25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25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25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25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25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25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25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25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25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25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25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25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25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25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25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25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25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25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25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25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25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25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25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25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25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25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25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25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25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25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25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25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25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25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25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25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25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25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25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25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25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25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25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25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25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25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25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25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25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25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25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25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25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25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25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25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25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25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25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25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25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25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25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25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25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25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25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25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25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25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25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25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25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25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25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25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25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25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25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25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25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25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25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25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25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25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25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25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25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25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25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25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25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25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25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25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25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25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25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25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25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25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25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25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25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25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25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25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25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25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25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25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25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25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25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25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25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25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25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25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25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25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25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25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25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25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25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25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25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25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25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25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25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25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25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25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25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25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25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25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25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25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25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25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25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25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25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25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25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25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25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25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25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25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25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25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25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25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25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25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25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25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25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25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25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25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25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25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25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25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25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25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25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25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25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25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25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25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25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25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25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25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25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25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25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25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25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25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25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25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25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25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25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25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25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25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25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25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25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25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25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25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25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25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25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25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25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25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25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25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25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25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25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25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25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25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25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25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25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25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25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25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25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25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25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25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25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25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25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25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25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25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25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25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25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25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25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25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25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25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25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25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25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25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25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25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25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25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25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25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25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25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25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25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25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25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25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25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25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25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25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25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25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25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25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25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25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25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25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25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25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25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25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25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25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25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25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25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25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25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25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25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25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25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25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25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25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25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25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25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25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25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25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25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25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25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25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25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25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25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25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25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25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25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25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25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25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25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25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25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25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25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25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25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25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25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25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25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25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25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25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25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25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25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25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25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25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25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25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25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25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25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25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25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25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25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25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25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25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25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25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25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25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25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25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25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25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25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25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25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25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25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25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25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25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25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25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25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25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25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25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25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25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25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25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25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25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25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25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25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25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25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25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25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25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25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25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25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25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25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25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25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25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25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25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25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25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25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25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25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25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25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25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25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25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25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25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25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25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25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25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25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25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25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25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25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25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25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25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25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25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25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25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25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25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25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25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25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25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25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25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25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25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25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25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25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25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25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25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25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25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25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25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25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25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25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25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25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25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25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25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25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25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25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25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25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25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25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25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25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25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25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25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25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25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25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25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25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25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25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25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25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25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25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25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25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25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25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25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25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25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25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25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25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25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25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25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25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25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25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25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25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25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25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25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25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25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25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25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25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25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25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25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25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25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25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25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25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25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25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25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25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25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25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25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25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25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25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25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25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25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25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25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25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25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25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25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25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25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25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25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25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25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25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25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25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25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25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25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25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25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25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25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25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25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25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25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25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25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25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25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25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25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25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25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25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25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25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25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25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25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25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25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25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25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25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25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25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25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25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25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25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25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25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25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25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25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25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25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25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25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25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25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25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25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25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25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25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25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25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25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25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25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25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25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25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25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25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25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25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25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25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25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25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25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25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25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25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25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25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25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25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25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25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25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25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25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25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25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25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25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25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25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25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25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25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25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25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25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25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25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25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25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25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25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25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25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25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25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25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25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25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25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25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25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25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25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25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25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25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25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25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25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25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25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25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25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25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25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25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25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25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25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25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25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25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25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25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25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25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25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25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25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25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25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25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25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25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25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25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25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25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25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25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25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25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25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25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25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25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25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25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25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25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25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25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25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25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25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25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25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25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25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25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25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25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25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25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25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25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25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25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25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25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25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25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25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25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25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25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25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25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25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25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25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25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25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25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25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25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25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25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25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25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25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25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25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25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25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25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25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25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25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25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25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25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25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25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25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25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25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25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25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25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25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25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25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25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25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25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25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25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25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25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25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25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25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25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25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25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25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25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25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25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25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25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25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25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25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25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25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25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25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25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25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25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25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25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25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25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25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25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25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25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25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25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25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25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25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25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25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25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25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25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25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25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25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25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25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25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25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25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25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25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25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25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25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25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25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25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25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25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25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25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25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25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25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25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25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25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25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25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25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25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25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25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25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25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25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25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25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25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25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25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25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25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25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25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25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25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25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25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25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25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25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25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25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25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25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25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25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25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25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25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25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25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25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25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25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25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25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25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25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25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25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25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25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25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25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25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25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25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25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25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25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25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25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25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25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25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25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25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25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25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25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25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25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25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25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25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25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25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25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25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25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25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25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25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25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25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25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25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25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25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25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25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25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25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25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25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25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25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25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25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25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25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25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25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25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25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25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25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25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25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25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25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25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25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25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25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25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25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25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25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25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25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25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25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25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25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25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25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25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25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25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25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25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25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25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25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25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25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25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25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25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25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25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25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25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25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25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25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25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25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25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25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25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25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25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25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25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25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25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25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25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25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25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25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25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25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25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25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25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25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25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25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25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25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25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25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25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25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25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25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25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25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25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25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25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25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25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25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25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25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25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25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25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25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25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25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25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25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25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25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25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25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25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25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25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25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25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25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25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25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25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25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25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25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25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25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25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25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25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25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25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25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25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25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25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25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25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25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25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25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25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25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25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25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25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25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25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25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25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25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25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25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25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25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25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25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25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25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25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25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25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25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25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25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25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25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25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25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25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25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25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25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25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25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25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25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25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25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25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25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25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25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25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25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25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25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25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25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25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25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25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25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25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25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25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25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25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25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25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25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25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25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25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25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25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25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25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25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25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25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25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25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25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25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25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25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25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25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25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25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25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25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25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25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25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25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25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25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25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25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25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25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25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25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25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25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25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25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25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25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25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25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25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25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25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25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25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25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25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25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25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25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25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25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25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25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25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25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25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25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25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25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25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25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25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25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25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25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25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25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25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25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25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25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25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25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25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25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25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25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25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25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25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25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25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25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25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25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25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25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25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25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25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25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25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25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25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25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25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25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25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25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25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25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25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25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25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25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25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25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25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25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25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25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25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25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25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25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25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25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25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25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25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25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25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25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25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25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25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25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25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25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25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25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25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25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25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25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25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25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25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25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25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25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25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25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25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25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25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25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25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25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25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25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25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25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25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25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25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25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25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25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25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25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25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25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25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25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25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25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25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25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25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25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25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25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25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25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25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25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25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25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25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25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25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25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25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25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25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25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25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25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25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25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25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25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25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25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25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25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25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25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25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25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25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25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25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25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25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25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25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25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25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25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25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25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25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25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25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25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25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25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25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25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25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25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25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25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25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25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25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25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25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25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25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25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25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25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25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25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25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25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25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25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25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25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25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25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25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25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25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25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25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25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25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25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25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25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25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25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25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25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25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25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25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25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25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25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25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25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25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25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25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25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25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25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25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25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25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25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25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25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25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25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25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25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25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25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25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25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25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25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25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25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25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25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25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25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25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25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25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25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25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25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25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25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25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25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25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25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25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25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25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25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25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25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25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25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25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25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25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25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25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25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25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25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25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25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25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25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25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25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25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25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25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25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25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25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25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25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25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25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25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25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25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25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25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25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25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25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25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25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25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25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25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25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25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25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25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25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25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25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25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25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25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25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25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25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25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25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25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25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25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25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25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25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25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25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25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25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25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25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25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25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25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25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25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25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25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25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25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25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25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25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25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25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25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25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25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25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25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25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25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25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25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25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25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25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25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25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25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25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25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25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25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25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25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25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25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25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25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25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25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25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25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25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25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25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25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25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25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25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25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25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25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25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25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25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25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25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25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25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25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25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25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25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25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25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25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25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25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25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25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25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25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25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25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25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25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25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25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25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25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25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25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25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25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25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25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25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25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25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25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25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25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25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25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25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25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25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25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25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25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25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25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25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25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25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25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25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25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25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25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25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25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25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25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25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25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25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25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25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25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25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25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25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25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25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25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25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25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25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25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25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25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25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25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25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25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25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25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25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25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25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25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25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25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25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25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25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25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25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25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25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25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25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25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25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25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25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25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25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25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25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25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25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25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25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25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25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25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25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25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25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25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25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25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25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25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25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25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25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25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25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25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25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25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25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25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25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25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25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25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25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25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25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25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25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25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25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25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25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25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25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25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25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25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25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25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25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25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25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25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25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25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25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25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25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25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25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25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25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25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25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25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25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25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25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25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25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25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25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25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25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25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25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25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25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25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25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25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25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25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25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25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25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25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25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25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25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25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25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25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25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25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25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25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25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25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25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25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25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25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25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25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25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25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25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25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25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25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25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25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25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25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25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25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25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25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25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25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25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25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25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25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25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25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25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25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25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25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25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25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25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25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25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25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25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25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25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25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25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25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25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25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25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25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25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25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25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25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25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25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25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25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25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25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25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25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25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25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25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25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25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25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25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25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25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25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25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25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25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25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25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25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25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25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25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25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25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25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25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25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25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25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25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25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25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25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25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25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25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25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25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25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25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25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25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25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25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25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25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25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25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25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25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25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25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25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25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25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25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25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25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25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25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25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25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25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25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25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25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25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25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25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25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25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25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25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25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25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25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25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25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25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25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25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25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25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25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25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25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25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25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25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25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25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25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25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25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25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25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25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25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25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25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25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25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25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25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25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25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25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25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25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25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25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25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25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25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25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25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25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25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25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25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25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25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25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25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25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25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25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25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25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25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25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25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25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25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25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25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25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25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25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25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25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25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25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25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25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25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25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25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25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25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25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25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25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25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25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25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25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25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25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25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25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25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25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25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25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25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25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25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25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25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25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25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25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25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25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25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25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25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25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25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25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25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25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25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25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25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25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25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25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25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25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25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25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25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25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25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25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25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25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25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25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25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25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25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25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25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25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25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25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25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25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25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25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25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25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25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25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25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25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25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25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25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25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25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25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25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25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25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25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25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25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25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25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25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25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25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25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25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25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25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25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25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25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25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25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25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25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25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25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25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25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25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25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25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25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25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25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25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25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25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25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25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25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25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25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25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25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25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25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25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25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25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25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25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25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25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25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25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25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25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25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25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25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25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25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25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25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25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25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25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25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25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25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25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25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25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25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25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25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25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25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25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25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25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25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25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25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25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25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25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25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25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25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25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25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25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25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25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25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25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25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25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25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25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25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25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25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25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25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25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25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25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25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25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25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25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25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25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25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25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25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25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25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25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25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25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25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25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25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25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25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25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25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25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25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25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25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25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25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25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25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25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25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25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25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25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25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25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25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25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25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25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25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25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25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25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25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25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25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25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25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25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25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25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25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25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25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25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25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25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25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25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25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25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25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25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25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25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25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25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25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25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25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25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25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25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25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25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25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25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25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25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25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25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25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25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25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25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25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25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25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25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25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25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25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25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25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25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25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25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25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25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25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25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25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25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25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25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25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25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25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25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25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25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25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25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25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25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25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25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25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25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25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25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25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25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25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25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25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25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25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25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25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25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25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25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25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25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25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25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25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25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25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25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25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25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25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25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25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25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25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25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25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25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25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25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25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25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25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25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25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25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25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25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25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25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25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25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25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25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25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25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25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25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25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25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25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25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25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25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25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25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25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25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25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25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25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25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25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25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25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25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25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25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25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25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25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25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25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25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25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25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25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25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25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25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25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25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25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25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25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25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25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25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25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25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25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25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25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25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25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25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25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25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25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25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25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25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25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25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25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25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25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25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25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25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25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25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25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25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25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25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25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25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25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25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25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25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25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25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25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25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25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25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25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25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25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25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25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25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25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25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25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25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25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25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25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25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25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25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25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25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25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25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25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25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25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25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25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25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25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25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25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25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25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25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25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25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25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25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25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25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25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25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25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25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25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25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25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25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25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25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25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25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25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25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25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25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25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25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25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25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25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25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25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25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25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25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25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25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25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25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25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25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25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25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25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25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25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25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25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25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25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25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25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25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25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25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25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25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25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25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25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25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25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25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25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25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25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25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25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25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25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25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25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25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25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25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25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25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25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25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25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25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25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25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25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25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25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25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25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25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25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25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25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25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25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25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25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25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25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25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25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25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25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25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25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25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25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25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25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25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25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25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25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25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25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25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25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25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25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25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25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25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25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25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25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25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25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25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25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25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25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25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25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25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25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25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25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25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25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25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25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25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25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25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25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25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25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25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25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25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25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25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25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25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25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25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25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25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25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25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25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25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25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25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25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25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25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25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25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25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25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25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25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25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25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25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25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25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25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25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25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25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25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25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25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25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25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25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25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25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25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25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25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25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25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25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25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25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25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25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25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25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25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25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25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25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25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25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25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25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25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25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25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25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25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25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25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25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25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25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25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25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25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25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25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25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25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25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25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25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25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25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25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25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25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25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25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25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25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25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25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25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25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25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25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25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25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25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25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25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25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25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25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25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25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25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25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25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25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25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25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25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25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25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25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25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25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25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25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25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25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25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25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25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25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25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25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25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25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25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25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25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25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25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25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25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25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25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25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25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25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25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25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25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25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25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25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25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25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25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25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25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25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25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25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25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25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25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25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25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25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25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25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25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25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25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25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25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25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25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25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25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25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25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25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25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25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25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25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25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25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25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25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25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25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25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25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25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25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25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25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25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25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25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25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25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25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25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25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25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25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25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25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25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25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25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25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25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25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25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25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25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25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25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25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25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25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25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25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25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25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25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25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25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25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25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25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25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25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25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25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25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25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25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25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25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25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25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25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25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25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25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25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25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25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25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25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25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25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25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25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25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25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25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25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25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25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25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25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25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25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25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25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25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25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25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25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25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25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25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25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25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25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25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25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25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25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25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25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25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25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25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25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25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25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25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25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25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25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25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25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25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25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25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25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25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25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25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25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25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25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25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25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25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25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25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25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25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25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25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25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25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25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25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25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25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25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25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25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25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25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25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25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25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25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25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25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25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25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25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25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25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25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25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25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25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25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25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25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25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25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25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25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25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25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25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25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25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25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25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25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25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25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25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25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25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25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25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25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25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25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25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25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25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25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25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25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25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25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25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25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25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25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25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25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25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25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25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25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25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25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25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25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25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25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25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25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25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25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25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25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25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25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25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25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25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25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25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25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25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25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25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25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25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25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25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25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25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25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25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25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25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25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25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25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25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25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25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25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25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25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25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25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25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25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25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25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25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25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25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25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25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25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25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25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25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25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25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25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25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25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25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25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25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25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25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25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25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25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25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25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25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25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25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25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25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25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25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25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25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25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25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25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25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25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25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25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25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25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25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25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25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25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25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25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25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25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25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25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25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25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25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25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25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25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25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25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25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25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25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25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25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25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25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25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25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25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25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25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25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25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25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25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25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25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25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25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25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25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25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25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25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25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25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25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25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25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25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25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25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25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25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25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25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25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25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25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25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25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25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25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25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25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25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25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25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25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25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25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25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25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25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25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25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25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25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25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25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25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25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25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25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25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25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25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25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25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25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25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25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25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25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25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25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25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25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25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25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25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25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25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25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25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25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25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25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25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25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25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25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25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25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25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25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25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25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25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25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25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25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25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25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25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25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25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25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25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25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25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25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25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25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25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25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25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25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25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25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25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25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25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25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25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25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25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25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25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25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25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25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25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25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25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25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25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25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25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25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25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25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25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25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25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25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25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25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25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25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25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25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25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25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25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25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25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25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25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25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25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25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25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25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25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25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25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25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25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25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25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25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25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25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25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25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25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25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25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25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25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25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25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25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25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25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25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25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25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25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25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25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25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25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25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25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25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25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25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25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25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25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25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25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25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25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25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25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25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25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25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25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25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25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25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25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25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25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25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25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25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25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25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25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25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25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25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25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25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25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25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25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25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25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25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25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25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25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25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25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25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25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25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25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25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25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25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25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25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25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25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25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25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25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25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25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25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25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25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25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25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25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25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25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25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25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25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25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25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25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25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25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25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25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25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25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25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25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25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25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25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25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25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25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25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25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25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25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25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25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25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25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25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25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25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25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25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25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25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25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25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25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25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25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25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25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25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25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25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25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25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25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25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25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25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25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25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25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25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25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25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25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25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25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25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25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25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25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25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25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25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25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25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25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25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25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25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25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25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25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25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25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25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25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25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25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25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25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25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25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25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25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25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25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25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25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25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25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25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25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25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25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25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25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25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25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25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25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25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25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25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25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25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25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25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25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25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25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25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25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25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25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25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25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25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25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25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25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25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25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25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25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25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25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25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25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25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25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25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25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25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25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25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25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25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25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25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25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25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25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25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25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25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25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25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25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25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25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25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25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25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25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25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25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25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25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25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25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25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25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25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25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25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25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25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25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25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25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25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25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25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25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25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25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25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25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25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25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25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25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25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25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25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25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25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25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25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25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25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25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25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25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25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25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25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25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25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25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25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25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25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25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25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25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25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25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25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25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25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25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25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25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25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25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25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25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25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25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25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25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25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25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25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25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25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25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25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25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25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25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25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25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25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25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25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25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25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25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25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25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25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25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25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25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25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25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25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25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25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25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25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25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25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25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25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25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25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25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25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25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25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25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25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25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25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25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25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25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25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25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25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25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25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25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25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25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25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25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25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25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25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25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25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25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25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25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25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25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25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25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25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25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25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25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25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25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25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25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25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25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25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25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25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25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25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25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25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25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25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25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25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25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25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25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25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25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25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25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25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25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25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25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25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25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25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25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25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25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25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25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25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25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25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25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25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25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25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25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25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25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25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25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25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25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25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25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25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25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25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25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25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25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25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25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25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25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25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25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25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25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25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25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25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25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25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25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25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25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25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25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25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25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25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25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25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25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25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25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25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25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25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25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25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25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25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25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25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25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25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25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25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25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25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25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25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25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25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25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25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25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25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25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25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25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25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25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25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25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25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25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25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25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25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25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25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25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25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25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25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25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25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25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25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25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25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25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25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25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25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25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25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25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25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25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25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25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25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25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25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25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25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25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25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25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25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25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25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25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25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25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25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25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25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25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25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25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25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25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25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25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25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25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25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25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25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25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25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25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25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25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25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25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25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25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25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25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25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25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25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25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25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25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25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25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25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25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25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25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25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25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25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25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25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25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25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25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25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25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25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25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25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25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25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25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25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25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25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25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25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25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25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25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25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25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25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25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25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25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25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25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25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25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25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25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25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25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25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25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25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25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25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25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25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25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25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25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25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25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25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25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25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25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25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25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25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25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25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25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25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25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25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25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25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25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25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25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25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25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25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25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25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25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25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25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25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25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25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25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25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25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25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25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25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25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25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25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25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25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25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25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25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25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25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25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25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25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25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25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25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25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25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25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25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25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25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25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25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25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25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25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25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25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25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25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25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25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25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25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25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25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25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25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25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25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25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25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25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25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25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25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25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25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25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25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25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25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25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25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25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25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25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25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25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25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25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25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25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25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25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25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25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25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25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25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25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25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25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25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25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25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25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25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25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25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25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25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25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25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25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25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25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25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25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25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25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25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25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25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25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25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25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25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25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25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25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25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25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25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25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25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25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25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25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25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25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25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25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25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25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25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25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25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25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25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25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25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25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25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25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25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25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25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25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25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25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25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25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25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25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25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25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25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25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25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25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25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25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25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25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25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25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25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25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25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25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25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25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25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25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25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25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25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25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25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25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25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25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25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25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25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25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25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25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25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25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25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25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25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25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25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25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25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25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25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25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25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25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25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25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25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25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25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25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25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25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25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25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25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25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25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25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25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25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25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25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25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25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25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25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25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25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25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25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25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25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25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25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25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25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25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25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25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25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25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25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25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25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25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25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25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25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25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25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25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25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25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25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25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25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25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25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25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25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25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25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25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25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25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25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25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25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25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25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25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25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25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25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25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25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25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25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25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25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25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25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25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25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25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25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25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25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25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25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25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25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25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25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25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25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25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25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25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25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25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25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25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25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25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25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25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25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25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25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25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25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25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25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25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25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25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25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25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25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25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25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25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25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25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25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25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25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25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25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25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25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25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25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25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25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25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25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25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25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25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25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25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25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25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25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25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25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25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25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25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25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25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25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25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25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25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25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25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25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25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25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25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25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25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25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25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25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25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25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25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25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25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25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25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25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25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25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25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25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25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25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25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25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25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25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25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25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25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25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25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25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25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25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25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25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25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25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25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25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25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25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25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25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25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25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25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25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25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25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25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25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25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25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25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25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25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25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25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25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25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25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25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25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25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25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25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25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25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25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25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25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25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25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25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25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25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25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25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25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25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25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25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25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25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25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25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25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25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25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25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25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25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25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25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25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25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25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25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25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25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25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25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25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25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25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25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25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25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25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25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25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25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25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25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25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25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25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25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25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25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25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25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25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25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25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25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25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25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25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25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25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25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25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25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25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25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25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25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25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25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25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25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25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25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25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25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25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25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25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25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25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25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25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25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25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25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25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25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25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25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25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25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25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25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25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25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25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25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25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25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25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25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25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25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25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25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25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25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25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25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25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25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25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25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25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25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25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25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25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25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25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25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25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25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25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25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25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25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25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25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25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25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25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25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25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25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25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25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25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25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25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25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25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25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25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25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25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25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25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25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25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25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25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25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25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25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25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25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25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25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25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25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25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25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25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25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25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25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25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25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25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25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25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25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25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25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25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25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25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25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25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25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25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25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25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25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25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25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25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25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25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25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25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25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25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25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25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25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25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25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25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25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25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25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25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25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25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25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25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25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25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25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25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25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25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25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25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25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25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25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25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25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25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25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25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25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25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25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25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25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25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25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25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25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25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25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25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25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25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25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25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25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25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25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25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25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25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25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25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25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25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25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25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25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25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25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25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25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25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25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25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25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25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25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25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25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25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25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25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25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25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25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25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25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25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25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25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25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25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25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25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25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25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25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25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25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25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25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25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25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25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25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25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25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25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25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25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25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25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25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25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25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25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25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25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25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25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25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25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25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25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25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25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25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25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25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25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25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25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25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25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25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25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25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25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25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25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25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25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25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25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25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25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25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25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25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25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25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25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25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25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25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25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25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25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25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25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25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25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25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25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25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25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25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25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25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25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25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25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25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25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25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25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25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25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25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25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25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25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25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25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25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25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25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25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25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25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25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25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25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25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25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25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25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25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25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25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25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25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25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25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25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25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25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25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25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25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25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25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25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25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25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25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25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25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25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25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25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25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25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25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25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25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25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25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25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25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25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25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25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25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25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25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25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25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25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25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25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25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25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25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25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25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25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25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25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25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25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25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25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25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25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25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25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25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25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25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25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25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25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25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25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25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25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25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25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25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25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25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25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25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25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25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25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25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25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25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25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25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25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25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25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25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25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25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25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25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25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25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25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25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25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25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25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25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25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25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25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25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25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25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25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25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25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25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25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25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25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25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25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25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25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25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25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25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25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25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25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25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25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25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25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25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25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25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25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25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25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25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25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25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25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25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25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25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25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25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25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25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25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25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25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25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25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25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25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25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25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25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25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25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25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25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25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25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25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25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25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25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25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25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25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25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25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25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25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25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25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25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25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25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25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25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25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25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25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25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25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25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25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25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25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25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25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25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25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25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25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25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25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25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25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25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25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25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25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25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25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25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25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25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25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25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25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25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25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25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25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25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25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25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25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25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25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25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25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25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25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25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25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25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25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25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25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25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25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25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25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25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25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25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25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25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25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25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25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25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25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25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25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25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25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25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25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25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25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25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25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25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25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25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25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25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25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25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25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25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25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25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25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25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25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25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25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25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25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25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25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25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25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25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25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25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25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25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25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25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25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25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25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25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25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25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25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25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25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25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25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25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25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25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25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25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25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25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25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25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25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25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25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25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25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25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25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25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25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25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25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25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25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25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25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25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25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25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25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25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25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25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25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25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25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25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25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25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25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25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25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25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25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25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25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25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25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25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25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25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25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25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25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25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25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25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25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25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25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25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25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25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25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25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25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25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25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25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25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25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25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25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25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25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25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25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25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25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25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25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25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25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25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25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25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25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25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25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25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25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25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25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25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25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25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25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25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25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25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25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25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25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25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25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73</v>
      </c>
      <c r="H3" s="4"/>
      <c r="J3" s="5" t="s">
        <v>74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32"/>
  <sheetViews>
    <sheetView topLeftCell="S1" zoomScaleNormal="100" workbookViewId="0">
      <selection activeCell="AN18" sqref="AN18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5.7109375" style="1" customWidth="1"/>
    <col min="29" max="29" width="9.85546875" style="1" customWidth="1"/>
    <col min="30" max="30" width="4" style="1" bestFit="1" customWidth="1"/>
    <col min="31" max="31" width="30.28515625" style="1" bestFit="1" customWidth="1"/>
    <col min="32" max="32" width="4" style="1" bestFit="1" customWidth="1"/>
    <col min="33" max="33" width="35.28515625" style="1" bestFit="1" customWidth="1"/>
    <col min="34" max="34" width="4.85546875" style="1" bestFit="1" customWidth="1"/>
    <col min="35" max="35" width="6.7109375" style="1" bestFit="1" customWidth="1"/>
    <col min="36" max="36" width="10.42578125" style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7" t="s">
        <v>69</v>
      </c>
    </row>
    <row r="3" spans="2:48" x14ac:dyDescent="0.2">
      <c r="B3" s="37"/>
    </row>
    <row r="4" spans="2:48" ht="12.75" x14ac:dyDescent="0.2">
      <c r="B4" s="37" t="s">
        <v>83</v>
      </c>
      <c r="G4" s="4"/>
      <c r="H4" s="4"/>
      <c r="I4" s="4"/>
      <c r="K4" s="25"/>
      <c r="L4" s="3"/>
      <c r="M4" s="3"/>
      <c r="N4" s="3"/>
    </row>
    <row r="5" spans="2:48" ht="12.75" x14ac:dyDescent="0.2">
      <c r="B5" s="37" t="s">
        <v>89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80</v>
      </c>
      <c r="AP7" s="5" t="s">
        <v>85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E9" s="44" t="s">
        <v>94</v>
      </c>
      <c r="AG9" s="44" t="s">
        <v>93</v>
      </c>
      <c r="AI9" s="50" t="s">
        <v>95</v>
      </c>
      <c r="AJ9" s="50"/>
      <c r="AL9" s="54" t="s">
        <v>81</v>
      </c>
      <c r="AN9" s="48" t="s">
        <v>82</v>
      </c>
      <c r="AP9" s="48" t="s">
        <v>84</v>
      </c>
      <c r="AR9" s="45" t="s">
        <v>86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87</v>
      </c>
    </row>
    <row r="11" spans="2:48" ht="12" customHeight="1" thickBot="1" x14ac:dyDescent="0.2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>AE11*$AJ$32</f>
        <v>0.81387959797503218</v>
      </c>
      <c r="AH11" s="24"/>
      <c r="AI11" s="6">
        <f>AC11-AG11</f>
        <v>1.3527870686916343</v>
      </c>
      <c r="AJ11" s="27">
        <f>AC11+AG11</f>
        <v>2.9805462646416987</v>
      </c>
      <c r="AL11" s="42">
        <f>ROUND(AJ11,0)</f>
        <v>3</v>
      </c>
      <c r="AN11" s="46">
        <f>ROUNDUP(AJ11,0)</f>
        <v>3</v>
      </c>
      <c r="AP11" s="46"/>
      <c r="AR11" s="46"/>
      <c r="AV11" s="6"/>
    </row>
    <row r="12" spans="2:48" ht="12.75" thickBot="1" x14ac:dyDescent="0.2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>AVERAGE(C12:AA12)</f>
        <v>1.5833333333333333</v>
      </c>
      <c r="AE12" s="6">
        <f t="shared" ref="AE12:AE27" si="0">_xlfn.STDEV.S(C12:AA12)/SQRT($AJ$31)</f>
        <v>0.34005896050296558</v>
      </c>
      <c r="AG12" s="6">
        <f t="shared" ref="AG12:AG27" si="1">AE12*$AJ$32</f>
        <v>0.70392204824113869</v>
      </c>
      <c r="AH12" s="24"/>
      <c r="AI12" s="6">
        <f t="shared" ref="AI12:AI27" si="2">AC12-AG12</f>
        <v>0.87941128509219457</v>
      </c>
      <c r="AJ12" s="27">
        <f t="shared" ref="AJ12:AJ27" si="3">AC12+AG12</f>
        <v>2.2872553815744721</v>
      </c>
      <c r="AL12" s="42">
        <f t="shared" ref="AL12:AL27" si="4">ROUND(AJ12,0)</f>
        <v>2</v>
      </c>
      <c r="AN12" s="46">
        <f t="shared" ref="AN12:AN27" si="5">ROUNDUP(AJ12,0)</f>
        <v>3</v>
      </c>
      <c r="AP12" s="46"/>
      <c r="AR12" s="46"/>
    </row>
    <row r="13" spans="2:48" ht="12.75" thickBot="1" x14ac:dyDescent="0.2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ref="AC13:AC27" si="6">AVERAGE(C13:AA13)</f>
        <v>1.3333333333333333</v>
      </c>
      <c r="AE13" s="6">
        <f t="shared" si="0"/>
        <v>0.33872451862377523</v>
      </c>
      <c r="AG13" s="6">
        <f t="shared" si="1"/>
        <v>0.70115975355121463</v>
      </c>
      <c r="AH13" s="24"/>
      <c r="AI13" s="6">
        <f t="shared" si="2"/>
        <v>0.63217357978211863</v>
      </c>
      <c r="AJ13" s="27">
        <f t="shared" si="3"/>
        <v>2.0344930868845479</v>
      </c>
      <c r="AL13" s="42">
        <f t="shared" si="4"/>
        <v>2</v>
      </c>
      <c r="AN13" s="46">
        <f t="shared" si="5"/>
        <v>3</v>
      </c>
      <c r="AP13" s="46"/>
      <c r="AR13" s="46"/>
    </row>
    <row r="14" spans="2:48" ht="12.75" thickBot="1" x14ac:dyDescent="0.2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6"/>
        <v>2.3333333333333335</v>
      </c>
      <c r="AE14" s="6">
        <f t="shared" si="0"/>
        <v>0.41119596982930751</v>
      </c>
      <c r="AG14" s="6">
        <f t="shared" si="1"/>
        <v>0.85117565754666646</v>
      </c>
      <c r="AH14" s="24"/>
      <c r="AI14" s="6">
        <f t="shared" si="2"/>
        <v>1.482157675786667</v>
      </c>
      <c r="AJ14" s="27">
        <f t="shared" si="3"/>
        <v>3.1845089908799999</v>
      </c>
      <c r="AL14" s="42">
        <f t="shared" si="4"/>
        <v>3</v>
      </c>
      <c r="AN14" s="46">
        <f t="shared" si="5"/>
        <v>4</v>
      </c>
      <c r="AP14" s="46"/>
      <c r="AR14" s="46"/>
    </row>
    <row r="15" spans="2:48" ht="12.75" thickBot="1" x14ac:dyDescent="0.2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6"/>
        <v>4.791666666666667</v>
      </c>
      <c r="AE15" s="6">
        <f t="shared" si="0"/>
        <v>0.59884903697186131</v>
      </c>
      <c r="AG15" s="6">
        <f t="shared" si="1"/>
        <v>1.2396175065317527</v>
      </c>
      <c r="AH15" s="24"/>
      <c r="AI15" s="6">
        <f t="shared" si="2"/>
        <v>3.5520491601349145</v>
      </c>
      <c r="AJ15" s="27">
        <f t="shared" si="3"/>
        <v>6.0312841731984195</v>
      </c>
      <c r="AL15" s="42">
        <f t="shared" si="4"/>
        <v>6</v>
      </c>
      <c r="AN15" s="46">
        <f t="shared" si="5"/>
        <v>7</v>
      </c>
      <c r="AP15" s="46"/>
      <c r="AR15" s="46"/>
    </row>
    <row r="16" spans="2:48" ht="12.75" thickBot="1" x14ac:dyDescent="0.2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6"/>
        <v>7.875</v>
      </c>
      <c r="AE16" s="6">
        <f t="shared" si="0"/>
        <v>0.94468862288211064</v>
      </c>
      <c r="AG16" s="6">
        <f t="shared" si="1"/>
        <v>1.9555054493659689</v>
      </c>
      <c r="AH16" s="24"/>
      <c r="AI16" s="6">
        <f t="shared" si="2"/>
        <v>5.9194945506340311</v>
      </c>
      <c r="AJ16" s="27">
        <f t="shared" si="3"/>
        <v>9.8305054493659689</v>
      </c>
      <c r="AL16" s="42">
        <f t="shared" si="4"/>
        <v>10</v>
      </c>
      <c r="AN16" s="46">
        <f t="shared" si="5"/>
        <v>10</v>
      </c>
      <c r="AP16" s="46"/>
      <c r="AR16" s="46"/>
    </row>
    <row r="17" spans="2:44" ht="12.75" thickBot="1" x14ac:dyDescent="0.2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6"/>
        <v>16.333333333333332</v>
      </c>
      <c r="AE17" s="6">
        <f t="shared" si="0"/>
        <v>1.2621391242973674</v>
      </c>
      <c r="AG17" s="6">
        <f t="shared" si="1"/>
        <v>2.6126279872955505</v>
      </c>
      <c r="AH17" s="24"/>
      <c r="AI17" s="6">
        <f t="shared" si="2"/>
        <v>13.720705346037782</v>
      </c>
      <c r="AJ17" s="27">
        <f t="shared" si="3"/>
        <v>18.945961320628882</v>
      </c>
      <c r="AL17" s="42">
        <f t="shared" si="4"/>
        <v>19</v>
      </c>
      <c r="AN17" s="46">
        <f t="shared" si="5"/>
        <v>19</v>
      </c>
      <c r="AP17" s="46"/>
      <c r="AR17" s="46"/>
    </row>
    <row r="18" spans="2:44" ht="12.75" thickBot="1" x14ac:dyDescent="0.2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6"/>
        <v>25.583333333333332</v>
      </c>
      <c r="AE18" s="6">
        <f t="shared" si="0"/>
        <v>1.7661436195916107</v>
      </c>
      <c r="AG18" s="6">
        <f t="shared" si="1"/>
        <v>3.6559172925546339</v>
      </c>
      <c r="AH18" s="24"/>
      <c r="AI18" s="6">
        <f t="shared" si="2"/>
        <v>21.927416040778699</v>
      </c>
      <c r="AJ18" s="27">
        <f t="shared" si="3"/>
        <v>29.239250625887966</v>
      </c>
      <c r="AL18" s="42">
        <f t="shared" si="4"/>
        <v>29</v>
      </c>
      <c r="AN18" s="46">
        <f t="shared" si="5"/>
        <v>30</v>
      </c>
      <c r="AP18" s="46"/>
      <c r="AR18" s="46"/>
    </row>
    <row r="19" spans="2:44" ht="12.75" thickBot="1" x14ac:dyDescent="0.2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6"/>
        <v>18.791666666666668</v>
      </c>
      <c r="AE19" s="6">
        <f t="shared" si="0"/>
        <v>1.3255832277604482</v>
      </c>
      <c r="AG19" s="6">
        <f t="shared" si="1"/>
        <v>2.7439572814641275</v>
      </c>
      <c r="AH19" s="24"/>
      <c r="AI19" s="6">
        <f t="shared" si="2"/>
        <v>16.047709385202541</v>
      </c>
      <c r="AJ19" s="27">
        <f t="shared" si="3"/>
        <v>21.535623948130795</v>
      </c>
      <c r="AL19" s="42">
        <f t="shared" si="4"/>
        <v>22</v>
      </c>
      <c r="AN19" s="46">
        <f t="shared" si="5"/>
        <v>22</v>
      </c>
      <c r="AP19" s="46"/>
      <c r="AR19" s="46"/>
    </row>
    <row r="20" spans="2:44" ht="12.75" thickBot="1" x14ac:dyDescent="0.2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6"/>
        <v>14.958333333333334</v>
      </c>
      <c r="AE20" s="6">
        <f t="shared" si="0"/>
        <v>1.020583746477906</v>
      </c>
      <c r="AG20" s="6">
        <f t="shared" si="1"/>
        <v>2.1126083552092654</v>
      </c>
      <c r="AH20" s="24"/>
      <c r="AI20" s="6">
        <f t="shared" si="2"/>
        <v>12.845724978124068</v>
      </c>
      <c r="AJ20" s="27">
        <f t="shared" si="3"/>
        <v>17.0709416885426</v>
      </c>
      <c r="AL20" s="42">
        <f t="shared" si="4"/>
        <v>17</v>
      </c>
      <c r="AN20" s="46">
        <f t="shared" si="5"/>
        <v>18</v>
      </c>
      <c r="AP20" s="46"/>
      <c r="AR20" s="46"/>
    </row>
    <row r="21" spans="2:44" ht="12.75" thickBot="1" x14ac:dyDescent="0.2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6"/>
        <v>7.541666666666667</v>
      </c>
      <c r="AE21" s="6">
        <f t="shared" si="0"/>
        <v>0.71975027539918179</v>
      </c>
      <c r="AG21" s="6">
        <f t="shared" si="1"/>
        <v>1.4898830700763062</v>
      </c>
      <c r="AH21" s="24"/>
      <c r="AI21" s="6">
        <f t="shared" si="2"/>
        <v>6.0517835965903606</v>
      </c>
      <c r="AJ21" s="27">
        <f t="shared" si="3"/>
        <v>9.0315497367429725</v>
      </c>
      <c r="AL21" s="42">
        <f t="shared" si="4"/>
        <v>9</v>
      </c>
      <c r="AN21" s="46">
        <f t="shared" si="5"/>
        <v>10</v>
      </c>
      <c r="AP21" s="46"/>
      <c r="AR21" s="46"/>
    </row>
    <row r="22" spans="2:44" ht="12.75" thickBot="1" x14ac:dyDescent="0.2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6"/>
        <v>5.333333333333333</v>
      </c>
      <c r="AE22" s="6">
        <f t="shared" si="0"/>
        <v>0.58255641844917361</v>
      </c>
      <c r="AG22" s="6">
        <f t="shared" si="1"/>
        <v>1.2058917861897893</v>
      </c>
      <c r="AH22" s="24"/>
      <c r="AI22" s="6">
        <f t="shared" si="2"/>
        <v>4.1274415471435439</v>
      </c>
      <c r="AJ22" s="27">
        <f t="shared" si="3"/>
        <v>6.5392251195231221</v>
      </c>
      <c r="AL22" s="42">
        <f t="shared" si="4"/>
        <v>7</v>
      </c>
      <c r="AN22" s="46">
        <f t="shared" si="5"/>
        <v>7</v>
      </c>
      <c r="AP22" s="46"/>
      <c r="AR22" s="46"/>
    </row>
    <row r="23" spans="2:44" ht="12.75" thickBot="1" x14ac:dyDescent="0.2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6"/>
        <v>3.0833333333333335</v>
      </c>
      <c r="AE23" s="6">
        <f t="shared" si="0"/>
        <v>0.58021943208753424</v>
      </c>
      <c r="AG23" s="6">
        <f t="shared" si="1"/>
        <v>1.2010542244211957</v>
      </c>
      <c r="AH23" s="24"/>
      <c r="AI23" s="6">
        <f t="shared" si="2"/>
        <v>1.8822791089121378</v>
      </c>
      <c r="AJ23" s="27">
        <f t="shared" si="3"/>
        <v>4.2843875577545294</v>
      </c>
      <c r="AL23" s="42">
        <f t="shared" si="4"/>
        <v>4</v>
      </c>
      <c r="AN23" s="46">
        <f t="shared" si="5"/>
        <v>5</v>
      </c>
      <c r="AP23" s="46"/>
      <c r="AR23" s="46"/>
    </row>
    <row r="24" spans="2:44" ht="12.75" thickBot="1" x14ac:dyDescent="0.2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6"/>
        <v>1.2083333333333333</v>
      </c>
      <c r="AE24" s="6">
        <f t="shared" si="0"/>
        <v>0.25522912884810073</v>
      </c>
      <c r="AG24" s="6">
        <f t="shared" si="1"/>
        <v>0.52832429671556846</v>
      </c>
      <c r="AH24" s="24"/>
      <c r="AI24" s="6">
        <f t="shared" si="2"/>
        <v>0.68000903661776479</v>
      </c>
      <c r="AJ24" s="27">
        <f t="shared" si="3"/>
        <v>1.7366576300489016</v>
      </c>
      <c r="AL24" s="42">
        <f t="shared" si="4"/>
        <v>2</v>
      </c>
      <c r="AN24" s="46">
        <f t="shared" si="5"/>
        <v>2</v>
      </c>
      <c r="AP24" s="46"/>
      <c r="AR24" s="46"/>
    </row>
    <row r="25" spans="2:44" ht="12.75" thickBot="1" x14ac:dyDescent="0.2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6"/>
        <v>1.9583333333333333</v>
      </c>
      <c r="AE25" s="6">
        <f t="shared" si="0"/>
        <v>0.29781308374589854</v>
      </c>
      <c r="AG25" s="6">
        <f t="shared" si="1"/>
        <v>0.61647308335400997</v>
      </c>
      <c r="AH25" s="24"/>
      <c r="AI25" s="6">
        <f t="shared" si="2"/>
        <v>1.3418602499793233</v>
      </c>
      <c r="AJ25" s="27">
        <f t="shared" si="3"/>
        <v>2.574806416687343</v>
      </c>
      <c r="AL25" s="42">
        <f t="shared" si="4"/>
        <v>3</v>
      </c>
      <c r="AN25" s="46">
        <f t="shared" si="5"/>
        <v>3</v>
      </c>
      <c r="AP25" s="46"/>
      <c r="AR25" s="46"/>
    </row>
    <row r="26" spans="2:44" ht="12.75" thickBot="1" x14ac:dyDescent="0.2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6"/>
        <v>0.54166666666666663</v>
      </c>
      <c r="AE26" s="6">
        <f t="shared" si="0"/>
        <v>0.19014836566792676</v>
      </c>
      <c r="AG26" s="6">
        <f t="shared" si="1"/>
        <v>0.39360711693260836</v>
      </c>
      <c r="AH26" s="24"/>
      <c r="AI26" s="6">
        <f t="shared" si="2"/>
        <v>0.14805954973405827</v>
      </c>
      <c r="AJ26" s="27">
        <f t="shared" si="3"/>
        <v>0.93527378359927504</v>
      </c>
      <c r="AL26" s="42">
        <f t="shared" si="4"/>
        <v>1</v>
      </c>
      <c r="AN26" s="46">
        <f t="shared" si="5"/>
        <v>1</v>
      </c>
      <c r="AP26" s="46"/>
      <c r="AR26" s="46"/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6"/>
        <v>0</v>
      </c>
      <c r="AE27" s="6">
        <f t="shared" si="0"/>
        <v>0</v>
      </c>
      <c r="AF27" s="3"/>
      <c r="AG27" s="6">
        <f t="shared" si="1"/>
        <v>0</v>
      </c>
      <c r="AH27" s="24"/>
      <c r="AI27" s="6">
        <f t="shared" si="2"/>
        <v>0</v>
      </c>
      <c r="AJ27" s="27">
        <f t="shared" si="3"/>
        <v>0</v>
      </c>
      <c r="AL27" s="42">
        <f t="shared" si="4"/>
        <v>0</v>
      </c>
      <c r="AN27" s="46">
        <f t="shared" si="5"/>
        <v>0</v>
      </c>
      <c r="AP27" s="47"/>
      <c r="AR27" s="47"/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7">SUM(D11:D27)</f>
        <v>76</v>
      </c>
      <c r="E28" s="22">
        <f t="shared" ref="E28" si="8">SUM(E11:E27)</f>
        <v>65</v>
      </c>
      <c r="F28" s="22">
        <f t="shared" ref="F28" si="9">SUM(F11:F27)</f>
        <v>65</v>
      </c>
      <c r="G28" s="22">
        <f t="shared" ref="G28" si="10">SUM(G11:G27)</f>
        <v>82</v>
      </c>
      <c r="H28" s="22">
        <f t="shared" ref="H28" si="11">SUM(H11:H27)</f>
        <v>103</v>
      </c>
      <c r="I28" s="22">
        <f t="shared" ref="I28" si="12">SUM(I11:I27)</f>
        <v>109</v>
      </c>
      <c r="J28" s="22">
        <f t="shared" ref="J28" si="13">SUM(J11:J27)</f>
        <v>105</v>
      </c>
      <c r="K28" s="22">
        <f t="shared" ref="K28" si="14">SUM(K11:K27)</f>
        <v>105</v>
      </c>
      <c r="L28" s="22">
        <f t="shared" ref="L28" si="15">SUM(L11:L27)</f>
        <v>112</v>
      </c>
      <c r="M28" s="22">
        <f t="shared" ref="M28" si="16">SUM(M11:M27)</f>
        <v>104</v>
      </c>
      <c r="N28" s="22">
        <f t="shared" ref="N28" si="17">SUM(N11:N27)</f>
        <v>101</v>
      </c>
      <c r="P28" s="22">
        <f>SUM(P11:P27)</f>
        <v>110</v>
      </c>
      <c r="Q28" s="22">
        <f t="shared" ref="Q28:AA28" si="18">SUM(Q11:Q27)</f>
        <v>132</v>
      </c>
      <c r="R28" s="22">
        <f t="shared" si="18"/>
        <v>134</v>
      </c>
      <c r="S28" s="22">
        <f t="shared" si="18"/>
        <v>103</v>
      </c>
      <c r="T28" s="22">
        <f t="shared" si="18"/>
        <v>160</v>
      </c>
      <c r="U28" s="22">
        <f t="shared" si="18"/>
        <v>148</v>
      </c>
      <c r="V28" s="22">
        <f t="shared" si="18"/>
        <v>165</v>
      </c>
      <c r="W28" s="22">
        <f t="shared" si="18"/>
        <v>178</v>
      </c>
      <c r="X28" s="22">
        <f t="shared" si="18"/>
        <v>142</v>
      </c>
      <c r="Y28" s="22">
        <f t="shared" si="18"/>
        <v>182</v>
      </c>
      <c r="Z28" s="22">
        <f t="shared" si="18"/>
        <v>125</v>
      </c>
      <c r="AA28" s="22">
        <f t="shared" si="18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39" t="s">
        <v>71</v>
      </c>
    </row>
    <row r="31" spans="2:44" x14ac:dyDescent="0.2">
      <c r="AI31" s="37" t="s">
        <v>72</v>
      </c>
      <c r="AJ31" s="1">
        <v>24</v>
      </c>
    </row>
    <row r="32" spans="2:44" ht="13.5" x14ac:dyDescent="0.25">
      <c r="AI32" s="40" t="s">
        <v>92</v>
      </c>
      <c r="AJ32" s="20">
        <v>2.0699999999999998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tabSelected="1" zoomScaleNormal="100" workbookViewId="0">
      <selection activeCell="AI25" sqref="AI25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53" style="1" bestFit="1" customWidth="1"/>
    <col min="36" max="36" width="2" style="1" customWidth="1"/>
    <col min="37" max="37" width="59.7109375" style="1" bestFit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7" t="s">
        <v>69</v>
      </c>
    </row>
    <row r="4" spans="2:44" x14ac:dyDescent="0.2">
      <c r="B4" s="37" t="s">
        <v>88</v>
      </c>
    </row>
    <row r="6" spans="2:44" ht="12.75" x14ac:dyDescent="0.2">
      <c r="B6" s="5"/>
      <c r="AL6" s="37"/>
    </row>
    <row r="7" spans="2:44" x14ac:dyDescent="0.2">
      <c r="AL7" s="37"/>
    </row>
    <row r="8" spans="2:44" ht="12.75" x14ac:dyDescent="0.2">
      <c r="B8" s="5" t="s">
        <v>77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1" t="s">
        <v>75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76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96</v>
      </c>
      <c r="AK11" s="48" t="s">
        <v>97</v>
      </c>
      <c r="AM11" s="56" t="s">
        <v>90</v>
      </c>
      <c r="AN11" s="56"/>
      <c r="AO11" s="41"/>
      <c r="AP11" s="41"/>
      <c r="AQ11" s="41"/>
      <c r="AR11" s="41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38">
        <f>$AN$32*SQRT(AI13/$AM$31+AI13/$AN$31)</f>
        <v>0</v>
      </c>
      <c r="AL13" s="3"/>
      <c r="AM13" s="6">
        <f>AC13-AD13-AK13</f>
        <v>0</v>
      </c>
      <c r="AN13" s="38">
        <f>AC13+AD13+AK13</f>
        <v>0</v>
      </c>
      <c r="AO13" s="38"/>
      <c r="AP13" s="38"/>
      <c r="AQ13" s="38"/>
      <c r="AR13" s="38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(($AM$31-1)*AF14+($AN$31-1)*AG14)/($AM$31+$AN$31-2)</f>
        <v>0.44696969696969691</v>
      </c>
      <c r="AJ14" s="3"/>
      <c r="AK14" s="38">
        <f t="shared" ref="AK14:AK27" si="5">$AN$32*SQRT(AI14/$AM$31+AI14/$AN$31)</f>
        <v>0.46672334612506988</v>
      </c>
      <c r="AL14" s="3"/>
      <c r="AM14" s="6">
        <f t="shared" ref="AM14:AM27" si="6">AC14-AD14-AK14</f>
        <v>-0.13339001279173651</v>
      </c>
      <c r="AN14" s="38">
        <f t="shared" ref="AN14:AN27" si="7">AC14+AD14+AK14</f>
        <v>0.96672334612506994</v>
      </c>
      <c r="AO14" s="38"/>
      <c r="AP14" s="38"/>
      <c r="AQ14" s="38"/>
      <c r="AR14" s="38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0.40305086527633205</v>
      </c>
      <c r="AL15" s="3"/>
      <c r="AM15" s="6">
        <f t="shared" si="6"/>
        <v>-0.40305086527633205</v>
      </c>
      <c r="AN15" s="38">
        <f t="shared" si="7"/>
        <v>0.73638419860966531</v>
      </c>
      <c r="AO15" s="38"/>
      <c r="AP15" s="38"/>
      <c r="AQ15" s="38"/>
      <c r="AR15" s="38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8">
        <f t="shared" si="5"/>
        <v>0.35168668261290864</v>
      </c>
      <c r="AL16" s="3"/>
      <c r="AM16" s="6">
        <f t="shared" si="6"/>
        <v>-0.60168668261290859</v>
      </c>
      <c r="AN16" s="38">
        <f t="shared" si="7"/>
        <v>0.76835334927957533</v>
      </c>
      <c r="AO16" s="38"/>
      <c r="AP16" s="38"/>
      <c r="AQ16" s="38"/>
      <c r="AR16" s="38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0.56837837509244427</v>
      </c>
      <c r="AL17" s="3"/>
      <c r="AM17" s="6">
        <f t="shared" si="6"/>
        <v>-0.98504504175911101</v>
      </c>
      <c r="AN17" s="38">
        <f t="shared" si="7"/>
        <v>1.3183783750924443</v>
      </c>
      <c r="AO17" s="38"/>
      <c r="AP17" s="38"/>
      <c r="AQ17" s="38"/>
      <c r="AR17" s="38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0.78639532910385701</v>
      </c>
      <c r="AL18" s="3"/>
      <c r="AM18" s="6">
        <f t="shared" si="6"/>
        <v>-0.20306199577052375</v>
      </c>
      <c r="AN18" s="38">
        <f t="shared" si="7"/>
        <v>3.8697286624371898</v>
      </c>
      <c r="AO18" s="38"/>
      <c r="AP18" s="38"/>
      <c r="AQ18" s="38"/>
      <c r="AR18" s="38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1.0221784891281775</v>
      </c>
      <c r="AL19" s="3"/>
      <c r="AM19" s="6">
        <f t="shared" si="6"/>
        <v>-1.3555118224615108</v>
      </c>
      <c r="AN19" s="38">
        <f t="shared" si="7"/>
        <v>3.8555118224615104</v>
      </c>
      <c r="AO19" s="38"/>
      <c r="AP19" s="38"/>
      <c r="AQ19" s="38"/>
      <c r="AR19" s="38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2.2617093043255423</v>
      </c>
      <c r="AL20" s="3"/>
      <c r="AM20" s="6">
        <f t="shared" si="6"/>
        <v>-4.3450426376588753</v>
      </c>
      <c r="AN20" s="38">
        <f t="shared" si="7"/>
        <v>10.845042637658874</v>
      </c>
      <c r="AO20" s="38"/>
      <c r="AP20" s="38"/>
      <c r="AQ20" s="38"/>
      <c r="AR20" s="38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2.4437437514451616</v>
      </c>
      <c r="AL21" s="3"/>
      <c r="AM21" s="6">
        <f t="shared" si="6"/>
        <v>-3.6937437514451616</v>
      </c>
      <c r="AN21" s="38">
        <f t="shared" si="7"/>
        <v>15.860410418111828</v>
      </c>
      <c r="AO21" s="38"/>
      <c r="AP21" s="38"/>
      <c r="AQ21" s="38"/>
      <c r="AR21" s="38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1.7584334130645425</v>
      </c>
      <c r="AL22" s="3"/>
      <c r="AM22" s="6">
        <f t="shared" si="6"/>
        <v>-0.34176674639787552</v>
      </c>
      <c r="AN22" s="38">
        <f t="shared" si="7"/>
        <v>16.508433413064541</v>
      </c>
      <c r="AO22" s="38"/>
      <c r="AP22" s="38"/>
      <c r="AQ22" s="38"/>
      <c r="AR22" s="38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1.6833433655566641</v>
      </c>
      <c r="AL23" s="3"/>
      <c r="AM23" s="6">
        <f t="shared" si="6"/>
        <v>-1.7666766988899976</v>
      </c>
      <c r="AN23" s="38">
        <f t="shared" si="7"/>
        <v>8.1000100322233308</v>
      </c>
      <c r="AO23" s="38"/>
      <c r="AP23" s="38"/>
      <c r="AQ23" s="38"/>
      <c r="AR23" s="38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1.1326896289163</v>
      </c>
      <c r="AL24" s="3"/>
      <c r="AM24" s="6">
        <f t="shared" si="6"/>
        <v>-0.54935629558296672</v>
      </c>
      <c r="AN24" s="38">
        <f t="shared" si="7"/>
        <v>5.5493562955829674</v>
      </c>
      <c r="AO24" s="38"/>
      <c r="AP24" s="38"/>
      <c r="AQ24" s="38"/>
      <c r="AR24" s="38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0.66422844851615748</v>
      </c>
      <c r="AL25" s="3"/>
      <c r="AM25" s="6">
        <f t="shared" si="6"/>
        <v>-0.58089511518282411</v>
      </c>
      <c r="AN25" s="38">
        <f t="shared" si="7"/>
        <v>2.2475617818494911</v>
      </c>
      <c r="AO25" s="38"/>
      <c r="AP25" s="38"/>
      <c r="AQ25" s="38"/>
      <c r="AR25" s="38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0.74789363305461853</v>
      </c>
      <c r="AL26" s="3"/>
      <c r="AM26" s="6">
        <f t="shared" si="6"/>
        <v>2.106366945381466E-3</v>
      </c>
      <c r="AN26" s="38">
        <f t="shared" si="7"/>
        <v>2.4978936330546184</v>
      </c>
      <c r="AO26" s="38"/>
      <c r="AP26" s="38"/>
      <c r="AQ26" s="38"/>
      <c r="AR26" s="38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8">
        <f t="shared" si="5"/>
        <v>0.76858784320809592</v>
      </c>
      <c r="AL27" s="3"/>
      <c r="AM27" s="6">
        <f t="shared" si="6"/>
        <v>-1.1019211765414294</v>
      </c>
      <c r="AN27" s="38">
        <f t="shared" si="7"/>
        <v>1.4352545098747624</v>
      </c>
      <c r="AO27" s="38"/>
      <c r="AP27" s="38"/>
      <c r="AQ27" s="38"/>
      <c r="AR27" s="38"/>
    </row>
    <row r="28" spans="2:44" ht="12.75" thickBot="1" x14ac:dyDescent="0.25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9" t="s">
        <v>34</v>
      </c>
      <c r="AN30" s="39" t="s">
        <v>35</v>
      </c>
    </row>
    <row r="31" spans="2:44" x14ac:dyDescent="0.2">
      <c r="AL31" s="37" t="s">
        <v>72</v>
      </c>
      <c r="AM31" s="1">
        <v>12</v>
      </c>
      <c r="AN31" s="1">
        <v>12</v>
      </c>
    </row>
    <row r="32" spans="2:44" ht="13.5" x14ac:dyDescent="0.25">
      <c r="AL32" s="37"/>
      <c r="AM32" s="26" t="s">
        <v>91</v>
      </c>
      <c r="AN32" s="38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almarsa terakahfi</cp:lastModifiedBy>
  <dcterms:created xsi:type="dcterms:W3CDTF">2017-07-31T12:57:06Z</dcterms:created>
  <dcterms:modified xsi:type="dcterms:W3CDTF">2022-09-28T09:27:05Z</dcterms:modified>
</cp:coreProperties>
</file>