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as\Desktop\"/>
    </mc:Choice>
  </mc:AlternateContent>
  <bookViews>
    <workbookView xWindow="0" yWindow="0" windowWidth="19200" windowHeight="7900"/>
  </bookViews>
  <sheets>
    <sheet name="Sheet1" sheetId="1" r:id="rId1"/>
  </sheets>
  <definedNames>
    <definedName name="_xlnm._FilterDatabase" localSheetId="0" hidden="1">Sheet1!$A$2:$S$43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1" l="1"/>
  <c r="K65" i="1"/>
  <c r="E65" i="1"/>
  <c r="Q63" i="1"/>
  <c r="K63" i="1"/>
  <c r="E63" i="1"/>
  <c r="Q51" i="1"/>
  <c r="Q52" i="1" s="1"/>
  <c r="K51" i="1"/>
  <c r="K52" i="1" s="1"/>
  <c r="E51" i="1"/>
  <c r="E52" i="1" s="1"/>
  <c r="Q66" i="1" l="1"/>
  <c r="Q67" i="1" s="1"/>
  <c r="Q54" i="1"/>
  <c r="Q53" i="1"/>
  <c r="E66" i="1"/>
  <c r="E67" i="1" s="1"/>
  <c r="K66" i="1"/>
  <c r="K67" i="1" s="1"/>
  <c r="E53" i="1"/>
  <c r="E54" i="1"/>
  <c r="K53" i="1"/>
  <c r="K54" i="1"/>
  <c r="K68" i="1" l="1"/>
  <c r="K69" i="1" s="1"/>
  <c r="K70" i="1" s="1"/>
  <c r="E68" i="1"/>
  <c r="E69" i="1" s="1"/>
  <c r="K55" i="1"/>
  <c r="K56" i="1" s="1"/>
  <c r="Q68" i="1"/>
  <c r="Q69" i="1" s="1"/>
  <c r="Q70" i="1" s="1"/>
  <c r="Q55" i="1"/>
  <c r="Q56" i="1" s="1"/>
  <c r="E55" i="1"/>
  <c r="E56" i="1" s="1"/>
  <c r="I57" i="1" l="1"/>
  <c r="I71" i="1"/>
  <c r="E70" i="1"/>
  <c r="I75" i="1" l="1"/>
</calcChain>
</file>

<file path=xl/sharedStrings.xml><?xml version="1.0" encoding="utf-8"?>
<sst xmlns="http://schemas.openxmlformats.org/spreadsheetml/2006/main" count="271" uniqueCount="61">
  <si>
    <t>Sr. No.</t>
  </si>
  <si>
    <t>Invoice Reference</t>
  </si>
  <si>
    <t>Invoice Date</t>
  </si>
  <si>
    <t>Item Desc</t>
  </si>
  <si>
    <t>Shipped</t>
  </si>
  <si>
    <t>Unit</t>
  </si>
  <si>
    <t>Unit Price</t>
  </si>
  <si>
    <t>Total Price</t>
  </si>
  <si>
    <t>Sold To.</t>
  </si>
  <si>
    <t>Quantity</t>
  </si>
  <si>
    <t>in INR</t>
  </si>
  <si>
    <t>22013162 /GI/12655</t>
  </si>
  <si>
    <t>14.2 KG FILLED LPG CYLINDER</t>
  </si>
  <si>
    <t>EA</t>
  </si>
  <si>
    <t>13360600 - STEEL CITY HPGAS AGENCY</t>
  </si>
  <si>
    <t>22013259 /GI/12655</t>
  </si>
  <si>
    <t>19 KG FILLED LPG CYLINDER</t>
  </si>
  <si>
    <t>22013323 /GI/12655</t>
  </si>
  <si>
    <t>22013329 /GI/12655</t>
  </si>
  <si>
    <t>13360601 - EX-MI STEEL CITY HPGAS AGENCY</t>
  </si>
  <si>
    <t>22013377 /GI/12655</t>
  </si>
  <si>
    <t>5KG CYLINDER BLUE (NON DOM)FUL</t>
  </si>
  <si>
    <t>22013401 /GI/12655</t>
  </si>
  <si>
    <t>22013595 /GI/12655</t>
  </si>
  <si>
    <t>22013713 /GI/12655</t>
  </si>
  <si>
    <t>22013677 /GI/12655</t>
  </si>
  <si>
    <t>22013756 /GI/12655</t>
  </si>
  <si>
    <t>22013829 /GI/12655</t>
  </si>
  <si>
    <t>22014006 /GI/12655</t>
  </si>
  <si>
    <t>22014284 /GI/12655</t>
  </si>
  <si>
    <t>22014345 /GI/12655</t>
  </si>
  <si>
    <t>22014399 /GI/12655</t>
  </si>
  <si>
    <t>22014461 /GI/12655</t>
  </si>
  <si>
    <t>22014520 /GI/12655</t>
  </si>
  <si>
    <t>22014548 /GI/12655</t>
  </si>
  <si>
    <t>22014669 /GI/12655</t>
  </si>
  <si>
    <t>22014677 /GI/12655</t>
  </si>
  <si>
    <t>22014819 /GI/12655</t>
  </si>
  <si>
    <t>22014886 /GI/12655</t>
  </si>
  <si>
    <t>Total</t>
  </si>
  <si>
    <t>PURCHASE</t>
  </si>
  <si>
    <t>5 KG CYL. FTL LPG FILLED-COMP</t>
  </si>
  <si>
    <t>Total Qty</t>
  </si>
  <si>
    <t>Rate Excl. GST 5%</t>
  </si>
  <si>
    <t>Rate Excl. GST 18%</t>
  </si>
  <si>
    <t>Total Excl. GST 5%</t>
  </si>
  <si>
    <t>Total Excl. GST 18%</t>
  </si>
  <si>
    <t>CGST 2.5%</t>
  </si>
  <si>
    <t>CGST 9%</t>
  </si>
  <si>
    <t>SGST 2.5%</t>
  </si>
  <si>
    <t>SGST 9%</t>
  </si>
  <si>
    <t>Total GST 5%</t>
  </si>
  <si>
    <t>Total GST 18%</t>
  </si>
  <si>
    <t>Total Amount</t>
  </si>
  <si>
    <t>Total Purchase GST</t>
  </si>
  <si>
    <t>SALE</t>
  </si>
  <si>
    <t>Rate incl GST 5%</t>
  </si>
  <si>
    <t>Rate Incl. GST 18%</t>
  </si>
  <si>
    <t>Total Sale</t>
  </si>
  <si>
    <t>Total Sale GST</t>
  </si>
  <si>
    <t>Total GST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</si>
</sst>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B0A21"/>
        <bgColor rgb="FF000000"/>
      </patternFill>
    </fill>
    <fill>
      <patternFill patternType="solid">
        <fgColor rgb="FFE6E6E6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4" fontId="3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4" fontId="4" fillId="3" borderId="0" xfId="0" applyNumberFormat="1" applyFont="1" applyFill="1" applyAlignment="1">
      <alignment horizontal="right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0" xfId="1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12" xfId="1" applyNumberFormat="1" applyFont="1" applyBorder="1" applyAlignment="1">
      <alignment horizontal="center"/>
    </xf>
    <xf numFmtId="164" fontId="0" fillId="0" borderId="4" xfId="1" applyNumberFormat="1" applyFont="1" applyBorder="1"/>
    <xf numFmtId="0" fontId="0" fillId="0" borderId="4" xfId="0" applyBorder="1"/>
    <xf numFmtId="164" fontId="0" fillId="0" borderId="4" xfId="1" applyNumberFormat="1" applyFont="1" applyBorder="1" applyAlignment="1">
      <alignment wrapText="1"/>
    </xf>
    <xf numFmtId="0" fontId="1" fillId="0" borderId="4" xfId="0" applyFont="1" applyBorder="1"/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164" fontId="0" fillId="0" borderId="0" xfId="1" applyNumberFormat="1" applyFont="1"/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0" fillId="0" borderId="5" xfId="0" applyNumberForma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4" xfId="0" applyNumberFormat="1" applyFont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lpg_select.js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120650</xdr:rowOff>
    </xdr:to>
    <xdr:pic>
      <xdr:nvPicPr>
        <xdr:cNvPr id="3" name="Picture 1">
          <a:hlinkClick xmlns:r="http://schemas.openxmlformats.org/officeDocument/2006/relationships" r:id="rId1" tgtFrame="_to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55" zoomScaleNormal="100" workbookViewId="0">
      <selection activeCell="D75" sqref="D75"/>
    </sheetView>
  </sheetViews>
  <sheetFormatPr defaultRowHeight="14.5" x14ac:dyDescent="0.35"/>
  <cols>
    <col min="1" max="1" width="5.90625" style="10" bestFit="1" customWidth="1"/>
    <col min="2" max="2" width="16.81640625" customWidth="1"/>
    <col min="3" max="3" width="10.26953125" customWidth="1"/>
    <col min="4" max="4" width="28.54296875" customWidth="1"/>
    <col min="5" max="5" width="12.81640625" bestFit="1" customWidth="1"/>
    <col min="6" max="6" width="3.90625" customWidth="1"/>
    <col min="7" max="7" width="8.08984375" customWidth="1"/>
    <col min="8" max="8" width="3.90625" customWidth="1"/>
    <col min="9" max="9" width="11.54296875" bestFit="1" customWidth="1"/>
    <col min="10" max="10" width="34.90625" customWidth="1"/>
    <col min="11" max="11" width="11.1796875" bestFit="1" customWidth="1"/>
    <col min="17" max="17" width="10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5</v>
      </c>
      <c r="I1" s="2" t="s">
        <v>7</v>
      </c>
      <c r="J1" s="1" t="s">
        <v>8</v>
      </c>
    </row>
    <row r="2" spans="1:10" x14ac:dyDescent="0.35">
      <c r="A2" s="1"/>
      <c r="B2" s="1"/>
      <c r="C2" s="1"/>
      <c r="D2" s="1"/>
      <c r="E2" s="2" t="s">
        <v>9</v>
      </c>
      <c r="F2" s="1"/>
      <c r="G2" s="2" t="s">
        <v>10</v>
      </c>
      <c r="H2" s="1"/>
      <c r="I2" s="2" t="s">
        <v>10</v>
      </c>
      <c r="J2" s="1"/>
    </row>
    <row r="3" spans="1:10" x14ac:dyDescent="0.35">
      <c r="A3" s="3">
        <v>5</v>
      </c>
      <c r="B3" s="4" t="s">
        <v>11</v>
      </c>
      <c r="C3" s="5">
        <v>44897</v>
      </c>
      <c r="D3" s="4" t="s">
        <v>12</v>
      </c>
      <c r="E3" s="6">
        <v>342</v>
      </c>
      <c r="F3" s="4" t="s">
        <v>13</v>
      </c>
      <c r="G3" s="7">
        <v>1025.44</v>
      </c>
      <c r="H3" s="4" t="s">
        <v>13</v>
      </c>
      <c r="I3" s="7">
        <v>350700.24</v>
      </c>
      <c r="J3" s="4" t="s">
        <v>14</v>
      </c>
    </row>
    <row r="4" spans="1:10" x14ac:dyDescent="0.35">
      <c r="A4" s="3">
        <v>6</v>
      </c>
      <c r="B4" s="4" t="s">
        <v>15</v>
      </c>
      <c r="C4" s="5">
        <v>44898</v>
      </c>
      <c r="D4" s="4" t="s">
        <v>12</v>
      </c>
      <c r="E4" s="6">
        <v>326</v>
      </c>
      <c r="F4" s="4" t="s">
        <v>13</v>
      </c>
      <c r="G4" s="7">
        <v>1025.44</v>
      </c>
      <c r="H4" s="4" t="s">
        <v>13</v>
      </c>
      <c r="I4" s="7">
        <v>334293.21000000002</v>
      </c>
      <c r="J4" s="4" t="s">
        <v>14</v>
      </c>
    </row>
    <row r="5" spans="1:10" x14ac:dyDescent="0.35">
      <c r="A5" s="3">
        <v>7</v>
      </c>
      <c r="B5" s="4" t="s">
        <v>15</v>
      </c>
      <c r="C5" s="5">
        <v>44898</v>
      </c>
      <c r="D5" s="4" t="s">
        <v>16</v>
      </c>
      <c r="E5" s="6">
        <v>10</v>
      </c>
      <c r="F5" s="4" t="s">
        <v>13</v>
      </c>
      <c r="G5" s="7">
        <v>1731.57</v>
      </c>
      <c r="H5" s="4" t="s">
        <v>13</v>
      </c>
      <c r="I5" s="7">
        <v>17315.68</v>
      </c>
      <c r="J5" s="4" t="s">
        <v>14</v>
      </c>
    </row>
    <row r="6" spans="1:10" x14ac:dyDescent="0.35">
      <c r="A6" s="3">
        <v>11</v>
      </c>
      <c r="B6" s="4" t="s">
        <v>17</v>
      </c>
      <c r="C6" s="5">
        <v>44900</v>
      </c>
      <c r="D6" s="4" t="s">
        <v>12</v>
      </c>
      <c r="E6" s="6">
        <v>342</v>
      </c>
      <c r="F6" s="4" t="s">
        <v>13</v>
      </c>
      <c r="G6" s="7">
        <v>1025.44</v>
      </c>
      <c r="H6" s="4" t="s">
        <v>13</v>
      </c>
      <c r="I6" s="7">
        <v>350700.24</v>
      </c>
      <c r="J6" s="4" t="s">
        <v>14</v>
      </c>
    </row>
    <row r="7" spans="1:10" ht="21.5" x14ac:dyDescent="0.35">
      <c r="A7" s="3">
        <v>12</v>
      </c>
      <c r="B7" s="4" t="s">
        <v>18</v>
      </c>
      <c r="C7" s="5">
        <v>44900</v>
      </c>
      <c r="D7" s="4" t="s">
        <v>16</v>
      </c>
      <c r="E7" s="6">
        <v>50</v>
      </c>
      <c r="F7" s="4" t="s">
        <v>13</v>
      </c>
      <c r="G7" s="7">
        <v>1702.33</v>
      </c>
      <c r="H7" s="4" t="s">
        <v>13</v>
      </c>
      <c r="I7" s="7">
        <v>85116.57</v>
      </c>
      <c r="J7" s="4" t="s">
        <v>19</v>
      </c>
    </row>
    <row r="8" spans="1:10" x14ac:dyDescent="0.35">
      <c r="A8" s="3">
        <v>16</v>
      </c>
      <c r="B8" s="4" t="s">
        <v>20</v>
      </c>
      <c r="C8" s="5">
        <v>44901</v>
      </c>
      <c r="D8" s="4" t="s">
        <v>12</v>
      </c>
      <c r="E8" s="6">
        <v>341</v>
      </c>
      <c r="F8" s="4" t="s">
        <v>13</v>
      </c>
      <c r="G8" s="7">
        <v>1025.44</v>
      </c>
      <c r="H8" s="4" t="s">
        <v>13</v>
      </c>
      <c r="I8" s="7">
        <v>349674.8</v>
      </c>
      <c r="J8" s="4" t="s">
        <v>14</v>
      </c>
    </row>
    <row r="9" spans="1:10" x14ac:dyDescent="0.35">
      <c r="A9" s="3">
        <v>18</v>
      </c>
      <c r="B9" s="4" t="s">
        <v>20</v>
      </c>
      <c r="C9" s="5">
        <v>44901</v>
      </c>
      <c r="D9" s="4" t="s">
        <v>21</v>
      </c>
      <c r="E9" s="6">
        <v>1</v>
      </c>
      <c r="F9" s="4" t="s">
        <v>13</v>
      </c>
      <c r="G9" s="6">
        <v>457.75319999999999</v>
      </c>
      <c r="H9" s="4" t="s">
        <v>13</v>
      </c>
      <c r="I9" s="6">
        <v>457.75</v>
      </c>
      <c r="J9" s="4" t="s">
        <v>14</v>
      </c>
    </row>
    <row r="10" spans="1:10" x14ac:dyDescent="0.35">
      <c r="A10" s="3">
        <v>19</v>
      </c>
      <c r="B10" s="4" t="s">
        <v>22</v>
      </c>
      <c r="C10" s="5">
        <v>44902</v>
      </c>
      <c r="D10" s="4" t="s">
        <v>16</v>
      </c>
      <c r="E10" s="6">
        <v>10</v>
      </c>
      <c r="F10" s="4" t="s">
        <v>13</v>
      </c>
      <c r="G10" s="7">
        <v>1731.57</v>
      </c>
      <c r="H10" s="4" t="s">
        <v>13</v>
      </c>
      <c r="I10" s="7">
        <v>17315.68</v>
      </c>
      <c r="J10" s="4" t="s">
        <v>14</v>
      </c>
    </row>
    <row r="11" spans="1:10" x14ac:dyDescent="0.35">
      <c r="A11" s="3">
        <v>20</v>
      </c>
      <c r="B11" s="4" t="s">
        <v>22</v>
      </c>
      <c r="C11" s="5">
        <v>44902</v>
      </c>
      <c r="D11" s="4" t="s">
        <v>12</v>
      </c>
      <c r="E11" s="6">
        <v>326</v>
      </c>
      <c r="F11" s="4" t="s">
        <v>13</v>
      </c>
      <c r="G11" s="7">
        <v>1025.44</v>
      </c>
      <c r="H11" s="4" t="s">
        <v>13</v>
      </c>
      <c r="I11" s="7">
        <v>334293.21000000002</v>
      </c>
      <c r="J11" s="4" t="s">
        <v>14</v>
      </c>
    </row>
    <row r="12" spans="1:10" x14ac:dyDescent="0.35">
      <c r="A12" s="3">
        <v>21</v>
      </c>
      <c r="B12" s="4" t="s">
        <v>22</v>
      </c>
      <c r="C12" s="5">
        <v>44902</v>
      </c>
      <c r="D12" s="4" t="s">
        <v>21</v>
      </c>
      <c r="E12" s="6">
        <v>1</v>
      </c>
      <c r="F12" s="4" t="s">
        <v>13</v>
      </c>
      <c r="G12" s="6">
        <v>457.75319999999999</v>
      </c>
      <c r="H12" s="4" t="s">
        <v>13</v>
      </c>
      <c r="I12" s="6">
        <v>457.75</v>
      </c>
      <c r="J12" s="4" t="s">
        <v>14</v>
      </c>
    </row>
    <row r="13" spans="1:10" x14ac:dyDescent="0.35">
      <c r="A13" s="3">
        <v>24</v>
      </c>
      <c r="B13" s="4" t="s">
        <v>23</v>
      </c>
      <c r="C13" s="5">
        <v>44905</v>
      </c>
      <c r="D13" s="4" t="s">
        <v>12</v>
      </c>
      <c r="E13" s="6">
        <v>342</v>
      </c>
      <c r="F13" s="4" t="s">
        <v>13</v>
      </c>
      <c r="G13" s="7">
        <v>1025.44</v>
      </c>
      <c r="H13" s="4" t="s">
        <v>13</v>
      </c>
      <c r="I13" s="7">
        <v>350700.24</v>
      </c>
      <c r="J13" s="4" t="s">
        <v>14</v>
      </c>
    </row>
    <row r="14" spans="1:10" ht="21.5" x14ac:dyDescent="0.35">
      <c r="A14" s="3">
        <v>28</v>
      </c>
      <c r="B14" s="4" t="s">
        <v>24</v>
      </c>
      <c r="C14" s="5">
        <v>44907</v>
      </c>
      <c r="D14" s="4" t="s">
        <v>16</v>
      </c>
      <c r="E14" s="6">
        <v>50</v>
      </c>
      <c r="F14" s="4" t="s">
        <v>13</v>
      </c>
      <c r="G14" s="7">
        <v>1702.33</v>
      </c>
      <c r="H14" s="4" t="s">
        <v>13</v>
      </c>
      <c r="I14" s="7">
        <v>85116.57</v>
      </c>
      <c r="J14" s="4" t="s">
        <v>19</v>
      </c>
    </row>
    <row r="15" spans="1:10" x14ac:dyDescent="0.35">
      <c r="A15" s="3">
        <v>29</v>
      </c>
      <c r="B15" s="4" t="s">
        <v>25</v>
      </c>
      <c r="C15" s="5">
        <v>44907</v>
      </c>
      <c r="D15" s="4" t="s">
        <v>12</v>
      </c>
      <c r="E15" s="6">
        <v>342</v>
      </c>
      <c r="F15" s="4" t="s">
        <v>13</v>
      </c>
      <c r="G15" s="7">
        <v>1025.44</v>
      </c>
      <c r="H15" s="4" t="s">
        <v>13</v>
      </c>
      <c r="I15" s="7">
        <v>350700.24</v>
      </c>
      <c r="J15" s="4" t="s">
        <v>14</v>
      </c>
    </row>
    <row r="16" spans="1:10" x14ac:dyDescent="0.35">
      <c r="A16" s="3">
        <v>33</v>
      </c>
      <c r="B16" s="4" t="s">
        <v>26</v>
      </c>
      <c r="C16" s="5">
        <v>44908</v>
      </c>
      <c r="D16" s="4" t="s">
        <v>12</v>
      </c>
      <c r="E16" s="6">
        <v>341</v>
      </c>
      <c r="F16" s="4" t="s">
        <v>13</v>
      </c>
      <c r="G16" s="7">
        <v>1025.44</v>
      </c>
      <c r="H16" s="4" t="s">
        <v>13</v>
      </c>
      <c r="I16" s="7">
        <v>349674.8</v>
      </c>
      <c r="J16" s="4" t="s">
        <v>14</v>
      </c>
    </row>
    <row r="17" spans="1:10" x14ac:dyDescent="0.35">
      <c r="A17" s="3">
        <v>34</v>
      </c>
      <c r="B17" s="4" t="s">
        <v>26</v>
      </c>
      <c r="C17" s="5">
        <v>44908</v>
      </c>
      <c r="D17" s="4" t="s">
        <v>21</v>
      </c>
      <c r="E17" s="6">
        <v>1</v>
      </c>
      <c r="F17" s="4" t="s">
        <v>13</v>
      </c>
      <c r="G17" s="6">
        <v>457.75319999999999</v>
      </c>
      <c r="H17" s="4" t="s">
        <v>13</v>
      </c>
      <c r="I17" s="6">
        <v>457.75</v>
      </c>
      <c r="J17" s="4" t="s">
        <v>14</v>
      </c>
    </row>
    <row r="18" spans="1:10" x14ac:dyDescent="0.35">
      <c r="A18" s="3">
        <v>36</v>
      </c>
      <c r="B18" s="4" t="s">
        <v>27</v>
      </c>
      <c r="C18" s="5">
        <v>44909</v>
      </c>
      <c r="D18" s="4" t="s">
        <v>12</v>
      </c>
      <c r="E18" s="6">
        <v>341</v>
      </c>
      <c r="F18" s="4" t="s">
        <v>13</v>
      </c>
      <c r="G18" s="7">
        <v>1025.44</v>
      </c>
      <c r="H18" s="4" t="s">
        <v>13</v>
      </c>
      <c r="I18" s="7">
        <v>349674.8</v>
      </c>
      <c r="J18" s="4" t="s">
        <v>14</v>
      </c>
    </row>
    <row r="19" spans="1:10" x14ac:dyDescent="0.35">
      <c r="A19" s="3">
        <v>37</v>
      </c>
      <c r="B19" s="4" t="s">
        <v>27</v>
      </c>
      <c r="C19" s="5">
        <v>44909</v>
      </c>
      <c r="D19" s="4" t="s">
        <v>21</v>
      </c>
      <c r="E19" s="6">
        <v>1</v>
      </c>
      <c r="F19" s="4" t="s">
        <v>13</v>
      </c>
      <c r="G19" s="6">
        <v>457.75319999999999</v>
      </c>
      <c r="H19" s="4" t="s">
        <v>13</v>
      </c>
      <c r="I19" s="6">
        <v>457.75</v>
      </c>
      <c r="J19" s="4" t="s">
        <v>14</v>
      </c>
    </row>
    <row r="20" spans="1:10" x14ac:dyDescent="0.35">
      <c r="A20" s="3">
        <v>43</v>
      </c>
      <c r="B20" s="4" t="s">
        <v>28</v>
      </c>
      <c r="C20" s="5">
        <v>44912</v>
      </c>
      <c r="D20" s="4" t="s">
        <v>12</v>
      </c>
      <c r="E20" s="6">
        <v>341</v>
      </c>
      <c r="F20" s="4" t="s">
        <v>13</v>
      </c>
      <c r="G20" s="7">
        <v>1025.44</v>
      </c>
      <c r="H20" s="4" t="s">
        <v>13</v>
      </c>
      <c r="I20" s="7">
        <v>349674.8</v>
      </c>
      <c r="J20" s="4" t="s">
        <v>14</v>
      </c>
    </row>
    <row r="21" spans="1:10" x14ac:dyDescent="0.35">
      <c r="A21" s="3">
        <v>44</v>
      </c>
      <c r="B21" s="4" t="s">
        <v>28</v>
      </c>
      <c r="C21" s="5">
        <v>44912</v>
      </c>
      <c r="D21" s="4" t="s">
        <v>21</v>
      </c>
      <c r="E21" s="6">
        <v>1</v>
      </c>
      <c r="F21" s="4" t="s">
        <v>13</v>
      </c>
      <c r="G21" s="6">
        <v>457.75319999999999</v>
      </c>
      <c r="H21" s="4" t="s">
        <v>13</v>
      </c>
      <c r="I21" s="6">
        <v>457.75</v>
      </c>
      <c r="J21" s="4" t="s">
        <v>14</v>
      </c>
    </row>
    <row r="22" spans="1:10" x14ac:dyDescent="0.35">
      <c r="A22" s="3">
        <v>46</v>
      </c>
      <c r="B22" s="4" t="s">
        <v>29</v>
      </c>
      <c r="C22" s="5">
        <v>44916</v>
      </c>
      <c r="D22" s="4" t="s">
        <v>12</v>
      </c>
      <c r="E22" s="6">
        <v>341</v>
      </c>
      <c r="F22" s="4" t="s">
        <v>13</v>
      </c>
      <c r="G22" s="7">
        <v>1025.44</v>
      </c>
      <c r="H22" s="4" t="s">
        <v>13</v>
      </c>
      <c r="I22" s="7">
        <v>349674.8</v>
      </c>
      <c r="J22" s="4" t="s">
        <v>14</v>
      </c>
    </row>
    <row r="23" spans="1:10" x14ac:dyDescent="0.35">
      <c r="A23" s="3">
        <v>47</v>
      </c>
      <c r="B23" s="4" t="s">
        <v>29</v>
      </c>
      <c r="C23" s="5">
        <v>44916</v>
      </c>
      <c r="D23" s="4" t="s">
        <v>21</v>
      </c>
      <c r="E23" s="6">
        <v>1</v>
      </c>
      <c r="F23" s="4" t="s">
        <v>13</v>
      </c>
      <c r="G23" s="6">
        <v>457.75319999999999</v>
      </c>
      <c r="H23" s="4" t="s">
        <v>13</v>
      </c>
      <c r="I23" s="6">
        <v>457.75</v>
      </c>
      <c r="J23" s="4" t="s">
        <v>14</v>
      </c>
    </row>
    <row r="24" spans="1:10" x14ac:dyDescent="0.35">
      <c r="A24" s="3">
        <v>50</v>
      </c>
      <c r="B24" s="4" t="s">
        <v>30</v>
      </c>
      <c r="C24" s="5">
        <v>44917</v>
      </c>
      <c r="D24" s="4" t="s">
        <v>12</v>
      </c>
      <c r="E24" s="6">
        <v>342</v>
      </c>
      <c r="F24" s="4" t="s">
        <v>13</v>
      </c>
      <c r="G24" s="7">
        <v>1025.44</v>
      </c>
      <c r="H24" s="4" t="s">
        <v>13</v>
      </c>
      <c r="I24" s="7">
        <v>350700.24</v>
      </c>
      <c r="J24" s="4" t="s">
        <v>14</v>
      </c>
    </row>
    <row r="25" spans="1:10" x14ac:dyDescent="0.35">
      <c r="A25" s="3">
        <v>51</v>
      </c>
      <c r="B25" s="4" t="s">
        <v>30</v>
      </c>
      <c r="C25" s="5">
        <v>44917</v>
      </c>
      <c r="D25" s="4" t="s">
        <v>21</v>
      </c>
      <c r="E25" s="6">
        <v>1</v>
      </c>
      <c r="F25" s="4" t="s">
        <v>13</v>
      </c>
      <c r="G25" s="6">
        <v>457.75319999999999</v>
      </c>
      <c r="H25" s="4" t="s">
        <v>13</v>
      </c>
      <c r="I25" s="6">
        <v>457.75</v>
      </c>
      <c r="J25" s="4" t="s">
        <v>14</v>
      </c>
    </row>
    <row r="26" spans="1:10" x14ac:dyDescent="0.35">
      <c r="A26" s="3">
        <v>52</v>
      </c>
      <c r="B26" s="4" t="s">
        <v>31</v>
      </c>
      <c r="C26" s="5">
        <v>44918</v>
      </c>
      <c r="D26" s="4" t="s">
        <v>12</v>
      </c>
      <c r="E26" s="6">
        <v>342</v>
      </c>
      <c r="F26" s="4" t="s">
        <v>13</v>
      </c>
      <c r="G26" s="7">
        <v>1025.44</v>
      </c>
      <c r="H26" s="4" t="s">
        <v>13</v>
      </c>
      <c r="I26" s="7">
        <v>350700.24</v>
      </c>
      <c r="J26" s="4" t="s">
        <v>14</v>
      </c>
    </row>
    <row r="27" spans="1:10" x14ac:dyDescent="0.35">
      <c r="A27" s="3">
        <v>53</v>
      </c>
      <c r="B27" s="4" t="s">
        <v>31</v>
      </c>
      <c r="C27" s="5">
        <v>44918</v>
      </c>
      <c r="D27" s="4" t="s">
        <v>21</v>
      </c>
      <c r="E27" s="6">
        <v>1</v>
      </c>
      <c r="F27" s="4" t="s">
        <v>13</v>
      </c>
      <c r="G27" s="6">
        <v>457.75319999999999</v>
      </c>
      <c r="H27" s="4" t="s">
        <v>13</v>
      </c>
      <c r="I27" s="6">
        <v>457.75</v>
      </c>
      <c r="J27" s="4" t="s">
        <v>14</v>
      </c>
    </row>
    <row r="28" spans="1:10" x14ac:dyDescent="0.35">
      <c r="A28" s="3">
        <v>54</v>
      </c>
      <c r="B28" s="4" t="s">
        <v>32</v>
      </c>
      <c r="C28" s="5">
        <v>44919</v>
      </c>
      <c r="D28" s="4" t="s">
        <v>12</v>
      </c>
      <c r="E28" s="6">
        <v>341</v>
      </c>
      <c r="F28" s="4" t="s">
        <v>13</v>
      </c>
      <c r="G28" s="7">
        <v>1025.44</v>
      </c>
      <c r="H28" s="4" t="s">
        <v>13</v>
      </c>
      <c r="I28" s="7">
        <v>349674.8</v>
      </c>
      <c r="J28" s="4" t="s">
        <v>14</v>
      </c>
    </row>
    <row r="29" spans="1:10" x14ac:dyDescent="0.35">
      <c r="A29" s="3">
        <v>57</v>
      </c>
      <c r="B29" s="4" t="s">
        <v>32</v>
      </c>
      <c r="C29" s="5">
        <v>44919</v>
      </c>
      <c r="D29" s="4" t="s">
        <v>21</v>
      </c>
      <c r="E29" s="6">
        <v>1</v>
      </c>
      <c r="F29" s="4" t="s">
        <v>13</v>
      </c>
      <c r="G29" s="6">
        <v>457.75319999999999</v>
      </c>
      <c r="H29" s="4" t="s">
        <v>13</v>
      </c>
      <c r="I29" s="6">
        <v>457.75</v>
      </c>
      <c r="J29" s="4" t="s">
        <v>14</v>
      </c>
    </row>
    <row r="30" spans="1:10" x14ac:dyDescent="0.35">
      <c r="A30" s="3">
        <v>58</v>
      </c>
      <c r="B30" s="4" t="s">
        <v>33</v>
      </c>
      <c r="C30" s="5">
        <v>44920</v>
      </c>
      <c r="D30" s="4" t="s">
        <v>12</v>
      </c>
      <c r="E30" s="6">
        <v>336</v>
      </c>
      <c r="F30" s="4" t="s">
        <v>13</v>
      </c>
      <c r="G30" s="7">
        <v>1025.44</v>
      </c>
      <c r="H30" s="4" t="s">
        <v>13</v>
      </c>
      <c r="I30" s="7">
        <v>344547.6</v>
      </c>
      <c r="J30" s="4" t="s">
        <v>14</v>
      </c>
    </row>
    <row r="31" spans="1:10" x14ac:dyDescent="0.35">
      <c r="A31" s="3">
        <v>63</v>
      </c>
      <c r="B31" s="4" t="s">
        <v>33</v>
      </c>
      <c r="C31" s="5">
        <v>44920</v>
      </c>
      <c r="D31" s="4" t="s">
        <v>21</v>
      </c>
      <c r="E31" s="6">
        <v>15</v>
      </c>
      <c r="F31" s="4" t="s">
        <v>13</v>
      </c>
      <c r="G31" s="6">
        <v>457.75319999999999</v>
      </c>
      <c r="H31" s="4" t="s">
        <v>13</v>
      </c>
      <c r="I31" s="7">
        <v>6866.3</v>
      </c>
      <c r="J31" s="4" t="s">
        <v>14</v>
      </c>
    </row>
    <row r="32" spans="1:10" x14ac:dyDescent="0.35">
      <c r="A32" s="3">
        <v>64</v>
      </c>
      <c r="B32" s="4" t="s">
        <v>34</v>
      </c>
      <c r="C32" s="5">
        <v>44921</v>
      </c>
      <c r="D32" s="4" t="s">
        <v>12</v>
      </c>
      <c r="E32" s="6">
        <v>341</v>
      </c>
      <c r="F32" s="4" t="s">
        <v>13</v>
      </c>
      <c r="G32" s="7">
        <v>1025.44</v>
      </c>
      <c r="H32" s="4" t="s">
        <v>13</v>
      </c>
      <c r="I32" s="7">
        <v>349674.8</v>
      </c>
      <c r="J32" s="4" t="s">
        <v>14</v>
      </c>
    </row>
    <row r="33" spans="1:12" x14ac:dyDescent="0.35">
      <c r="A33" s="3">
        <v>65</v>
      </c>
      <c r="B33" s="4" t="s">
        <v>34</v>
      </c>
      <c r="C33" s="5">
        <v>44921</v>
      </c>
      <c r="D33" s="4" t="s">
        <v>21</v>
      </c>
      <c r="E33" s="6">
        <v>1</v>
      </c>
      <c r="F33" s="4" t="s">
        <v>13</v>
      </c>
      <c r="G33" s="6">
        <v>457.75319999999999</v>
      </c>
      <c r="H33" s="4" t="s">
        <v>13</v>
      </c>
      <c r="I33" s="6">
        <v>457.75</v>
      </c>
      <c r="J33" s="4" t="s">
        <v>14</v>
      </c>
    </row>
    <row r="34" spans="1:12" x14ac:dyDescent="0.35">
      <c r="A34" s="3">
        <v>67</v>
      </c>
      <c r="B34" s="4" t="s">
        <v>35</v>
      </c>
      <c r="C34" s="5">
        <v>44923</v>
      </c>
      <c r="D34" s="4" t="s">
        <v>12</v>
      </c>
      <c r="E34" s="6">
        <v>342</v>
      </c>
      <c r="F34" s="4" t="s">
        <v>13</v>
      </c>
      <c r="G34" s="7">
        <v>1025.44</v>
      </c>
      <c r="H34" s="4" t="s">
        <v>13</v>
      </c>
      <c r="I34" s="7">
        <v>350700.24</v>
      </c>
      <c r="J34" s="4" t="s">
        <v>14</v>
      </c>
    </row>
    <row r="35" spans="1:12" ht="21.5" x14ac:dyDescent="0.35">
      <c r="A35" s="3">
        <v>68</v>
      </c>
      <c r="B35" s="4" t="s">
        <v>36</v>
      </c>
      <c r="C35" s="5">
        <v>44923</v>
      </c>
      <c r="D35" s="4" t="s">
        <v>16</v>
      </c>
      <c r="E35" s="6">
        <v>60</v>
      </c>
      <c r="F35" s="4" t="s">
        <v>13</v>
      </c>
      <c r="G35" s="7">
        <v>1702.33</v>
      </c>
      <c r="H35" s="4" t="s">
        <v>13</v>
      </c>
      <c r="I35" s="7">
        <v>102139.88</v>
      </c>
      <c r="J35" s="4" t="s">
        <v>19</v>
      </c>
    </row>
    <row r="36" spans="1:12" x14ac:dyDescent="0.35">
      <c r="A36" s="3">
        <v>71</v>
      </c>
      <c r="B36" s="4" t="s">
        <v>35</v>
      </c>
      <c r="C36" s="5">
        <v>44923</v>
      </c>
      <c r="D36" s="4" t="s">
        <v>21</v>
      </c>
      <c r="E36" s="6">
        <v>1</v>
      </c>
      <c r="F36" s="4" t="s">
        <v>13</v>
      </c>
      <c r="G36" s="6">
        <v>457.75319999999999</v>
      </c>
      <c r="H36" s="4" t="s">
        <v>13</v>
      </c>
      <c r="I36" s="6">
        <v>457.75</v>
      </c>
      <c r="J36" s="4" t="s">
        <v>14</v>
      </c>
    </row>
    <row r="37" spans="1:12" x14ac:dyDescent="0.35">
      <c r="A37" s="3">
        <v>72</v>
      </c>
      <c r="B37" s="4" t="s">
        <v>37</v>
      </c>
      <c r="C37" s="5">
        <v>44925</v>
      </c>
      <c r="D37" s="4" t="s">
        <v>12</v>
      </c>
      <c r="E37" s="6">
        <v>304</v>
      </c>
      <c r="F37" s="4" t="s">
        <v>13</v>
      </c>
      <c r="G37" s="7">
        <v>1025.44</v>
      </c>
      <c r="H37" s="4" t="s">
        <v>13</v>
      </c>
      <c r="I37" s="7">
        <v>311733.55</v>
      </c>
      <c r="J37" s="4" t="s">
        <v>14</v>
      </c>
    </row>
    <row r="38" spans="1:12" x14ac:dyDescent="0.35">
      <c r="A38" s="3">
        <v>73</v>
      </c>
      <c r="B38" s="4" t="s">
        <v>37</v>
      </c>
      <c r="C38" s="5">
        <v>44925</v>
      </c>
      <c r="D38" s="4" t="s">
        <v>16</v>
      </c>
      <c r="E38" s="6">
        <v>20</v>
      </c>
      <c r="F38" s="4" t="s">
        <v>13</v>
      </c>
      <c r="G38" s="7">
        <v>1731.57</v>
      </c>
      <c r="H38" s="4" t="s">
        <v>13</v>
      </c>
      <c r="I38" s="7">
        <v>34631.35</v>
      </c>
      <c r="J38" s="4" t="s">
        <v>14</v>
      </c>
    </row>
    <row r="39" spans="1:12" x14ac:dyDescent="0.35">
      <c r="A39" s="3">
        <v>74</v>
      </c>
      <c r="B39" s="4" t="s">
        <v>37</v>
      </c>
      <c r="C39" s="5">
        <v>44925</v>
      </c>
      <c r="D39" s="4" t="s">
        <v>21</v>
      </c>
      <c r="E39" s="6">
        <v>20</v>
      </c>
      <c r="F39" s="4" t="s">
        <v>13</v>
      </c>
      <c r="G39" s="6">
        <v>457.75319999999999</v>
      </c>
      <c r="H39" s="4" t="s">
        <v>13</v>
      </c>
      <c r="I39" s="7">
        <v>9155.06</v>
      </c>
      <c r="J39" s="4" t="s">
        <v>14</v>
      </c>
    </row>
    <row r="40" spans="1:12" x14ac:dyDescent="0.35">
      <c r="A40" s="3">
        <v>75</v>
      </c>
      <c r="B40" s="4" t="s">
        <v>38</v>
      </c>
      <c r="C40" s="5">
        <v>44926</v>
      </c>
      <c r="D40" s="4" t="s">
        <v>12</v>
      </c>
      <c r="E40" s="6">
        <v>306</v>
      </c>
      <c r="F40" s="4" t="s">
        <v>13</v>
      </c>
      <c r="G40" s="7">
        <v>1025.44</v>
      </c>
      <c r="H40" s="4" t="s">
        <v>13</v>
      </c>
      <c r="I40" s="7">
        <v>313784.43</v>
      </c>
      <c r="J40" s="4" t="s">
        <v>14</v>
      </c>
    </row>
    <row r="41" spans="1:12" x14ac:dyDescent="0.35">
      <c r="A41" s="3">
        <v>76</v>
      </c>
      <c r="B41" s="4" t="s">
        <v>38</v>
      </c>
      <c r="C41" s="5">
        <v>44926</v>
      </c>
      <c r="D41" s="4" t="s">
        <v>16</v>
      </c>
      <c r="E41" s="6">
        <v>20</v>
      </c>
      <c r="F41" s="4" t="s">
        <v>13</v>
      </c>
      <c r="G41" s="7">
        <v>1731.57</v>
      </c>
      <c r="H41" s="4" t="s">
        <v>13</v>
      </c>
      <c r="I41" s="7">
        <v>34631.35</v>
      </c>
      <c r="J41" s="4" t="s">
        <v>14</v>
      </c>
    </row>
    <row r="42" spans="1:12" x14ac:dyDescent="0.35">
      <c r="A42" s="3">
        <v>79</v>
      </c>
      <c r="B42" s="4" t="s">
        <v>38</v>
      </c>
      <c r="C42" s="5">
        <v>44926</v>
      </c>
      <c r="D42" s="4" t="s">
        <v>21</v>
      </c>
      <c r="E42" s="6">
        <v>20</v>
      </c>
      <c r="F42" s="4" t="s">
        <v>13</v>
      </c>
      <c r="G42" s="6">
        <v>457.75319999999999</v>
      </c>
      <c r="H42" s="4" t="s">
        <v>13</v>
      </c>
      <c r="I42" s="7">
        <v>9155.06</v>
      </c>
      <c r="J42" s="4" t="s">
        <v>14</v>
      </c>
    </row>
    <row r="43" spans="1:12" x14ac:dyDescent="0.35">
      <c r="A43" s="8" t="s">
        <v>39</v>
      </c>
      <c r="B43" s="4"/>
      <c r="C43" s="4"/>
      <c r="D43" s="4"/>
      <c r="E43" s="4"/>
      <c r="F43" s="4"/>
      <c r="G43" s="4"/>
      <c r="H43" s="4"/>
      <c r="I43" s="9">
        <v>6601167.0199999996</v>
      </c>
      <c r="J43" s="4"/>
      <c r="K43" s="4"/>
      <c r="L43" s="4"/>
    </row>
    <row r="46" spans="1:12" ht="15" thickBot="1" x14ac:dyDescent="0.4"/>
    <row r="47" spans="1:12" ht="14.5" customHeight="1" x14ac:dyDescent="0.35">
      <c r="D47" s="12" t="s">
        <v>40</v>
      </c>
      <c r="E47" s="13"/>
      <c r="F47" s="14"/>
      <c r="G47" s="14"/>
      <c r="H47" s="14"/>
      <c r="I47" s="14"/>
      <c r="J47" s="14"/>
      <c r="K47" s="15"/>
    </row>
    <row r="48" spans="1:12" ht="14.5" customHeight="1" x14ac:dyDescent="0.35">
      <c r="D48" s="16"/>
      <c r="E48" s="17"/>
      <c r="F48" s="18"/>
      <c r="G48" s="18"/>
      <c r="H48" s="18"/>
      <c r="I48" s="18"/>
      <c r="J48" s="18"/>
      <c r="K48" s="19"/>
    </row>
    <row r="49" spans="4:17" x14ac:dyDescent="0.35">
      <c r="D49" s="11" t="s">
        <v>12</v>
      </c>
      <c r="E49" s="20"/>
      <c r="F49" s="21"/>
      <c r="G49" s="21"/>
      <c r="H49" s="21"/>
      <c r="I49" s="21"/>
      <c r="J49" s="11" t="s">
        <v>16</v>
      </c>
      <c r="K49" s="22"/>
      <c r="N49" s="23" t="s">
        <v>41</v>
      </c>
      <c r="O49" s="21"/>
      <c r="P49" s="21"/>
      <c r="Q49" s="21"/>
    </row>
    <row r="50" spans="4:17" x14ac:dyDescent="0.35">
      <c r="D50" s="21" t="s">
        <v>42</v>
      </c>
      <c r="E50" s="20">
        <v>6379</v>
      </c>
      <c r="F50" s="21"/>
      <c r="G50" s="21"/>
      <c r="H50" s="21"/>
      <c r="I50" s="21"/>
      <c r="J50" s="21" t="s">
        <v>42</v>
      </c>
      <c r="K50" s="22">
        <v>220</v>
      </c>
      <c r="N50" s="24" t="s">
        <v>42</v>
      </c>
      <c r="O50" s="24"/>
      <c r="P50" s="24"/>
      <c r="Q50" s="20">
        <v>66</v>
      </c>
    </row>
    <row r="51" spans="4:17" ht="14.5" customHeight="1" x14ac:dyDescent="0.35">
      <c r="D51" s="25" t="s">
        <v>43</v>
      </c>
      <c r="E51" s="20">
        <f>G40*100/105</f>
        <v>976.60952380952381</v>
      </c>
      <c r="F51" s="21"/>
      <c r="G51" s="21"/>
      <c r="H51" s="21"/>
      <c r="I51" s="21"/>
      <c r="J51" s="25" t="s">
        <v>44</v>
      </c>
      <c r="K51" s="22">
        <f>G41*100/118</f>
        <v>1467.4322033898304</v>
      </c>
      <c r="N51" s="26" t="s">
        <v>44</v>
      </c>
      <c r="O51" s="26"/>
      <c r="P51" s="26"/>
      <c r="Q51" s="20">
        <f>G29*100/118</f>
        <v>387.92644067796613</v>
      </c>
    </row>
    <row r="52" spans="4:17" ht="14.5" customHeight="1" x14ac:dyDescent="0.35">
      <c r="D52" s="25" t="s">
        <v>45</v>
      </c>
      <c r="E52" s="20">
        <f>E50*E51</f>
        <v>6229792.1523809526</v>
      </c>
      <c r="F52" s="21"/>
      <c r="G52" s="21"/>
      <c r="H52" s="21"/>
      <c r="I52" s="21"/>
      <c r="J52" s="25" t="s">
        <v>46</v>
      </c>
      <c r="K52" s="22">
        <f>K50*K51</f>
        <v>322835.0847457627</v>
      </c>
      <c r="N52" s="26" t="s">
        <v>46</v>
      </c>
      <c r="O52" s="26"/>
      <c r="P52" s="26"/>
      <c r="Q52" s="20">
        <f>Q50*Q51</f>
        <v>25603.145084745764</v>
      </c>
    </row>
    <row r="53" spans="4:17" x14ac:dyDescent="0.35">
      <c r="D53" s="27" t="s">
        <v>47</v>
      </c>
      <c r="E53" s="20">
        <f>E52*2.5%</f>
        <v>155744.80380952382</v>
      </c>
      <c r="F53" s="21"/>
      <c r="G53" s="21"/>
      <c r="H53" s="21"/>
      <c r="I53" s="21"/>
      <c r="J53" s="27" t="s">
        <v>48</v>
      </c>
      <c r="K53" s="22">
        <f>K52*9%</f>
        <v>29055.157627118642</v>
      </c>
      <c r="N53" s="28" t="s">
        <v>48</v>
      </c>
      <c r="O53" s="28"/>
      <c r="P53" s="28"/>
      <c r="Q53" s="20">
        <f>Q52*9%</f>
        <v>2304.2830576271185</v>
      </c>
    </row>
    <row r="54" spans="4:17" x14ac:dyDescent="0.35">
      <c r="D54" s="27" t="s">
        <v>49</v>
      </c>
      <c r="E54" s="20">
        <f>E52*2.5%</f>
        <v>155744.80380952382</v>
      </c>
      <c r="F54" s="21"/>
      <c r="G54" s="21"/>
      <c r="H54" s="21"/>
      <c r="I54" s="21"/>
      <c r="J54" s="27" t="s">
        <v>50</v>
      </c>
      <c r="K54" s="22">
        <f>K52*9%</f>
        <v>29055.157627118642</v>
      </c>
      <c r="N54" s="28" t="s">
        <v>50</v>
      </c>
      <c r="O54" s="28"/>
      <c r="P54" s="28"/>
      <c r="Q54" s="20">
        <f>Q52*9%</f>
        <v>2304.2830576271185</v>
      </c>
    </row>
    <row r="55" spans="4:17" ht="14.5" customHeight="1" x14ac:dyDescent="0.35">
      <c r="D55" s="27" t="s">
        <v>51</v>
      </c>
      <c r="E55" s="20">
        <f>E53+E54</f>
        <v>311489.60761904763</v>
      </c>
      <c r="F55" s="21"/>
      <c r="G55" s="21"/>
      <c r="H55" s="21"/>
      <c r="I55" s="21"/>
      <c r="J55" s="27" t="s">
        <v>52</v>
      </c>
      <c r="K55" s="22">
        <f>K54+K53</f>
        <v>58110.315254237285</v>
      </c>
      <c r="N55" s="28" t="s">
        <v>52</v>
      </c>
      <c r="O55" s="28"/>
      <c r="P55" s="28"/>
      <c r="Q55" s="20">
        <f>Q53+Q54</f>
        <v>4608.566115254237</v>
      </c>
    </row>
    <row r="56" spans="4:17" ht="14.5" customHeight="1" x14ac:dyDescent="0.35">
      <c r="D56" s="27" t="s">
        <v>53</v>
      </c>
      <c r="E56" s="20">
        <f>E52+E55</f>
        <v>6541281.7599999998</v>
      </c>
      <c r="F56" s="21"/>
      <c r="G56" s="21"/>
      <c r="H56" s="21"/>
      <c r="I56" s="21"/>
      <c r="J56" s="27" t="s">
        <v>53</v>
      </c>
      <c r="K56" s="22">
        <f>K52+K55</f>
        <v>380945.39999999997</v>
      </c>
      <c r="N56" s="28" t="s">
        <v>53</v>
      </c>
      <c r="O56" s="28"/>
      <c r="P56" s="28"/>
      <c r="Q56" s="20">
        <f>Q52+Q55</f>
        <v>30211.711200000002</v>
      </c>
    </row>
    <row r="57" spans="4:17" ht="14.5" customHeight="1" x14ac:dyDescent="0.35">
      <c r="E57" s="29"/>
      <c r="F57" s="30" t="s">
        <v>54</v>
      </c>
      <c r="G57" s="31"/>
      <c r="H57" s="32"/>
      <c r="I57" s="33">
        <f>E55+K55+Q55</f>
        <v>374208.48898853915</v>
      </c>
      <c r="K57" s="29"/>
    </row>
    <row r="58" spans="4:17" x14ac:dyDescent="0.35">
      <c r="E58" s="29"/>
      <c r="K58" s="29"/>
    </row>
    <row r="59" spans="4:17" ht="15" thickBot="1" x14ac:dyDescent="0.4">
      <c r="E59" s="29"/>
      <c r="K59" s="29"/>
    </row>
    <row r="60" spans="4:17" ht="14.5" customHeight="1" x14ac:dyDescent="0.35">
      <c r="D60" s="12" t="s">
        <v>55</v>
      </c>
      <c r="E60" s="13"/>
      <c r="F60" s="14"/>
      <c r="G60" s="14"/>
      <c r="H60" s="14"/>
      <c r="I60" s="14"/>
      <c r="J60" s="14"/>
      <c r="K60" s="15"/>
      <c r="N60" s="12" t="s">
        <v>55</v>
      </c>
      <c r="O60" s="13"/>
      <c r="P60" s="14"/>
      <c r="Q60" s="14"/>
    </row>
    <row r="61" spans="4:17" ht="14.5" customHeight="1" x14ac:dyDescent="0.35">
      <c r="D61" s="16"/>
      <c r="E61" s="17"/>
      <c r="F61" s="18"/>
      <c r="G61" s="18"/>
      <c r="H61" s="18"/>
      <c r="I61" s="18"/>
      <c r="J61" s="18"/>
      <c r="K61" s="19"/>
      <c r="N61" s="16"/>
      <c r="O61" s="17"/>
      <c r="P61" s="18"/>
      <c r="Q61" s="18"/>
    </row>
    <row r="62" spans="4:17" x14ac:dyDescent="0.35">
      <c r="D62" s="11" t="s">
        <v>12</v>
      </c>
      <c r="E62" s="20"/>
      <c r="F62" s="21"/>
      <c r="G62" s="21"/>
      <c r="H62" s="21"/>
      <c r="I62" s="21"/>
      <c r="J62" s="11" t="s">
        <v>16</v>
      </c>
      <c r="K62" s="22"/>
      <c r="N62" s="23" t="s">
        <v>41</v>
      </c>
      <c r="O62" s="21"/>
      <c r="P62" s="21"/>
      <c r="Q62" s="21"/>
    </row>
    <row r="63" spans="4:17" x14ac:dyDescent="0.35">
      <c r="D63" s="21" t="s">
        <v>42</v>
      </c>
      <c r="E63" s="20">
        <f>E50</f>
        <v>6379</v>
      </c>
      <c r="F63" s="21"/>
      <c r="G63" s="21"/>
      <c r="H63" s="21"/>
      <c r="I63" s="21"/>
      <c r="J63" s="21" t="s">
        <v>42</v>
      </c>
      <c r="K63" s="22">
        <f>K50</f>
        <v>220</v>
      </c>
      <c r="N63" s="24" t="s">
        <v>42</v>
      </c>
      <c r="O63" s="24"/>
      <c r="P63" s="24"/>
      <c r="Q63" s="20">
        <f>Q50</f>
        <v>66</v>
      </c>
    </row>
    <row r="64" spans="4:17" ht="14.5" customHeight="1" x14ac:dyDescent="0.35">
      <c r="D64" s="21" t="s">
        <v>56</v>
      </c>
      <c r="E64" s="20">
        <v>1092.5</v>
      </c>
      <c r="F64" s="21"/>
      <c r="G64" s="21"/>
      <c r="H64" s="21"/>
      <c r="I64" s="21"/>
      <c r="J64" s="25" t="s">
        <v>57</v>
      </c>
      <c r="K64" s="22">
        <v>1862</v>
      </c>
      <c r="N64" s="26" t="s">
        <v>57</v>
      </c>
      <c r="O64" s="26"/>
      <c r="P64" s="26"/>
      <c r="Q64" s="20">
        <v>563.5</v>
      </c>
    </row>
    <row r="65" spans="4:17" ht="14.5" customHeight="1" x14ac:dyDescent="0.35">
      <c r="D65" s="25" t="s">
        <v>43</v>
      </c>
      <c r="E65" s="20">
        <f>E64*100/105</f>
        <v>1040.4761904761904</v>
      </c>
      <c r="F65" s="21"/>
      <c r="G65" s="21"/>
      <c r="H65" s="21"/>
      <c r="I65" s="21"/>
      <c r="J65" s="25" t="s">
        <v>44</v>
      </c>
      <c r="K65" s="22">
        <f>K64*100/118</f>
        <v>1577.9661016949153</v>
      </c>
      <c r="N65" s="26" t="s">
        <v>44</v>
      </c>
      <c r="O65" s="26"/>
      <c r="P65" s="26"/>
      <c r="Q65" s="22">
        <f>Q64*100/118</f>
        <v>477.54237288135596</v>
      </c>
    </row>
    <row r="66" spans="4:17" ht="14.5" customHeight="1" x14ac:dyDescent="0.35">
      <c r="D66" s="25" t="s">
        <v>45</v>
      </c>
      <c r="E66" s="20">
        <f>E63*E65</f>
        <v>6637197.6190476185</v>
      </c>
      <c r="F66" s="21"/>
      <c r="G66" s="21"/>
      <c r="H66" s="21"/>
      <c r="I66" s="21"/>
      <c r="J66" s="25" t="s">
        <v>46</v>
      </c>
      <c r="K66" s="22">
        <f>K63*K65</f>
        <v>347152.54237288138</v>
      </c>
      <c r="N66" s="26" t="s">
        <v>46</v>
      </c>
      <c r="O66" s="26"/>
      <c r="P66" s="26"/>
      <c r="Q66" s="20">
        <f>Q63*Q65</f>
        <v>31517.796610169495</v>
      </c>
    </row>
    <row r="67" spans="4:17" x14ac:dyDescent="0.35">
      <c r="D67" s="27" t="s">
        <v>47</v>
      </c>
      <c r="E67" s="20">
        <f>E66*2.5%</f>
        <v>165929.94047619047</v>
      </c>
      <c r="F67" s="21"/>
      <c r="G67" s="21"/>
      <c r="H67" s="21"/>
      <c r="I67" s="21"/>
      <c r="J67" s="27" t="s">
        <v>48</v>
      </c>
      <c r="K67" s="22">
        <f>K66*9%</f>
        <v>31243.728813559323</v>
      </c>
      <c r="N67" s="28" t="s">
        <v>48</v>
      </c>
      <c r="O67" s="28"/>
      <c r="P67" s="28"/>
      <c r="Q67" s="20">
        <f>Q66*9%</f>
        <v>2836.6016949152545</v>
      </c>
    </row>
    <row r="68" spans="4:17" x14ac:dyDescent="0.35">
      <c r="D68" s="27" t="s">
        <v>49</v>
      </c>
      <c r="E68" s="20">
        <f>E66*2.5%</f>
        <v>165929.94047619047</v>
      </c>
      <c r="F68" s="21"/>
      <c r="G68" s="21"/>
      <c r="H68" s="21"/>
      <c r="I68" s="21"/>
      <c r="J68" s="27" t="s">
        <v>50</v>
      </c>
      <c r="K68" s="22">
        <f>K66*9%</f>
        <v>31243.728813559323</v>
      </c>
      <c r="N68" s="28" t="s">
        <v>50</v>
      </c>
      <c r="O68" s="28"/>
      <c r="P68" s="28"/>
      <c r="Q68" s="20">
        <f>Q66*9%</f>
        <v>2836.6016949152545</v>
      </c>
    </row>
    <row r="69" spans="4:17" ht="14.5" customHeight="1" x14ac:dyDescent="0.35">
      <c r="D69" s="27" t="s">
        <v>51</v>
      </c>
      <c r="E69" s="20">
        <f>E67+E68</f>
        <v>331859.88095238095</v>
      </c>
      <c r="F69" s="21"/>
      <c r="G69" s="21"/>
      <c r="H69" s="21"/>
      <c r="I69" s="21"/>
      <c r="J69" s="27" t="s">
        <v>52</v>
      </c>
      <c r="K69" s="22">
        <f>K67+K68</f>
        <v>62487.457627118645</v>
      </c>
      <c r="N69" s="28" t="s">
        <v>52</v>
      </c>
      <c r="O69" s="28"/>
      <c r="P69" s="28"/>
      <c r="Q69" s="20">
        <f>Q67+Q68</f>
        <v>5673.203389830509</v>
      </c>
    </row>
    <row r="70" spans="4:17" ht="14.5" customHeight="1" x14ac:dyDescent="0.35">
      <c r="D70" s="23" t="s">
        <v>58</v>
      </c>
      <c r="E70" s="20">
        <f>E66+E69</f>
        <v>6969057.4999999991</v>
      </c>
      <c r="F70" s="21"/>
      <c r="G70" s="21"/>
      <c r="H70" s="21"/>
      <c r="I70" s="21"/>
      <c r="J70" s="27" t="s">
        <v>53</v>
      </c>
      <c r="K70" s="22">
        <f>K66+K69</f>
        <v>409640</v>
      </c>
      <c r="N70" s="28" t="s">
        <v>53</v>
      </c>
      <c r="O70" s="28"/>
      <c r="P70" s="28"/>
      <c r="Q70" s="20">
        <f>Q66+Q69</f>
        <v>37191</v>
      </c>
    </row>
    <row r="71" spans="4:17" x14ac:dyDescent="0.35">
      <c r="E71" s="29"/>
      <c r="F71" s="34" t="s">
        <v>59</v>
      </c>
      <c r="G71" s="34"/>
      <c r="H71" s="34"/>
      <c r="I71" s="33">
        <f>E69+K69+Q69</f>
        <v>400020.54196933005</v>
      </c>
      <c r="K71" s="29"/>
    </row>
    <row r="72" spans="4:17" x14ac:dyDescent="0.35">
      <c r="E72" s="29"/>
      <c r="K72" s="29"/>
    </row>
    <row r="73" spans="4:17" x14ac:dyDescent="0.35">
      <c r="E73" s="29"/>
      <c r="K73" s="29"/>
    </row>
    <row r="74" spans="4:17" ht="15" thickBot="1" x14ac:dyDescent="0.4">
      <c r="E74" s="29"/>
      <c r="K74" s="29"/>
    </row>
    <row r="75" spans="4:17" ht="15" thickBot="1" x14ac:dyDescent="0.4">
      <c r="E75" s="29"/>
      <c r="F75" s="35" t="s">
        <v>60</v>
      </c>
      <c r="G75" s="36"/>
      <c r="H75" s="37"/>
      <c r="I75" s="38">
        <f>I71-I57</f>
        <v>25812.052980790904</v>
      </c>
      <c r="K75" s="29"/>
    </row>
  </sheetData>
  <autoFilter ref="A2:S43"/>
  <mergeCells count="28">
    <mergeCell ref="N69:P69"/>
    <mergeCell ref="N70:P70"/>
    <mergeCell ref="F71:H71"/>
    <mergeCell ref="F75:H75"/>
    <mergeCell ref="H1:H2"/>
    <mergeCell ref="J1:J2"/>
    <mergeCell ref="D47:K48"/>
    <mergeCell ref="N55:P55"/>
    <mergeCell ref="N56:P56"/>
    <mergeCell ref="F57:H57"/>
    <mergeCell ref="D60:K61"/>
    <mergeCell ref="N67:P67"/>
    <mergeCell ref="N68:P68"/>
    <mergeCell ref="A1:A2"/>
    <mergeCell ref="B1:B2"/>
    <mergeCell ref="C1:C2"/>
    <mergeCell ref="N63:P63"/>
    <mergeCell ref="N64:P64"/>
    <mergeCell ref="N65:P65"/>
    <mergeCell ref="N66:P66"/>
    <mergeCell ref="N60:Q61"/>
    <mergeCell ref="N52:P52"/>
    <mergeCell ref="N53:P53"/>
    <mergeCell ref="N54:P54"/>
    <mergeCell ref="N50:P50"/>
    <mergeCell ref="N51:P51"/>
    <mergeCell ref="D1:D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M∆ZZ .</dc:creator>
  <cp:lastModifiedBy>M∆ZZ .</cp:lastModifiedBy>
  <dcterms:created xsi:type="dcterms:W3CDTF">2023-01-28T17:35:12Z</dcterms:created>
  <dcterms:modified xsi:type="dcterms:W3CDTF">2023-01-28T17:56:45Z</dcterms:modified>
</cp:coreProperties>
</file>