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or\Desktop\"/>
    </mc:Choice>
  </mc:AlternateContent>
  <xr:revisionPtr revIDLastSave="0" documentId="13_ncr:1_{ADBB749B-D505-4EFB-8BEE-E3C8BEB3CEB8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Hotel" sheetId="1" r:id="rId1"/>
    <sheet name="BcoDados" sheetId="5" r:id="rId2"/>
    <sheet name="Valores" sheetId="6" r:id="rId3"/>
    <sheet name="Listas" sheetId="4" state="hidden" r:id="rId4"/>
  </sheets>
  <functionGroups builtInGroupCount="19"/>
  <definedNames>
    <definedName name="_xlnm.Print_Area" localSheetId="0">Hotel!$A$1:$U$34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2" i="5" l="1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B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A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Z25" i="5"/>
  <c r="Z24" i="5"/>
  <c r="Z23" i="5"/>
  <c r="Z22" i="5"/>
  <c r="Z21" i="5"/>
  <c r="Z20" i="5"/>
  <c r="Z19" i="5"/>
  <c r="Z18" i="5"/>
  <c r="Z17" i="5"/>
  <c r="Z16" i="5"/>
  <c r="Z15" i="5"/>
  <c r="Z14" i="5"/>
  <c r="Z13" i="5"/>
  <c r="Z12" i="5"/>
  <c r="Z11" i="5"/>
  <c r="Z10" i="5"/>
  <c r="Z9" i="5"/>
  <c r="Z8" i="5"/>
  <c r="Z7" i="5"/>
  <c r="Z6" i="5"/>
  <c r="Z5" i="5"/>
  <c r="Z4" i="5"/>
  <c r="Z3" i="5"/>
  <c r="Z2" i="5"/>
  <c r="Y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V4" i="5" l="1"/>
  <c r="V8" i="5"/>
  <c r="V12" i="5"/>
  <c r="V16" i="5"/>
  <c r="V20" i="5"/>
  <c r="V24" i="5"/>
  <c r="V28" i="5"/>
  <c r="V32" i="5"/>
  <c r="V36" i="5"/>
  <c r="V5" i="5"/>
  <c r="V9" i="5"/>
  <c r="V13" i="5"/>
  <c r="V17" i="5"/>
  <c r="V21" i="5"/>
  <c r="V25" i="5"/>
  <c r="V29" i="5"/>
  <c r="V33" i="5"/>
  <c r="V37" i="5"/>
  <c r="V2" i="5"/>
  <c r="V6" i="5"/>
  <c r="V10" i="5"/>
  <c r="V14" i="5"/>
  <c r="V18" i="5"/>
  <c r="V22" i="5"/>
  <c r="V26" i="5"/>
  <c r="V30" i="5"/>
  <c r="V34" i="5"/>
  <c r="V38" i="5"/>
  <c r="V3" i="5"/>
  <c r="V7" i="5"/>
  <c r="V11" i="5"/>
  <c r="V15" i="5"/>
  <c r="V19" i="5"/>
  <c r="V23" i="5"/>
  <c r="V27" i="5"/>
  <c r="V31" i="5"/>
  <c r="V35" i="5"/>
  <c r="H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Stor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Inserir dia em que o grupo ou pessoa der checkin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Inserir dia que o grupo ou pessoa der checkout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Inserir nome da pessoa que está marcando a reserva</t>
        </r>
      </text>
    </comment>
    <comment ref="D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Inserir nome do grupo ou turma
(Se não houver informação, deixar em branco)</t>
        </r>
      </text>
    </comment>
    <comment ref="E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Inserir telefone com DDD para contato
(Não precisa ter parenteses ou traço)</t>
        </r>
      </text>
    </comment>
    <comment ref="F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Inserir e-mail para contato
(Se não houver informação, deixar em branco)</t>
        </r>
      </text>
    </comment>
    <comment ref="G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Escolha na seta a opcão
(Se não houver informação, deixar em branco)
(Se houver outra informação, digitar normalmente)</t>
        </r>
      </text>
    </comment>
    <comment ref="H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Inserir orientador
(Se não houver informação, deixar em branco)</t>
        </r>
      </text>
    </comment>
    <comment ref="I1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Inserir numero de pessoas
(Se não houver informação, deixar em branco)</t>
        </r>
      </text>
    </comment>
    <comment ref="N1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O1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P1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Q1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R1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Escolha na seta a opcão
(Se estiver marcado, escolha a opção SIM)
(SE não estiver marcado, escolha a opção Não)</t>
        </r>
      </text>
    </comment>
    <comment ref="S1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Inserir observação se houver alguma</t>
        </r>
      </text>
    </comment>
    <comment ref="U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Informar a quantidade de quartos
(Se não houver informação, deixar em branco)</t>
        </r>
      </text>
    </comment>
    <comment ref="W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Inserir valor final(Se não houver informação, deixar em branco)</t>
        </r>
      </text>
    </comment>
  </commentList>
</comments>
</file>

<file path=xl/sharedStrings.xml><?xml version="1.0" encoding="utf-8"?>
<sst xmlns="http://schemas.openxmlformats.org/spreadsheetml/2006/main" count="126" uniqueCount="105">
  <si>
    <t>Cardapio da Casa</t>
  </si>
  <si>
    <t>Vegetariano</t>
  </si>
  <si>
    <t>Outros</t>
  </si>
  <si>
    <t>Retiro</t>
  </si>
  <si>
    <t>Estudo</t>
  </si>
  <si>
    <t>Lazer</t>
  </si>
  <si>
    <t>Ambos</t>
  </si>
  <si>
    <t>Capitulo</t>
  </si>
  <si>
    <t>Seminario</t>
  </si>
  <si>
    <t>Encontro para:</t>
  </si>
  <si>
    <t>Tipo de Alimentação:</t>
  </si>
  <si>
    <t>INPC.Referência (2015=10%)</t>
  </si>
  <si>
    <t>Normal(Sem Toalhas)</t>
  </si>
  <si>
    <t>Encontros Internos com2</t>
  </si>
  <si>
    <t>VaLores Plano Diversos</t>
  </si>
  <si>
    <t>Valores Plano Vegetariano</t>
  </si>
  <si>
    <t>Valores Plano Normal</t>
  </si>
  <si>
    <t>Dias</t>
  </si>
  <si>
    <t>N registro</t>
  </si>
  <si>
    <t>REGistrado dia</t>
  </si>
  <si>
    <t>Valor</t>
  </si>
  <si>
    <t>Quartos</t>
  </si>
  <si>
    <t>Status</t>
  </si>
  <si>
    <t>OBSERVAÇÃO</t>
  </si>
  <si>
    <t>RESERVA 50%</t>
  </si>
  <si>
    <t>TRANSFERENCIA</t>
  </si>
  <si>
    <t>CHEQUE</t>
  </si>
  <si>
    <t>VISTA</t>
  </si>
  <si>
    <t>ENCONTROS INTERNOS COM</t>
  </si>
  <si>
    <t>PLANOS DIVERSOS</t>
  </si>
  <si>
    <t>PLANO VEGETARIANO</t>
  </si>
  <si>
    <t>PLANO NORMAL</t>
  </si>
  <si>
    <t>Nº DE PESSOAS</t>
  </si>
  <si>
    <t>ORIENTADOR/CONFERENCISTA</t>
  </si>
  <si>
    <t>E-MAIL</t>
  </si>
  <si>
    <t>TELEFONE</t>
  </si>
  <si>
    <t>IDENTIFICAÇÃO DO GRUPO</t>
  </si>
  <si>
    <t>RESPONSAVEL</t>
  </si>
  <si>
    <t>DATA DA SAIDA</t>
  </si>
  <si>
    <t>26,00</t>
  </si>
  <si>
    <t>Uso do auditório ou Sala Yoga por externos</t>
  </si>
  <si>
    <t>67,00</t>
  </si>
  <si>
    <t>Dormir</t>
  </si>
  <si>
    <t>16,00</t>
  </si>
  <si>
    <t>espaço livre(Casa da Juventude)</t>
  </si>
  <si>
    <t>25,00</t>
  </si>
  <si>
    <t>Cafezinho M e lanche da tarde 9,00 + 11,00</t>
  </si>
  <si>
    <t>Jantar</t>
  </si>
  <si>
    <t>Café da Manhã</t>
  </si>
  <si>
    <t>28,00</t>
  </si>
  <si>
    <t>Almoço individual (Aniversarios)30,00</t>
  </si>
  <si>
    <t>Almoço individual (Comum) 23,00</t>
  </si>
  <si>
    <t>190,00</t>
  </si>
  <si>
    <t>Dieta dos Empresários</t>
  </si>
  <si>
    <t>139,00</t>
  </si>
  <si>
    <t>Diaria dos Bispos- Encontro latino americano.(Completo)</t>
  </si>
  <si>
    <t>145,00</t>
  </si>
  <si>
    <t>Dieta Vegetariana(Com toalhas)</t>
  </si>
  <si>
    <t>138,00</t>
  </si>
  <si>
    <t>Dieta Vegetariana(Sem toalhas)</t>
  </si>
  <si>
    <t>118,00</t>
  </si>
  <si>
    <t>Dieta normal(Com toalhas)</t>
  </si>
  <si>
    <t>109,00</t>
  </si>
  <si>
    <t>Dieta normal(Sem toalhas)</t>
  </si>
  <si>
    <t>102,00</t>
  </si>
  <si>
    <t>Interno com multimidia</t>
  </si>
  <si>
    <t>99,00</t>
  </si>
  <si>
    <t>café da manha,cafezinho,almoço,lanche da tarde e auditório</t>
  </si>
  <si>
    <t>Colunas1</t>
  </si>
  <si>
    <t>207,00</t>
  </si>
  <si>
    <t>Especial. Instituto ecosocia(Formação...)</t>
  </si>
  <si>
    <t>134,00</t>
  </si>
  <si>
    <t>yoga- formação. Prof Kalidas(sem toalha e quarto individual)</t>
  </si>
  <si>
    <t>119,00</t>
  </si>
  <si>
    <t>yoga- formação. Prof Kalidas(sem toalha e quarto duplo)</t>
  </si>
  <si>
    <t>103,00</t>
  </si>
  <si>
    <t>Retiro das irmãs franciscanas de bonlanden</t>
  </si>
  <si>
    <t>Diaria dos empresarios</t>
  </si>
  <si>
    <t>Diaria dos bispos-Encontro Latino americano. Completo</t>
  </si>
  <si>
    <t>53,00</t>
  </si>
  <si>
    <t>Encontros externos só com o uso do auditório</t>
  </si>
  <si>
    <t>43,00</t>
  </si>
  <si>
    <t>DIVERSOS</t>
  </si>
  <si>
    <t>150,00</t>
  </si>
  <si>
    <t>Com uso da multimidia, internet e toalhas..(MT)</t>
  </si>
  <si>
    <t>Com uso da Multimidia e Internet</t>
  </si>
  <si>
    <t>140,00</t>
  </si>
  <si>
    <t>Com uso de Internet</t>
  </si>
  <si>
    <t>Com uso de Multimidia</t>
  </si>
  <si>
    <t>VEGETARIANO</t>
  </si>
  <si>
    <t>125,00</t>
  </si>
  <si>
    <t>121,00</t>
  </si>
  <si>
    <t>NORMAL</t>
  </si>
  <si>
    <r>
      <rPr>
        <b/>
        <i/>
        <sz val="11"/>
        <color theme="1"/>
        <rFont val="Calibri"/>
        <family val="2"/>
        <scheme val="minor"/>
      </rPr>
      <t>*Integral:</t>
    </r>
    <r>
      <rPr>
        <i/>
        <sz val="11"/>
        <color theme="1"/>
        <rFont val="Calibri"/>
        <family val="2"/>
        <scheme val="minor"/>
      </rPr>
      <t>café da manha, cafezinho, almoço, lanche da tarde, jantar e dormir</t>
    </r>
  </si>
  <si>
    <t>VALOR DA DIARIA INTEGRAL</t>
  </si>
  <si>
    <t>24/02/2022</t>
  </si>
  <si>
    <t>24/02/2022 00:08:39</t>
  </si>
  <si>
    <t>290,00</t>
  </si>
  <si>
    <t>Econtros Externos sem refeição</t>
  </si>
  <si>
    <t>Normal(com toalhas)</t>
  </si>
  <si>
    <t>Encontros externos com refeição</t>
  </si>
  <si>
    <t>Encontros externos com o auditório e refeição</t>
  </si>
  <si>
    <t>DATA DA ENTRADA</t>
  </si>
  <si>
    <t>CATEGORIA</t>
  </si>
  <si>
    <t>CRÉDITO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</si>
</sst>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9999999999]&quot;(&quot;##&quot;) &quot;#\-####\-####;\ &quot;(&quot;##&quot;) &quot;####\-####"/>
    <numFmt numFmtId="165" formatCode="\(00\)0000\-00000"/>
  </numFmts>
  <fonts count="13" x14ac:knownFonts="1">
    <font>
      <sz val="11"/>
      <color theme="1"/>
      <name val="Calibri"/>
      <family val="2"/>
      <scheme val="minor"/>
    </font>
    <font>
      <b/>
      <sz val="14"/>
      <color rgb="FF000000"/>
      <name val="Lucida Calligraphy"/>
      <family val="4"/>
    </font>
    <font>
      <b/>
      <sz val="14"/>
      <color rgb="FF000000"/>
      <name val="Lucida Handwriting"/>
      <family val="4"/>
    </font>
    <font>
      <b/>
      <sz val="12"/>
      <color rgb="FF000000"/>
      <name val="Lucida Calligraphy"/>
      <family val="4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0"/>
      <name val="Calibri"/>
      <family val="2"/>
      <scheme val="minor"/>
    </font>
    <font>
      <sz val="36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3" borderId="1" xfId="0" applyFill="1" applyBorder="1"/>
    <xf numFmtId="0" fontId="0" fillId="2" borderId="2" xfId="0" applyFill="1" applyBorder="1"/>
    <xf numFmtId="0" fontId="0" fillId="0" borderId="0" xfId="0"/>
    <xf numFmtId="0" fontId="0" fillId="4" borderId="0" xfId="0" applyFont="1" applyFill="1"/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5" fillId="0" borderId="0" xfId="0" applyFont="1"/>
    <xf numFmtId="0" fontId="5" fillId="0" borderId="7" xfId="0" applyFont="1" applyBorder="1"/>
    <xf numFmtId="165" fontId="5" fillId="0" borderId="0" xfId="0" applyNumberFormat="1" applyFont="1" applyAlignment="1">
      <alignment readingOrder="1"/>
    </xf>
    <xf numFmtId="2" fontId="0" fillId="0" borderId="0" xfId="0" applyNumberFormat="1"/>
    <xf numFmtId="0" fontId="4" fillId="0" borderId="0" xfId="0" applyFont="1"/>
    <xf numFmtId="2" fontId="0" fillId="0" borderId="8" xfId="0" applyNumberFormat="1" applyBorder="1"/>
    <xf numFmtId="0" fontId="0" fillId="0" borderId="9" xfId="0" applyBorder="1"/>
    <xf numFmtId="0" fontId="0" fillId="0" borderId="8" xfId="0" applyBorder="1"/>
    <xf numFmtId="14" fontId="0" fillId="0" borderId="0" xfId="0" applyNumberFormat="1"/>
    <xf numFmtId="0" fontId="12" fillId="0" borderId="0" xfId="0" applyFont="1" applyFill="1" applyBorder="1" applyAlignment="1">
      <alignment vertical="center"/>
    </xf>
    <xf numFmtId="14" fontId="11" fillId="0" borderId="0" xfId="0" applyNumberFormat="1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left"/>
    </xf>
    <xf numFmtId="0" fontId="7" fillId="0" borderId="10" xfId="0" applyFont="1" applyBorder="1" applyAlignment="1">
      <alignment horizontal="left"/>
    </xf>
  </cellXfs>
  <cellStyles count="1">
    <cellStyle name="Normal" xfId="0" builtinId="0"/>
  </cellStyles>
  <dxfs count="39"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2" formatCode="0.0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2" formatCode="0.00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</dxf>
  </dxfs>
  <tableStyles count="0" defaultTableStyle="TableStyleMedium9" defaultPivotStyle="PivotStyleLight16"/>
  <colors>
    <mruColors>
      <color rgb="FFBD09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123765</xdr:colOff>
      <xdr:row>0</xdr:row>
      <xdr:rowOff>171450</xdr:rowOff>
    </xdr:from>
    <xdr:ext cx="3305235" cy="66675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3765" y="171450"/>
          <a:ext cx="3305235" cy="6667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l"/>
          <a:r>
            <a:rPr lang="pt-BR" sz="3200" b="0" cap="none" spc="0">
              <a:ln w="25400" cap="rnd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Tempus Sans ITC" pitchFamily="82" charset="0"/>
            </a:rPr>
            <a:t>Sistema Hoteleiro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9</xdr:row>
          <xdr:rowOff>85725</xdr:rowOff>
        </xdr:from>
        <xdr:to>
          <xdr:col>4</xdr:col>
          <xdr:colOff>114300</xdr:colOff>
          <xdr:row>14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Lucida Calligraphy"/>
                </a:rPr>
                <a:t>NOVO CADASTRO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9</xdr:row>
          <xdr:rowOff>76200</xdr:rowOff>
        </xdr:from>
        <xdr:to>
          <xdr:col>10</xdr:col>
          <xdr:colOff>123825</xdr:colOff>
          <xdr:row>14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Lucida Handwriting"/>
                </a:rPr>
                <a:t>CONSULTAS E EDIÇÕES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9</xdr:row>
          <xdr:rowOff>28575</xdr:rowOff>
        </xdr:from>
        <xdr:to>
          <xdr:col>16</xdr:col>
          <xdr:colOff>142875</xdr:colOff>
          <xdr:row>14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Lucida Calligraphy"/>
                </a:rPr>
                <a:t>ACESSO AO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Lucida Calligraphy"/>
                </a:rPr>
                <a:t>BANCO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23</xdr:row>
          <xdr:rowOff>95250</xdr:rowOff>
        </xdr:from>
        <xdr:to>
          <xdr:col>1</xdr:col>
          <xdr:colOff>504825</xdr:colOff>
          <xdr:row>25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Reajuste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0F0861-AB31-4899-BB3D-FF1F9B5259E7}" name="Tabela1" displayName="Tabela1" ref="A1:AC38" totalsRowShown="0" headerRowDxfId="38" dataDxfId="37">
  <autoFilter ref="A1:AC38" xr:uid="{00000000-0009-0000-0100-000001000000}"/>
  <tableColumns count="29">
    <tableColumn id="1" xr3:uid="{00000000-0010-0000-0000-000001000000}" name="DATA DA ENTRADA" dataDxfId="36"/>
    <tableColumn id="2" xr3:uid="{00000000-0010-0000-0000-000002000000}" name="DATA DA SAIDA" dataDxfId="35"/>
    <tableColumn id="3" xr3:uid="{00000000-0010-0000-0000-000003000000}" name="RESPONSAVEL" dataDxfId="34"/>
    <tableColumn id="4" xr3:uid="{00000000-0010-0000-0000-000004000000}" name="IDENTIFICAÇÃO DO GRUPO" dataDxfId="33"/>
    <tableColumn id="5" xr3:uid="{00000000-0010-0000-0000-000005000000}" name="TELEFONE" dataDxfId="32"/>
    <tableColumn id="6" xr3:uid="{00000000-0010-0000-0000-000006000000}" name="E-MAIL" dataDxfId="31"/>
    <tableColumn id="7" xr3:uid="{00000000-0010-0000-0000-000007000000}" name="CATEGORIA" dataDxfId="30"/>
    <tableColumn id="8" xr3:uid="{00000000-0010-0000-0000-000008000000}" name="ORIENTADOR/CONFERENCISTA" dataDxfId="29"/>
    <tableColumn id="12" xr3:uid="{00000000-0010-0000-0000-00000C000000}" name="Nº DE PESSOAS" dataDxfId="28"/>
    <tableColumn id="9" xr3:uid="{00000000-0010-0000-0000-000009000000}" name="PLANO NORMAL" dataDxfId="27"/>
    <tableColumn id="11" xr3:uid="{00000000-0010-0000-0000-00000B000000}" name="PLANO VEGETARIANO" dataDxfId="26"/>
    <tableColumn id="10" xr3:uid="{00000000-0010-0000-0000-00000A000000}" name="PLANOS DIVERSOS" dataDxfId="25"/>
    <tableColumn id="14" xr3:uid="{00000000-0010-0000-0000-00000E000000}" name="ENCONTROS INTERNOS COM" dataDxfId="24"/>
    <tableColumn id="20" xr3:uid="{00000000-0010-0000-0000-000014000000}" name="VISTA" dataDxfId="23"/>
    <tableColumn id="21" xr3:uid="{00000000-0010-0000-0000-000015000000}" name="CHEQUE" dataDxfId="22"/>
    <tableColumn id="22" xr3:uid="{00000000-0010-0000-0000-000016000000}" name="TRANSFERENCIA" dataDxfId="21"/>
    <tableColumn id="23" xr3:uid="{00000000-0010-0000-0000-000017000000}" name="CRÉDITO" dataDxfId="20"/>
    <tableColumn id="24" xr3:uid="{00000000-0010-0000-0000-000018000000}" name="RESERVA 50%" dataDxfId="19"/>
    <tableColumn id="25" xr3:uid="{00000000-0010-0000-0000-000019000000}" name="OBSERVAÇÃO" dataDxfId="18"/>
    <tableColumn id="15" xr3:uid="{00000000-0010-0000-0000-00000F000000}" name="Status" dataDxfId="17"/>
    <tableColumn id="63" xr3:uid="{00000000-0010-0000-0000-00003F000000}" name="Quartos" dataDxfId="16"/>
    <tableColumn id="16" xr3:uid="{00000000-0010-0000-0000-000010000000}" name="Valor" dataDxfId="15">
      <calculatedColumnFormula>Tabela1[[#This Row],[Valores Plano Normal]]+Tabela1[[#This Row],[Valores Plano Vegetariano]]+Tabela1[[#This Row],[VaLores Plano Diversos]]+Tabela1[[#This Row],[Encontros Internos com2]]</calculatedColumnFormula>
    </tableColumn>
    <tableColumn id="64" xr3:uid="{00000000-0010-0000-0000-000040000000}" name="REGistrado dia" dataDxfId="14"/>
    <tableColumn id="18" xr3:uid="{00000000-0010-0000-0000-000012000000}" name="N registro" dataDxfId="13"/>
    <tableColumn id="19" xr3:uid="{00000000-0010-0000-0000-000013000000}" name="Dias" dataDxfId="12">
      <calculatedColumnFormula>Tabela1[[#This Row],[DATA DA SAIDA]]-Tabela1[[#This Row],[DATA DA ENTRADA]]</calculatedColumnFormula>
    </tableColumn>
    <tableColumn id="26" xr3:uid="{00000000-0010-0000-0000-00001A000000}" name="Valores Plano Normal" dataDxfId="11">
      <calculatedColumnFormula>IFERROR(VLOOKUP(J2,Tabela2[#All],2,1),"0")</calculatedColumnFormula>
    </tableColumn>
    <tableColumn id="27" xr3:uid="{00000000-0010-0000-0000-00001B000000}" name="Valores Plano Vegetariano" dataDxfId="10">
      <calculatedColumnFormula>IFERROR(VLOOKUP(K2,Tabela4[#All],2,0),"0")</calculatedColumnFormula>
    </tableColumn>
    <tableColumn id="28" xr3:uid="{00000000-0010-0000-0000-00001C000000}" name="VaLores Plano Diversos" dataDxfId="9">
      <calculatedColumnFormula>IFERROR(VLOOKUP(L2,Tabela5[#All],2,0),"0")</calculatedColumnFormula>
    </tableColumn>
    <tableColumn id="29" xr3:uid="{00000000-0010-0000-0000-00001D000000}" name="Encontros Internos com2" dataDxfId="8">
      <calculatedColumnFormula>IFERROR(VLOOKUP(M2,Tabela6[#All],2,0),"0")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C12A22-727E-4980-BDFA-6FCFEC00ECA1}" name="Tabela2" displayName="Tabela2" ref="A4:B8" totalsRowShown="0" tableBorderDxfId="7">
  <autoFilter ref="A4:B8" xr:uid="{00000000-0009-0000-0100-000002000000}"/>
  <tableColumns count="2">
    <tableColumn id="1" xr3:uid="{00000000-0010-0000-0500-000001000000}" name="NORMAL"/>
    <tableColumn id="2" xr3:uid="{00000000-0010-0000-0500-000002000000}" name="Colunas1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1047A9-4945-4458-9669-9A6D466A5BD0}" name="Tabela4" displayName="Tabela4" ref="A10:B16" totalsRowShown="0" tableBorderDxfId="5">
  <autoFilter ref="A10:B16" xr:uid="{00000000-0009-0000-0100-000004000000}"/>
  <tableColumns count="2">
    <tableColumn id="1" xr3:uid="{00000000-0010-0000-0600-000001000000}" name="VEGETARIANO"/>
    <tableColumn id="2" xr3:uid="{00000000-0010-0000-0600-000002000000}" name="Colunas1" dataDxfId="4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5B4D4F-DB41-4CB7-A8FE-D7467EDDC2D4}" name="Tabela5" displayName="Tabela5" ref="A18:B28" totalsRowShown="0" tableBorderDxfId="3">
  <autoFilter ref="A18:B28" xr:uid="{00000000-0009-0000-0100-000005000000}"/>
  <tableColumns count="2">
    <tableColumn id="1" xr3:uid="{00000000-0010-0000-0700-000001000000}" name="DIVERSOS"/>
    <tableColumn id="2" xr3:uid="{00000000-0010-0000-0700-000002000000}" name="Colunas1" dataDxfId="2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86F59D-8655-4E0F-8278-2F0C2FFFAE92}" name="Tabela6" displayName="Tabela6" ref="A30:B46" totalsRowShown="0" tableBorderDxfId="1">
  <autoFilter ref="A30:B46" xr:uid="{00000000-0009-0000-0100-000006000000}"/>
  <tableColumns count="2">
    <tableColumn id="1" xr3:uid="{00000000-0010-0000-0800-000001000000}" name="ENCONTROS INTERNOS COM"/>
    <tableColumn id="2" xr3:uid="{00000000-0010-0000-0800-000002000000}" name="Colunas1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30"/>
  <sheetViews>
    <sheetView showGridLines="0" showRowColHeaders="0" tabSelected="1" topLeftCell="A2" zoomScaleNormal="100" workbookViewId="0">
      <selection activeCell="E17" sqref="E17"/>
    </sheetView>
  </sheetViews>
  <sheetFormatPr defaultColWidth="0" defaultRowHeight="15" zeroHeight="1" x14ac:dyDescent="0.25"/>
  <cols>
    <col min="1" max="18" width="9.140625" customWidth="1"/>
    <col min="19" max="19" width="9.140625" style="7" customWidth="1"/>
    <col min="20" max="20" width="9.140625" customWidth="1"/>
    <col min="21" max="21" width="9.7109375" customWidth="1"/>
    <col min="22" max="22" width="7.42578125" hidden="1" customWidth="1"/>
    <col min="23" max="16384" width="9.140625" hidden="1"/>
  </cols>
  <sheetData>
    <row r="1" spans="1:24" x14ac:dyDescent="0.25">
      <c r="A1" s="24"/>
      <c r="B1" s="24"/>
    </row>
    <row r="2" spans="1:24" x14ac:dyDescent="0.25">
      <c r="A2" s="24"/>
      <c r="B2" s="24"/>
      <c r="W2" t="s">
        <v>95</v>
      </c>
      <c r="X2" t="s">
        <v>96</v>
      </c>
    </row>
    <row r="3" spans="1:24" x14ac:dyDescent="0.25"/>
    <row r="4" spans="1:24" x14ac:dyDescent="0.25"/>
    <row r="5" spans="1:24" x14ac:dyDescent="0.25"/>
    <row r="6" spans="1:24" x14ac:dyDescent="0.25"/>
    <row r="7" spans="1:24" x14ac:dyDescent="0.25"/>
    <row r="8" spans="1:24" x14ac:dyDescent="0.25"/>
    <row r="9" spans="1:24" x14ac:dyDescent="0.25"/>
    <row r="10" spans="1:24" x14ac:dyDescent="0.25"/>
    <row r="11" spans="1:24" x14ac:dyDescent="0.25"/>
    <row r="12" spans="1:24" x14ac:dyDescent="0.25"/>
    <row r="13" spans="1:24" x14ac:dyDescent="0.25"/>
    <row r="14" spans="1:24" x14ac:dyDescent="0.25"/>
    <row r="15" spans="1:24" x14ac:dyDescent="0.25"/>
    <row r="16" spans="1:24" ht="15" customHeight="1" x14ac:dyDescent="0.25">
      <c r="I16" s="25"/>
      <c r="J16" s="25"/>
      <c r="K16" s="25"/>
      <c r="L16" s="25"/>
      <c r="M16" s="25"/>
    </row>
    <row r="17" spans="1:13" ht="15" customHeight="1" x14ac:dyDescent="0.25">
      <c r="H17" s="25"/>
      <c r="I17" s="25"/>
      <c r="J17" s="25"/>
      <c r="K17" s="25"/>
      <c r="L17" s="25"/>
      <c r="M17" s="25"/>
    </row>
    <row r="18" spans="1:13" s="7" customFormat="1" ht="15" customHeight="1" x14ac:dyDescent="0.25">
      <c r="H18" s="26">
        <f ca="1">TODAY()</f>
        <v>44616</v>
      </c>
      <c r="I18" s="26"/>
      <c r="J18" s="26"/>
      <c r="K18" s="26"/>
      <c r="L18" s="26"/>
      <c r="M18" s="25"/>
    </row>
    <row r="19" spans="1:13" ht="15" customHeight="1" x14ac:dyDescent="0.25">
      <c r="H19" s="26"/>
      <c r="I19" s="26"/>
      <c r="J19" s="26"/>
      <c r="K19" s="26"/>
      <c r="L19" s="26"/>
      <c r="M19" s="25"/>
    </row>
    <row r="20" spans="1:13" ht="15" customHeight="1" x14ac:dyDescent="0.25">
      <c r="H20" s="26"/>
      <c r="I20" s="26"/>
      <c r="J20" s="26"/>
      <c r="K20" s="26"/>
      <c r="L20" s="26"/>
      <c r="M20" s="25"/>
    </row>
    <row r="21" spans="1:13" ht="15" customHeight="1" x14ac:dyDescent="0.25">
      <c r="H21" s="26"/>
      <c r="I21" s="26"/>
      <c r="J21" s="26"/>
      <c r="K21" s="26"/>
      <c r="L21" s="26"/>
    </row>
    <row r="22" spans="1:13" s="7" customFormat="1" x14ac:dyDescent="0.25"/>
    <row r="23" spans="1:13" s="7" customFormat="1" x14ac:dyDescent="0.25"/>
    <row r="24" spans="1:13" s="7" customFormat="1" x14ac:dyDescent="0.25"/>
    <row r="25" spans="1:13" x14ac:dyDescent="0.25">
      <c r="C25" s="8" t="s">
        <v>11</v>
      </c>
      <c r="D25" s="8"/>
      <c r="E25" s="8"/>
    </row>
    <row r="26" spans="1:13" x14ac:dyDescent="0.25"/>
    <row r="27" spans="1:13" x14ac:dyDescent="0.25"/>
    <row r="28" spans="1:13" x14ac:dyDescent="0.25"/>
    <row r="29" spans="1:13" x14ac:dyDescent="0.25">
      <c r="A29" s="7"/>
    </row>
    <row r="30" spans="1:13" hidden="1" x14ac:dyDescent="0.25">
      <c r="A30" s="7"/>
    </row>
  </sheetData>
  <sortState xmlns:xlrd2="http://schemas.microsoft.com/office/spreadsheetml/2017/richdata2" ref="C25">
    <sortCondition ref="C24"/>
  </sortState>
  <mergeCells count="1">
    <mergeCell ref="H18:L21"/>
  </mergeCells>
  <pageMargins left="0.511811024" right="0.511811024" top="0.78740157499999996" bottom="0.78740157499999996" header="0.31496062000000002" footer="0.31496062000000002"/>
  <pageSetup paperSize="9" scale="49" orientation="portrait" horizontalDpi="300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ocedNovo">
                <anchor moveWithCells="1" sizeWithCells="1">
                  <from>
                    <xdr:col>1</xdr:col>
                    <xdr:colOff>47625</xdr:colOff>
                    <xdr:row>9</xdr:row>
                    <xdr:rowOff>85725</xdr:rowOff>
                  </from>
                  <to>
                    <xdr:col>4</xdr:col>
                    <xdr:colOff>114300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cedConEd">
                <anchor moveWithCells="1" sizeWithCells="1">
                  <from>
                    <xdr:col>7</xdr:col>
                    <xdr:colOff>57150</xdr:colOff>
                    <xdr:row>9</xdr:row>
                    <xdr:rowOff>76200</xdr:rowOff>
                  </from>
                  <to>
                    <xdr:col>10</xdr:col>
                    <xdr:colOff>123825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codados">
                <anchor moveWithCells="1" sizeWithCells="1">
                  <from>
                    <xdr:col>13</xdr:col>
                    <xdr:colOff>76200</xdr:colOff>
                    <xdr:row>9</xdr:row>
                    <xdr:rowOff>28575</xdr:rowOff>
                  </from>
                  <to>
                    <xdr:col>16</xdr:col>
                    <xdr:colOff>142875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rocedReaj">
                <anchor moveWithCells="1" sizeWithCells="1">
                  <from>
                    <xdr:col>0</xdr:col>
                    <xdr:colOff>238125</xdr:colOff>
                    <xdr:row>23</xdr:row>
                    <xdr:rowOff>95250</xdr:rowOff>
                  </from>
                  <to>
                    <xdr:col>1</xdr:col>
                    <xdr:colOff>504825</xdr:colOff>
                    <xdr:row>25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0AB86-86F9-41A8-A799-A2E526705CDE}">
  <sheetPr codeName="Plan2"/>
  <dimension ref="A1:AC38"/>
  <sheetViews>
    <sheetView zoomScale="90" zoomScaleNormal="90" workbookViewId="0">
      <selection activeCell="X2" sqref="X2"/>
    </sheetView>
  </sheetViews>
  <sheetFormatPr defaultColWidth="18" defaultRowHeight="15" x14ac:dyDescent="0.25"/>
  <cols>
    <col min="1" max="1" width="22.140625" style="10" bestFit="1" customWidth="1"/>
    <col min="2" max="2" width="17.28515625" style="10" bestFit="1" customWidth="1"/>
    <col min="3" max="3" width="28" style="10" bestFit="1" customWidth="1"/>
    <col min="4" max="4" width="40.140625" style="10" bestFit="1" customWidth="1"/>
    <col min="5" max="5" width="16.42578125" style="10" bestFit="1" customWidth="1"/>
    <col min="6" max="6" width="9.7109375" style="10" bestFit="1" customWidth="1"/>
    <col min="7" max="7" width="18.85546875" style="10" bestFit="1" customWidth="1"/>
    <col min="8" max="8" width="31" style="10" bestFit="1" customWidth="1"/>
    <col min="9" max="9" width="16.85546875" style="10" bestFit="1" customWidth="1"/>
    <col min="10" max="10" width="20.28515625" style="10" bestFit="1" customWidth="1"/>
    <col min="11" max="11" width="23" style="10" bestFit="1" customWidth="1"/>
    <col min="12" max="12" width="19.85546875" style="10" bestFit="1" customWidth="1"/>
    <col min="13" max="13" width="29.140625" style="10" bestFit="1" customWidth="1"/>
    <col min="14" max="14" width="8.5703125" style="10" bestFit="1" customWidth="1"/>
    <col min="15" max="15" width="12.42578125" style="10" bestFit="1" customWidth="1"/>
    <col min="16" max="16" width="17.85546875" style="10" bestFit="1" customWidth="1"/>
    <col min="17" max="17" width="10.7109375" style="10" bestFit="1" customWidth="1"/>
    <col min="18" max="18" width="15.42578125" style="10" bestFit="1" customWidth="1"/>
    <col min="19" max="19" width="29.85546875" style="10" bestFit="1" customWidth="1"/>
    <col min="20" max="20" width="9" style="10" bestFit="1" customWidth="1"/>
    <col min="21" max="21" width="10.5703125" style="10" bestFit="1" customWidth="1"/>
    <col min="22" max="22" width="10.5703125" style="10" customWidth="1"/>
    <col min="23" max="23" width="16.28515625" style="10" bestFit="1" customWidth="1"/>
    <col min="24" max="24" width="18" style="9"/>
    <col min="25" max="25" width="8.5703125" style="9" customWidth="1"/>
    <col min="26" max="26" width="22.7109375" style="9" bestFit="1" customWidth="1"/>
    <col min="27" max="27" width="27.140625" style="9" bestFit="1" customWidth="1"/>
    <col min="28" max="28" width="24.140625" style="9" bestFit="1" customWidth="1"/>
    <col min="29" max="29" width="25.5703125" style="9" bestFit="1" customWidth="1"/>
    <col min="30" max="16384" width="18" style="9"/>
  </cols>
  <sheetData>
    <row r="1" spans="1:29" x14ac:dyDescent="0.25">
      <c r="A1" s="16" t="s">
        <v>102</v>
      </c>
      <c r="B1" s="16" t="s">
        <v>38</v>
      </c>
      <c r="C1" s="16" t="s">
        <v>37</v>
      </c>
      <c r="D1" s="16" t="s">
        <v>36</v>
      </c>
      <c r="E1" s="18" t="s">
        <v>35</v>
      </c>
      <c r="F1" s="16" t="s">
        <v>34</v>
      </c>
      <c r="G1" s="16" t="s">
        <v>103</v>
      </c>
      <c r="H1" s="16" t="s">
        <v>33</v>
      </c>
      <c r="I1" s="16" t="s">
        <v>32</v>
      </c>
      <c r="J1" s="16" t="s">
        <v>31</v>
      </c>
      <c r="K1" s="16" t="s">
        <v>30</v>
      </c>
      <c r="L1" s="16" t="s">
        <v>29</v>
      </c>
      <c r="M1" s="16" t="s">
        <v>28</v>
      </c>
      <c r="N1" s="16" t="s">
        <v>27</v>
      </c>
      <c r="O1" s="16" t="s">
        <v>26</v>
      </c>
      <c r="P1" s="16" t="s">
        <v>25</v>
      </c>
      <c r="Q1" s="16" t="s">
        <v>104</v>
      </c>
      <c r="R1" s="16" t="s">
        <v>24</v>
      </c>
      <c r="S1" s="16" t="s">
        <v>23</v>
      </c>
      <c r="T1" s="16" t="s">
        <v>22</v>
      </c>
      <c r="U1" s="16" t="s">
        <v>21</v>
      </c>
      <c r="V1" s="16" t="s">
        <v>20</v>
      </c>
      <c r="W1" s="17" t="s">
        <v>19</v>
      </c>
      <c r="X1" s="17" t="s">
        <v>18</v>
      </c>
      <c r="Y1" s="16" t="s">
        <v>17</v>
      </c>
      <c r="Z1" s="16" t="s">
        <v>16</v>
      </c>
      <c r="AA1" s="16" t="s">
        <v>15</v>
      </c>
      <c r="AB1" s="16" t="s">
        <v>14</v>
      </c>
      <c r="AC1" s="16" t="s">
        <v>13</v>
      </c>
    </row>
    <row r="2" spans="1:29" x14ac:dyDescent="0.25">
      <c r="A2" s="15"/>
      <c r="B2" s="15"/>
      <c r="E2" s="14"/>
      <c r="F2" s="14"/>
      <c r="V2" s="13">
        <f>Tabela1[[#This Row],[Valores Plano Normal]]+Tabela1[[#This Row],[Valores Plano Vegetariano]]+Tabela1[[#This Row],[VaLores Plano Diversos]]+Tabela1[[#This Row],[Encontros Internos com2]]</f>
        <v>0</v>
      </c>
      <c r="W2" s="12"/>
      <c r="X2" s="11"/>
      <c r="Y2" s="10">
        <f>Tabela1[[#This Row],[DATA DA SAIDA]]-Tabela1[[#This Row],[DATA DA ENTRADA]]</f>
        <v>0</v>
      </c>
      <c r="Z2" s="10" t="str">
        <f>IFERROR(VLOOKUP(J2,Tabela2[#All],2,0),"0")</f>
        <v>0</v>
      </c>
      <c r="AA2" s="10" t="str">
        <f>IFERROR(VLOOKUP(K2,Tabela4[#All],2,0),"0")</f>
        <v>0</v>
      </c>
      <c r="AB2" s="10" t="str">
        <f>IFERROR(VLOOKUP(L2,Tabela5[#All],2,0),"0")</f>
        <v>0</v>
      </c>
      <c r="AC2" s="10" t="str">
        <f>IFERROR(VLOOKUP(M2,Tabela6[#All],2,0),"0")</f>
        <v>0</v>
      </c>
    </row>
    <row r="3" spans="1:29" x14ac:dyDescent="0.25">
      <c r="A3" s="15"/>
      <c r="B3" s="15"/>
      <c r="E3" s="14"/>
      <c r="F3" s="14"/>
      <c r="V3" s="13">
        <f>Tabela1[[#This Row],[Valores Plano Normal]]+Tabela1[[#This Row],[Valores Plano Vegetariano]]+Tabela1[[#This Row],[VaLores Plano Diversos]]+Tabela1[[#This Row],[Encontros Internos com2]]</f>
        <v>0</v>
      </c>
      <c r="W3" s="12"/>
      <c r="X3" s="11"/>
      <c r="Y3" s="10">
        <f>Tabela1[[#This Row],[DATA DA SAIDA]]-Tabela1[[#This Row],[DATA DA ENTRADA]]</f>
        <v>0</v>
      </c>
      <c r="Z3" s="10" t="str">
        <f>IFERROR(VLOOKUP(J3,Tabela2[#All],2,0),"0")</f>
        <v>0</v>
      </c>
      <c r="AA3" s="10" t="str">
        <f>IFERROR(VLOOKUP(K3,Tabela4[#All],2,0),"0")</f>
        <v>0</v>
      </c>
      <c r="AB3" s="10" t="str">
        <f>IFERROR(VLOOKUP(L3,Tabela5[#All],2,0),"0")</f>
        <v>0</v>
      </c>
      <c r="AC3" s="10" t="str">
        <f>IFERROR(VLOOKUP(M3,Tabela6[#All],2,0),"0")</f>
        <v>0</v>
      </c>
    </row>
    <row r="4" spans="1:29" x14ac:dyDescent="0.25">
      <c r="A4" s="15"/>
      <c r="B4" s="15"/>
      <c r="E4" s="14"/>
      <c r="F4" s="14"/>
      <c r="V4" s="13">
        <f>Tabela1[[#This Row],[Valores Plano Normal]]+Tabela1[[#This Row],[Valores Plano Vegetariano]]+Tabela1[[#This Row],[VaLores Plano Diversos]]+Tabela1[[#This Row],[Encontros Internos com2]]</f>
        <v>0</v>
      </c>
      <c r="W4" s="12"/>
      <c r="X4" s="11"/>
      <c r="Y4" s="10">
        <f>Tabela1[[#This Row],[DATA DA SAIDA]]-Tabela1[[#This Row],[DATA DA ENTRADA]]</f>
        <v>0</v>
      </c>
      <c r="Z4" s="10" t="str">
        <f>IFERROR(VLOOKUP(J4,Tabela2[#All],2,0),"0")</f>
        <v>0</v>
      </c>
      <c r="AA4" s="10" t="str">
        <f>IFERROR(VLOOKUP(K4,Tabela4[#All],2,0),"0")</f>
        <v>0</v>
      </c>
      <c r="AB4" s="10" t="str">
        <f>IFERROR(VLOOKUP(L4,Tabela5[#All],2,0),"0")</f>
        <v>0</v>
      </c>
      <c r="AC4" s="10" t="str">
        <f>IFERROR(VLOOKUP(M4,Tabela6[#All],2,0),"0")</f>
        <v>0</v>
      </c>
    </row>
    <row r="5" spans="1:29" x14ac:dyDescent="0.25">
      <c r="A5" s="15"/>
      <c r="B5" s="15"/>
      <c r="E5" s="14"/>
      <c r="F5" s="14"/>
      <c r="V5" s="13">
        <f>Tabela1[[#This Row],[Valores Plano Normal]]+Tabela1[[#This Row],[Valores Plano Vegetariano]]+Tabela1[[#This Row],[VaLores Plano Diversos]]+Tabela1[[#This Row],[Encontros Internos com2]]</f>
        <v>0</v>
      </c>
      <c r="W5" s="12"/>
      <c r="X5" s="11"/>
      <c r="Y5" s="10">
        <f>Tabela1[[#This Row],[DATA DA SAIDA]]-Tabela1[[#This Row],[DATA DA ENTRADA]]</f>
        <v>0</v>
      </c>
      <c r="Z5" s="10" t="str">
        <f>IFERROR(VLOOKUP(J5,Tabela2[#All],2,0),"0")</f>
        <v>0</v>
      </c>
      <c r="AA5" s="10" t="str">
        <f>IFERROR(VLOOKUP(K5,Tabela4[#All],2,0),"0")</f>
        <v>0</v>
      </c>
      <c r="AB5" s="10" t="str">
        <f>IFERROR(VLOOKUP(L5,Tabela5[#All],2,0),"0")</f>
        <v>0</v>
      </c>
      <c r="AC5" s="10" t="str">
        <f>IFERROR(VLOOKUP(M5,Tabela6[#All],2,0),"0")</f>
        <v>0</v>
      </c>
    </row>
    <row r="6" spans="1:29" x14ac:dyDescent="0.25">
      <c r="A6" s="15"/>
      <c r="B6" s="15"/>
      <c r="E6" s="14"/>
      <c r="F6" s="14"/>
      <c r="V6" s="13">
        <f>Tabela1[[#This Row],[Valores Plano Normal]]+Tabela1[[#This Row],[Valores Plano Vegetariano]]+Tabela1[[#This Row],[VaLores Plano Diversos]]+Tabela1[[#This Row],[Encontros Internos com2]]</f>
        <v>0</v>
      </c>
      <c r="W6" s="12"/>
      <c r="X6" s="11"/>
      <c r="Y6" s="10">
        <f>Tabela1[[#This Row],[DATA DA SAIDA]]-Tabela1[[#This Row],[DATA DA ENTRADA]]</f>
        <v>0</v>
      </c>
      <c r="Z6" s="10" t="str">
        <f>IFERROR(VLOOKUP(J6,Tabela2[#All],2,0),"0")</f>
        <v>0</v>
      </c>
      <c r="AA6" s="10" t="str">
        <f>IFERROR(VLOOKUP(K6,Tabela4[#All],2,0),"0")</f>
        <v>0</v>
      </c>
      <c r="AB6" s="10" t="str">
        <f>IFERROR(VLOOKUP(L6,Tabela5[#All],2,0),"0")</f>
        <v>0</v>
      </c>
      <c r="AC6" s="10" t="str">
        <f>IFERROR(VLOOKUP(M6,Tabela6[#All],2,0),"0")</f>
        <v>0</v>
      </c>
    </row>
    <row r="7" spans="1:29" x14ac:dyDescent="0.25">
      <c r="A7" s="15"/>
      <c r="B7" s="15"/>
      <c r="E7" s="14"/>
      <c r="F7" s="14"/>
      <c r="V7" s="13">
        <f>Tabela1[[#This Row],[Valores Plano Normal]]+Tabela1[[#This Row],[Valores Plano Vegetariano]]+Tabela1[[#This Row],[VaLores Plano Diversos]]+Tabela1[[#This Row],[Encontros Internos com2]]</f>
        <v>0</v>
      </c>
      <c r="W7" s="12"/>
      <c r="X7" s="11"/>
      <c r="Y7" s="10">
        <f>Tabela1[[#This Row],[DATA DA SAIDA]]-Tabela1[[#This Row],[DATA DA ENTRADA]]</f>
        <v>0</v>
      </c>
      <c r="Z7" s="10" t="str">
        <f>IFERROR(VLOOKUP(J7,Tabela2[#All],2,0),"0")</f>
        <v>0</v>
      </c>
      <c r="AA7" s="10" t="str">
        <f>IFERROR(VLOOKUP(K7,Tabela4[#All],2,0),"0")</f>
        <v>0</v>
      </c>
      <c r="AB7" s="10" t="str">
        <f>IFERROR(VLOOKUP(L7,Tabela5[#All],2,0),"0")</f>
        <v>0</v>
      </c>
      <c r="AC7" s="10" t="str">
        <f>IFERROR(VLOOKUP(M7,Tabela6[#All],2,0),"0")</f>
        <v>0</v>
      </c>
    </row>
    <row r="8" spans="1:29" x14ac:dyDescent="0.25">
      <c r="A8" s="15"/>
      <c r="B8" s="15"/>
      <c r="E8" s="14"/>
      <c r="F8" s="14"/>
      <c r="V8" s="13">
        <f>Tabela1[[#This Row],[Valores Plano Normal]]+Tabela1[[#This Row],[Valores Plano Vegetariano]]+Tabela1[[#This Row],[VaLores Plano Diversos]]+Tabela1[[#This Row],[Encontros Internos com2]]</f>
        <v>0</v>
      </c>
      <c r="W8" s="12"/>
      <c r="X8" s="11"/>
      <c r="Y8" s="10">
        <f>Tabela1[[#This Row],[DATA DA SAIDA]]-Tabela1[[#This Row],[DATA DA ENTRADA]]</f>
        <v>0</v>
      </c>
      <c r="Z8" s="10" t="str">
        <f>IFERROR(VLOOKUP(J8,Tabela2[#All],2,0),"0")</f>
        <v>0</v>
      </c>
      <c r="AA8" s="10" t="str">
        <f>IFERROR(VLOOKUP(K8,Tabela4[#All],2,0),"0")</f>
        <v>0</v>
      </c>
      <c r="AB8" s="10" t="str">
        <f>IFERROR(VLOOKUP(L8,Tabela5[#All],2,0),"0")</f>
        <v>0</v>
      </c>
      <c r="AC8" s="10" t="str">
        <f>IFERROR(VLOOKUP(M8,Tabela6[#All],2,0),"0")</f>
        <v>0</v>
      </c>
    </row>
    <row r="9" spans="1:29" x14ac:dyDescent="0.25">
      <c r="A9" s="15"/>
      <c r="B9" s="15"/>
      <c r="E9" s="14"/>
      <c r="F9" s="14"/>
      <c r="V9" s="13">
        <f>Tabela1[[#This Row],[Valores Plano Normal]]+Tabela1[[#This Row],[Valores Plano Vegetariano]]+Tabela1[[#This Row],[VaLores Plano Diversos]]+Tabela1[[#This Row],[Encontros Internos com2]]</f>
        <v>0</v>
      </c>
      <c r="W9" s="12"/>
      <c r="X9" s="11"/>
      <c r="Y9" s="10">
        <f>Tabela1[[#This Row],[DATA DA SAIDA]]-Tabela1[[#This Row],[DATA DA ENTRADA]]</f>
        <v>0</v>
      </c>
      <c r="Z9" s="10" t="str">
        <f>IFERROR(VLOOKUP(J9,Tabela2[#All],2,0),"0")</f>
        <v>0</v>
      </c>
      <c r="AA9" s="10" t="str">
        <f>IFERROR(VLOOKUP(K9,Tabela4[#All],2,0),"0")</f>
        <v>0</v>
      </c>
      <c r="AB9" s="10" t="str">
        <f>IFERROR(VLOOKUP(L9,Tabela5[#All],2,0),"0")</f>
        <v>0</v>
      </c>
      <c r="AC9" s="10" t="str">
        <f>IFERROR(VLOOKUP(M9,Tabela6[#All],2,0),"0")</f>
        <v>0</v>
      </c>
    </row>
    <row r="10" spans="1:29" x14ac:dyDescent="0.25">
      <c r="A10" s="15"/>
      <c r="B10" s="15"/>
      <c r="V10" s="13">
        <f>Tabela1[[#This Row],[Valores Plano Normal]]+Tabela1[[#This Row],[Valores Plano Vegetariano]]+Tabela1[[#This Row],[VaLores Plano Diversos]]+Tabela1[[#This Row],[Encontros Internos com2]]</f>
        <v>0</v>
      </c>
      <c r="W10" s="12"/>
      <c r="X10" s="11"/>
      <c r="Y10" s="10">
        <f>Tabela1[[#This Row],[DATA DA SAIDA]]-Tabela1[[#This Row],[DATA DA ENTRADA]]</f>
        <v>0</v>
      </c>
      <c r="Z10" s="10" t="str">
        <f>IFERROR(VLOOKUP(J10,Tabela2[#All],2,0),"0")</f>
        <v>0</v>
      </c>
      <c r="AA10" s="10" t="str">
        <f>IFERROR(VLOOKUP(K10,Tabela4[#All],2,0),"0")</f>
        <v>0</v>
      </c>
      <c r="AB10" s="10" t="str">
        <f>IFERROR(VLOOKUP(L10,Tabela5[#All],2,0),"0")</f>
        <v>0</v>
      </c>
      <c r="AC10" s="10" t="str">
        <f>IFERROR(VLOOKUP(M10,Tabela6[#All],2,0),"0")</f>
        <v>0</v>
      </c>
    </row>
    <row r="11" spans="1:29" x14ac:dyDescent="0.25">
      <c r="A11" s="15"/>
      <c r="B11" s="15"/>
      <c r="V11" s="13">
        <f>Tabela1[[#This Row],[Valores Plano Normal]]+Tabela1[[#This Row],[Valores Plano Vegetariano]]+Tabela1[[#This Row],[VaLores Plano Diversos]]+Tabela1[[#This Row],[Encontros Internos com2]]</f>
        <v>0</v>
      </c>
      <c r="W11" s="12"/>
      <c r="X11" s="11"/>
      <c r="Y11" s="10">
        <f>Tabela1[[#This Row],[DATA DA SAIDA]]-Tabela1[[#This Row],[DATA DA ENTRADA]]</f>
        <v>0</v>
      </c>
      <c r="Z11" s="10" t="str">
        <f>IFERROR(VLOOKUP(J11,Tabela2[#All],2,0),"0")</f>
        <v>0</v>
      </c>
      <c r="AA11" s="10" t="str">
        <f>IFERROR(VLOOKUP(K11,Tabela4[#All],2,0),"0")</f>
        <v>0</v>
      </c>
      <c r="AB11" s="10" t="str">
        <f>IFERROR(VLOOKUP(L11,Tabela5[#All],2,0),"0")</f>
        <v>0</v>
      </c>
      <c r="AC11" s="10" t="str">
        <f>IFERROR(VLOOKUP(M11,Tabela6[#All],2,0),"0")</f>
        <v>0</v>
      </c>
    </row>
    <row r="12" spans="1:29" x14ac:dyDescent="0.25">
      <c r="A12" s="15"/>
      <c r="B12" s="15"/>
      <c r="E12" s="14"/>
      <c r="V12" s="13">
        <f>Tabela1[[#This Row],[Valores Plano Normal]]+Tabela1[[#This Row],[Valores Plano Vegetariano]]+Tabela1[[#This Row],[VaLores Plano Diversos]]+Tabela1[[#This Row],[Encontros Internos com2]]</f>
        <v>0</v>
      </c>
      <c r="W12" s="12"/>
      <c r="X12" s="11"/>
      <c r="Y12" s="10">
        <f>Tabela1[[#This Row],[DATA DA SAIDA]]-Tabela1[[#This Row],[DATA DA ENTRADA]]</f>
        <v>0</v>
      </c>
      <c r="Z12" s="10" t="str">
        <f>IFERROR(VLOOKUP(J12,Tabela2[#All],2,0),"0")</f>
        <v>0</v>
      </c>
      <c r="AA12" s="10" t="str">
        <f>IFERROR(VLOOKUP(K12,Tabela4[#All],2,0),"0")</f>
        <v>0</v>
      </c>
      <c r="AB12" s="10" t="str">
        <f>IFERROR(VLOOKUP(L12,Tabela5[#All],2,0),"0")</f>
        <v>0</v>
      </c>
      <c r="AC12" s="10" t="str">
        <f>IFERROR(VLOOKUP(M12,Tabela6[#All],2,0),"0")</f>
        <v>0</v>
      </c>
    </row>
    <row r="13" spans="1:29" x14ac:dyDescent="0.25">
      <c r="A13" s="15"/>
      <c r="B13" s="15"/>
      <c r="V13" s="13">
        <f>Tabela1[[#This Row],[Valores Plano Normal]]+Tabela1[[#This Row],[Valores Plano Vegetariano]]+Tabela1[[#This Row],[VaLores Plano Diversos]]+Tabela1[[#This Row],[Encontros Internos com2]]</f>
        <v>0</v>
      </c>
      <c r="W13" s="12"/>
      <c r="X13" s="11"/>
      <c r="Y13" s="10">
        <f>Tabela1[[#This Row],[DATA DA SAIDA]]-Tabela1[[#This Row],[DATA DA ENTRADA]]</f>
        <v>0</v>
      </c>
      <c r="Z13" s="10" t="str">
        <f>IFERROR(VLOOKUP(J13,Tabela2[#All],2,0),"0")</f>
        <v>0</v>
      </c>
      <c r="AA13" s="10" t="str">
        <f>IFERROR(VLOOKUP(K13,Tabela4[#All],2,0),"0")</f>
        <v>0</v>
      </c>
      <c r="AB13" s="10" t="str">
        <f>IFERROR(VLOOKUP(L13,Tabela5[#All],2,0),"0")</f>
        <v>0</v>
      </c>
      <c r="AC13" s="10" t="str">
        <f>IFERROR(VLOOKUP(M13,Tabela6[#All],2,0),"0")</f>
        <v>0</v>
      </c>
    </row>
    <row r="14" spans="1:29" x14ac:dyDescent="0.25">
      <c r="A14" s="15"/>
      <c r="B14" s="15"/>
      <c r="E14" s="14"/>
      <c r="V14" s="13">
        <f>Tabela1[[#This Row],[Valores Plano Normal]]+Tabela1[[#This Row],[Valores Plano Vegetariano]]+Tabela1[[#This Row],[VaLores Plano Diversos]]+Tabela1[[#This Row],[Encontros Internos com2]]</f>
        <v>0</v>
      </c>
      <c r="W14" s="12"/>
      <c r="X14" s="11"/>
      <c r="Y14" s="10">
        <f>Tabela1[[#This Row],[DATA DA SAIDA]]-Tabela1[[#This Row],[DATA DA ENTRADA]]</f>
        <v>0</v>
      </c>
      <c r="Z14" s="10" t="str">
        <f>IFERROR(VLOOKUP(J14,Tabela2[#All],2,0),"0")</f>
        <v>0</v>
      </c>
      <c r="AA14" s="10" t="str">
        <f>IFERROR(VLOOKUP(K14,Tabela4[#All],2,0),"0")</f>
        <v>0</v>
      </c>
      <c r="AB14" s="10" t="str">
        <f>IFERROR(VLOOKUP(L14,Tabela5[#All],2,0),"0")</f>
        <v>0</v>
      </c>
      <c r="AC14" s="10" t="str">
        <f>IFERROR(VLOOKUP(M14,Tabela6[#All],2,0),"0")</f>
        <v>0</v>
      </c>
    </row>
    <row r="15" spans="1:29" x14ac:dyDescent="0.25">
      <c r="A15" s="15"/>
      <c r="B15" s="15"/>
      <c r="V15" s="13">
        <f>Tabela1[[#This Row],[Valores Plano Normal]]+Tabela1[[#This Row],[Valores Plano Vegetariano]]+Tabela1[[#This Row],[VaLores Plano Diversos]]+Tabela1[[#This Row],[Encontros Internos com2]]</f>
        <v>0</v>
      </c>
      <c r="W15" s="12"/>
      <c r="X15" s="11"/>
      <c r="Y15" s="10">
        <f>Tabela1[[#This Row],[DATA DA SAIDA]]-Tabela1[[#This Row],[DATA DA ENTRADA]]</f>
        <v>0</v>
      </c>
      <c r="Z15" s="10" t="str">
        <f>IFERROR(VLOOKUP(J15,Tabela2[#All],2,0),"0")</f>
        <v>0</v>
      </c>
      <c r="AA15" s="10" t="str">
        <f>IFERROR(VLOOKUP(K15,Tabela4[#All],2,0),"0")</f>
        <v>0</v>
      </c>
      <c r="AB15" s="10" t="str">
        <f>IFERROR(VLOOKUP(L15,Tabela5[#All],2,0),"0")</f>
        <v>0</v>
      </c>
      <c r="AC15" s="10" t="str">
        <f>IFERROR(VLOOKUP(M15,Tabela6[#All],2,0),"0")</f>
        <v>0</v>
      </c>
    </row>
    <row r="16" spans="1:29" x14ac:dyDescent="0.25">
      <c r="A16" s="15"/>
      <c r="B16" s="15"/>
      <c r="V16" s="13">
        <f>Tabela1[[#This Row],[Valores Plano Normal]]+Tabela1[[#This Row],[Valores Plano Vegetariano]]+Tabela1[[#This Row],[VaLores Plano Diversos]]+Tabela1[[#This Row],[Encontros Internos com2]]</f>
        <v>0</v>
      </c>
      <c r="W16" s="12"/>
      <c r="X16" s="11"/>
      <c r="Y16" s="10">
        <f>Tabela1[[#This Row],[DATA DA SAIDA]]-Tabela1[[#This Row],[DATA DA ENTRADA]]</f>
        <v>0</v>
      </c>
      <c r="Z16" s="10" t="str">
        <f>IFERROR(VLOOKUP(J16,Tabela2[#All],2,0),"0")</f>
        <v>0</v>
      </c>
      <c r="AA16" s="10" t="str">
        <f>IFERROR(VLOOKUP(K16,Tabela4[#All],2,0),"0")</f>
        <v>0</v>
      </c>
      <c r="AB16" s="10" t="str">
        <f>IFERROR(VLOOKUP(L16,Tabela5[#All],2,0),"0")</f>
        <v>0</v>
      </c>
      <c r="AC16" s="10" t="str">
        <f>IFERROR(VLOOKUP(M16,Tabela6[#All],2,0),"0")</f>
        <v>0</v>
      </c>
    </row>
    <row r="17" spans="1:29" x14ac:dyDescent="0.25">
      <c r="A17" s="15"/>
      <c r="B17" s="15"/>
      <c r="E17" s="14"/>
      <c r="V17" s="13">
        <f>Tabela1[[#This Row],[Valores Plano Normal]]+Tabela1[[#This Row],[Valores Plano Vegetariano]]+Tabela1[[#This Row],[VaLores Plano Diversos]]+Tabela1[[#This Row],[Encontros Internos com2]]</f>
        <v>0</v>
      </c>
      <c r="W17" s="12"/>
      <c r="X17" s="11"/>
      <c r="Y17" s="10">
        <f>Tabela1[[#This Row],[DATA DA SAIDA]]-Tabela1[[#This Row],[DATA DA ENTRADA]]</f>
        <v>0</v>
      </c>
      <c r="Z17" s="10" t="str">
        <f>IFERROR(VLOOKUP(J17,Tabela2[#All],2,0),"0")</f>
        <v>0</v>
      </c>
      <c r="AA17" s="10" t="str">
        <f>IFERROR(VLOOKUP(K17,Tabela4[#All],2,0),"0")</f>
        <v>0</v>
      </c>
      <c r="AB17" s="10" t="str">
        <f>IFERROR(VLOOKUP(L17,Tabela5[#All],2,0),"0")</f>
        <v>0</v>
      </c>
      <c r="AC17" s="10" t="str">
        <f>IFERROR(VLOOKUP(M17,Tabela6[#All],2,0),"0")</f>
        <v>0</v>
      </c>
    </row>
    <row r="18" spans="1:29" x14ac:dyDescent="0.25">
      <c r="A18" s="15"/>
      <c r="B18" s="15"/>
      <c r="V18" s="13">
        <f>Tabela1[[#This Row],[Valores Plano Normal]]+Tabela1[[#This Row],[Valores Plano Vegetariano]]+Tabela1[[#This Row],[VaLores Plano Diversos]]+Tabela1[[#This Row],[Encontros Internos com2]]</f>
        <v>0</v>
      </c>
      <c r="W18" s="12"/>
      <c r="X18" s="11"/>
      <c r="Y18" s="10">
        <f>Tabela1[[#This Row],[DATA DA SAIDA]]-Tabela1[[#This Row],[DATA DA ENTRADA]]</f>
        <v>0</v>
      </c>
      <c r="Z18" s="10" t="str">
        <f>IFERROR(VLOOKUP(J18,Tabela2[#All],2,0),"0")</f>
        <v>0</v>
      </c>
      <c r="AA18" s="10" t="str">
        <f>IFERROR(VLOOKUP(K18,Tabela4[#All],2,0),"0")</f>
        <v>0</v>
      </c>
      <c r="AB18" s="10" t="str">
        <f>IFERROR(VLOOKUP(L18,Tabela5[#All],2,0),"0")</f>
        <v>0</v>
      </c>
      <c r="AC18" s="10" t="str">
        <f>IFERROR(VLOOKUP(M18,Tabela6[#All],2,0),"0")</f>
        <v>0</v>
      </c>
    </row>
    <row r="19" spans="1:29" x14ac:dyDescent="0.25">
      <c r="A19" s="15"/>
      <c r="B19" s="15"/>
      <c r="E19" s="14"/>
      <c r="V19" s="13">
        <f>Tabela1[[#This Row],[Valores Plano Normal]]+Tabela1[[#This Row],[Valores Plano Vegetariano]]+Tabela1[[#This Row],[VaLores Plano Diversos]]+Tabela1[[#This Row],[Encontros Internos com2]]</f>
        <v>0</v>
      </c>
      <c r="W19" s="12"/>
      <c r="X19" s="11"/>
      <c r="Y19" s="10">
        <f>Tabela1[[#This Row],[DATA DA SAIDA]]-Tabela1[[#This Row],[DATA DA ENTRADA]]</f>
        <v>0</v>
      </c>
      <c r="Z19" s="10" t="str">
        <f>IFERROR(VLOOKUP(J19,Tabela2[#All],2,0),"0")</f>
        <v>0</v>
      </c>
      <c r="AA19" s="10" t="str">
        <f>IFERROR(VLOOKUP(K19,Tabela4[#All],2,0),"0")</f>
        <v>0</v>
      </c>
      <c r="AB19" s="10" t="str">
        <f>IFERROR(VLOOKUP(L19,Tabela5[#All],2,0),"0")</f>
        <v>0</v>
      </c>
      <c r="AC19" s="10" t="str">
        <f>IFERROR(VLOOKUP(M19,Tabela6[#All],2,0),"0")</f>
        <v>0</v>
      </c>
    </row>
    <row r="20" spans="1:29" x14ac:dyDescent="0.25">
      <c r="A20" s="15"/>
      <c r="B20" s="15"/>
      <c r="E20" s="14"/>
      <c r="V20" s="13">
        <f>Tabela1[[#This Row],[Valores Plano Normal]]+Tabela1[[#This Row],[Valores Plano Vegetariano]]+Tabela1[[#This Row],[VaLores Plano Diversos]]+Tabela1[[#This Row],[Encontros Internos com2]]</f>
        <v>0</v>
      </c>
      <c r="W20" s="12"/>
      <c r="X20" s="11"/>
      <c r="Y20" s="10">
        <f>Tabela1[[#This Row],[DATA DA SAIDA]]-Tabela1[[#This Row],[DATA DA ENTRADA]]</f>
        <v>0</v>
      </c>
      <c r="Z20" s="10" t="str">
        <f>IFERROR(VLOOKUP(J20,Tabela2[#All],2,0),"0")</f>
        <v>0</v>
      </c>
      <c r="AA20" s="10" t="str">
        <f>IFERROR(VLOOKUP(K20,Tabela4[#All],2,0),"0")</f>
        <v>0</v>
      </c>
      <c r="AB20" s="10" t="str">
        <f>IFERROR(VLOOKUP(L20,Tabela5[#All],2,0),"0")</f>
        <v>0</v>
      </c>
      <c r="AC20" s="10" t="str">
        <f>IFERROR(VLOOKUP(M20,Tabela6[#All],2,0),"0")</f>
        <v>0</v>
      </c>
    </row>
    <row r="21" spans="1:29" x14ac:dyDescent="0.25">
      <c r="A21" s="15"/>
      <c r="B21" s="15"/>
      <c r="V21" s="13">
        <f>Tabela1[[#This Row],[Valores Plano Normal]]+Tabela1[[#This Row],[Valores Plano Vegetariano]]+Tabela1[[#This Row],[VaLores Plano Diversos]]+Tabela1[[#This Row],[Encontros Internos com2]]</f>
        <v>0</v>
      </c>
      <c r="W21" s="12"/>
      <c r="X21" s="11"/>
      <c r="Y21" s="10">
        <f>Tabela1[[#This Row],[DATA DA SAIDA]]-Tabela1[[#This Row],[DATA DA ENTRADA]]</f>
        <v>0</v>
      </c>
      <c r="Z21" s="10" t="str">
        <f>IFERROR(VLOOKUP(J21,Tabela2[#All],2,0),"0")</f>
        <v>0</v>
      </c>
      <c r="AA21" s="10" t="str">
        <f>IFERROR(VLOOKUP(K21,Tabela4[#All],2,0),"0")</f>
        <v>0</v>
      </c>
      <c r="AB21" s="10" t="str">
        <f>IFERROR(VLOOKUP(L21,Tabela5[#All],2,0),"0")</f>
        <v>0</v>
      </c>
      <c r="AC21" s="10" t="str">
        <f>IFERROR(VLOOKUP(M21,Tabela6[#All],2,0),"0")</f>
        <v>0</v>
      </c>
    </row>
    <row r="22" spans="1:29" x14ac:dyDescent="0.25">
      <c r="A22" s="15"/>
      <c r="B22" s="15"/>
      <c r="V22" s="13">
        <f>Tabela1[[#This Row],[Valores Plano Normal]]+Tabela1[[#This Row],[Valores Plano Vegetariano]]+Tabela1[[#This Row],[VaLores Plano Diversos]]+Tabela1[[#This Row],[Encontros Internos com2]]</f>
        <v>0</v>
      </c>
      <c r="W22" s="12"/>
      <c r="X22" s="11"/>
      <c r="Y22" s="10">
        <f>Tabela1[[#This Row],[DATA DA SAIDA]]-Tabela1[[#This Row],[DATA DA ENTRADA]]</f>
        <v>0</v>
      </c>
      <c r="Z22" s="10" t="str">
        <f>IFERROR(VLOOKUP(J22,Tabela2[#All],2,0),"0")</f>
        <v>0</v>
      </c>
      <c r="AA22" s="10" t="str">
        <f>IFERROR(VLOOKUP(K22,Tabela4[#All],2,0),"0")</f>
        <v>0</v>
      </c>
      <c r="AB22" s="10" t="str">
        <f>IFERROR(VLOOKUP(L22,Tabela5[#All],2,0),"0")</f>
        <v>0</v>
      </c>
      <c r="AC22" s="10" t="str">
        <f>IFERROR(VLOOKUP(M22,Tabela6[#All],2,0),"0")</f>
        <v>0</v>
      </c>
    </row>
    <row r="23" spans="1:29" x14ac:dyDescent="0.25">
      <c r="A23" s="15"/>
      <c r="B23" s="15"/>
      <c r="V23" s="13">
        <f>Tabela1[[#This Row],[Valores Plano Normal]]+Tabela1[[#This Row],[Valores Plano Vegetariano]]+Tabela1[[#This Row],[VaLores Plano Diversos]]+Tabela1[[#This Row],[Encontros Internos com2]]</f>
        <v>0</v>
      </c>
      <c r="W23" s="12"/>
      <c r="X23" s="11"/>
      <c r="Y23" s="10">
        <f>Tabela1[[#This Row],[DATA DA SAIDA]]-Tabela1[[#This Row],[DATA DA ENTRADA]]</f>
        <v>0</v>
      </c>
      <c r="Z23" s="10" t="str">
        <f>IFERROR(VLOOKUP(J23,Tabela2[#All],2,0),"0")</f>
        <v>0</v>
      </c>
      <c r="AA23" s="10" t="str">
        <f>IFERROR(VLOOKUP(K23,Tabela4[#All],2,0),"0")</f>
        <v>0</v>
      </c>
      <c r="AB23" s="10" t="str">
        <f>IFERROR(VLOOKUP(L23,Tabela5[#All],2,0),"0")</f>
        <v>0</v>
      </c>
      <c r="AC23" s="10" t="str">
        <f>IFERROR(VLOOKUP(M23,Tabela6[#All],2,0),"0")</f>
        <v>0</v>
      </c>
    </row>
    <row r="24" spans="1:29" x14ac:dyDescent="0.25">
      <c r="A24" s="15"/>
      <c r="B24" s="15"/>
      <c r="V24" s="13">
        <f>Tabela1[[#This Row],[Valores Plano Normal]]+Tabela1[[#This Row],[Valores Plano Vegetariano]]+Tabela1[[#This Row],[VaLores Plano Diversos]]+Tabela1[[#This Row],[Encontros Internos com2]]</f>
        <v>0</v>
      </c>
      <c r="W24" s="12"/>
      <c r="X24" s="11"/>
      <c r="Y24" s="10">
        <f>Tabela1[[#This Row],[DATA DA SAIDA]]-Tabela1[[#This Row],[DATA DA ENTRADA]]</f>
        <v>0</v>
      </c>
      <c r="Z24" s="10" t="str">
        <f>IFERROR(VLOOKUP(J24,Tabela2[#All],2,0),"0")</f>
        <v>0</v>
      </c>
      <c r="AA24" s="10" t="str">
        <f>IFERROR(VLOOKUP(K24,Tabela4[#All],2,0),"0")</f>
        <v>0</v>
      </c>
      <c r="AB24" s="10" t="str">
        <f>IFERROR(VLOOKUP(L24,Tabela5[#All],2,0),"0")</f>
        <v>0</v>
      </c>
      <c r="AC24" s="10" t="str">
        <f>IFERROR(VLOOKUP(M24,Tabela6[#All],2,0),"0")</f>
        <v>0</v>
      </c>
    </row>
    <row r="25" spans="1:29" x14ac:dyDescent="0.25">
      <c r="A25" s="15"/>
      <c r="B25" s="15"/>
      <c r="V25" s="13">
        <f>Tabela1[[#This Row],[Valores Plano Normal]]+Tabela1[[#This Row],[Valores Plano Vegetariano]]+Tabela1[[#This Row],[VaLores Plano Diversos]]+Tabela1[[#This Row],[Encontros Internos com2]]</f>
        <v>0</v>
      </c>
      <c r="W25" s="12"/>
      <c r="X25" s="11"/>
      <c r="Y25" s="10">
        <f>Tabela1[[#This Row],[DATA DA SAIDA]]-Tabela1[[#This Row],[DATA DA ENTRADA]]</f>
        <v>0</v>
      </c>
      <c r="Z25" s="10" t="str">
        <f>IFERROR(VLOOKUP(J25,Tabela2[#All],2,0),"0")</f>
        <v>0</v>
      </c>
      <c r="AA25" s="10" t="str">
        <f>IFERROR(VLOOKUP(K25,Tabela4[#All],2,0),"0")</f>
        <v>0</v>
      </c>
      <c r="AB25" s="10" t="str">
        <f>IFERROR(VLOOKUP(L25,Tabela5[#All],2,0),"0")</f>
        <v>0</v>
      </c>
      <c r="AC25" s="10" t="str">
        <f>IFERROR(VLOOKUP(M25,Tabela6[#All],2,0),"0")</f>
        <v>0</v>
      </c>
    </row>
    <row r="26" spans="1:29" x14ac:dyDescent="0.25">
      <c r="A26" s="15"/>
      <c r="B26" s="15"/>
      <c r="E26" s="14"/>
      <c r="V26" s="13">
        <f>Tabela1[[#This Row],[Valores Plano Normal]]+Tabela1[[#This Row],[Valores Plano Vegetariano]]+Tabela1[[#This Row],[VaLores Plano Diversos]]+Tabela1[[#This Row],[Encontros Internos com2]]</f>
        <v>0</v>
      </c>
      <c r="W26" s="12"/>
      <c r="X26" s="11"/>
      <c r="Y26" s="10">
        <f>Tabela1[[#This Row],[DATA DA SAIDA]]-Tabela1[[#This Row],[DATA DA ENTRADA]]</f>
        <v>0</v>
      </c>
      <c r="Z26" s="10" t="str">
        <f>IFERROR(VLOOKUP(J26,Tabela2[#All],2,0),"0")</f>
        <v>0</v>
      </c>
      <c r="AA26" s="10" t="str">
        <f>IFERROR(VLOOKUP(K26,Tabela4[#All],2,0),"0")</f>
        <v>0</v>
      </c>
      <c r="AB26" s="10" t="str">
        <f>IFERROR(VLOOKUP(L26,Tabela5[#All],2,0),"0")</f>
        <v>0</v>
      </c>
      <c r="AC26" s="10" t="str">
        <f>IFERROR(VLOOKUP(M26,Tabela6[#All],2,0),"0")</f>
        <v>0</v>
      </c>
    </row>
    <row r="27" spans="1:29" x14ac:dyDescent="0.25">
      <c r="A27" s="15"/>
      <c r="B27" s="15"/>
      <c r="V27" s="13">
        <f>Tabela1[[#This Row],[Valores Plano Normal]]+Tabela1[[#This Row],[Valores Plano Vegetariano]]+Tabela1[[#This Row],[VaLores Plano Diversos]]+Tabela1[[#This Row],[Encontros Internos com2]]</f>
        <v>0</v>
      </c>
      <c r="W27" s="12"/>
      <c r="X27" s="11"/>
      <c r="Y27" s="10">
        <f>Tabela1[[#This Row],[DATA DA SAIDA]]-Tabela1[[#This Row],[DATA DA ENTRADA]]</f>
        <v>0</v>
      </c>
      <c r="Z27" s="10" t="str">
        <f>IFERROR(VLOOKUP(J27,Tabela2[#All],2,0),"0")</f>
        <v>0</v>
      </c>
      <c r="AA27" s="10" t="str">
        <f>IFERROR(VLOOKUP(K27,Tabela4[#All],2,0),"0")</f>
        <v>0</v>
      </c>
      <c r="AB27" s="10" t="str">
        <f>IFERROR(VLOOKUP(L27,Tabela5[#All],2,0),"0")</f>
        <v>0</v>
      </c>
      <c r="AC27" s="10" t="str">
        <f>IFERROR(VLOOKUP(M27,Tabela6[#All],2,0),"0")</f>
        <v>0</v>
      </c>
    </row>
    <row r="28" spans="1:29" x14ac:dyDescent="0.25">
      <c r="A28" s="15"/>
      <c r="B28" s="15"/>
      <c r="V28" s="13">
        <f>Tabela1[[#This Row],[Valores Plano Normal]]+Tabela1[[#This Row],[Valores Plano Vegetariano]]+Tabela1[[#This Row],[VaLores Plano Diversos]]+Tabela1[[#This Row],[Encontros Internos com2]]</f>
        <v>0</v>
      </c>
      <c r="W28" s="12"/>
      <c r="X28" s="11"/>
      <c r="Y28" s="10">
        <f>Tabela1[[#This Row],[DATA DA SAIDA]]-Tabela1[[#This Row],[DATA DA ENTRADA]]</f>
        <v>0</v>
      </c>
      <c r="Z28" s="10" t="str">
        <f>IFERROR(VLOOKUP(J28,Tabela2[#All],2,0),"0")</f>
        <v>0</v>
      </c>
      <c r="AA28" s="10" t="str">
        <f>IFERROR(VLOOKUP(K28,Tabela4[#All],2,0),"0")</f>
        <v>0</v>
      </c>
      <c r="AB28" s="10" t="str">
        <f>IFERROR(VLOOKUP(L28,Tabela5[#All],2,0),"0")</f>
        <v>0</v>
      </c>
      <c r="AC28" s="10" t="str">
        <f>IFERROR(VLOOKUP(M28,Tabela6[#All],2,0),"0")</f>
        <v>0</v>
      </c>
    </row>
    <row r="29" spans="1:29" x14ac:dyDescent="0.25">
      <c r="A29" s="15"/>
      <c r="B29" s="15"/>
      <c r="E29" s="14"/>
      <c r="V29" s="13">
        <f>Tabela1[[#This Row],[Valores Plano Normal]]+Tabela1[[#This Row],[Valores Plano Vegetariano]]+Tabela1[[#This Row],[VaLores Plano Diversos]]+Tabela1[[#This Row],[Encontros Internos com2]]</f>
        <v>0</v>
      </c>
      <c r="W29" s="12"/>
      <c r="X29" s="11"/>
      <c r="Y29" s="10">
        <f>Tabela1[[#This Row],[DATA DA SAIDA]]-Tabela1[[#This Row],[DATA DA ENTRADA]]</f>
        <v>0</v>
      </c>
      <c r="Z29" s="10" t="str">
        <f>IFERROR(VLOOKUP(J29,Tabela2[#All],2,0),"0")</f>
        <v>0</v>
      </c>
      <c r="AA29" s="10" t="str">
        <f>IFERROR(VLOOKUP(K29,Tabela4[#All],2,0),"0")</f>
        <v>0</v>
      </c>
      <c r="AB29" s="10" t="str">
        <f>IFERROR(VLOOKUP(L29,Tabela5[#All],2,0),"0")</f>
        <v>0</v>
      </c>
      <c r="AC29" s="10" t="str">
        <f>IFERROR(VLOOKUP(M29,Tabela6[#All],2,0),"0")</f>
        <v>0</v>
      </c>
    </row>
    <row r="30" spans="1:29" x14ac:dyDescent="0.25">
      <c r="A30" s="15"/>
      <c r="B30" s="15"/>
      <c r="E30" s="14"/>
      <c r="V30" s="13">
        <f>Tabela1[[#This Row],[Valores Plano Normal]]+Tabela1[[#This Row],[Valores Plano Vegetariano]]+Tabela1[[#This Row],[VaLores Plano Diversos]]+Tabela1[[#This Row],[Encontros Internos com2]]</f>
        <v>0</v>
      </c>
      <c r="W30" s="12"/>
      <c r="X30" s="11"/>
      <c r="Y30" s="10">
        <f>Tabela1[[#This Row],[DATA DA SAIDA]]-Tabela1[[#This Row],[DATA DA ENTRADA]]</f>
        <v>0</v>
      </c>
      <c r="Z30" s="10" t="str">
        <f>IFERROR(VLOOKUP(J30,Tabela2[#All],2,0),"0")</f>
        <v>0</v>
      </c>
      <c r="AA30" s="10" t="str">
        <f>IFERROR(VLOOKUP(K30,Tabela4[#All],2,0),"0")</f>
        <v>0</v>
      </c>
      <c r="AB30" s="10" t="str">
        <f>IFERROR(VLOOKUP(L30,Tabela5[#All],2,0),"0")</f>
        <v>0</v>
      </c>
      <c r="AC30" s="10" t="str">
        <f>IFERROR(VLOOKUP(M30,Tabela6[#All],2,0),"0")</f>
        <v>0</v>
      </c>
    </row>
    <row r="31" spans="1:29" x14ac:dyDescent="0.25">
      <c r="A31" s="15"/>
      <c r="B31" s="15"/>
      <c r="E31" s="14"/>
      <c r="V31" s="13">
        <f>Tabela1[[#This Row],[Valores Plano Normal]]+Tabela1[[#This Row],[Valores Plano Vegetariano]]+Tabela1[[#This Row],[VaLores Plano Diversos]]+Tabela1[[#This Row],[Encontros Internos com2]]</f>
        <v>0</v>
      </c>
      <c r="W31" s="12"/>
      <c r="X31" s="11"/>
      <c r="Y31" s="10">
        <f>Tabela1[[#This Row],[DATA DA SAIDA]]-Tabela1[[#This Row],[DATA DA ENTRADA]]</f>
        <v>0</v>
      </c>
      <c r="Z31" s="10" t="str">
        <f>IFERROR(VLOOKUP(J31,Tabela2[#All],2,0),"0")</f>
        <v>0</v>
      </c>
      <c r="AA31" s="10" t="str">
        <f>IFERROR(VLOOKUP(K31,Tabela4[#All],2,0),"0")</f>
        <v>0</v>
      </c>
      <c r="AB31" s="10" t="str">
        <f>IFERROR(VLOOKUP(L31,Tabela5[#All],2,0),"0")</f>
        <v>0</v>
      </c>
      <c r="AC31" s="10" t="str">
        <f>IFERROR(VLOOKUP(M31,Tabela6[#All],2,0),"0")</f>
        <v>0</v>
      </c>
    </row>
    <row r="32" spans="1:29" x14ac:dyDescent="0.25">
      <c r="A32" s="15"/>
      <c r="B32" s="15"/>
      <c r="V32" s="13">
        <f>Tabela1[[#This Row],[Valores Plano Normal]]+Tabela1[[#This Row],[Valores Plano Vegetariano]]+Tabela1[[#This Row],[VaLores Plano Diversos]]+Tabela1[[#This Row],[Encontros Internos com2]]</f>
        <v>0</v>
      </c>
      <c r="W32" s="12"/>
      <c r="X32" s="11"/>
      <c r="Y32" s="10">
        <f>Tabela1[[#This Row],[DATA DA SAIDA]]-Tabela1[[#This Row],[DATA DA ENTRADA]]</f>
        <v>0</v>
      </c>
      <c r="Z32" s="10" t="str">
        <f>IFERROR(VLOOKUP(J32,Tabela2[#All],2,0),"0")</f>
        <v>0</v>
      </c>
      <c r="AA32" s="10" t="str">
        <f>IFERROR(VLOOKUP(K32,Tabela4[#All],2,0),"0")</f>
        <v>0</v>
      </c>
      <c r="AB32" s="10" t="str">
        <f>IFERROR(VLOOKUP(L32,Tabela5[#All],2,0),"0")</f>
        <v>0</v>
      </c>
      <c r="AC32" s="10" t="str">
        <f>IFERROR(VLOOKUP(M32,Tabela6[#All],2,0),"0")</f>
        <v>0</v>
      </c>
    </row>
    <row r="33" spans="1:29" x14ac:dyDescent="0.25">
      <c r="A33" s="15"/>
      <c r="B33" s="15"/>
      <c r="E33" s="14"/>
      <c r="V33" s="13">
        <f>Tabela1[[#This Row],[Valores Plano Normal]]+Tabela1[[#This Row],[Valores Plano Vegetariano]]+Tabela1[[#This Row],[VaLores Plano Diversos]]+Tabela1[[#This Row],[Encontros Internos com2]]</f>
        <v>0</v>
      </c>
      <c r="W33" s="12"/>
      <c r="X33" s="11"/>
      <c r="Y33" s="10">
        <f>Tabela1[[#This Row],[DATA DA SAIDA]]-Tabela1[[#This Row],[DATA DA ENTRADA]]</f>
        <v>0</v>
      </c>
      <c r="Z33" s="10" t="str">
        <f>IFERROR(VLOOKUP(J33,Tabela2[#All],2,0),"0")</f>
        <v>0</v>
      </c>
      <c r="AA33" s="10" t="str">
        <f>IFERROR(VLOOKUP(K33,Tabela4[#All],2,0),"0")</f>
        <v>0</v>
      </c>
      <c r="AB33" s="10" t="str">
        <f>IFERROR(VLOOKUP(L33,Tabela5[#All],2,0),"0")</f>
        <v>0</v>
      </c>
      <c r="AC33" s="10" t="str">
        <f>IFERROR(VLOOKUP(M33,Tabela6[#All],2,0),"0")</f>
        <v>0</v>
      </c>
    </row>
    <row r="34" spans="1:29" x14ac:dyDescent="0.25">
      <c r="A34" s="15"/>
      <c r="B34" s="15"/>
      <c r="V34" s="13">
        <f>Tabela1[[#This Row],[Valores Plano Normal]]+Tabela1[[#This Row],[Valores Plano Vegetariano]]+Tabela1[[#This Row],[VaLores Plano Diversos]]+Tabela1[[#This Row],[Encontros Internos com2]]</f>
        <v>0</v>
      </c>
      <c r="W34" s="12"/>
      <c r="X34" s="11"/>
      <c r="Y34" s="10">
        <f>Tabela1[[#This Row],[DATA DA SAIDA]]-Tabela1[[#This Row],[DATA DA ENTRADA]]</f>
        <v>0</v>
      </c>
      <c r="Z34" s="10" t="str">
        <f>IFERROR(VLOOKUP(J34,Tabela2[#All],2,0),"0")</f>
        <v>0</v>
      </c>
      <c r="AA34" s="10" t="str">
        <f>IFERROR(VLOOKUP(K34,Tabela4[#All],2,0),"0")</f>
        <v>0</v>
      </c>
      <c r="AB34" s="10" t="str">
        <f>IFERROR(VLOOKUP(L34,Tabela5[#All],2,0),"0")</f>
        <v>0</v>
      </c>
      <c r="AC34" s="10" t="str">
        <f>IFERROR(VLOOKUP(M34,Tabela6[#All],2,0),"0")</f>
        <v>0</v>
      </c>
    </row>
    <row r="35" spans="1:29" x14ac:dyDescent="0.25">
      <c r="A35" s="15"/>
      <c r="B35" s="15"/>
      <c r="V35" s="13">
        <f>Tabela1[[#This Row],[Valores Plano Normal]]+Tabela1[[#This Row],[Valores Plano Vegetariano]]+Tabela1[[#This Row],[VaLores Plano Diversos]]+Tabela1[[#This Row],[Encontros Internos com2]]</f>
        <v>0</v>
      </c>
      <c r="W35" s="12"/>
      <c r="X35" s="11"/>
      <c r="Y35" s="10">
        <f>Tabela1[[#This Row],[DATA DA SAIDA]]-Tabela1[[#This Row],[DATA DA ENTRADA]]</f>
        <v>0</v>
      </c>
      <c r="Z35" s="10" t="str">
        <f>IFERROR(VLOOKUP(J35,Tabela2[#All],2,0),"0")</f>
        <v>0</v>
      </c>
      <c r="AA35" s="10" t="str">
        <f>IFERROR(VLOOKUP(K35,Tabela4[#All],2,0),"0")</f>
        <v>0</v>
      </c>
      <c r="AB35" s="10" t="str">
        <f>IFERROR(VLOOKUP(L35,Tabela5[#All],2,0),"0")</f>
        <v>0</v>
      </c>
      <c r="AC35" s="10" t="str">
        <f>IFERROR(VLOOKUP(M35,Tabela6[#All],2,0),"0")</f>
        <v>0</v>
      </c>
    </row>
    <row r="36" spans="1:29" x14ac:dyDescent="0.25">
      <c r="A36" s="15"/>
      <c r="B36" s="15"/>
      <c r="V36" s="13">
        <f>Tabela1[[#This Row],[Valores Plano Normal]]+Tabela1[[#This Row],[Valores Plano Vegetariano]]+Tabela1[[#This Row],[VaLores Plano Diversos]]+Tabela1[[#This Row],[Encontros Internos com2]]</f>
        <v>0</v>
      </c>
      <c r="W36" s="12"/>
      <c r="X36" s="11"/>
      <c r="Y36" s="10">
        <f>Tabela1[[#This Row],[DATA DA SAIDA]]-Tabela1[[#This Row],[DATA DA ENTRADA]]</f>
        <v>0</v>
      </c>
      <c r="Z36" s="10" t="str">
        <f>IFERROR(VLOOKUP(J36,Tabela2[#All],2,0),"0")</f>
        <v>0</v>
      </c>
      <c r="AA36" s="10" t="str">
        <f>IFERROR(VLOOKUP(K36,Tabela4[#All],2,0),"0")</f>
        <v>0</v>
      </c>
      <c r="AB36" s="10" t="str">
        <f>IFERROR(VLOOKUP(L36,Tabela5[#All],2,0),"0")</f>
        <v>0</v>
      </c>
      <c r="AC36" s="10" t="str">
        <f>IFERROR(VLOOKUP(M36,Tabela6[#All],2,0),"0")</f>
        <v>0</v>
      </c>
    </row>
    <row r="37" spans="1:29" x14ac:dyDescent="0.25">
      <c r="A37" s="15"/>
      <c r="B37" s="15"/>
      <c r="V37" s="13">
        <f>Tabela1[[#This Row],[Valores Plano Normal]]+Tabela1[[#This Row],[Valores Plano Vegetariano]]+Tabela1[[#This Row],[VaLores Plano Diversos]]+Tabela1[[#This Row],[Encontros Internos com2]]</f>
        <v>0</v>
      </c>
      <c r="W37" s="12"/>
      <c r="X37" s="11"/>
      <c r="Y37" s="10">
        <f>Tabela1[[#This Row],[DATA DA SAIDA]]-Tabela1[[#This Row],[DATA DA ENTRADA]]</f>
        <v>0</v>
      </c>
      <c r="Z37" s="10" t="str">
        <f>IFERROR(VLOOKUP(J37,Tabela2[#All],2,0),"0")</f>
        <v>0</v>
      </c>
      <c r="AA37" s="10" t="str">
        <f>IFERROR(VLOOKUP(K37,Tabela4[#All],2,0),"0")</f>
        <v>0</v>
      </c>
      <c r="AB37" s="10" t="str">
        <f>IFERROR(VLOOKUP(L37,Tabela5[#All],2,0),"0")</f>
        <v>0</v>
      </c>
      <c r="AC37" s="10" t="str">
        <f>IFERROR(VLOOKUP(M37,Tabela6[#All],2,0),"0")</f>
        <v>0</v>
      </c>
    </row>
    <row r="38" spans="1:29" x14ac:dyDescent="0.25">
      <c r="A38" s="15"/>
      <c r="B38" s="15"/>
      <c r="E38" s="14"/>
      <c r="V38" s="13">
        <f>Tabela1[[#This Row],[Valores Plano Normal]]+Tabela1[[#This Row],[Valores Plano Vegetariano]]+Tabela1[[#This Row],[VaLores Plano Diversos]]+Tabela1[[#This Row],[Encontros Internos com2]]</f>
        <v>0</v>
      </c>
      <c r="W38" s="12"/>
      <c r="X38" s="11"/>
      <c r="Y38" s="10">
        <f>Tabela1[[#This Row],[DATA DA SAIDA]]-Tabela1[[#This Row],[DATA DA ENTRADA]]</f>
        <v>0</v>
      </c>
      <c r="Z38" s="10" t="str">
        <f>IFERROR(VLOOKUP(J38,Tabela2[#All],2,0),"0")</f>
        <v>0</v>
      </c>
      <c r="AA38" s="10" t="str">
        <f>IFERROR(VLOOKUP(K38,Tabela4[#All],2,0),"0")</f>
        <v>0</v>
      </c>
      <c r="AB38" s="10" t="str">
        <f>IFERROR(VLOOKUP(L38,Tabela5[#All],2,0),"0")</f>
        <v>0</v>
      </c>
      <c r="AC38" s="10" t="str">
        <f>IFERROR(VLOOKUP(M38,Tabela6[#All],2,0),"0")</f>
        <v>0</v>
      </c>
    </row>
  </sheetData>
  <dataValidations count="3">
    <dataValidation type="list" allowBlank="1" showInputMessage="1" showErrorMessage="1" sqref="O38" xr:uid="{00000000-0002-0000-0000-000000000000}">
      <formula1>opcoes</formula1>
    </dataValidation>
    <dataValidation type="list" allowBlank="1" showDropDown="1" showInputMessage="1" showErrorMessage="1" sqref="N2:N38 P2:R38 O2:O37" xr:uid="{00000000-0002-0000-0000-000001000000}">
      <formula1>opcoes</formula1>
    </dataValidation>
    <dataValidation type="list" allowBlank="1" showInputMessage="1" showErrorMessage="1" sqref="G2:G38" xr:uid="{00000000-0002-0000-0000-000002000000}">
      <formula1>encontropara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F8B54-D579-458A-92F3-F4DAB9634990}">
  <sheetPr codeName="Plan6"/>
  <dimension ref="A1:B46"/>
  <sheetViews>
    <sheetView workbookViewId="0">
      <selection sqref="A1:B1"/>
    </sheetView>
  </sheetViews>
  <sheetFormatPr defaultColWidth="0" defaultRowHeight="0" customHeight="1" zeroHeight="1" x14ac:dyDescent="0.25"/>
  <cols>
    <col min="1" max="1" width="55.85546875" style="9" bestFit="1" customWidth="1"/>
    <col min="2" max="2" width="13" style="9" customWidth="1"/>
    <col min="3" max="16384" width="9.140625" style="9" hidden="1"/>
  </cols>
  <sheetData>
    <row r="1" spans="1:2" ht="21.75" thickBot="1" x14ac:dyDescent="0.4">
      <c r="A1" s="27" t="s">
        <v>94</v>
      </c>
      <c r="B1" s="28"/>
    </row>
    <row r="2" spans="1:2" ht="15.75" thickBot="1" x14ac:dyDescent="0.3">
      <c r="A2" s="29" t="s">
        <v>93</v>
      </c>
      <c r="B2" s="30"/>
    </row>
    <row r="3" spans="1:2" ht="15" x14ac:dyDescent="0.25">
      <c r="A3" s="22"/>
      <c r="B3" s="23"/>
    </row>
    <row r="4" spans="1:2" ht="15" x14ac:dyDescent="0.25">
      <c r="A4" s="20" t="s">
        <v>92</v>
      </c>
      <c r="B4" s="9" t="s">
        <v>68</v>
      </c>
    </row>
    <row r="5" spans="1:2" ht="15" x14ac:dyDescent="0.25">
      <c r="A5" s="9" t="s">
        <v>12</v>
      </c>
      <c r="B5" s="19" t="s">
        <v>62</v>
      </c>
    </row>
    <row r="6" spans="1:2" ht="15" x14ac:dyDescent="0.25">
      <c r="A6" s="9" t="s">
        <v>99</v>
      </c>
      <c r="B6" s="19" t="s">
        <v>60</v>
      </c>
    </row>
    <row r="7" spans="1:2" ht="15" x14ac:dyDescent="0.25">
      <c r="A7" s="9" t="s">
        <v>88</v>
      </c>
      <c r="B7" s="19" t="s">
        <v>91</v>
      </c>
    </row>
    <row r="8" spans="1:2" ht="15" x14ac:dyDescent="0.25">
      <c r="A8" s="9" t="s">
        <v>84</v>
      </c>
      <c r="B8" s="19" t="s">
        <v>90</v>
      </c>
    </row>
    <row r="9" spans="1:2" ht="15" x14ac:dyDescent="0.25">
      <c r="A9" s="22"/>
      <c r="B9" s="21"/>
    </row>
    <row r="10" spans="1:2" ht="15" x14ac:dyDescent="0.25">
      <c r="A10" s="20" t="s">
        <v>89</v>
      </c>
      <c r="B10" s="19" t="s">
        <v>68</v>
      </c>
    </row>
    <row r="11" spans="1:2" ht="15" x14ac:dyDescent="0.25">
      <c r="A11" s="9" t="s">
        <v>12</v>
      </c>
      <c r="B11" s="19" t="s">
        <v>58</v>
      </c>
    </row>
    <row r="12" spans="1:2" ht="15" x14ac:dyDescent="0.25">
      <c r="A12" s="9" t="s">
        <v>99</v>
      </c>
      <c r="B12" s="19" t="s">
        <v>56</v>
      </c>
    </row>
    <row r="13" spans="1:2" ht="15" x14ac:dyDescent="0.25">
      <c r="A13" s="9" t="s">
        <v>88</v>
      </c>
      <c r="B13" s="19" t="s">
        <v>86</v>
      </c>
    </row>
    <row r="14" spans="1:2" ht="15" x14ac:dyDescent="0.25">
      <c r="A14" s="9" t="s">
        <v>87</v>
      </c>
      <c r="B14" s="19" t="s">
        <v>86</v>
      </c>
    </row>
    <row r="15" spans="1:2" ht="15" x14ac:dyDescent="0.25">
      <c r="A15" s="9" t="s">
        <v>85</v>
      </c>
      <c r="B15" s="19" t="s">
        <v>56</v>
      </c>
    </row>
    <row r="16" spans="1:2" ht="15" x14ac:dyDescent="0.25">
      <c r="A16" s="9" t="s">
        <v>84</v>
      </c>
      <c r="B16" s="19" t="s">
        <v>83</v>
      </c>
    </row>
    <row r="17" spans="1:2" ht="15" x14ac:dyDescent="0.25">
      <c r="A17" s="22"/>
      <c r="B17" s="21"/>
    </row>
    <row r="18" spans="1:2" ht="15" x14ac:dyDescent="0.25">
      <c r="A18" s="20" t="s">
        <v>82</v>
      </c>
      <c r="B18" s="19" t="s">
        <v>68</v>
      </c>
    </row>
    <row r="19" spans="1:2" ht="15" x14ac:dyDescent="0.25">
      <c r="A19" s="9" t="s">
        <v>98</v>
      </c>
      <c r="B19" s="19" t="s">
        <v>43</v>
      </c>
    </row>
    <row r="20" spans="1:2" ht="15" x14ac:dyDescent="0.25">
      <c r="A20" s="9" t="s">
        <v>100</v>
      </c>
      <c r="B20" s="19" t="s">
        <v>81</v>
      </c>
    </row>
    <row r="21" spans="1:2" ht="15" x14ac:dyDescent="0.25">
      <c r="A21" s="9" t="s">
        <v>80</v>
      </c>
      <c r="B21" s="19" t="s">
        <v>39</v>
      </c>
    </row>
    <row r="22" spans="1:2" ht="15" x14ac:dyDescent="0.25">
      <c r="A22" s="9" t="s">
        <v>101</v>
      </c>
      <c r="B22" s="19" t="s">
        <v>79</v>
      </c>
    </row>
    <row r="23" spans="1:2" ht="15" x14ac:dyDescent="0.25">
      <c r="A23" s="9" t="s">
        <v>78</v>
      </c>
      <c r="B23" s="19" t="s">
        <v>54</v>
      </c>
    </row>
    <row r="24" spans="1:2" ht="15" x14ac:dyDescent="0.25">
      <c r="A24" s="9" t="s">
        <v>77</v>
      </c>
      <c r="B24" s="19" t="s">
        <v>52</v>
      </c>
    </row>
    <row r="25" spans="1:2" ht="15" x14ac:dyDescent="0.25">
      <c r="A25" s="9" t="s">
        <v>76</v>
      </c>
      <c r="B25" s="19" t="s">
        <v>75</v>
      </c>
    </row>
    <row r="26" spans="1:2" ht="15" x14ac:dyDescent="0.25">
      <c r="A26" s="9" t="s">
        <v>74</v>
      </c>
      <c r="B26" s="19" t="s">
        <v>73</v>
      </c>
    </row>
    <row r="27" spans="1:2" ht="15" x14ac:dyDescent="0.25">
      <c r="A27" s="9" t="s">
        <v>72</v>
      </c>
      <c r="B27" s="19" t="s">
        <v>71</v>
      </c>
    </row>
    <row r="28" spans="1:2" ht="15" x14ac:dyDescent="0.25">
      <c r="A28" s="9" t="s">
        <v>70</v>
      </c>
      <c r="B28" s="19" t="s">
        <v>69</v>
      </c>
    </row>
    <row r="29" spans="1:2" ht="15" x14ac:dyDescent="0.25">
      <c r="A29" s="22"/>
      <c r="B29" s="21"/>
    </row>
    <row r="30" spans="1:2" ht="15" x14ac:dyDescent="0.25">
      <c r="A30" s="20" t="s">
        <v>28</v>
      </c>
      <c r="B30" s="19" t="s">
        <v>68</v>
      </c>
    </row>
    <row r="31" spans="1:2" ht="15" x14ac:dyDescent="0.25">
      <c r="A31" s="9" t="s">
        <v>67</v>
      </c>
      <c r="B31" s="19" t="s">
        <v>66</v>
      </c>
    </row>
    <row r="32" spans="1:2" ht="15" x14ac:dyDescent="0.25">
      <c r="A32" s="9" t="s">
        <v>65</v>
      </c>
      <c r="B32" s="19" t="s">
        <v>64</v>
      </c>
    </row>
    <row r="33" spans="1:2" ht="15" x14ac:dyDescent="0.25">
      <c r="A33" s="9" t="s">
        <v>63</v>
      </c>
      <c r="B33" s="19" t="s">
        <v>62</v>
      </c>
    </row>
    <row r="34" spans="1:2" ht="15" x14ac:dyDescent="0.25">
      <c r="A34" s="9" t="s">
        <v>61</v>
      </c>
      <c r="B34" s="19" t="s">
        <v>60</v>
      </c>
    </row>
    <row r="35" spans="1:2" ht="15" x14ac:dyDescent="0.25">
      <c r="A35" s="9" t="s">
        <v>59</v>
      </c>
      <c r="B35" s="19" t="s">
        <v>58</v>
      </c>
    </row>
    <row r="36" spans="1:2" ht="15" x14ac:dyDescent="0.25">
      <c r="A36" s="9" t="s">
        <v>57</v>
      </c>
      <c r="B36" s="19" t="s">
        <v>56</v>
      </c>
    </row>
    <row r="37" spans="1:2" ht="15" x14ac:dyDescent="0.25">
      <c r="A37" s="9" t="s">
        <v>55</v>
      </c>
      <c r="B37" s="19" t="s">
        <v>54</v>
      </c>
    </row>
    <row r="38" spans="1:2" ht="15" x14ac:dyDescent="0.25">
      <c r="A38" s="9" t="s">
        <v>53</v>
      </c>
      <c r="B38" s="19" t="s">
        <v>97</v>
      </c>
    </row>
    <row r="39" spans="1:2" ht="15" x14ac:dyDescent="0.25">
      <c r="A39" s="9" t="s">
        <v>51</v>
      </c>
      <c r="B39" s="19" t="s">
        <v>49</v>
      </c>
    </row>
    <row r="40" spans="1:2" ht="15" x14ac:dyDescent="0.25">
      <c r="A40" s="9" t="s">
        <v>50</v>
      </c>
      <c r="B40" s="19" t="s">
        <v>49</v>
      </c>
    </row>
    <row r="41" spans="1:2" ht="15" x14ac:dyDescent="0.25">
      <c r="A41" s="9" t="s">
        <v>48</v>
      </c>
      <c r="B41" s="19" t="s">
        <v>45</v>
      </c>
    </row>
    <row r="42" spans="1:2" ht="15" x14ac:dyDescent="0.25">
      <c r="A42" s="9" t="s">
        <v>47</v>
      </c>
      <c r="B42" s="19" t="s">
        <v>39</v>
      </c>
    </row>
    <row r="43" spans="1:2" ht="15" x14ac:dyDescent="0.25">
      <c r="A43" s="9" t="s">
        <v>46</v>
      </c>
      <c r="B43" s="19" t="s">
        <v>45</v>
      </c>
    </row>
    <row r="44" spans="1:2" ht="15" x14ac:dyDescent="0.25">
      <c r="A44" s="9" t="s">
        <v>44</v>
      </c>
      <c r="B44" s="19" t="s">
        <v>43</v>
      </c>
    </row>
    <row r="45" spans="1:2" ht="15" x14ac:dyDescent="0.25">
      <c r="A45" s="9" t="s">
        <v>42</v>
      </c>
      <c r="B45" s="19" t="s">
        <v>41</v>
      </c>
    </row>
    <row r="46" spans="1:2" ht="15" x14ac:dyDescent="0.25">
      <c r="A46" s="9" t="s">
        <v>40</v>
      </c>
      <c r="B46" s="19" t="s">
        <v>39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A1:B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20" bestFit="1" customWidth="1"/>
  </cols>
  <sheetData>
    <row r="1" spans="1:2" ht="15.75" thickBot="1" x14ac:dyDescent="0.3">
      <c r="A1" s="5" t="s">
        <v>9</v>
      </c>
      <c r="B1" s="5" t="s">
        <v>10</v>
      </c>
    </row>
    <row r="2" spans="1:2" x14ac:dyDescent="0.25">
      <c r="A2" s="6" t="s">
        <v>3</v>
      </c>
      <c r="B2" s="3" t="s">
        <v>0</v>
      </c>
    </row>
    <row r="3" spans="1:2" x14ac:dyDescent="0.25">
      <c r="A3" s="1" t="s">
        <v>7</v>
      </c>
      <c r="B3" s="6" t="s">
        <v>1</v>
      </c>
    </row>
    <row r="4" spans="1:2" x14ac:dyDescent="0.25">
      <c r="A4" s="6" t="s">
        <v>4</v>
      </c>
      <c r="B4" s="4" t="s">
        <v>6</v>
      </c>
    </row>
    <row r="5" spans="1:2" x14ac:dyDescent="0.25">
      <c r="A5" s="1" t="s">
        <v>5</v>
      </c>
      <c r="B5" s="6" t="s">
        <v>2</v>
      </c>
    </row>
    <row r="6" spans="1:2" x14ac:dyDescent="0.25">
      <c r="A6" s="6" t="s">
        <v>8</v>
      </c>
    </row>
    <row r="7" spans="1:2" ht="15.75" thickBot="1" x14ac:dyDescent="0.3">
      <c r="A7" s="2" t="s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Hotel</vt:lpstr>
      <vt:lpstr>BcoDados</vt:lpstr>
      <vt:lpstr>Valores</vt:lpstr>
      <vt:lpstr>Listas</vt:lpstr>
      <vt:lpstr>Hotel!Area_de_impressao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</dc:creator>
  <cp:lastModifiedBy>Stor</cp:lastModifiedBy>
  <cp:lastPrinted>2022-02-24T01:19:31Z</cp:lastPrinted>
  <dcterms:created xsi:type="dcterms:W3CDTF">2016-09-19T19:14:00Z</dcterms:created>
  <dcterms:modified xsi:type="dcterms:W3CDTF">2022-02-24T15:47:50Z</dcterms:modified>
</cp:coreProperties>
</file>