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12120" windowHeight="9120" activeTab="3"/>
  </bookViews>
  <sheets>
    <sheet name="Documentation" sheetId="1" r:id="rId1"/>
    <sheet name="Bonuses" sheetId="6" r:id="rId2"/>
    <sheet name="CVP Chart" sheetId="9" r:id="rId3"/>
    <sheet name="Sheet4" sheetId="13" r:id="rId4"/>
    <sheet name="Scenario Summary" sheetId="10" r:id="rId5"/>
    <sheet name="Analysis" sheetId="4" r:id="rId6"/>
    <sheet name="Production Planner" sheetId="7" r:id="rId7"/>
  </sheets>
  <definedNames>
    <definedName name="BrandBuilder_selling_price">Analysis!$B$5</definedName>
    <definedName name="Net_Monthly_Income">Analysis!$B$25</definedName>
    <definedName name="Projected_customers__per_month">Analysis!$B$6</definedName>
    <definedName name="solver_cvg" localSheetId="6" hidden="1">0.0001</definedName>
    <definedName name="solver_drv" localSheetId="6" hidden="1">1</definedName>
    <definedName name="solver_est" localSheetId="6" hidden="1">1</definedName>
    <definedName name="solver_itr" localSheetId="6" hidden="1">100</definedName>
    <definedName name="solver_lhs1" localSheetId="6" hidden="1">'Production Planner'!$H$5:$H$7</definedName>
    <definedName name="solver_lhs2" localSheetId="6" hidden="1">'Production Planner'!$H$5:$H$7</definedName>
    <definedName name="solver_lhs3" localSheetId="6" hidden="1">'Production Planner'!$H$13</definedName>
    <definedName name="solver_lhs4" localSheetId="6" hidden="1">'Production Planner'!$H$10:$H$12</definedName>
    <definedName name="solver_lin" localSheetId="6" hidden="1">2</definedName>
    <definedName name="solver_neg" localSheetId="6" hidden="1">2</definedName>
    <definedName name="solver_num" localSheetId="6" hidden="1">0</definedName>
    <definedName name="solver_nwt" localSheetId="6" hidden="1">1</definedName>
    <definedName name="solver_pre" localSheetId="6" hidden="1">0.000001</definedName>
    <definedName name="solver_rel1" localSheetId="6" hidden="1">4</definedName>
    <definedName name="solver_rel2" localSheetId="6" hidden="1">4</definedName>
    <definedName name="solver_rel3" localSheetId="6" hidden="1">3</definedName>
    <definedName name="solver_rel4" localSheetId="6" hidden="1">1</definedName>
    <definedName name="solver_rhs1" localSheetId="6" hidden="1">integer</definedName>
    <definedName name="solver_rhs2" localSheetId="6" hidden="1">integer</definedName>
    <definedName name="solver_rhs3" localSheetId="6" hidden="1">'Production Planner'!$H$20</definedName>
    <definedName name="solver_rhs4" localSheetId="6" hidden="1">'Production Planner'!$H$16:$H$18</definedName>
    <definedName name="solver_scl" localSheetId="6" hidden="1">2</definedName>
    <definedName name="solver_sho" localSheetId="6" hidden="1">2</definedName>
    <definedName name="solver_tim" localSheetId="6" hidden="1">100</definedName>
    <definedName name="solver_tol" localSheetId="6" hidden="1">0.05</definedName>
    <definedName name="solver_typ" localSheetId="6" hidden="1">1</definedName>
    <definedName name="solver_val" localSheetId="6" hidden="1">0</definedName>
    <definedName name="Total_Monthly_Expenses">Analysis!$B$23</definedName>
    <definedName name="Total_Monthly_Revenue">Analysis!$B$8</definedName>
  </definedNames>
  <calcPr calcId="125725"/>
  <pivotCaches>
    <pivotCache cacheId="13" r:id="rId8"/>
  </pivotCaches>
</workbook>
</file>

<file path=xl/calcChain.xml><?xml version="1.0" encoding="utf-8"?>
<calcChain xmlns="http://schemas.openxmlformats.org/spreadsheetml/2006/main">
  <c r="D22" i="6"/>
  <c r="D4" i="4"/>
  <c r="B5" i="1"/>
  <c r="H21" i="7"/>
  <c r="H13"/>
  <c r="H18"/>
  <c r="H17"/>
  <c r="H16"/>
  <c r="D8" i="6" l="1"/>
  <c r="D21"/>
  <c r="D20"/>
  <c r="D19"/>
  <c r="D18"/>
  <c r="D17"/>
  <c r="D16"/>
  <c r="D15"/>
  <c r="D14"/>
  <c r="D13"/>
  <c r="D12"/>
  <c r="D11"/>
  <c r="D10"/>
  <c r="D9"/>
  <c r="B16" i="4"/>
  <c r="B12"/>
  <c r="B8"/>
  <c r="E4" s="1"/>
  <c r="B21"/>
  <c r="B23" l="1"/>
  <c r="B25" l="1"/>
  <c r="D18" s="1"/>
  <c r="F4"/>
  <c r="G4" l="1"/>
</calcChain>
</file>

<file path=xl/sharedStrings.xml><?xml version="1.0" encoding="utf-8"?>
<sst xmlns="http://schemas.openxmlformats.org/spreadsheetml/2006/main" count="125" uniqueCount="101">
  <si>
    <t>Author</t>
  </si>
  <si>
    <t>Date</t>
  </si>
  <si>
    <t>CaseGrader 2007</t>
  </si>
  <si>
    <t>BrandBuilder™ Personalized Notebooks</t>
  </si>
  <si>
    <t>Monthly Revenue</t>
  </si>
  <si>
    <t>Total Monthly Revenue</t>
  </si>
  <si>
    <t>Fixed Expenses</t>
  </si>
  <si>
    <t>Total Fixed Expenses</t>
  </si>
  <si>
    <t>Net Monthly Income</t>
  </si>
  <si>
    <t>BrandBuilder selling price</t>
  </si>
  <si>
    <t>Projected customers (per month)</t>
  </si>
  <si>
    <t>Projected average units (per customer)</t>
  </si>
  <si>
    <t>Customer Setup fee (once per customer)</t>
  </si>
  <si>
    <t>Unit cost (once per unit)</t>
  </si>
  <si>
    <t>Variable Expenses (per customer)</t>
  </si>
  <si>
    <t>Variable Expenses (per unit)</t>
  </si>
  <si>
    <t>Total Variable Expenses (per customer)</t>
  </si>
  <si>
    <t>Total Variable Expenses (per unit)</t>
  </si>
  <si>
    <t>Marketing (phone, print, postage)</t>
  </si>
  <si>
    <t>Training</t>
  </si>
  <si>
    <r>
      <t xml:space="preserve">NewLeaf </t>
    </r>
    <r>
      <rPr>
        <b/>
        <sz val="22"/>
        <color theme="9" tint="-0.249977111117893"/>
        <rFont val="Verdana"/>
        <family val="2"/>
      </rPr>
      <t>Paper</t>
    </r>
  </si>
  <si>
    <t>Normalizer</t>
  </si>
  <si>
    <t>Years Employed</t>
  </si>
  <si>
    <t>Bonus</t>
  </si>
  <si>
    <r>
      <t xml:space="preserve">NewLeaf </t>
    </r>
    <r>
      <rPr>
        <b/>
        <sz val="22"/>
        <color rgb="FF7030A0"/>
        <rFont val="Verdana"/>
        <family val="2"/>
      </rPr>
      <t>Paper</t>
    </r>
  </si>
  <si>
    <t>Employee</t>
  </si>
  <si>
    <t>Receptionist</t>
  </si>
  <si>
    <t>Accounting</t>
  </si>
  <si>
    <t>Human Resources</t>
  </si>
  <si>
    <t>Sales</t>
  </si>
  <si>
    <t>Michael Smith</t>
  </si>
  <si>
    <t>Dwight Stone</t>
  </si>
  <si>
    <t>Jim Holiday</t>
  </si>
  <si>
    <t>Pam Barker</t>
  </si>
  <si>
    <t>Kevin Money</t>
  </si>
  <si>
    <t>Angela Means</t>
  </si>
  <si>
    <t>Oscar Newton</t>
  </si>
  <si>
    <t>Toby Falks</t>
  </si>
  <si>
    <t>Kelly Kringle</t>
  </si>
  <si>
    <t>Meredith Potter</t>
  </si>
  <si>
    <t>Karen Franks</t>
  </si>
  <si>
    <t>Ryan Harris</t>
  </si>
  <si>
    <t>Stanley Humphries</t>
  </si>
  <si>
    <t>Phyllis Vaughn</t>
  </si>
  <si>
    <t>Area</t>
  </si>
  <si>
    <t>Customers</t>
  </si>
  <si>
    <t>Revenue</t>
  </si>
  <si>
    <t>Expenses</t>
  </si>
  <si>
    <t>Income</t>
  </si>
  <si>
    <t>Total Monthly Expenses</t>
  </si>
  <si>
    <t>Regional Manager, Sales</t>
  </si>
  <si>
    <t>(minimized)</t>
  </si>
  <si>
    <t>Machines to use</t>
  </si>
  <si>
    <t>Case 10 - Performing What-If Analysis</t>
  </si>
  <si>
    <t>Technical Support</t>
  </si>
  <si>
    <t>Production Schedule Planner for BrandBuilder™ Personalized Notebooks</t>
  </si>
  <si>
    <t>Bonus Planner</t>
  </si>
  <si>
    <t>Additional Cost        (per unit produced)</t>
  </si>
  <si>
    <t>Composition</t>
  </si>
  <si>
    <t>Wirebound</t>
  </si>
  <si>
    <t>Memo</t>
  </si>
  <si>
    <t>Fixed Daily Cost (per machine)</t>
  </si>
  <si>
    <t>Number of available machines</t>
  </si>
  <si>
    <t>Daily Total</t>
  </si>
  <si>
    <t>Number of notebooks to make per day</t>
  </si>
  <si>
    <t>Daily Maximum based on machines in use</t>
  </si>
  <si>
    <t>Daily Demand</t>
  </si>
  <si>
    <t>Daily Cost</t>
  </si>
  <si>
    <t>Maximum units per day per machine</t>
  </si>
  <si>
    <t>Delisea Powell</t>
  </si>
  <si>
    <t>DO NOT DELETE--&gt;</t>
  </si>
  <si>
    <t>82A15E867F6DB060</t>
  </si>
  <si>
    <t>9D59b82f534g3ec737</t>
  </si>
  <si>
    <t>cdkhrdz!onvdkk</t>
  </si>
  <si>
    <t>D626g59k201l0jh404</t>
  </si>
  <si>
    <t>bcjgqcy!nmucjj</t>
  </si>
  <si>
    <t>D404e37i089j8hf282</t>
  </si>
  <si>
    <t>abifpbx!mltbii</t>
  </si>
  <si>
    <t>1159r82v534w3us737</t>
  </si>
  <si>
    <t>zaheoaw!lksahh</t>
  </si>
  <si>
    <t>Selling Price</t>
  </si>
  <si>
    <t>BrandBuilder_selling_price</t>
  </si>
  <si>
    <t>Projected_customers__per_month</t>
  </si>
  <si>
    <t>Total_Monthly_Revenue</t>
  </si>
  <si>
    <t>Total_Monthly_Expenses</t>
  </si>
  <si>
    <t>Net_Monthly_Income</t>
  </si>
  <si>
    <t>Best Case</t>
  </si>
  <si>
    <t xml:space="preserve">
Modified by Tha Ram on 11/11/2009</t>
  </si>
  <si>
    <t>Worse Case</t>
  </si>
  <si>
    <t>High Volume</t>
  </si>
  <si>
    <t>High Price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</si>
  <si>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</si>
  <si>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</si>
  <si>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</si>
  <si>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</si>
  <si>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</si>
  <si>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</si>
  <si>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</si>
  <si>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Column Labels</t>
  </si>
  <si>
    <t>Grand Total</t>
  </si>
  <si>
    <t xml:space="preserve">Sum of  $90,000 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</si>
</sst>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Verdana"/>
      <family val="2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b/>
      <sz val="14"/>
      <color theme="0"/>
      <name val="Verdana"/>
      <family val="2"/>
    </font>
    <font>
      <b/>
      <sz val="26"/>
      <color theme="9" tint="-0.499984740745262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i/>
      <sz val="11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indexed="9"/>
      <name val="Verdana"/>
      <family val="2"/>
    </font>
    <font>
      <b/>
      <sz val="11"/>
      <name val="Verdana"/>
      <family val="2"/>
    </font>
    <font>
      <b/>
      <sz val="22"/>
      <color theme="9" tint="-0.249977111117893"/>
      <name val="Verdana"/>
      <family val="2"/>
    </font>
    <font>
      <sz val="11"/>
      <name val="Verdana"/>
      <family val="2"/>
    </font>
    <font>
      <b/>
      <sz val="11"/>
      <color theme="9" tint="-0.499984740745262"/>
      <name val="Verdana"/>
      <family val="2"/>
    </font>
    <font>
      <b/>
      <sz val="22"/>
      <color rgb="FF7030A0"/>
      <name val="Verdana"/>
      <family val="2"/>
    </font>
    <font>
      <sz val="11"/>
      <color theme="7" tint="-0.499984740745262"/>
      <name val="Verdana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9" tint="-0.499984740745262"/>
      <name val="Verdana"/>
      <family val="2"/>
    </font>
    <font>
      <b/>
      <sz val="11"/>
      <color theme="1"/>
      <name val="Verdana"/>
      <family val="2"/>
    </font>
    <font>
      <b/>
      <sz val="12"/>
      <color theme="0"/>
      <name val="Verdana"/>
      <family val="2"/>
    </font>
    <font>
      <sz val="11"/>
      <color rgb="FFFFFFFF"/>
      <name val="Calibri"/>
      <family val="2"/>
      <scheme val="minor"/>
    </font>
    <font>
      <sz val="11"/>
      <color rgb="FFFFFFFF"/>
      <name val="Verdana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9" tint="-0.499984740745262"/>
      </bottom>
      <diagonal/>
    </border>
    <border>
      <left/>
      <right/>
      <top style="thin">
        <color theme="9" tint="-0.499984740745262"/>
      </top>
      <bottom style="double">
        <color theme="9" tint="-0.499984740745262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20" fillId="0" borderId="10" applyNumberFormat="0" applyFill="0" applyAlignment="0" applyProtection="0"/>
    <xf numFmtId="0" fontId="19" fillId="0" borderId="11" applyNumberFormat="0" applyFill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</cellStyleXfs>
  <cellXfs count="69">
    <xf numFmtId="0" fontId="0" fillId="0" borderId="0" xfId="0"/>
    <xf numFmtId="0" fontId="4" fillId="0" borderId="0" xfId="0" applyFont="1"/>
    <xf numFmtId="0" fontId="0" fillId="4" borderId="0" xfId="0" applyFill="1"/>
    <xf numFmtId="0" fontId="9" fillId="2" borderId="0" xfId="0" applyFont="1" applyFill="1"/>
    <xf numFmtId="0" fontId="1" fillId="6" borderId="0" xfId="0" applyFont="1" applyFill="1"/>
    <xf numFmtId="0" fontId="4" fillId="0" borderId="0" xfId="0" applyFont="1" applyAlignment="1">
      <alignment horizontal="left" indent="1"/>
    </xf>
    <xf numFmtId="38" fontId="4" fillId="0" borderId="0" xfId="0" applyNumberFormat="1" applyFont="1"/>
    <xf numFmtId="164" fontId="4" fillId="0" borderId="3" xfId="1" applyNumberFormat="1" applyFont="1" applyBorder="1"/>
    <xf numFmtId="164" fontId="4" fillId="0" borderId="0" xfId="1" applyNumberFormat="1" applyFont="1" applyBorder="1"/>
    <xf numFmtId="0" fontId="13" fillId="0" borderId="3" xfId="0" applyFont="1" applyBorder="1"/>
    <xf numFmtId="0" fontId="13" fillId="0" borderId="0" xfId="0" applyFont="1" applyBorder="1"/>
    <xf numFmtId="0" fontId="11" fillId="5" borderId="3" xfId="0" applyFont="1" applyFill="1" applyBorder="1"/>
    <xf numFmtId="0" fontId="18" fillId="3" borderId="8" xfId="0" applyFont="1" applyFill="1" applyBorder="1"/>
    <xf numFmtId="0" fontId="18" fillId="3" borderId="8" xfId="0" applyFont="1" applyFill="1" applyBorder="1" applyAlignment="1">
      <alignment horizontal="center"/>
    </xf>
    <xf numFmtId="44" fontId="18" fillId="3" borderId="8" xfId="1" applyFont="1" applyFill="1" applyBorder="1"/>
    <xf numFmtId="0" fontId="21" fillId="0" borderId="0" xfId="0" applyFont="1"/>
    <xf numFmtId="8" fontId="4" fillId="0" borderId="0" xfId="0" applyNumberFormat="1" applyFont="1"/>
    <xf numFmtId="0" fontId="4" fillId="0" borderId="0" xfId="0" applyNumberFormat="1" applyFont="1"/>
    <xf numFmtId="0" fontId="22" fillId="0" borderId="0" xfId="0" applyFont="1"/>
    <xf numFmtId="0" fontId="12" fillId="9" borderId="5" xfId="0" applyFont="1" applyFill="1" applyBorder="1"/>
    <xf numFmtId="0" fontId="12" fillId="9" borderId="9" xfId="0" applyFont="1" applyFill="1" applyBorder="1"/>
    <xf numFmtId="0" fontId="12" fillId="9" borderId="6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5" fillId="11" borderId="4" xfId="0" applyFont="1" applyFill="1" applyBorder="1"/>
    <xf numFmtId="0" fontId="12" fillId="9" borderId="4" xfId="0" applyFont="1" applyFill="1" applyBorder="1" applyAlignment="1">
      <alignment horizontal="center"/>
    </xf>
    <xf numFmtId="164" fontId="11" fillId="5" borderId="3" xfId="0" applyNumberFormat="1" applyFont="1" applyFill="1" applyBorder="1"/>
    <xf numFmtId="164" fontId="11" fillId="5" borderId="3" xfId="1" applyNumberFormat="1" applyFont="1" applyFill="1" applyBorder="1"/>
    <xf numFmtId="0" fontId="4" fillId="0" borderId="0" xfId="0" applyFont="1" applyFill="1"/>
    <xf numFmtId="0" fontId="4" fillId="0" borderId="0" xfId="4" applyFont="1" applyFill="1"/>
    <xf numFmtId="6" fontId="4" fillId="7" borderId="0" xfId="0" applyNumberFormat="1" applyFont="1" applyFill="1"/>
    <xf numFmtId="8" fontId="4" fillId="7" borderId="0" xfId="0" applyNumberFormat="1" applyFont="1" applyFill="1"/>
    <xf numFmtId="0" fontId="4" fillId="7" borderId="0" xfId="0" applyFont="1" applyFill="1"/>
    <xf numFmtId="0" fontId="3" fillId="5" borderId="0" xfId="0" applyFont="1" applyFill="1"/>
    <xf numFmtId="0" fontId="16" fillId="0" borderId="12" xfId="2" applyFont="1" applyBorder="1" applyAlignment="1">
      <alignment horizontal="right" wrapText="1"/>
    </xf>
    <xf numFmtId="0" fontId="21" fillId="0" borderId="13" xfId="3" applyFont="1" applyBorder="1"/>
    <xf numFmtId="0" fontId="21" fillId="0" borderId="13" xfId="0" applyFont="1" applyBorder="1"/>
    <xf numFmtId="0" fontId="24" fillId="4" borderId="0" xfId="0" applyFont="1" applyFill="1"/>
    <xf numFmtId="0" fontId="25" fillId="0" borderId="0" xfId="0" applyFont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23" fillId="10" borderId="0" xfId="0" applyFont="1" applyFill="1" applyAlignment="1">
      <alignment horizontal="center"/>
    </xf>
    <xf numFmtId="0" fontId="16" fillId="7" borderId="1" xfId="0" applyFont="1" applyFill="1" applyBorder="1" applyAlignment="1">
      <alignment horizontal="left"/>
    </xf>
    <xf numFmtId="0" fontId="16" fillId="7" borderId="2" xfId="0" applyFont="1" applyFill="1" applyBorder="1" applyAlignment="1">
      <alignment horizontal="left"/>
    </xf>
    <xf numFmtId="0" fontId="6" fillId="5" borderId="0" xfId="0" applyFont="1" applyFill="1" applyAlignment="1">
      <alignment horizontal="center"/>
    </xf>
    <xf numFmtId="0" fontId="21" fillId="0" borderId="12" xfId="2" applyFont="1" applyBorder="1" applyAlignment="1">
      <alignment horizontal="center" wrapText="1"/>
    </xf>
    <xf numFmtId="0" fontId="23" fillId="5" borderId="0" xfId="0" applyFont="1" applyFill="1" applyAlignment="1">
      <alignment horizontal="center"/>
    </xf>
    <xf numFmtId="14" fontId="10" fillId="2" borderId="0" xfId="0" applyNumberFormat="1" applyFont="1" applyFill="1"/>
    <xf numFmtId="38" fontId="4" fillId="0" borderId="0" xfId="0" applyNumberFormat="1" applyFont="1" applyFill="1"/>
    <xf numFmtId="38" fontId="15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1" applyNumberFormat="1" applyFont="1"/>
    <xf numFmtId="0" fontId="0" fillId="0" borderId="0" xfId="0" applyFill="1" applyBorder="1" applyAlignment="1"/>
    <xf numFmtId="38" fontId="0" fillId="0" borderId="0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5" xfId="0" applyNumberFormat="1" applyFill="1" applyBorder="1" applyAlignment="1"/>
    <xf numFmtId="0" fontId="26" fillId="13" borderId="16" xfId="0" applyFont="1" applyFill="1" applyBorder="1" applyAlignment="1">
      <alignment horizontal="left"/>
    </xf>
    <xf numFmtId="0" fontId="26" fillId="13" borderId="14" xfId="0" applyFont="1" applyFill="1" applyBorder="1" applyAlignment="1">
      <alignment horizontal="left"/>
    </xf>
    <xf numFmtId="0" fontId="0" fillId="0" borderId="17" xfId="0" applyFill="1" applyBorder="1" applyAlignment="1"/>
    <xf numFmtId="0" fontId="27" fillId="14" borderId="0" xfId="0" applyFont="1" applyFill="1" applyBorder="1" applyAlignment="1">
      <alignment horizontal="left"/>
    </xf>
    <xf numFmtId="0" fontId="28" fillId="14" borderId="17" xfId="0" applyFont="1" applyFill="1" applyBorder="1" applyAlignment="1">
      <alignment horizontal="left"/>
    </xf>
    <xf numFmtId="0" fontId="27" fillId="14" borderId="15" xfId="0" applyFont="1" applyFill="1" applyBorder="1" applyAlignment="1">
      <alignment horizontal="left"/>
    </xf>
    <xf numFmtId="0" fontId="29" fillId="13" borderId="14" xfId="0" applyFont="1" applyFill="1" applyBorder="1" applyAlignment="1">
      <alignment horizontal="right"/>
    </xf>
    <xf numFmtId="0" fontId="29" fillId="13" borderId="16" xfId="0" applyFont="1" applyFill="1" applyBorder="1" applyAlignment="1">
      <alignment horizontal="right"/>
    </xf>
    <xf numFmtId="38" fontId="0" fillId="15" borderId="0" xfId="0" applyNumberFormat="1" applyFill="1" applyBorder="1" applyAlignment="1"/>
    <xf numFmtId="0" fontId="30" fillId="0" borderId="0" xfId="0" applyFont="1" applyFill="1" applyBorder="1" applyAlignment="1">
      <alignment vertical="top" wrapText="1"/>
    </xf>
    <xf numFmtId="44" fontId="2" fillId="12" borderId="0" xfId="5" applyNumberFormat="1"/>
    <xf numFmtId="0" fontId="0" fillId="0" borderId="0" xfId="0" pivotButton="1"/>
    <xf numFmtId="0" fontId="0" fillId="0" borderId="0" xfId="0" applyNumberFormat="1"/>
  </cellXfs>
  <cellStyles count="6">
    <cellStyle name="20% - Accent1" xfId="4" builtinId="30"/>
    <cellStyle name="40% - Accent4" xfId="5" builtinId="43"/>
    <cellStyle name="Currency" xfId="1" builtinId="4"/>
    <cellStyle name="Heading 3" xfId="2" builtinId="18"/>
    <cellStyle name="Normal" xfId="0" builtinId="0"/>
    <cellStyle name="Total" xfId="3" builtinId="2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Cost-Volume-Profit</a:t>
            </a:r>
          </a:p>
        </c:rich>
      </c:tx>
      <c:layout/>
      <c:overlay val="1"/>
    </c:title>
    <c:plotArea>
      <c:layout/>
      <c:scatterChart>
        <c:scatterStyle val="lineMarker"/>
        <c:ser>
          <c:idx val="0"/>
          <c:order val="0"/>
          <c:tx>
            <c:strRef>
              <c:f>Analysis!$E$3</c:f>
              <c:strCache>
                <c:ptCount val="1"/>
                <c:pt idx="0">
                  <c:v>Revenue</c:v>
                </c:pt>
              </c:strCache>
            </c:strRef>
          </c:tx>
          <c:marker>
            <c:symbol val="none"/>
          </c:marker>
          <c:xVal>
            <c:numRef>
              <c:f>Analysis!$D$4:$D$15</c:f>
              <c:numCache>
                <c:formatCode>#,##0_);[Red]\(#,##0\)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Analysis!$E$4:$E$15</c:f>
              <c:numCache>
                <c:formatCode>#,##0_);[Red]\(#,##0\)</c:formatCode>
                <c:ptCount val="12"/>
                <c:pt idx="0">
                  <c:v>90000</c:v>
                </c:pt>
                <c:pt idx="1">
                  <c:v>0</c:v>
                </c:pt>
                <c:pt idx="2">
                  <c:v>22500</c:v>
                </c:pt>
                <c:pt idx="3">
                  <c:v>45000</c:v>
                </c:pt>
                <c:pt idx="4">
                  <c:v>67500</c:v>
                </c:pt>
                <c:pt idx="5">
                  <c:v>90000</c:v>
                </c:pt>
                <c:pt idx="6">
                  <c:v>112500</c:v>
                </c:pt>
                <c:pt idx="7">
                  <c:v>135000</c:v>
                </c:pt>
                <c:pt idx="8">
                  <c:v>157500</c:v>
                </c:pt>
                <c:pt idx="9">
                  <c:v>180000</c:v>
                </c:pt>
                <c:pt idx="10">
                  <c:v>202500</c:v>
                </c:pt>
                <c:pt idx="11">
                  <c:v>225000</c:v>
                </c:pt>
              </c:numCache>
            </c:numRef>
          </c:yVal>
        </c:ser>
        <c:ser>
          <c:idx val="1"/>
          <c:order val="1"/>
          <c:tx>
            <c:strRef>
              <c:f>Analysis!$F$3</c:f>
              <c:strCache>
                <c:ptCount val="1"/>
                <c:pt idx="0">
                  <c:v>Expenses</c:v>
                </c:pt>
              </c:strCache>
            </c:strRef>
          </c:tx>
          <c:marker>
            <c:symbol val="none"/>
          </c:marker>
          <c:xVal>
            <c:numRef>
              <c:f>Analysis!$D$4:$D$15</c:f>
              <c:numCache>
                <c:formatCode>#,##0_);[Red]\(#,##0\)</c:formatCode>
                <c:ptCount val="12"/>
                <c:pt idx="0">
                  <c:v>20</c:v>
                </c:pt>
                <c:pt idx="1">
                  <c:v>0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</c:numCache>
            </c:numRef>
          </c:xVal>
          <c:yVal>
            <c:numRef>
              <c:f>Analysis!$F$4:$F$15</c:f>
              <c:numCache>
                <c:formatCode>#,##0_);[Red]\(#,##0\)</c:formatCode>
                <c:ptCount val="12"/>
                <c:pt idx="0">
                  <c:v>76000</c:v>
                </c:pt>
                <c:pt idx="1">
                  <c:v>14000</c:v>
                </c:pt>
                <c:pt idx="2">
                  <c:v>29500</c:v>
                </c:pt>
                <c:pt idx="3">
                  <c:v>45000</c:v>
                </c:pt>
                <c:pt idx="4">
                  <c:v>60500</c:v>
                </c:pt>
                <c:pt idx="5">
                  <c:v>76000</c:v>
                </c:pt>
                <c:pt idx="6">
                  <c:v>91500</c:v>
                </c:pt>
                <c:pt idx="7">
                  <c:v>107000</c:v>
                </c:pt>
                <c:pt idx="8">
                  <c:v>122500</c:v>
                </c:pt>
                <c:pt idx="9">
                  <c:v>138000</c:v>
                </c:pt>
                <c:pt idx="10">
                  <c:v>153500</c:v>
                </c:pt>
                <c:pt idx="11">
                  <c:v>169000</c:v>
                </c:pt>
              </c:numCache>
            </c:numRef>
          </c:yVal>
        </c:ser>
        <c:axId val="96490624"/>
        <c:axId val="96492160"/>
      </c:scatterChart>
      <c:valAx>
        <c:axId val="964906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Customers per Month</a:t>
                </a:r>
              </a:p>
            </c:rich>
          </c:tx>
          <c:layout/>
        </c:title>
        <c:numFmt formatCode="#,##0_);[Red]\(#,##0\)" sourceLinked="1"/>
        <c:tickLblPos val="nextTo"/>
        <c:crossAx val="96492160"/>
        <c:crosses val="autoZero"/>
        <c:crossBetween val="midCat"/>
      </c:valAx>
      <c:valAx>
        <c:axId val="96492160"/>
        <c:scaling>
          <c:orientation val="minMax"/>
        </c:scaling>
        <c:axPos val="l"/>
        <c:majorGridlines/>
        <c:numFmt formatCode="#,##0_);[Red]\(#,##0\)" sourceLinked="1"/>
        <c:tickLblPos val="nextTo"/>
        <c:crossAx val="9649062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30464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a Ram" refreshedDate="40128.944926157405" createdVersion="3" refreshedVersion="3" minRefreshableVersion="3" recordCount="2">
  <cacheSource type="worksheet">
    <worksheetSource ref="C9:H11" sheet="Scenario Summary"/>
  </cacheSource>
  <cacheFields count="6">
    <cacheField name="Total_Monthly_Revenue" numFmtId="0">
      <sharedItems count="2">
        <s v="Total_Monthly_Expenses"/>
        <s v="Net_Monthly_Income"/>
      </sharedItems>
    </cacheField>
    <cacheField name=" $90,000 " numFmtId="164">
      <sharedItems containsSemiMixedTypes="0" containsString="0" containsNumber="1" containsInteger="1" minValue="14000" maxValue="76000"/>
    </cacheField>
    <cacheField name=" $300,000 " numFmtId="164">
      <sharedItems containsSemiMixedTypes="0" containsString="0" containsNumber="1" containsInteger="1" minValue="131000" maxValue="169000"/>
    </cacheField>
    <cacheField name=" $30,000 " numFmtId="164">
      <sharedItems containsSemiMixedTypes="0" containsString="0" containsNumber="1" containsInteger="1" minValue="-15000" maxValue="45000"/>
    </cacheField>
    <cacheField name=" $225,000 " numFmtId="164">
      <sharedItems containsSemiMixedTypes="0" containsString="0" containsNumber="1" containsInteger="1" minValue="56000" maxValue="169000"/>
    </cacheField>
    <cacheField name=" $180,000 " numFmtId="164">
      <sharedItems containsSemiMixedTypes="0" containsString="0" containsNumber="1" containsInteger="1" minValue="73000" maxValue="107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n v="76000"/>
    <n v="169000"/>
    <n v="45000"/>
    <n v="169000"/>
    <n v="107000"/>
  </r>
  <r>
    <x v="1"/>
    <n v="14000"/>
    <n v="131000"/>
    <n v="-15000"/>
    <n v="56000"/>
    <n v="73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3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5" firstHeaderRow="1" firstDataRow="2" firstDataCol="1"/>
  <pivotFields count="6">
    <pivotField axis="axisCol" showAll="0">
      <items count="3">
        <item x="1"/>
        <item x="0"/>
        <item t="default"/>
      </items>
    </pivotField>
    <pivotField dataField="1" numFmtId="164" showAll="0"/>
    <pivotField numFmtId="164" showAll="0"/>
    <pivotField numFmtId="164" showAll="0"/>
    <pivotField numFmtId="164" showAll="0"/>
    <pivotField numFmtId="164" showAll="0"/>
  </pivotFields>
  <rowItems count="1">
    <i/>
  </rowItems>
  <colFields count="1">
    <field x="0"/>
  </colFields>
  <colItems count="3">
    <i>
      <x/>
    </i>
    <i>
      <x v="1"/>
    </i>
    <i t="grand">
      <x/>
    </i>
  </colItems>
  <dataFields count="1">
    <dataField name="Sum of  $90,000 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61"/>
  <sheetViews>
    <sheetView workbookViewId="0">
      <selection activeCell="C5" sqref="C5"/>
    </sheetView>
  </sheetViews>
  <sheetFormatPr defaultRowHeight="15"/>
  <cols>
    <col min="1" max="1" width="24.5703125" style="2" customWidth="1"/>
    <col min="2" max="2" width="50.7109375" style="2" customWidth="1"/>
    <col min="3" max="16384" width="9.140625" style="2"/>
  </cols>
  <sheetData>
    <row r="1" spans="1:12" ht="33.75">
      <c r="A1" s="38" t="s">
        <v>2</v>
      </c>
      <c r="B1" s="38"/>
    </row>
    <row r="2" spans="1:12" ht="21">
      <c r="A2" s="39" t="s">
        <v>53</v>
      </c>
      <c r="B2" s="39"/>
      <c r="J2" s="2" t="s">
        <v>70</v>
      </c>
      <c r="L2" s="2" t="s">
        <v>71</v>
      </c>
    </row>
    <row r="4" spans="1:12">
      <c r="A4" s="4" t="s">
        <v>0</v>
      </c>
      <c r="B4" s="3" t="s">
        <v>69</v>
      </c>
    </row>
    <row r="5" spans="1:12">
      <c r="A5" s="4" t="s">
        <v>1</v>
      </c>
      <c r="B5" s="47">
        <f ca="1">TODAY()</f>
        <v>40128</v>
      </c>
    </row>
    <row r="30" spans="16:16">
      <c r="P30" s="36" t="s">
        <v>72</v>
      </c>
    </row>
    <row r="31" spans="16:16">
      <c r="P31" s="36" t="s">
        <v>73</v>
      </c>
    </row>
    <row r="61" spans="17:17">
      <c r="Q61" s="36" t="s">
        <v>69</v>
      </c>
    </row>
  </sheetData>
  <mergeCells count="2">
    <mergeCell ref="A1:B1"/>
    <mergeCell ref="A2:B2"/>
  </mergeCells>
  <dataValidations count="3">
    <dataValidation allowBlank="1" showInputMessage="1" showErrorMessage="1" error="                                                                                                " prompt="This file was created specifically for Delisea Powell.  No other student should use this file." sqref="B4"/>
    <dataValidation allowBlank="1" showInputMessage="1" showErrorMessage="1" error="                                                                                                " sqref="J2"/>
    <dataValidation allowBlank="1" showInputMessage="1" showErrorMessage="1" error="                                                                                                " sqref="B5"/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Q61"/>
  <sheetViews>
    <sheetView workbookViewId="0">
      <selection activeCell="J9" sqref="J9"/>
    </sheetView>
  </sheetViews>
  <sheetFormatPr defaultRowHeight="14.25"/>
  <cols>
    <col min="1" max="1" width="24.7109375" style="1" customWidth="1"/>
    <col min="2" max="2" width="27.5703125" style="1" bestFit="1" customWidth="1"/>
    <col min="3" max="3" width="20.42578125" style="1" bestFit="1" customWidth="1"/>
    <col min="4" max="4" width="16" style="1" customWidth="1"/>
    <col min="5" max="16384" width="9.140625" style="1"/>
  </cols>
  <sheetData>
    <row r="1" spans="1:4" ht="27">
      <c r="A1" s="40" t="s">
        <v>24</v>
      </c>
      <c r="B1" s="40"/>
      <c r="C1" s="40"/>
      <c r="D1" s="40"/>
    </row>
    <row r="2" spans="1:4" customFormat="1" ht="15.75">
      <c r="A2" s="41" t="s">
        <v>56</v>
      </c>
      <c r="B2" s="41"/>
      <c r="C2" s="41"/>
      <c r="D2" s="41"/>
    </row>
    <row r="3" spans="1:4" customFormat="1" ht="15.75" thickBot="1"/>
    <row r="4" spans="1:4" ht="15" thickBot="1">
      <c r="D4" s="24" t="s">
        <v>21</v>
      </c>
    </row>
    <row r="5" spans="1:4" ht="15" thickBot="1">
      <c r="D5" s="23">
        <v>261.62790697674421</v>
      </c>
    </row>
    <row r="6" spans="1:4" ht="15" thickBot="1"/>
    <row r="7" spans="1:4">
      <c r="A7" s="19" t="s">
        <v>25</v>
      </c>
      <c r="B7" s="20" t="s">
        <v>44</v>
      </c>
      <c r="C7" s="21" t="s">
        <v>22</v>
      </c>
      <c r="D7" s="22" t="s">
        <v>23</v>
      </c>
    </row>
    <row r="8" spans="1:4">
      <c r="A8" s="12" t="s">
        <v>30</v>
      </c>
      <c r="B8" s="12" t="s">
        <v>50</v>
      </c>
      <c r="C8" s="13">
        <v>14</v>
      </c>
      <c r="D8" s="14">
        <f>D$5*(1+C8*20%)</f>
        <v>994.18604651162809</v>
      </c>
    </row>
    <row r="9" spans="1:4">
      <c r="A9" s="12" t="s">
        <v>43</v>
      </c>
      <c r="B9" s="12" t="s">
        <v>29</v>
      </c>
      <c r="C9" s="13">
        <v>12</v>
      </c>
      <c r="D9" s="14">
        <f t="shared" ref="D9:D21" si="0">D$5*(1+C9*20%)</f>
        <v>889.53488372093045</v>
      </c>
    </row>
    <row r="10" spans="1:4">
      <c r="A10" s="12" t="s">
        <v>31</v>
      </c>
      <c r="B10" s="12" t="s">
        <v>29</v>
      </c>
      <c r="C10" s="13">
        <v>10</v>
      </c>
      <c r="D10" s="14">
        <f t="shared" si="0"/>
        <v>784.88372093023258</v>
      </c>
    </row>
    <row r="11" spans="1:4">
      <c r="A11" s="12" t="s">
        <v>42</v>
      </c>
      <c r="B11" s="12" t="s">
        <v>29</v>
      </c>
      <c r="C11" s="13">
        <v>8</v>
      </c>
      <c r="D11" s="14">
        <f t="shared" si="0"/>
        <v>680.23255813953494</v>
      </c>
    </row>
    <row r="12" spans="1:4">
      <c r="A12" s="12" t="s">
        <v>32</v>
      </c>
      <c r="B12" s="12" t="s">
        <v>29</v>
      </c>
      <c r="C12" s="13">
        <v>5</v>
      </c>
      <c r="D12" s="14">
        <f t="shared" si="0"/>
        <v>523.25581395348843</v>
      </c>
    </row>
    <row r="13" spans="1:4">
      <c r="A13" s="12" t="s">
        <v>41</v>
      </c>
      <c r="B13" s="12" t="s">
        <v>29</v>
      </c>
      <c r="C13" s="13">
        <v>3</v>
      </c>
      <c r="D13" s="14">
        <f t="shared" si="0"/>
        <v>418.60465116279079</v>
      </c>
    </row>
    <row r="14" spans="1:4">
      <c r="A14" s="12" t="s">
        <v>40</v>
      </c>
      <c r="B14" s="12" t="s">
        <v>29</v>
      </c>
      <c r="C14" s="13">
        <v>1</v>
      </c>
      <c r="D14" s="14">
        <f t="shared" si="0"/>
        <v>313.95348837209303</v>
      </c>
    </row>
    <row r="15" spans="1:4">
      <c r="A15" s="12" t="s">
        <v>33</v>
      </c>
      <c r="B15" s="12" t="s">
        <v>26</v>
      </c>
      <c r="C15" s="13">
        <v>6</v>
      </c>
      <c r="D15" s="14">
        <f t="shared" si="0"/>
        <v>575.5813953488373</v>
      </c>
    </row>
    <row r="16" spans="1:4">
      <c r="A16" s="12" t="s">
        <v>34</v>
      </c>
      <c r="B16" s="12" t="s">
        <v>27</v>
      </c>
      <c r="C16" s="13">
        <v>11</v>
      </c>
      <c r="D16" s="14">
        <f t="shared" si="0"/>
        <v>837.20930232558158</v>
      </c>
    </row>
    <row r="17" spans="1:16">
      <c r="A17" s="12" t="s">
        <v>35</v>
      </c>
      <c r="B17" s="12" t="s">
        <v>27</v>
      </c>
      <c r="C17" s="13">
        <v>7</v>
      </c>
      <c r="D17" s="14">
        <f t="shared" si="0"/>
        <v>627.90697674418618</v>
      </c>
    </row>
    <row r="18" spans="1:16">
      <c r="A18" s="12" t="s">
        <v>36</v>
      </c>
      <c r="B18" s="12" t="s">
        <v>27</v>
      </c>
      <c r="C18" s="13">
        <v>4</v>
      </c>
      <c r="D18" s="14">
        <f t="shared" si="0"/>
        <v>470.93023255813961</v>
      </c>
    </row>
    <row r="19" spans="1:16">
      <c r="A19" s="12" t="s">
        <v>37</v>
      </c>
      <c r="B19" s="12" t="s">
        <v>28</v>
      </c>
      <c r="C19" s="13">
        <v>8</v>
      </c>
      <c r="D19" s="14">
        <f t="shared" si="0"/>
        <v>680.23255813953494</v>
      </c>
    </row>
    <row r="20" spans="1:16">
      <c r="A20" s="12" t="s">
        <v>39</v>
      </c>
      <c r="B20" s="12" t="s">
        <v>54</v>
      </c>
      <c r="C20" s="13">
        <v>8</v>
      </c>
      <c r="D20" s="14">
        <f t="shared" si="0"/>
        <v>680.23255813953494</v>
      </c>
    </row>
    <row r="21" spans="1:16">
      <c r="A21" s="12" t="s">
        <v>38</v>
      </c>
      <c r="B21" s="12" t="s">
        <v>54</v>
      </c>
      <c r="C21" s="13">
        <v>5</v>
      </c>
      <c r="D21" s="14">
        <f t="shared" si="0"/>
        <v>523.25581395348843</v>
      </c>
    </row>
    <row r="22" spans="1:16" ht="15">
      <c r="D22" s="66">
        <f>SUM(D8:D21)</f>
        <v>9000.0000000000018</v>
      </c>
    </row>
    <row r="30" spans="1:16">
      <c r="P30" s="37" t="s">
        <v>74</v>
      </c>
    </row>
    <row r="31" spans="1:16">
      <c r="P31" s="37" t="s">
        <v>75</v>
      </c>
    </row>
    <row r="61" spans="17:17">
      <c r="Q61" s="37" t="s">
        <v>69</v>
      </c>
    </row>
  </sheetData>
  <mergeCells count="2">
    <mergeCell ref="A1:D1"/>
    <mergeCell ref="A2:D2"/>
  </mergeCells>
  <dataValidations count="2">
    <dataValidation allowBlank="1" showInputMessage="1" showErrorMessage="1" error="                                                                                                " sqref="B4"/>
    <dataValidation allowBlank="1" showInputMessage="1" showErrorMessage="1" error="                                                                                                " sqref="B5"/>
  </dataValidation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D5"/>
  <sheetViews>
    <sheetView tabSelected="1" workbookViewId="0">
      <selection activeCell="A4" sqref="A4"/>
    </sheetView>
  </sheetViews>
  <sheetFormatPr defaultRowHeight="15"/>
  <cols>
    <col min="1" max="1" width="15.140625" customWidth="1"/>
    <col min="2" max="2" width="20.7109375" customWidth="1"/>
    <col min="3" max="3" width="23.7109375" bestFit="1" customWidth="1"/>
    <col min="4" max="4" width="11.28515625" bestFit="1" customWidth="1"/>
  </cols>
  <sheetData>
    <row r="3" spans="1:4">
      <c r="B3" s="67" t="s">
        <v>98</v>
      </c>
    </row>
    <row r="4" spans="1:4">
      <c r="B4" t="s">
        <v>85</v>
      </c>
      <c r="C4" t="s">
        <v>84</v>
      </c>
      <c r="D4" t="s">
        <v>99</v>
      </c>
    </row>
    <row r="5" spans="1:4">
      <c r="A5" t="s">
        <v>100</v>
      </c>
      <c r="B5" s="68">
        <v>14000</v>
      </c>
      <c r="C5" s="68">
        <v>76000</v>
      </c>
      <c r="D5" s="68"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4"/>
  <sheetViews>
    <sheetView showGridLines="0" workbookViewId="0">
      <selection activeCell="B3" sqref="B3:H11"/>
    </sheetView>
  </sheetViews>
  <sheetFormatPr defaultRowHeight="15" outlineLevelRow="1" outlineLevelCol="1"/>
  <cols>
    <col min="3" max="3" width="32.28515625" bestFit="1" customWidth="1"/>
    <col min="4" max="8" width="13.140625" bestFit="1" customWidth="1" outlineLevel="1"/>
  </cols>
  <sheetData>
    <row r="1" spans="2:8" ht="15.75" thickBot="1"/>
    <row r="2" spans="2:8" ht="15.75">
      <c r="B2" s="57" t="s">
        <v>91</v>
      </c>
      <c r="C2" s="57"/>
      <c r="D2" s="62"/>
      <c r="E2" s="62"/>
      <c r="F2" s="62"/>
      <c r="G2" s="62"/>
      <c r="H2" s="62"/>
    </row>
    <row r="3" spans="2:8" ht="15.75" collapsed="1">
      <c r="B3" s="56"/>
      <c r="C3" s="56"/>
      <c r="D3" s="63" t="s">
        <v>93</v>
      </c>
      <c r="E3" s="63" t="s">
        <v>86</v>
      </c>
      <c r="F3" s="63" t="s">
        <v>88</v>
      </c>
      <c r="G3" s="63" t="s">
        <v>89</v>
      </c>
      <c r="H3" s="63" t="s">
        <v>90</v>
      </c>
    </row>
    <row r="4" spans="2:8" ht="45" hidden="1" outlineLevel="1">
      <c r="B4" s="59"/>
      <c r="C4" s="59"/>
      <c r="D4" s="52"/>
      <c r="E4" s="65" t="s">
        <v>87</v>
      </c>
      <c r="F4" s="65"/>
      <c r="G4" s="65"/>
      <c r="H4" s="65"/>
    </row>
    <row r="5" spans="2:8">
      <c r="B5" s="60" t="s">
        <v>92</v>
      </c>
      <c r="C5" s="60"/>
      <c r="D5" s="58"/>
      <c r="E5" s="58"/>
      <c r="F5" s="58"/>
      <c r="G5" s="58"/>
      <c r="H5" s="58"/>
    </row>
    <row r="6" spans="2:8" outlineLevel="1">
      <c r="B6" s="59"/>
      <c r="C6" s="59" t="s">
        <v>81</v>
      </c>
      <c r="D6" s="53">
        <v>15</v>
      </c>
      <c r="E6" s="64">
        <v>20</v>
      </c>
      <c r="F6" s="64">
        <v>10</v>
      </c>
      <c r="G6" s="64">
        <v>15</v>
      </c>
      <c r="H6" s="64">
        <v>20</v>
      </c>
    </row>
    <row r="7" spans="2:8" outlineLevel="1">
      <c r="B7" s="59"/>
      <c r="C7" s="59" t="s">
        <v>82</v>
      </c>
      <c r="D7" s="53">
        <v>20</v>
      </c>
      <c r="E7" s="64">
        <v>50</v>
      </c>
      <c r="F7" s="64">
        <v>10</v>
      </c>
      <c r="G7" s="64">
        <v>50</v>
      </c>
      <c r="H7" s="64">
        <v>30</v>
      </c>
    </row>
    <row r="8" spans="2:8">
      <c r="B8" s="60" t="s">
        <v>94</v>
      </c>
      <c r="C8" s="60"/>
      <c r="D8" s="58"/>
      <c r="E8" s="58"/>
      <c r="F8" s="58"/>
      <c r="G8" s="58"/>
      <c r="H8" s="58"/>
    </row>
    <row r="9" spans="2:8" outlineLevel="1">
      <c r="B9" s="59"/>
      <c r="C9" s="59" t="s">
        <v>83</v>
      </c>
      <c r="D9" s="54">
        <v>90000</v>
      </c>
      <c r="E9" s="54">
        <v>300000</v>
      </c>
      <c r="F9" s="54">
        <v>30000</v>
      </c>
      <c r="G9" s="54">
        <v>225000</v>
      </c>
      <c r="H9" s="54">
        <v>180000</v>
      </c>
    </row>
    <row r="10" spans="2:8" outlineLevel="1">
      <c r="B10" s="59"/>
      <c r="C10" s="59" t="s">
        <v>84</v>
      </c>
      <c r="D10" s="54">
        <v>76000</v>
      </c>
      <c r="E10" s="54">
        <v>169000</v>
      </c>
      <c r="F10" s="54">
        <v>45000</v>
      </c>
      <c r="G10" s="54">
        <v>169000</v>
      </c>
      <c r="H10" s="54">
        <v>107000</v>
      </c>
    </row>
    <row r="11" spans="2:8" ht="15.75" outlineLevel="1" thickBot="1">
      <c r="B11" s="61"/>
      <c r="C11" s="61" t="s">
        <v>85</v>
      </c>
      <c r="D11" s="55">
        <v>14000</v>
      </c>
      <c r="E11" s="55">
        <v>131000</v>
      </c>
      <c r="F11" s="55">
        <v>-15000</v>
      </c>
      <c r="G11" s="55">
        <v>56000</v>
      </c>
      <c r="H11" s="55">
        <v>73000</v>
      </c>
    </row>
    <row r="12" spans="2:8">
      <c r="B12" t="s">
        <v>95</v>
      </c>
    </row>
    <row r="13" spans="2:8">
      <c r="B13" t="s">
        <v>96</v>
      </c>
    </row>
    <row r="14" spans="2:8">
      <c r="B14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/>
  <dimension ref="A1:Q61"/>
  <sheetViews>
    <sheetView topLeftCell="A15" workbookViewId="0">
      <selection activeCell="E5" sqref="E5 E6 E7 E8 E9 E10 E11 E12 E13 E14 E15"/>
    </sheetView>
  </sheetViews>
  <sheetFormatPr defaultRowHeight="14.25"/>
  <cols>
    <col min="1" max="1" width="49.140625" style="1" customWidth="1"/>
    <col min="2" max="2" width="15.7109375" style="1" customWidth="1"/>
    <col min="3" max="3" width="5" style="1" customWidth="1"/>
    <col min="4" max="7" width="14.42578125" style="1" customWidth="1"/>
    <col min="8" max="10" width="11.5703125" style="1" bestFit="1" customWidth="1"/>
    <col min="11" max="16384" width="9.140625" style="1"/>
  </cols>
  <sheetData>
    <row r="1" spans="1:7" ht="27">
      <c r="A1" s="40" t="s">
        <v>20</v>
      </c>
      <c r="B1" s="40"/>
    </row>
    <row r="2" spans="1:7" ht="18">
      <c r="A2" s="44" t="s">
        <v>3</v>
      </c>
      <c r="B2" s="44"/>
      <c r="D2" s="27"/>
      <c r="E2" s="27"/>
      <c r="F2" s="27"/>
      <c r="G2" s="27"/>
    </row>
    <row r="3" spans="1:7" ht="15" thickBot="1">
      <c r="D3" s="49" t="s">
        <v>45</v>
      </c>
      <c r="E3" s="49" t="s">
        <v>46</v>
      </c>
      <c r="F3" s="49" t="s">
        <v>47</v>
      </c>
      <c r="G3" s="49" t="s">
        <v>48</v>
      </c>
    </row>
    <row r="4" spans="1:7">
      <c r="A4" s="42" t="s">
        <v>4</v>
      </c>
      <c r="B4" s="43"/>
      <c r="D4" s="48">
        <f>$B$6</f>
        <v>20</v>
      </c>
      <c r="E4" s="48">
        <f>$B$8</f>
        <v>90000</v>
      </c>
      <c r="F4" s="48">
        <f>$B$23</f>
        <v>76000</v>
      </c>
      <c r="G4" s="48">
        <f>$B$25</f>
        <v>14000</v>
      </c>
    </row>
    <row r="5" spans="1:7">
      <c r="A5" s="5" t="s">
        <v>9</v>
      </c>
      <c r="B5" s="6">
        <v>15</v>
      </c>
      <c r="D5" s="48">
        <v>0</v>
      </c>
      <c r="E5" s="48">
        <f t="dataTable" ref="E5:G15" dt2D="0" dtr="0" r1="B6" ca="1"/>
        <v>0</v>
      </c>
      <c r="F5" s="48">
        <v>14000</v>
      </c>
      <c r="G5" s="48">
        <v>-14000</v>
      </c>
    </row>
    <row r="6" spans="1:7">
      <c r="A6" s="5" t="s">
        <v>10</v>
      </c>
      <c r="B6" s="6">
        <v>20</v>
      </c>
      <c r="D6" s="6">
        <v>5</v>
      </c>
      <c r="E6" s="6">
        <v>22500</v>
      </c>
      <c r="F6" s="6">
        <v>29500</v>
      </c>
      <c r="G6" s="6">
        <v>-7000</v>
      </c>
    </row>
    <row r="7" spans="1:7">
      <c r="A7" s="5" t="s">
        <v>11</v>
      </c>
      <c r="B7" s="6">
        <v>300</v>
      </c>
      <c r="D7" s="6">
        <v>10</v>
      </c>
      <c r="E7" s="6">
        <v>45000</v>
      </c>
      <c r="F7" s="6">
        <v>45000</v>
      </c>
      <c r="G7" s="6">
        <v>0</v>
      </c>
    </row>
    <row r="8" spans="1:7" ht="15" thickBot="1">
      <c r="A8" s="11" t="s">
        <v>5</v>
      </c>
      <c r="B8" s="25">
        <f>B5*B6*B7</f>
        <v>90000</v>
      </c>
      <c r="D8" s="48">
        <v>15</v>
      </c>
      <c r="E8" s="6">
        <v>67500</v>
      </c>
      <c r="F8" s="6">
        <v>60500</v>
      </c>
      <c r="G8" s="6">
        <v>7000</v>
      </c>
    </row>
    <row r="9" spans="1:7" ht="15" thickBot="1">
      <c r="D9" s="6">
        <v>20</v>
      </c>
      <c r="E9" s="6">
        <v>90000</v>
      </c>
      <c r="F9" s="6">
        <v>76000</v>
      </c>
      <c r="G9" s="6">
        <v>14000</v>
      </c>
    </row>
    <row r="10" spans="1:7">
      <c r="A10" s="42" t="s">
        <v>14</v>
      </c>
      <c r="B10" s="43"/>
      <c r="D10" s="6">
        <v>25</v>
      </c>
      <c r="E10" s="6">
        <v>112500</v>
      </c>
      <c r="F10" s="6">
        <v>91500</v>
      </c>
      <c r="G10" s="6">
        <v>21000</v>
      </c>
    </row>
    <row r="11" spans="1:7">
      <c r="A11" s="5" t="s">
        <v>12</v>
      </c>
      <c r="B11" s="6">
        <v>1000</v>
      </c>
      <c r="D11" s="48">
        <v>30</v>
      </c>
      <c r="E11" s="6">
        <v>135000</v>
      </c>
      <c r="F11" s="6">
        <v>107000</v>
      </c>
      <c r="G11" s="6">
        <v>28000</v>
      </c>
    </row>
    <row r="12" spans="1:7" ht="15" thickBot="1">
      <c r="A12" s="9" t="s">
        <v>16</v>
      </c>
      <c r="B12" s="7">
        <f>B11*B6</f>
        <v>20000</v>
      </c>
      <c r="D12" s="6">
        <v>35</v>
      </c>
      <c r="E12" s="6">
        <v>157500</v>
      </c>
      <c r="F12" s="6">
        <v>122500</v>
      </c>
      <c r="G12" s="6">
        <v>35000</v>
      </c>
    </row>
    <row r="13" spans="1:7" ht="15" thickBot="1">
      <c r="A13" s="5"/>
      <c r="B13" s="6"/>
      <c r="D13" s="6">
        <v>40</v>
      </c>
      <c r="E13" s="6">
        <v>180000</v>
      </c>
      <c r="F13" s="6">
        <v>138000</v>
      </c>
      <c r="G13" s="6">
        <v>42000</v>
      </c>
    </row>
    <row r="14" spans="1:7">
      <c r="A14" s="42" t="s">
        <v>15</v>
      </c>
      <c r="B14" s="43"/>
      <c r="D14" s="48">
        <v>45</v>
      </c>
      <c r="E14" s="6">
        <v>202500</v>
      </c>
      <c r="F14" s="6">
        <v>153500</v>
      </c>
      <c r="G14" s="6">
        <v>49000</v>
      </c>
    </row>
    <row r="15" spans="1:7">
      <c r="A15" s="5" t="s">
        <v>13</v>
      </c>
      <c r="B15" s="6">
        <v>7</v>
      </c>
      <c r="D15" s="6">
        <v>50</v>
      </c>
      <c r="E15" s="6">
        <v>225000</v>
      </c>
      <c r="F15" s="6">
        <v>169000</v>
      </c>
      <c r="G15" s="6">
        <v>56000</v>
      </c>
    </row>
    <row r="16" spans="1:7" ht="15" thickBot="1">
      <c r="A16" s="9" t="s">
        <v>17</v>
      </c>
      <c r="B16" s="7">
        <f>B6*B7*B15</f>
        <v>42000</v>
      </c>
    </row>
    <row r="17" spans="1:16" ht="15" thickBot="1">
      <c r="A17" s="10"/>
      <c r="B17" s="8"/>
      <c r="E17" s="50" t="s">
        <v>80</v>
      </c>
      <c r="F17" s="50"/>
      <c r="G17" s="50"/>
      <c r="H17" s="50"/>
      <c r="I17" s="50"/>
      <c r="J17" s="50"/>
    </row>
    <row r="18" spans="1:16">
      <c r="A18" s="42" t="s">
        <v>6</v>
      </c>
      <c r="B18" s="43"/>
      <c r="D18" s="17">
        <f>B25</f>
        <v>14000</v>
      </c>
      <c r="E18" s="51">
        <v>10</v>
      </c>
      <c r="F18" s="51">
        <v>12</v>
      </c>
      <c r="G18" s="51">
        <v>14</v>
      </c>
      <c r="H18" s="51">
        <v>16</v>
      </c>
      <c r="I18" s="51">
        <v>18</v>
      </c>
      <c r="J18" s="51">
        <v>20</v>
      </c>
    </row>
    <row r="19" spans="1:16">
      <c r="A19" s="5" t="s">
        <v>18</v>
      </c>
      <c r="B19" s="6">
        <v>10000</v>
      </c>
      <c r="D19" s="48">
        <v>0</v>
      </c>
      <c r="E19" s="6">
        <f t="dataTable" ref="E19:J29" dt2D="1" dtr="1" r1="B5" r2="B6"/>
        <v>-14000</v>
      </c>
      <c r="F19" s="6">
        <v>-14000</v>
      </c>
      <c r="G19" s="6">
        <v>-14000</v>
      </c>
      <c r="H19" s="6">
        <v>-14000</v>
      </c>
      <c r="I19" s="6">
        <v>-14000</v>
      </c>
      <c r="J19" s="6">
        <v>-14000</v>
      </c>
    </row>
    <row r="20" spans="1:16">
      <c r="A20" s="5" t="s">
        <v>19</v>
      </c>
      <c r="B20" s="6">
        <v>4000</v>
      </c>
      <c r="D20" s="6">
        <v>5</v>
      </c>
      <c r="E20" s="6">
        <v>-14500</v>
      </c>
      <c r="F20" s="6">
        <v>-11500</v>
      </c>
      <c r="G20" s="6">
        <v>-8500</v>
      </c>
      <c r="H20" s="6">
        <v>-5500</v>
      </c>
      <c r="I20" s="6">
        <v>-2500</v>
      </c>
      <c r="J20" s="6">
        <v>500</v>
      </c>
    </row>
    <row r="21" spans="1:16" ht="15" thickBot="1">
      <c r="A21" s="9" t="s">
        <v>7</v>
      </c>
      <c r="B21" s="7">
        <f>SUM(B19:B20)</f>
        <v>14000</v>
      </c>
      <c r="D21" s="6">
        <v>10</v>
      </c>
      <c r="E21" s="6">
        <v>-15000</v>
      </c>
      <c r="F21" s="6">
        <v>-9000</v>
      </c>
      <c r="G21" s="6">
        <v>-3000</v>
      </c>
      <c r="H21" s="6">
        <v>3000</v>
      </c>
      <c r="I21" s="6">
        <v>9000</v>
      </c>
      <c r="J21" s="6">
        <v>15000</v>
      </c>
    </row>
    <row r="22" spans="1:16" ht="15" thickBot="1">
      <c r="A22" s="9"/>
      <c r="B22" s="7"/>
      <c r="D22" s="48">
        <v>15</v>
      </c>
      <c r="E22" s="6">
        <v>-15500</v>
      </c>
      <c r="F22" s="6">
        <v>-6500</v>
      </c>
      <c r="G22" s="6">
        <v>2500</v>
      </c>
      <c r="H22" s="6">
        <v>11500</v>
      </c>
      <c r="I22" s="6">
        <v>20500</v>
      </c>
      <c r="J22" s="6">
        <v>29500</v>
      </c>
    </row>
    <row r="23" spans="1:16" ht="15" thickBot="1">
      <c r="A23" s="11" t="s">
        <v>49</v>
      </c>
      <c r="B23" s="25">
        <f>B12+B16+B21</f>
        <v>76000</v>
      </c>
      <c r="D23" s="6">
        <v>20</v>
      </c>
      <c r="E23" s="6">
        <v>-16000</v>
      </c>
      <c r="F23" s="6">
        <v>-4000</v>
      </c>
      <c r="G23" s="6">
        <v>8000</v>
      </c>
      <c r="H23" s="6">
        <v>20000</v>
      </c>
      <c r="I23" s="6">
        <v>32000</v>
      </c>
      <c r="J23" s="6">
        <v>44000</v>
      </c>
    </row>
    <row r="24" spans="1:16" ht="15" thickBot="1">
      <c r="A24" s="9"/>
      <c r="B24" s="7"/>
      <c r="D24" s="6">
        <v>25</v>
      </c>
      <c r="E24" s="6">
        <v>-16500</v>
      </c>
      <c r="F24" s="6">
        <v>-1500</v>
      </c>
      <c r="G24" s="6">
        <v>13500</v>
      </c>
      <c r="H24" s="6">
        <v>28500</v>
      </c>
      <c r="I24" s="6">
        <v>43500</v>
      </c>
      <c r="J24" s="6">
        <v>58500</v>
      </c>
    </row>
    <row r="25" spans="1:16" ht="15" thickBot="1">
      <c r="A25" s="11" t="s">
        <v>8</v>
      </c>
      <c r="B25" s="26">
        <f>B8-B23</f>
        <v>14000</v>
      </c>
      <c r="D25" s="48">
        <v>30</v>
      </c>
      <c r="E25" s="6">
        <v>-17000</v>
      </c>
      <c r="F25" s="6">
        <v>1000</v>
      </c>
      <c r="G25" s="6">
        <v>19000</v>
      </c>
      <c r="H25" s="6">
        <v>37000</v>
      </c>
      <c r="I25" s="6">
        <v>55000</v>
      </c>
      <c r="J25" s="6">
        <v>73000</v>
      </c>
    </row>
    <row r="26" spans="1:16">
      <c r="D26" s="6">
        <v>35</v>
      </c>
      <c r="E26" s="6">
        <v>-17500</v>
      </c>
      <c r="F26" s="6">
        <v>3500</v>
      </c>
      <c r="G26" s="6">
        <v>24500</v>
      </c>
      <c r="H26" s="6">
        <v>45500</v>
      </c>
      <c r="I26" s="6">
        <v>66500</v>
      </c>
      <c r="J26" s="6">
        <v>87500</v>
      </c>
    </row>
    <row r="27" spans="1:16">
      <c r="D27" s="6">
        <v>40</v>
      </c>
      <c r="E27" s="6">
        <v>-18000</v>
      </c>
      <c r="F27" s="6">
        <v>6000</v>
      </c>
      <c r="G27" s="6">
        <v>30000</v>
      </c>
      <c r="H27" s="6">
        <v>54000</v>
      </c>
      <c r="I27" s="6">
        <v>78000</v>
      </c>
      <c r="J27" s="6">
        <v>102000</v>
      </c>
    </row>
    <row r="28" spans="1:16">
      <c r="D28" s="48">
        <v>45</v>
      </c>
      <c r="E28" s="6">
        <v>-18500</v>
      </c>
      <c r="F28" s="6">
        <v>8500</v>
      </c>
      <c r="G28" s="6">
        <v>35500</v>
      </c>
      <c r="H28" s="6">
        <v>62500</v>
      </c>
      <c r="I28" s="6">
        <v>89500</v>
      </c>
      <c r="J28" s="6">
        <v>116500</v>
      </c>
    </row>
    <row r="29" spans="1:16">
      <c r="D29" s="6">
        <v>50</v>
      </c>
      <c r="E29" s="6">
        <v>-19000</v>
      </c>
      <c r="F29" s="6">
        <v>11000</v>
      </c>
      <c r="G29" s="6">
        <v>41000</v>
      </c>
      <c r="H29" s="6">
        <v>71000</v>
      </c>
      <c r="I29" s="6">
        <v>101000</v>
      </c>
      <c r="J29" s="6">
        <v>131000</v>
      </c>
    </row>
    <row r="30" spans="1:16">
      <c r="P30" s="37" t="s">
        <v>76</v>
      </c>
    </row>
    <row r="31" spans="1:16">
      <c r="P31" s="37" t="s">
        <v>77</v>
      </c>
    </row>
    <row r="61" spans="17:17">
      <c r="Q61" s="37" t="s">
        <v>69</v>
      </c>
    </row>
  </sheetData>
  <scenarios current="3" sqref="B8 B23 B25">
    <scenario name="Best Case" locked="1" count="2" user="Tha Ram" comment="_x000a_Modified by Tha Ram on 11/11/2009">
      <inputCells r="B5" val="20" numFmtId="38"/>
      <inputCells r="B6" val="50" numFmtId="38"/>
    </scenario>
    <scenario name="Worse Case" locked="1" count="2" user="Tha Ram">
      <inputCells r="B5" val="10" numFmtId="38"/>
      <inputCells r="B6" val="10" numFmtId="38"/>
    </scenario>
    <scenario name="High Volume" locked="1" count="2" user="Tha Ram">
      <inputCells r="B5" val="15" numFmtId="38"/>
      <inputCells r="B6" val="50" numFmtId="38"/>
    </scenario>
    <scenario name="High Price" locked="1" count="2" user="Tha Ram">
      <inputCells r="B5" val="20" numFmtId="38"/>
      <inputCells r="B6" val="30" numFmtId="38"/>
    </scenario>
  </scenarios>
  <mergeCells count="7">
    <mergeCell ref="E17:J17"/>
    <mergeCell ref="A1:B1"/>
    <mergeCell ref="A4:B4"/>
    <mergeCell ref="A10:B10"/>
    <mergeCell ref="A18:B18"/>
    <mergeCell ref="A2:B2"/>
    <mergeCell ref="A14:B14"/>
  </mergeCells>
  <dataValidations count="1">
    <dataValidation allowBlank="1" showInputMessage="1" showErrorMessage="1" error="                                                                                                " sqref="B4:B5"/>
  </dataValidations>
  <pageMargins left="0.7" right="0.7" top="0.75" bottom="0.75" header="0.3" footer="0.3"/>
  <pageSetup orientation="portrait" horizontalDpi="4294967293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/>
  <dimension ref="A1:Q61"/>
  <sheetViews>
    <sheetView workbookViewId="0">
      <selection activeCell="E9" sqref="E9"/>
    </sheetView>
  </sheetViews>
  <sheetFormatPr defaultRowHeight="14.25"/>
  <cols>
    <col min="1" max="1" width="17.7109375" style="1" customWidth="1"/>
    <col min="2" max="2" width="20.140625" style="1" customWidth="1"/>
    <col min="3" max="3" width="24.28515625" style="1" customWidth="1"/>
    <col min="4" max="4" width="25.5703125" style="1" customWidth="1"/>
    <col min="5" max="5" width="24.7109375" style="1" customWidth="1"/>
    <col min="6" max="6" width="7" style="1" customWidth="1"/>
    <col min="7" max="7" width="20" style="1" customWidth="1"/>
    <col min="8" max="8" width="15.7109375" style="1" customWidth="1"/>
    <col min="9" max="9" width="7" style="1" customWidth="1"/>
    <col min="10" max="10" width="13.85546875" style="1" customWidth="1"/>
    <col min="11" max="16384" width="9.140625" style="1"/>
  </cols>
  <sheetData>
    <row r="1" spans="1:8" ht="27">
      <c r="A1" s="40" t="s">
        <v>20</v>
      </c>
      <c r="B1" s="40"/>
      <c r="C1" s="40"/>
      <c r="D1" s="40"/>
      <c r="E1" s="40"/>
      <c r="F1" s="40"/>
      <c r="G1" s="40"/>
      <c r="H1" s="40"/>
    </row>
    <row r="2" spans="1:8" ht="15">
      <c r="A2" s="46" t="s">
        <v>55</v>
      </c>
      <c r="B2" s="46"/>
      <c r="C2" s="46"/>
      <c r="D2" s="46"/>
      <c r="E2" s="46"/>
      <c r="F2" s="46"/>
      <c r="G2" s="46"/>
      <c r="H2" s="46"/>
    </row>
    <row r="4" spans="1:8" ht="43.5" customHeight="1" thickBot="1">
      <c r="B4" s="33" t="s">
        <v>61</v>
      </c>
      <c r="C4" s="33" t="s">
        <v>57</v>
      </c>
      <c r="D4" s="33" t="s">
        <v>68</v>
      </c>
      <c r="E4" s="33" t="s">
        <v>62</v>
      </c>
      <c r="F4" s="15"/>
      <c r="G4" s="45" t="s">
        <v>52</v>
      </c>
      <c r="H4" s="45"/>
    </row>
    <row r="5" spans="1:8">
      <c r="A5" s="32" t="s">
        <v>58</v>
      </c>
      <c r="B5" s="29">
        <v>2000</v>
      </c>
      <c r="C5" s="30">
        <v>1.5</v>
      </c>
      <c r="D5" s="31">
        <v>6000</v>
      </c>
      <c r="E5" s="31">
        <v>8</v>
      </c>
      <c r="G5" s="15" t="s">
        <v>58</v>
      </c>
      <c r="H5" s="1">
        <v>1</v>
      </c>
    </row>
    <row r="6" spans="1:8">
      <c r="A6" s="32" t="s">
        <v>59</v>
      </c>
      <c r="B6" s="29">
        <v>2750</v>
      </c>
      <c r="C6" s="30">
        <v>1.4</v>
      </c>
      <c r="D6" s="31">
        <v>4000</v>
      </c>
      <c r="E6" s="31">
        <v>9</v>
      </c>
      <c r="G6" s="15" t="s">
        <v>59</v>
      </c>
      <c r="H6" s="1">
        <v>1</v>
      </c>
    </row>
    <row r="7" spans="1:8">
      <c r="A7" s="32" t="s">
        <v>60</v>
      </c>
      <c r="B7" s="29">
        <v>3750</v>
      </c>
      <c r="C7" s="30">
        <v>0.9</v>
      </c>
      <c r="D7" s="31">
        <v>8500</v>
      </c>
      <c r="E7" s="31">
        <v>5</v>
      </c>
      <c r="G7" s="15" t="s">
        <v>60</v>
      </c>
      <c r="H7" s="1">
        <v>1</v>
      </c>
    </row>
    <row r="9" spans="1:8" ht="47.25" customHeight="1" thickBot="1">
      <c r="F9" s="15"/>
      <c r="G9" s="45" t="s">
        <v>64</v>
      </c>
      <c r="H9" s="45"/>
    </row>
    <row r="10" spans="1:8">
      <c r="G10" s="15" t="s">
        <v>58</v>
      </c>
      <c r="H10" s="1">
        <v>3500</v>
      </c>
    </row>
    <row r="11" spans="1:8">
      <c r="G11" s="15" t="s">
        <v>59</v>
      </c>
      <c r="H11" s="1">
        <v>3500</v>
      </c>
    </row>
    <row r="12" spans="1:8">
      <c r="G12" s="15" t="s">
        <v>60</v>
      </c>
      <c r="H12" s="1">
        <v>3500</v>
      </c>
    </row>
    <row r="13" spans="1:8" ht="15" thickBot="1">
      <c r="G13" s="35" t="s">
        <v>63</v>
      </c>
      <c r="H13" s="34">
        <f>SUM(H10:H12)</f>
        <v>10500</v>
      </c>
    </row>
    <row r="14" spans="1:8" ht="15" thickTop="1"/>
    <row r="15" spans="1:8" ht="47.25" customHeight="1" thickBot="1">
      <c r="G15" s="45" t="s">
        <v>65</v>
      </c>
      <c r="H15" s="45"/>
    </row>
    <row r="16" spans="1:8">
      <c r="G16" s="15" t="s">
        <v>58</v>
      </c>
      <c r="H16" s="1">
        <f>H5*D5</f>
        <v>6000</v>
      </c>
    </row>
    <row r="17" spans="5:16">
      <c r="G17" s="15" t="s">
        <v>59</v>
      </c>
      <c r="H17" s="17">
        <f>H6*D6</f>
        <v>4000</v>
      </c>
    </row>
    <row r="18" spans="5:16">
      <c r="G18" s="15" t="s">
        <v>60</v>
      </c>
      <c r="H18" s="1">
        <f>H7*D7</f>
        <v>8500</v>
      </c>
    </row>
    <row r="20" spans="5:16">
      <c r="G20" s="18" t="s">
        <v>66</v>
      </c>
      <c r="H20" s="28">
        <v>27845</v>
      </c>
    </row>
    <row r="21" spans="5:16">
      <c r="E21" s="27"/>
      <c r="G21" s="18" t="s">
        <v>67</v>
      </c>
      <c r="H21" s="16">
        <f>SUMPRODUCT(H10:H12,C5:C7)+SUMPRODUCT(H5:H7,B5:B7)</f>
        <v>21800</v>
      </c>
    </row>
    <row r="22" spans="5:16">
      <c r="G22" s="1" t="s">
        <v>51</v>
      </c>
    </row>
    <row r="30" spans="5:16">
      <c r="P30" s="37" t="s">
        <v>78</v>
      </c>
    </row>
    <row r="31" spans="5:16">
      <c r="P31" s="37" t="s">
        <v>79</v>
      </c>
    </row>
    <row r="61" spans="17:17">
      <c r="Q61" s="37" t="s">
        <v>69</v>
      </c>
    </row>
  </sheetData>
  <mergeCells count="5">
    <mergeCell ref="A1:H1"/>
    <mergeCell ref="G15:H15"/>
    <mergeCell ref="G4:H4"/>
    <mergeCell ref="G9:H9"/>
    <mergeCell ref="A2:H2"/>
  </mergeCells>
  <dataValidations count="2">
    <dataValidation allowBlank="1" showInputMessage="1" showErrorMessage="1" error="                                                                                                " sqref="B4"/>
    <dataValidation allowBlank="1" showInputMessage="1" showErrorMessage="1" error="                                                                                                " sqref="B5"/>
  </dataValidation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Documentation</vt:lpstr>
      <vt:lpstr>Bonuses</vt:lpstr>
      <vt:lpstr>Sheet4</vt:lpstr>
      <vt:lpstr>Scenario Summary</vt:lpstr>
      <vt:lpstr>Analysis</vt:lpstr>
      <vt:lpstr>Production Planner</vt:lpstr>
      <vt:lpstr>CVP Chart</vt:lpstr>
      <vt:lpstr>BrandBuilder_selling_price</vt:lpstr>
      <vt:lpstr>Net_Monthly_Income</vt:lpstr>
      <vt:lpstr>Projected_customers__per_month</vt:lpstr>
      <vt:lpstr>Total_Monthly_Expenses</vt:lpstr>
      <vt:lpstr>Total_Monthly_Revenue</vt:lpstr>
    </vt:vector>
  </TitlesOfParts>
  <Company>Kay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Tha Ram</cp:lastModifiedBy>
  <dcterms:created xsi:type="dcterms:W3CDTF">2007-03-09T07:32:57Z</dcterms:created>
  <dcterms:modified xsi:type="dcterms:W3CDTF">2009-11-12T04:50:02Z</dcterms:modified>
</cp:coreProperties>
</file>