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Gate-sensor\dane\"/>
    </mc:Choice>
  </mc:AlternateContent>
  <xr:revisionPtr revIDLastSave="0" documentId="13_ncr:1_{A181F294-F25B-4095-A7FC-75F7C3C2D5B0}" xr6:coauthVersionLast="47" xr6:coauthVersionMax="47" xr10:uidLastSave="{00000000-0000-0000-0000-000000000000}"/>
  <bookViews>
    <workbookView xWindow="-108" yWindow="-108" windowWidth="23256" windowHeight="12576" activeTab="1" xr2:uid="{050324B7-EB98-4AE0-86AF-92461BECBBEB}"/>
  </bookViews>
  <sheets>
    <sheet name="otwieranie" sheetId="2" r:id="rId1"/>
    <sheet name="zamykanie" sheetId="1" r:id="rId2"/>
  </sheets>
  <definedNames>
    <definedName name="ExternalData_1" localSheetId="0" hidden="1">otwieranie!$A$1:$D$22</definedName>
    <definedName name="ExternalData_1" localSheetId="1" hidden="1">zamykanie!$A$1:$D$21</definedName>
    <definedName name="ExternalData_2" localSheetId="0" hidden="1">otwieranie!$F$1:$I$21</definedName>
    <definedName name="ExternalData_2" localSheetId="1" hidden="1">zamykanie!$G$1:$J$21</definedName>
    <definedName name="ExternalData_3" localSheetId="0" hidden="1">otwieranie!$K$1:$N$22</definedName>
    <definedName name="ExternalData_3" localSheetId="1" hidden="1">zamykanie!$M$1:$P$21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1" i="2" l="1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" i="2"/>
  <c r="S2" i="2"/>
  <c r="Q3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" i="1"/>
  <c r="T16" i="1" l="1"/>
  <c r="T15" i="1"/>
  <c r="T7" i="1"/>
  <c r="T20" i="1"/>
  <c r="T12" i="1"/>
  <c r="T4" i="1"/>
  <c r="T8" i="1"/>
  <c r="T9" i="1"/>
  <c r="T13" i="1"/>
  <c r="T5" i="1"/>
  <c r="T21" i="1"/>
  <c r="T2" i="1"/>
  <c r="T10" i="1"/>
  <c r="T17" i="1"/>
  <c r="T18" i="1"/>
  <c r="T6" i="1"/>
  <c r="T14" i="1"/>
  <c r="T3" i="1"/>
  <c r="T11" i="1"/>
  <c r="T1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421CFF-679D-4218-930C-1FD51DB81D14}" keepAlive="1" name="Zapytanie — otw1" description="Połączenie z zapytaniem „otw1” w skoroszycie." type="5" refreshedVersion="8" background="1" saveData="1">
    <dbPr connection="Provider=Microsoft.Mashup.OleDb.1;Data Source=$Workbook$;Location=otw1;Extended Properties=&quot;&quot;" command="SELECT * FROM [otw1]"/>
  </connection>
  <connection id="2" xr16:uid="{98645BEC-28DF-4CB5-BB15-5463766EE229}" keepAlive="1" name="Zapytanie — otw2" description="Połączenie z zapytaniem „otw2” w skoroszycie." type="5" refreshedVersion="0" background="1">
    <dbPr connection="Provider=Microsoft.Mashup.OleDb.1;Data Source=$Workbook$;Location=otw2;Extended Properties=&quot;&quot;" command="SELECT * FROM [otw2]"/>
  </connection>
  <connection id="3" xr16:uid="{F261220C-304F-4772-A071-5E0F0677ACE8}" keepAlive="1" name="Zapytanie — otw2 (2)" description="Połączenie z zapytaniem „otw2 (2)” w skoroszycie." type="5" refreshedVersion="8" background="1" saveData="1">
    <dbPr connection="Provider=Microsoft.Mashup.OleDb.1;Data Source=$Workbook$;Location=&quot;otw2 (2)&quot;;Extended Properties=&quot;&quot;" command="SELECT * FROM [otw2 (2)]"/>
  </connection>
  <connection id="4" xr16:uid="{5330D602-11C6-4608-AE6B-715EC6A6EFC0}" keepAlive="1" name="Zapytanie — otw3" description="Połączenie z zapytaniem „otw3” w skoroszycie." type="5" refreshedVersion="8" background="1" saveData="1">
    <dbPr connection="Provider=Microsoft.Mashup.OleDb.1;Data Source=$Workbook$;Location=otw3;Extended Properties=&quot;&quot;" command="SELECT * FROM [otw3]"/>
  </connection>
  <connection id="5" xr16:uid="{1E0B0059-9772-4812-9677-1BDADDFFCF9A}" keepAlive="1" name="Zapytanie — zam1" description="Połączenie z zapytaniem „zam1” w skoroszycie." type="5" refreshedVersion="8" background="1" saveData="1">
    <dbPr connection="Provider=Microsoft.Mashup.OleDb.1;Data Source=$Workbook$;Location=zam1;Extended Properties=&quot;&quot;" command="SELECT * FROM [zam1]"/>
  </connection>
  <connection id="6" xr16:uid="{39818C6B-0466-4CAA-B5B3-B8A71321D4EA}" keepAlive="1" name="Zapytanie — zam2" description="Połączenie z zapytaniem „zam2” w skoroszycie." type="5" refreshedVersion="8" background="1" saveData="1">
    <dbPr connection="Provider=Microsoft.Mashup.OleDb.1;Data Source=$Workbook$;Location=zam2;Extended Properties=&quot;&quot;" command="SELECT * FROM [zam2]"/>
  </connection>
  <connection id="7" xr16:uid="{986B9543-7E6C-4618-B758-4558F5344CA7}" keepAlive="1" name="Zapytanie — zam3" description="Połączenie z zapytaniem „zam3” w skoroszycie." type="5" refreshedVersion="8" background="1" saveData="1">
    <dbPr connection="Provider=Microsoft.Mashup.OleDb.1;Data Source=$Workbook$;Location=zam3;Extended Properties=&quot;&quot;" command="SELECT * FROM [zam3]"/>
  </connection>
</connections>
</file>

<file path=xl/sharedStrings.xml><?xml version="1.0" encoding="utf-8"?>
<sst xmlns="http://schemas.openxmlformats.org/spreadsheetml/2006/main" count="40" uniqueCount="7">
  <si>
    <t>x</t>
  </si>
  <si>
    <t>y</t>
  </si>
  <si>
    <t>z</t>
  </si>
  <si>
    <t>sensortime</t>
  </si>
  <si>
    <t>time</t>
  </si>
  <si>
    <t>time [ms]</t>
  </si>
  <si>
    <t>uśrednione 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</si>
</sst>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charset val="238"/>
      <scheme val="minor"/>
    </font>
    <font>
      <sz val="10"/>
      <color rgb="FFDAE3E3"/>
      <name val="Arial Unicode MS"/>
    </font>
    <font>
      <sz val="8"/>
      <color rgb="FFDAE3E3"/>
      <name val="Segoe UI"/>
      <family val="2"/>
      <charset val="238"/>
    </font>
    <font>
      <sz val="8"/>
      <color rgb="FFDAE3E3"/>
      <name val="Aptos Narrow"/>
      <family val="2"/>
      <charset val="238"/>
      <scheme val="minor"/>
    </font>
    <font>
      <sz val="8"/>
      <color rgb="FFDAE3E3"/>
      <name val="Consolas"/>
      <family val="3"/>
      <charset val="238"/>
    </font>
    <font>
      <sz val="8"/>
      <color rgb="FF0CA1A6"/>
      <name val="Consolas"/>
      <family val="3"/>
      <charset val="238"/>
    </font>
    <font>
      <b/>
      <sz val="11"/>
      <color theme="0"/>
      <name val="Aptos Narrow"/>
      <family val="2"/>
      <charset val="238"/>
      <scheme val="minor"/>
    </font>
    <font>
      <sz val="1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 applyAlignment="1">
      <alignment horizontal="right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1" xfId="0" applyBorder="1" applyAlignment="1">
      <alignment vertical="center" wrapText="1"/>
    </xf>
    <xf numFmtId="0" fontId="6" fillId="2" borderId="2" xfId="0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7" fillId="0" borderId="0" xfId="0" applyFont="1" applyAlignment="1">
      <alignment vertical="center"/>
    </xf>
  </cellXfs>
  <cellStyles count="1">
    <cellStyle name="Normalny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AE3E3"/>
        <name val="Arial Unicode MS"/>
        <scheme val="none"/>
      </font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AE3E3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AE3E3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AE3E3"/>
        <name val="Arial Unicode MS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otwieranie!$S$1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otwieranie!$R$2:$R$22</c:f>
              <c:numCache>
                <c:formatCode>General</c:formatCode>
                <c:ptCount val="21"/>
                <c:pt idx="0">
                  <c:v>0</c:v>
                </c:pt>
                <c:pt idx="1">
                  <c:v>18773.333333333332</c:v>
                </c:pt>
                <c:pt idx="2">
                  <c:v>30378.666666666668</c:v>
                </c:pt>
                <c:pt idx="3">
                  <c:v>41642.666666666664</c:v>
                </c:pt>
                <c:pt idx="4">
                  <c:v>51882.666666666664</c:v>
                </c:pt>
                <c:pt idx="5">
                  <c:v>63488</c:v>
                </c:pt>
                <c:pt idx="6">
                  <c:v>75776</c:v>
                </c:pt>
                <c:pt idx="7">
                  <c:v>86016</c:v>
                </c:pt>
                <c:pt idx="8">
                  <c:v>97621.333333333328</c:v>
                </c:pt>
                <c:pt idx="9">
                  <c:v>109909.33333333333</c:v>
                </c:pt>
                <c:pt idx="10">
                  <c:v>120149.33333333333</c:v>
                </c:pt>
                <c:pt idx="11">
                  <c:v>132437.33333333334</c:v>
                </c:pt>
                <c:pt idx="12">
                  <c:v>142677.33333333334</c:v>
                </c:pt>
                <c:pt idx="13">
                  <c:v>153941.33333333334</c:v>
                </c:pt>
                <c:pt idx="14">
                  <c:v>167253.33333333334</c:v>
                </c:pt>
                <c:pt idx="15">
                  <c:v>177834.66666666666</c:v>
                </c:pt>
                <c:pt idx="16">
                  <c:v>189440</c:v>
                </c:pt>
                <c:pt idx="17">
                  <c:v>199680</c:v>
                </c:pt>
                <c:pt idx="18">
                  <c:v>210602.66666666666</c:v>
                </c:pt>
                <c:pt idx="19">
                  <c:v>220842.66666666666</c:v>
                </c:pt>
              </c:numCache>
            </c:numRef>
          </c:xVal>
          <c:yVal>
            <c:numRef>
              <c:f>otwieranie!$S$2:$S$22</c:f>
              <c:numCache>
                <c:formatCode>General</c:formatCode>
                <c:ptCount val="21"/>
                <c:pt idx="0">
                  <c:v>1.3333333333333333</c:v>
                </c:pt>
                <c:pt idx="1">
                  <c:v>2</c:v>
                </c:pt>
                <c:pt idx="2">
                  <c:v>3</c:v>
                </c:pt>
                <c:pt idx="3">
                  <c:v>0.66666666666666663</c:v>
                </c:pt>
                <c:pt idx="4">
                  <c:v>7.333333333333333</c:v>
                </c:pt>
                <c:pt idx="5">
                  <c:v>-13</c:v>
                </c:pt>
                <c:pt idx="6">
                  <c:v>2.3333333333333335</c:v>
                </c:pt>
                <c:pt idx="7">
                  <c:v>5.666666666666667</c:v>
                </c:pt>
                <c:pt idx="8">
                  <c:v>-1</c:v>
                </c:pt>
                <c:pt idx="9">
                  <c:v>-1.6666666666666667</c:v>
                </c:pt>
                <c:pt idx="10">
                  <c:v>-1.3333333333333333</c:v>
                </c:pt>
                <c:pt idx="11">
                  <c:v>-1.6666666666666667</c:v>
                </c:pt>
                <c:pt idx="12">
                  <c:v>-4</c:v>
                </c:pt>
                <c:pt idx="13">
                  <c:v>3.6666666666666665</c:v>
                </c:pt>
                <c:pt idx="14">
                  <c:v>-0.33333333333333331</c:v>
                </c:pt>
                <c:pt idx="15">
                  <c:v>0</c:v>
                </c:pt>
                <c:pt idx="16">
                  <c:v>-3</c:v>
                </c:pt>
                <c:pt idx="17">
                  <c:v>-1.3333333333333333</c:v>
                </c:pt>
                <c:pt idx="18">
                  <c:v>5.333333333333333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4A-4B5A-B7A7-9B4F39FCACC2}"/>
            </c:ext>
          </c:extLst>
        </c:ser>
        <c:ser>
          <c:idx val="1"/>
          <c:order val="1"/>
          <c:tx>
            <c:strRef>
              <c:f>otwieranie!$T$1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otwieranie!$R$2:$R$22</c:f>
              <c:numCache>
                <c:formatCode>General</c:formatCode>
                <c:ptCount val="21"/>
                <c:pt idx="0">
                  <c:v>0</c:v>
                </c:pt>
                <c:pt idx="1">
                  <c:v>18773.333333333332</c:v>
                </c:pt>
                <c:pt idx="2">
                  <c:v>30378.666666666668</c:v>
                </c:pt>
                <c:pt idx="3">
                  <c:v>41642.666666666664</c:v>
                </c:pt>
                <c:pt idx="4">
                  <c:v>51882.666666666664</c:v>
                </c:pt>
                <c:pt idx="5">
                  <c:v>63488</c:v>
                </c:pt>
                <c:pt idx="6">
                  <c:v>75776</c:v>
                </c:pt>
                <c:pt idx="7">
                  <c:v>86016</c:v>
                </c:pt>
                <c:pt idx="8">
                  <c:v>97621.333333333328</c:v>
                </c:pt>
                <c:pt idx="9">
                  <c:v>109909.33333333333</c:v>
                </c:pt>
                <c:pt idx="10">
                  <c:v>120149.33333333333</c:v>
                </c:pt>
                <c:pt idx="11">
                  <c:v>132437.33333333334</c:v>
                </c:pt>
                <c:pt idx="12">
                  <c:v>142677.33333333334</c:v>
                </c:pt>
                <c:pt idx="13">
                  <c:v>153941.33333333334</c:v>
                </c:pt>
                <c:pt idx="14">
                  <c:v>167253.33333333334</c:v>
                </c:pt>
                <c:pt idx="15">
                  <c:v>177834.66666666666</c:v>
                </c:pt>
                <c:pt idx="16">
                  <c:v>189440</c:v>
                </c:pt>
                <c:pt idx="17">
                  <c:v>199680</c:v>
                </c:pt>
                <c:pt idx="18">
                  <c:v>210602.66666666666</c:v>
                </c:pt>
                <c:pt idx="19">
                  <c:v>220842.66666666666</c:v>
                </c:pt>
              </c:numCache>
            </c:numRef>
          </c:xVal>
          <c:yVal>
            <c:numRef>
              <c:f>otwieranie!$T$2:$T$22</c:f>
              <c:numCache>
                <c:formatCode>General</c:formatCode>
                <c:ptCount val="21"/>
                <c:pt idx="0">
                  <c:v>992.33333333333337</c:v>
                </c:pt>
                <c:pt idx="1">
                  <c:v>992.66666666666663</c:v>
                </c:pt>
                <c:pt idx="2">
                  <c:v>992</c:v>
                </c:pt>
                <c:pt idx="3">
                  <c:v>1005.3333333333334</c:v>
                </c:pt>
                <c:pt idx="4">
                  <c:v>1015.3333333333334</c:v>
                </c:pt>
                <c:pt idx="5">
                  <c:v>1000.6666666666666</c:v>
                </c:pt>
                <c:pt idx="6">
                  <c:v>1002.3333333333334</c:v>
                </c:pt>
                <c:pt idx="7">
                  <c:v>1003.6666666666666</c:v>
                </c:pt>
                <c:pt idx="8">
                  <c:v>991</c:v>
                </c:pt>
                <c:pt idx="9">
                  <c:v>987</c:v>
                </c:pt>
                <c:pt idx="10">
                  <c:v>996</c:v>
                </c:pt>
                <c:pt idx="11">
                  <c:v>989</c:v>
                </c:pt>
                <c:pt idx="12">
                  <c:v>996.33333333333337</c:v>
                </c:pt>
                <c:pt idx="13">
                  <c:v>997.66666666666663</c:v>
                </c:pt>
                <c:pt idx="14">
                  <c:v>995</c:v>
                </c:pt>
                <c:pt idx="15">
                  <c:v>989.66666666666663</c:v>
                </c:pt>
                <c:pt idx="16">
                  <c:v>997.33333333333337</c:v>
                </c:pt>
                <c:pt idx="17">
                  <c:v>998</c:v>
                </c:pt>
                <c:pt idx="18">
                  <c:v>1021.6666666666666</c:v>
                </c:pt>
                <c:pt idx="19">
                  <c:v>961.33333333333337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4A-4B5A-B7A7-9B4F39FCACC2}"/>
            </c:ext>
          </c:extLst>
        </c:ser>
        <c:ser>
          <c:idx val="2"/>
          <c:order val="2"/>
          <c:tx>
            <c:strRef>
              <c:f>otwieranie!$U$1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otwieranie!$R$2:$R$22</c:f>
              <c:numCache>
                <c:formatCode>General</c:formatCode>
                <c:ptCount val="21"/>
                <c:pt idx="0">
                  <c:v>0</c:v>
                </c:pt>
                <c:pt idx="1">
                  <c:v>18773.333333333332</c:v>
                </c:pt>
                <c:pt idx="2">
                  <c:v>30378.666666666668</c:v>
                </c:pt>
                <c:pt idx="3">
                  <c:v>41642.666666666664</c:v>
                </c:pt>
                <c:pt idx="4">
                  <c:v>51882.666666666664</c:v>
                </c:pt>
                <c:pt idx="5">
                  <c:v>63488</c:v>
                </c:pt>
                <c:pt idx="6">
                  <c:v>75776</c:v>
                </c:pt>
                <c:pt idx="7">
                  <c:v>86016</c:v>
                </c:pt>
                <c:pt idx="8">
                  <c:v>97621.333333333328</c:v>
                </c:pt>
                <c:pt idx="9">
                  <c:v>109909.33333333333</c:v>
                </c:pt>
                <c:pt idx="10">
                  <c:v>120149.33333333333</c:v>
                </c:pt>
                <c:pt idx="11">
                  <c:v>132437.33333333334</c:v>
                </c:pt>
                <c:pt idx="12">
                  <c:v>142677.33333333334</c:v>
                </c:pt>
                <c:pt idx="13">
                  <c:v>153941.33333333334</c:v>
                </c:pt>
                <c:pt idx="14">
                  <c:v>167253.33333333334</c:v>
                </c:pt>
                <c:pt idx="15">
                  <c:v>177834.66666666666</c:v>
                </c:pt>
                <c:pt idx="16">
                  <c:v>189440</c:v>
                </c:pt>
                <c:pt idx="17">
                  <c:v>199680</c:v>
                </c:pt>
                <c:pt idx="18">
                  <c:v>210602.66666666666</c:v>
                </c:pt>
                <c:pt idx="19">
                  <c:v>220842.66666666666</c:v>
                </c:pt>
              </c:numCache>
            </c:numRef>
          </c:xVal>
          <c:yVal>
            <c:numRef>
              <c:f>otwieranie!$U$2:$U$22</c:f>
              <c:numCache>
                <c:formatCode>General</c:formatCode>
                <c:ptCount val="21"/>
                <c:pt idx="0">
                  <c:v>-65.666666666666671</c:v>
                </c:pt>
                <c:pt idx="1">
                  <c:v>-65.666666666666671</c:v>
                </c:pt>
                <c:pt idx="2">
                  <c:v>-65.333333333333329</c:v>
                </c:pt>
                <c:pt idx="3">
                  <c:v>-63.333333333333336</c:v>
                </c:pt>
                <c:pt idx="4">
                  <c:v>-64</c:v>
                </c:pt>
                <c:pt idx="5">
                  <c:v>-59.333333333333336</c:v>
                </c:pt>
                <c:pt idx="6">
                  <c:v>-63.333333333333336</c:v>
                </c:pt>
                <c:pt idx="7">
                  <c:v>-61</c:v>
                </c:pt>
                <c:pt idx="8">
                  <c:v>-60</c:v>
                </c:pt>
                <c:pt idx="9">
                  <c:v>-61</c:v>
                </c:pt>
                <c:pt idx="10">
                  <c:v>-63</c:v>
                </c:pt>
                <c:pt idx="11">
                  <c:v>-59</c:v>
                </c:pt>
                <c:pt idx="12">
                  <c:v>-47</c:v>
                </c:pt>
                <c:pt idx="13">
                  <c:v>-54</c:v>
                </c:pt>
                <c:pt idx="14">
                  <c:v>-45.333333333333336</c:v>
                </c:pt>
                <c:pt idx="15">
                  <c:v>-29</c:v>
                </c:pt>
                <c:pt idx="16">
                  <c:v>-50.333333333333336</c:v>
                </c:pt>
                <c:pt idx="17">
                  <c:v>-55</c:v>
                </c:pt>
                <c:pt idx="18">
                  <c:v>-29</c:v>
                </c:pt>
                <c:pt idx="19">
                  <c:v>48.333333333333336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4A-4B5A-B7A7-9B4F39FCA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864831"/>
        <c:axId val="1179865311"/>
      </c:scatterChart>
      <c:valAx>
        <c:axId val="117986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9865311"/>
        <c:crosses val="autoZero"/>
        <c:crossBetween val="midCat"/>
      </c:valAx>
      <c:valAx>
        <c:axId val="117986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9864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zamykanie!$U$1</c:f>
              <c:strCache>
                <c:ptCount val="1"/>
                <c:pt idx="0">
                  <c:v>x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zamykanie!$T$2:$T$38</c:f>
              <c:numCache>
                <c:formatCode>General</c:formatCode>
                <c:ptCount val="37"/>
                <c:pt idx="0">
                  <c:v>0</c:v>
                </c:pt>
                <c:pt idx="1">
                  <c:v>11264</c:v>
                </c:pt>
                <c:pt idx="2">
                  <c:v>25258.666666666668</c:v>
                </c:pt>
                <c:pt idx="3">
                  <c:v>35840</c:v>
                </c:pt>
                <c:pt idx="4">
                  <c:v>46080</c:v>
                </c:pt>
                <c:pt idx="5">
                  <c:v>56661.333333333336</c:v>
                </c:pt>
                <c:pt idx="6">
                  <c:v>67242.666666666672</c:v>
                </c:pt>
                <c:pt idx="7">
                  <c:v>77482.666666666672</c:v>
                </c:pt>
                <c:pt idx="8">
                  <c:v>87722.666666666672</c:v>
                </c:pt>
                <c:pt idx="9">
                  <c:v>97962.666666666672</c:v>
                </c:pt>
                <c:pt idx="10">
                  <c:v>109909.33333333333</c:v>
                </c:pt>
                <c:pt idx="11">
                  <c:v>121856</c:v>
                </c:pt>
                <c:pt idx="12">
                  <c:v>132778.66666666666</c:v>
                </c:pt>
                <c:pt idx="13">
                  <c:v>143360</c:v>
                </c:pt>
                <c:pt idx="14">
                  <c:v>156330.66666666666</c:v>
                </c:pt>
                <c:pt idx="15">
                  <c:v>166570.66666666666</c:v>
                </c:pt>
                <c:pt idx="16">
                  <c:v>177493.33333333334</c:v>
                </c:pt>
                <c:pt idx="17">
                  <c:v>189440</c:v>
                </c:pt>
                <c:pt idx="18">
                  <c:v>199680</c:v>
                </c:pt>
                <c:pt idx="19">
                  <c:v>213333.33333333334</c:v>
                </c:pt>
              </c:numCache>
            </c:numRef>
          </c:xVal>
          <c:yVal>
            <c:numRef>
              <c:f>zamykanie!$U$2:$U$38</c:f>
              <c:numCache>
                <c:formatCode>General</c:formatCode>
                <c:ptCount val="37"/>
                <c:pt idx="0">
                  <c:v>-1.6666666666666667</c:v>
                </c:pt>
                <c:pt idx="1">
                  <c:v>-1.6666666666666667</c:v>
                </c:pt>
                <c:pt idx="2">
                  <c:v>-1.3333333333333333</c:v>
                </c:pt>
                <c:pt idx="3">
                  <c:v>-2.6666666666666665</c:v>
                </c:pt>
                <c:pt idx="4">
                  <c:v>-6.333333333333333</c:v>
                </c:pt>
                <c:pt idx="5">
                  <c:v>-4</c:v>
                </c:pt>
                <c:pt idx="6">
                  <c:v>-1</c:v>
                </c:pt>
                <c:pt idx="7">
                  <c:v>1</c:v>
                </c:pt>
                <c:pt idx="8">
                  <c:v>1</c:v>
                </c:pt>
                <c:pt idx="9">
                  <c:v>0.33333333333333331</c:v>
                </c:pt>
                <c:pt idx="10">
                  <c:v>1</c:v>
                </c:pt>
                <c:pt idx="11">
                  <c:v>1.6666666666666667</c:v>
                </c:pt>
                <c:pt idx="12">
                  <c:v>0.66666666666666663</c:v>
                </c:pt>
                <c:pt idx="13">
                  <c:v>3.6666666666666665</c:v>
                </c:pt>
                <c:pt idx="14">
                  <c:v>0</c:v>
                </c:pt>
                <c:pt idx="15">
                  <c:v>5</c:v>
                </c:pt>
                <c:pt idx="16">
                  <c:v>1</c:v>
                </c:pt>
                <c:pt idx="17">
                  <c:v>6.666666666666667</c:v>
                </c:pt>
                <c:pt idx="18">
                  <c:v>3.6666666666666665</c:v>
                </c:pt>
                <c:pt idx="1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A4-4204-A7BA-7402BEDB8C64}"/>
            </c:ext>
          </c:extLst>
        </c:ser>
        <c:ser>
          <c:idx val="1"/>
          <c:order val="1"/>
          <c:tx>
            <c:strRef>
              <c:f>zamykanie!$V$1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zamykanie!$T$2:$T$38</c:f>
              <c:numCache>
                <c:formatCode>General</c:formatCode>
                <c:ptCount val="37"/>
                <c:pt idx="0">
                  <c:v>0</c:v>
                </c:pt>
                <c:pt idx="1">
                  <c:v>11264</c:v>
                </c:pt>
                <c:pt idx="2">
                  <c:v>25258.666666666668</c:v>
                </c:pt>
                <c:pt idx="3">
                  <c:v>35840</c:v>
                </c:pt>
                <c:pt idx="4">
                  <c:v>46080</c:v>
                </c:pt>
                <c:pt idx="5">
                  <c:v>56661.333333333336</c:v>
                </c:pt>
                <c:pt idx="6">
                  <c:v>67242.666666666672</c:v>
                </c:pt>
                <c:pt idx="7">
                  <c:v>77482.666666666672</c:v>
                </c:pt>
                <c:pt idx="8">
                  <c:v>87722.666666666672</c:v>
                </c:pt>
                <c:pt idx="9">
                  <c:v>97962.666666666672</c:v>
                </c:pt>
                <c:pt idx="10">
                  <c:v>109909.33333333333</c:v>
                </c:pt>
                <c:pt idx="11">
                  <c:v>121856</c:v>
                </c:pt>
                <c:pt idx="12">
                  <c:v>132778.66666666666</c:v>
                </c:pt>
                <c:pt idx="13">
                  <c:v>143360</c:v>
                </c:pt>
                <c:pt idx="14">
                  <c:v>156330.66666666666</c:v>
                </c:pt>
                <c:pt idx="15">
                  <c:v>166570.66666666666</c:v>
                </c:pt>
                <c:pt idx="16">
                  <c:v>177493.33333333334</c:v>
                </c:pt>
                <c:pt idx="17">
                  <c:v>189440</c:v>
                </c:pt>
                <c:pt idx="18">
                  <c:v>199680</c:v>
                </c:pt>
                <c:pt idx="19">
                  <c:v>213333.33333333334</c:v>
                </c:pt>
              </c:numCache>
            </c:numRef>
          </c:xVal>
          <c:yVal>
            <c:numRef>
              <c:f>zamykanie!$V$2:$V$38</c:f>
              <c:numCache>
                <c:formatCode>General</c:formatCode>
                <c:ptCount val="37"/>
                <c:pt idx="0">
                  <c:v>985.33333333333337</c:v>
                </c:pt>
                <c:pt idx="1">
                  <c:v>985.33333333333337</c:v>
                </c:pt>
                <c:pt idx="2">
                  <c:v>966</c:v>
                </c:pt>
                <c:pt idx="3">
                  <c:v>992.33333333333337</c:v>
                </c:pt>
                <c:pt idx="4">
                  <c:v>999.33333333333337</c:v>
                </c:pt>
                <c:pt idx="5">
                  <c:v>973.66666666666663</c:v>
                </c:pt>
                <c:pt idx="6">
                  <c:v>1001.3333333333334</c:v>
                </c:pt>
                <c:pt idx="7">
                  <c:v>982.66666666666663</c:v>
                </c:pt>
                <c:pt idx="8">
                  <c:v>995</c:v>
                </c:pt>
                <c:pt idx="9">
                  <c:v>992.66666666666663</c:v>
                </c:pt>
                <c:pt idx="10">
                  <c:v>982</c:v>
                </c:pt>
                <c:pt idx="11">
                  <c:v>999</c:v>
                </c:pt>
                <c:pt idx="12">
                  <c:v>980.66666666666663</c:v>
                </c:pt>
                <c:pt idx="13">
                  <c:v>997</c:v>
                </c:pt>
                <c:pt idx="14">
                  <c:v>991</c:v>
                </c:pt>
                <c:pt idx="15">
                  <c:v>1019.3333333333334</c:v>
                </c:pt>
                <c:pt idx="16">
                  <c:v>991</c:v>
                </c:pt>
                <c:pt idx="17">
                  <c:v>997.66666666666663</c:v>
                </c:pt>
                <c:pt idx="18">
                  <c:v>989</c:v>
                </c:pt>
                <c:pt idx="19">
                  <c:v>1000.3333333333334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A4-4204-A7BA-7402BEDB8C64}"/>
            </c:ext>
          </c:extLst>
        </c:ser>
        <c:ser>
          <c:idx val="2"/>
          <c:order val="2"/>
          <c:tx>
            <c:strRef>
              <c:f>zamykanie!$W$1</c:f>
              <c:strCache>
                <c:ptCount val="1"/>
                <c:pt idx="0">
                  <c:v>z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zamykanie!$T$2:$T$38</c:f>
              <c:numCache>
                <c:formatCode>General</c:formatCode>
                <c:ptCount val="37"/>
                <c:pt idx="0">
                  <c:v>0</c:v>
                </c:pt>
                <c:pt idx="1">
                  <c:v>11264</c:v>
                </c:pt>
                <c:pt idx="2">
                  <c:v>25258.666666666668</c:v>
                </c:pt>
                <c:pt idx="3">
                  <c:v>35840</c:v>
                </c:pt>
                <c:pt idx="4">
                  <c:v>46080</c:v>
                </c:pt>
                <c:pt idx="5">
                  <c:v>56661.333333333336</c:v>
                </c:pt>
                <c:pt idx="6">
                  <c:v>67242.666666666672</c:v>
                </c:pt>
                <c:pt idx="7">
                  <c:v>77482.666666666672</c:v>
                </c:pt>
                <c:pt idx="8">
                  <c:v>87722.666666666672</c:v>
                </c:pt>
                <c:pt idx="9">
                  <c:v>97962.666666666672</c:v>
                </c:pt>
                <c:pt idx="10">
                  <c:v>109909.33333333333</c:v>
                </c:pt>
                <c:pt idx="11">
                  <c:v>121856</c:v>
                </c:pt>
                <c:pt idx="12">
                  <c:v>132778.66666666666</c:v>
                </c:pt>
                <c:pt idx="13">
                  <c:v>143360</c:v>
                </c:pt>
                <c:pt idx="14">
                  <c:v>156330.66666666666</c:v>
                </c:pt>
                <c:pt idx="15">
                  <c:v>166570.66666666666</c:v>
                </c:pt>
                <c:pt idx="16">
                  <c:v>177493.33333333334</c:v>
                </c:pt>
                <c:pt idx="17">
                  <c:v>189440</c:v>
                </c:pt>
                <c:pt idx="18">
                  <c:v>199680</c:v>
                </c:pt>
                <c:pt idx="19">
                  <c:v>213333.33333333334</c:v>
                </c:pt>
              </c:numCache>
            </c:numRef>
          </c:xVal>
          <c:yVal>
            <c:numRef>
              <c:f>zamykanie!$W$2:$W$38</c:f>
              <c:numCache>
                <c:formatCode>General</c:formatCode>
                <c:ptCount val="37"/>
                <c:pt idx="0">
                  <c:v>115.66666666666667</c:v>
                </c:pt>
                <c:pt idx="1">
                  <c:v>117.33333333333333</c:v>
                </c:pt>
                <c:pt idx="2">
                  <c:v>104</c:v>
                </c:pt>
                <c:pt idx="3">
                  <c:v>-24.333333333333332</c:v>
                </c:pt>
                <c:pt idx="4">
                  <c:v>-50.333333333333336</c:v>
                </c:pt>
                <c:pt idx="5">
                  <c:v>-47.333333333333336</c:v>
                </c:pt>
                <c:pt idx="6">
                  <c:v>-52</c:v>
                </c:pt>
                <c:pt idx="7">
                  <c:v>-58.666666666666664</c:v>
                </c:pt>
                <c:pt idx="8">
                  <c:v>-50</c:v>
                </c:pt>
                <c:pt idx="9">
                  <c:v>-57.333333333333336</c:v>
                </c:pt>
                <c:pt idx="10">
                  <c:v>-54.666666666666664</c:v>
                </c:pt>
                <c:pt idx="11">
                  <c:v>-61</c:v>
                </c:pt>
                <c:pt idx="12">
                  <c:v>-58</c:v>
                </c:pt>
                <c:pt idx="13">
                  <c:v>-61</c:v>
                </c:pt>
                <c:pt idx="14">
                  <c:v>-71</c:v>
                </c:pt>
                <c:pt idx="15">
                  <c:v>-66</c:v>
                </c:pt>
                <c:pt idx="16">
                  <c:v>-63.333333333333336</c:v>
                </c:pt>
                <c:pt idx="17">
                  <c:v>-63.666666666666664</c:v>
                </c:pt>
                <c:pt idx="18">
                  <c:v>-68</c:v>
                </c:pt>
                <c:pt idx="19">
                  <c:v>-71.333333333333329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A4-4204-A7BA-7402BEDB8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071759"/>
        <c:axId val="931071279"/>
      </c:scatterChart>
      <c:valAx>
        <c:axId val="93107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1071279"/>
        <c:crosses val="autoZero"/>
        <c:crossBetween val="midCat"/>
      </c:valAx>
      <c:valAx>
        <c:axId val="93107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1071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310243</xdr:colOff>
      <xdr:row>12</xdr:row>
      <xdr:rowOff>81643</xdr:rowOff>
    </xdr:from>
    <xdr:to>
      <xdr:col>18</xdr:col>
      <xdr:colOff>228600</xdr:colOff>
      <xdr:row>37</xdr:row>
      <xdr:rowOff>130629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7592DC78-A915-CDDC-FE8E-CB693587A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35215</xdr:colOff>
      <xdr:row>42</xdr:row>
      <xdr:rowOff>102132</xdr:rowOff>
    </xdr:from>
    <xdr:to>
      <xdr:col>25</xdr:col>
      <xdr:colOff>35858</xdr:colOff>
      <xdr:row>73</xdr:row>
      <xdr:rowOff>8965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F76D455-275E-8A45-DF38-2D032A1B5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111B3C8-1C3E-45C6-93A8-A912F70B2150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7EF916F3-8F7A-4937-B006-7EE2AD90548A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DD1C6E57-F4DC-47C7-B220-CC6E172F0ADE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6B33F251-8065-49DD-B151-6C9BA18BCD27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08308832-AE06-4D8D-B404-6177F53CCA43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CEA413DE-9CDB-4F16-ABE7-CEDE7B49A798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05718B-B176-43CE-BFC3-DB416869233E}" name="otw1_" displayName="otw1_" ref="A1:E22" tableType="queryTable" totalsRowShown="0">
  <autoFilter ref="A1:E22" xr:uid="{2805718B-B176-43CE-BFC3-DB416869233E}"/>
  <tableColumns count="5">
    <tableColumn id="1" xr3:uid="{0D626AB2-CC41-4C80-B18C-A9A6689D4806}" uniqueName="1" name="x" queryTableFieldId="1"/>
    <tableColumn id="2" xr3:uid="{7481AF30-071B-4BE6-B43A-C55E2F98173B}" uniqueName="2" name="y" queryTableFieldId="2"/>
    <tableColumn id="3" xr3:uid="{D4448614-35D4-4237-9797-175F27A87B4C}" uniqueName="3" name="z" queryTableFieldId="3"/>
    <tableColumn id="4" xr3:uid="{2C2442A1-E3C8-43B3-AA2D-A191756F58BA}" uniqueName="4" name="sensortime" queryTableFieldId="4"/>
    <tableColumn id="5" xr3:uid="{63A14AB7-D429-43A5-B191-7788887BE7BE}" uniqueName="5" name="time" queryTableFieldId="5" dataDxfId="2">
      <calculatedColumnFormula>otw1_[[#This Row],[sensortime]]-143864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B3466B-7FBD-4C11-A591-EA7064958F4E}" name="otw2_4" displayName="otw2_4" ref="F1:J21" tableType="queryTable" totalsRowShown="0">
  <autoFilter ref="F1:J21" xr:uid="{5FB3466B-7FBD-4C11-A591-EA7064958F4E}"/>
  <tableColumns count="5">
    <tableColumn id="1" xr3:uid="{F8F277E2-8743-4FE7-BBD5-2AF15948EFD1}" uniqueName="1" name="x" queryTableFieldId="1"/>
    <tableColumn id="2" xr3:uid="{DCAF7BE5-37DE-4267-9CC6-41229721C7E8}" uniqueName="2" name="y" queryTableFieldId="2"/>
    <tableColumn id="3" xr3:uid="{3D40A92C-BF9F-4551-BFCE-1FBE29CA0C7C}" uniqueName="3" name="z" queryTableFieldId="3"/>
    <tableColumn id="4" xr3:uid="{BEF9A22F-05A7-4B81-8C30-9BC341ABE5B8}" uniqueName="4" name="sensortime" queryTableFieldId="4"/>
    <tableColumn id="6" xr3:uid="{BE18FB8C-3BD9-461C-A657-0502C2E9E573}" uniqueName="6" name="time" queryTableFieldId="5" dataDxfId="4">
      <calculatedColumnFormula>otw2_4[[#This Row],[sensortime]]-153080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93942E-9EAB-48BA-AC10-C69CEF429DFD}" name="otw3_" displayName="otw3_" ref="K1:O22" tableType="queryTable" totalsRowShown="0">
  <autoFilter ref="K1:O22" xr:uid="{0093942E-9EAB-48BA-AC10-C69CEF429DFD}"/>
  <tableColumns count="5">
    <tableColumn id="1" xr3:uid="{26063522-A1E2-44C4-8E6E-0EA6BD131D72}" uniqueName="1" name="x" queryTableFieldId="1"/>
    <tableColumn id="2" xr3:uid="{1A726577-68D0-4FFD-AA59-CFDB7CF28900}" uniqueName="2" name="y" queryTableFieldId="2"/>
    <tableColumn id="3" xr3:uid="{50E6DEC1-F62D-4799-879C-2AF95B9A1540}" uniqueName="3" name="z" queryTableFieldId="3"/>
    <tableColumn id="4" xr3:uid="{6B226EEE-2940-4DE9-A8F8-C4465B137F06}" uniqueName="4" name="sensortime" queryTableFieldId="4"/>
    <tableColumn id="5" xr3:uid="{FDA802B0-D245-47EF-8EF6-BF895B0FE83A}" uniqueName="5" name="time" queryTableFieldId="5" dataDxfId="3">
      <calculatedColumnFormula>otw3_[[#This Row],[sensortime]]-135672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6ABE453-DB1A-44B9-9CF7-056C3CDACD2E}" name="zam1" displayName="zam1" ref="A1:E21" tableType="queryTable" totalsRowShown="0">
  <autoFilter ref="A1:E21" xr:uid="{B6ABE453-DB1A-44B9-9CF7-056C3CDACD2E}"/>
  <tableColumns count="5">
    <tableColumn id="1" xr3:uid="{AA511ECE-CD91-49F2-BBCC-66FB48F84278}" uniqueName="1" name="x" queryTableFieldId="1" dataDxfId="9"/>
    <tableColumn id="2" xr3:uid="{EA27E5BE-EEC7-4FEF-B7AA-144F161EB239}" uniqueName="2" name="y" queryTableFieldId="2"/>
    <tableColumn id="3" xr3:uid="{1004CB3F-A401-4071-8AB8-9E892095306D}" uniqueName="3" name="z" queryTableFieldId="3"/>
    <tableColumn id="4" xr3:uid="{C9D375BD-5009-4C63-8F30-95FF6FAAA58A}" uniqueName="4" name="sensortime" queryTableFieldId="4" dataDxfId="8"/>
    <tableColumn id="5" xr3:uid="{8946FADA-F887-42C1-BD11-CF48C1589F7B}" uniqueName="5" name="time [ms]" queryTableFieldId="5" dataDxfId="6">
      <calculatedColumnFormula>zam1[[#This Row],[sensortime]]-138744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2025A90-7CC2-4BE0-BCCD-A454C213A189}" name="zam2" displayName="zam2" ref="G1:K21" tableType="queryTable" totalsRowShown="0">
  <autoFilter ref="G1:K21" xr:uid="{12025A90-7CC2-4BE0-BCCD-A454C213A189}"/>
  <tableColumns count="5">
    <tableColumn id="1" xr3:uid="{97503DD9-BFA2-4562-A41B-1DEA2A83C0CF}" uniqueName="1" name="x" queryTableFieldId="1"/>
    <tableColumn id="2" xr3:uid="{F46834E1-2D20-46F5-9E96-CE28E102980C}" uniqueName="2" name="y" queryTableFieldId="2" dataDxfId="7"/>
    <tableColumn id="3" xr3:uid="{24FB2287-59A0-49E3-982A-E7B54FD25C46}" uniqueName="3" name="z" queryTableFieldId="3"/>
    <tableColumn id="4" xr3:uid="{F859A374-963E-4AF5-9B42-E88DA154E9C4}" uniqueName="4" name="sensortime" queryTableFieldId="4"/>
    <tableColumn id="5" xr3:uid="{68FB1179-17A2-49BC-A14A-CF1FDB8C59E5}" uniqueName="5" name="time [ms]" queryTableFieldId="5" dataDxfId="5">
      <calculatedColumnFormula>zam2[[#This Row],[sensortime]]-139768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61E3F30-FD1B-46FA-A16A-A0D43B5FF1D1}" name="zam3" displayName="zam3" ref="M1:Q21" tableType="queryTable" totalsRowShown="0">
  <autoFilter ref="M1:Q21" xr:uid="{961E3F30-FD1B-46FA-A16A-A0D43B5FF1D1}"/>
  <tableColumns count="5">
    <tableColumn id="1" xr3:uid="{BCC3CFC2-9076-4F1F-BE5E-3CC8C2C0B01B}" uniqueName="1" name="x" queryTableFieldId="1"/>
    <tableColumn id="2" xr3:uid="{810B8B9D-FC66-48A7-888C-29B8622866A7}" uniqueName="2" name="y" queryTableFieldId="2"/>
    <tableColumn id="3" xr3:uid="{9A7DD92D-4D17-4058-A9C5-86A99E7AF72B}" uniqueName="3" name="z" queryTableFieldId="3" dataDxfId="1"/>
    <tableColumn id="4" xr3:uid="{209067D4-F76C-497A-B138-286D6F6C719B}" uniqueName="4" name="sensortime" queryTableFieldId="4"/>
    <tableColumn id="5" xr3:uid="{11609A8C-B1B9-412D-A7AF-586DB21B7A19}" uniqueName="5" name="time [ms]" queryTableFieldId="5" dataDxfId="0">
      <calculatedColumnFormula>zam3[[#This Row],[sensortime]]-131576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0326B-1BBC-4883-B89E-D24958B91F5D}">
  <dimension ref="A1:U22"/>
  <sheetViews>
    <sheetView topLeftCell="B10" zoomScale="70" zoomScaleNormal="70" workbookViewId="0">
      <selection activeCell="J39" sqref="J39"/>
    </sheetView>
  </sheetViews>
  <sheetFormatPr defaultRowHeight="14.4"/>
  <cols>
    <col min="1" max="4" width="10.6640625" bestFit="1" customWidth="1"/>
    <col min="6" max="9" width="10.6640625" bestFit="1" customWidth="1"/>
    <col min="10" max="10" width="10.6640625" customWidth="1"/>
    <col min="12" max="15" width="10.6640625" bestFit="1" customWidth="1"/>
    <col min="17" max="17" width="13.109375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Q1" t="s">
        <v>6</v>
      </c>
      <c r="R1" s="12" t="s">
        <v>5</v>
      </c>
      <c r="S1" s="10" t="s">
        <v>0</v>
      </c>
      <c r="T1" s="11" t="s">
        <v>1</v>
      </c>
      <c r="U1" s="11" t="s">
        <v>2</v>
      </c>
    </row>
    <row r="2" spans="1:21">
      <c r="A2">
        <v>2</v>
      </c>
      <c r="B2">
        <v>992</v>
      </c>
      <c r="C2">
        <v>-65</v>
      </c>
      <c r="D2" s="13">
        <v>143864</v>
      </c>
      <c r="E2">
        <f>otw1_[[#This Row],[sensortime]]-143864</f>
        <v>0</v>
      </c>
      <c r="F2">
        <v>0</v>
      </c>
      <c r="G2">
        <v>993</v>
      </c>
      <c r="H2">
        <v>-67</v>
      </c>
      <c r="I2">
        <v>153080</v>
      </c>
      <c r="J2">
        <f>otw2_4[[#This Row],[sensortime]]-153080</f>
        <v>0</v>
      </c>
      <c r="K2">
        <v>2</v>
      </c>
      <c r="L2">
        <v>992</v>
      </c>
      <c r="M2">
        <v>-65</v>
      </c>
      <c r="N2">
        <v>135672</v>
      </c>
      <c r="O2">
        <f>otw3_[[#This Row],[sensortime]]-135672</f>
        <v>0</v>
      </c>
      <c r="R2">
        <f>(otw1_[[#This Row],[time]]+otw2_4[[#This Row],[time]]+otw3_[[#This Row],[time]])/3</f>
        <v>0</v>
      </c>
      <c r="S2">
        <f>(otw1_[[#This Row],[x]]+otw2_4[[#This Row],[x]]+otw3_[[#This Row],[x]])/3</f>
        <v>1.3333333333333333</v>
      </c>
      <c r="T2" s="13">
        <f>(otw1_[[#This Row],[y]]+otw2_4[[#This Row],[y]]+otw3_[[#This Row],[y]])/3</f>
        <v>992.33333333333337</v>
      </c>
      <c r="U2">
        <f>(otw1_[[#This Row],[z]]+otw2_4[[#This Row],[z]]+otw3_[[#This Row],[z]])/3</f>
        <v>-65.666666666666671</v>
      </c>
    </row>
    <row r="3" spans="1:21">
      <c r="A3">
        <v>1</v>
      </c>
      <c r="B3">
        <v>992</v>
      </c>
      <c r="C3">
        <v>-66</v>
      </c>
      <c r="D3">
        <v>160248</v>
      </c>
      <c r="E3">
        <f>otw1_[[#This Row],[sensortime]]-143864</f>
        <v>16384</v>
      </c>
      <c r="F3">
        <v>4</v>
      </c>
      <c r="G3">
        <v>993</v>
      </c>
      <c r="H3">
        <v>-66</v>
      </c>
      <c r="I3">
        <v>171512</v>
      </c>
      <c r="J3">
        <f>otw2_4[[#This Row],[sensortime]]-153080</f>
        <v>18432</v>
      </c>
      <c r="K3">
        <v>1</v>
      </c>
      <c r="L3">
        <v>993</v>
      </c>
      <c r="M3">
        <v>-65</v>
      </c>
      <c r="N3">
        <v>157176</v>
      </c>
      <c r="O3">
        <f>otw3_[[#This Row],[sensortime]]-135672</f>
        <v>21504</v>
      </c>
      <c r="R3">
        <f>(otw1_[[#This Row],[time]]+otw2_4[[#This Row],[time]]+otw3_[[#This Row],[time]])/3</f>
        <v>18773.333333333332</v>
      </c>
      <c r="S3">
        <f>(otw1_[[#This Row],[x]]+otw2_4[[#This Row],[x]]+otw3_[[#This Row],[x]])/3</f>
        <v>2</v>
      </c>
      <c r="T3" s="13">
        <f>(otw1_[[#This Row],[y]]+otw2_4[[#This Row],[y]]+otw3_[[#This Row],[y]])/3</f>
        <v>992.66666666666663</v>
      </c>
      <c r="U3">
        <f>(otw1_[[#This Row],[z]]+otw2_4[[#This Row],[z]]+otw3_[[#This Row],[z]])/3</f>
        <v>-65.666666666666671</v>
      </c>
    </row>
    <row r="4" spans="1:21">
      <c r="A4">
        <v>2</v>
      </c>
      <c r="B4">
        <v>991</v>
      </c>
      <c r="C4">
        <v>-65</v>
      </c>
      <c r="D4">
        <v>170488</v>
      </c>
      <c r="E4">
        <f>otw1_[[#This Row],[sensortime]]-143864</f>
        <v>26624</v>
      </c>
      <c r="F4">
        <v>3</v>
      </c>
      <c r="G4">
        <v>993</v>
      </c>
      <c r="H4">
        <v>-66</v>
      </c>
      <c r="I4">
        <v>181752</v>
      </c>
      <c r="J4">
        <f>otw2_4[[#This Row],[sensortime]]-153080</f>
        <v>28672</v>
      </c>
      <c r="K4">
        <v>4</v>
      </c>
      <c r="L4">
        <v>992</v>
      </c>
      <c r="M4">
        <v>-65</v>
      </c>
      <c r="N4">
        <v>171512</v>
      </c>
      <c r="O4">
        <f>otw3_[[#This Row],[sensortime]]-135672</f>
        <v>35840</v>
      </c>
      <c r="R4">
        <f>(otw1_[[#This Row],[time]]+otw2_4[[#This Row],[time]]+otw3_[[#This Row],[time]])/3</f>
        <v>30378.666666666668</v>
      </c>
      <c r="S4">
        <f>(otw1_[[#This Row],[x]]+otw2_4[[#This Row],[x]]+otw3_[[#This Row],[x]])/3</f>
        <v>3</v>
      </c>
      <c r="T4" s="13">
        <f>(otw1_[[#This Row],[y]]+otw2_4[[#This Row],[y]]+otw3_[[#This Row],[y]])/3</f>
        <v>992</v>
      </c>
      <c r="U4">
        <f>(otw1_[[#This Row],[z]]+otw2_4[[#This Row],[z]]+otw3_[[#This Row],[z]])/3</f>
        <v>-65.333333333333329</v>
      </c>
    </row>
    <row r="5" spans="1:21">
      <c r="A5">
        <v>3</v>
      </c>
      <c r="B5">
        <v>978</v>
      </c>
      <c r="C5">
        <v>-62</v>
      </c>
      <c r="D5">
        <v>180728</v>
      </c>
      <c r="E5">
        <f>otw1_[[#This Row],[sensortime]]-143864</f>
        <v>36864</v>
      </c>
      <c r="F5">
        <v>-4</v>
      </c>
      <c r="G5">
        <v>1046</v>
      </c>
      <c r="H5">
        <v>-59</v>
      </c>
      <c r="I5">
        <v>191992</v>
      </c>
      <c r="J5">
        <f>otw2_4[[#This Row],[sensortime]]-153080</f>
        <v>38912</v>
      </c>
      <c r="K5">
        <v>3</v>
      </c>
      <c r="L5">
        <v>992</v>
      </c>
      <c r="M5">
        <v>-69</v>
      </c>
      <c r="N5">
        <v>184824</v>
      </c>
      <c r="O5">
        <f>otw3_[[#This Row],[sensortime]]-135672</f>
        <v>49152</v>
      </c>
      <c r="R5">
        <f>(otw1_[[#This Row],[time]]+otw2_4[[#This Row],[time]]+otw3_[[#This Row],[time]])/3</f>
        <v>41642.666666666664</v>
      </c>
      <c r="S5">
        <f>(otw1_[[#This Row],[x]]+otw2_4[[#This Row],[x]]+otw3_[[#This Row],[x]])/3</f>
        <v>0.66666666666666663</v>
      </c>
      <c r="T5" s="13">
        <f>(otw1_[[#This Row],[y]]+otw2_4[[#This Row],[y]]+otw3_[[#This Row],[y]])/3</f>
        <v>1005.3333333333334</v>
      </c>
      <c r="U5">
        <f>(otw1_[[#This Row],[z]]+otw2_4[[#This Row],[z]]+otw3_[[#This Row],[z]])/3</f>
        <v>-63.333333333333336</v>
      </c>
    </row>
    <row r="6" spans="1:21">
      <c r="A6">
        <v>12</v>
      </c>
      <c r="B6">
        <v>1005</v>
      </c>
      <c r="C6">
        <v>-64</v>
      </c>
      <c r="D6">
        <v>190968</v>
      </c>
      <c r="E6">
        <f>otw1_[[#This Row],[sensortime]]-143864</f>
        <v>47104</v>
      </c>
      <c r="F6">
        <v>3</v>
      </c>
      <c r="G6">
        <v>1001</v>
      </c>
      <c r="H6">
        <v>-62</v>
      </c>
      <c r="I6">
        <v>202232</v>
      </c>
      <c r="J6">
        <f>otw2_4[[#This Row],[sensortime]]-153080</f>
        <v>49152</v>
      </c>
      <c r="K6">
        <v>7</v>
      </c>
      <c r="L6">
        <v>1040</v>
      </c>
      <c r="M6">
        <v>-66</v>
      </c>
      <c r="N6">
        <v>195064</v>
      </c>
      <c r="O6">
        <f>otw3_[[#This Row],[sensortime]]-135672</f>
        <v>59392</v>
      </c>
      <c r="R6">
        <f>(otw1_[[#This Row],[time]]+otw2_4[[#This Row],[time]]+otw3_[[#This Row],[time]])/3</f>
        <v>51882.666666666664</v>
      </c>
      <c r="S6">
        <f>(otw1_[[#This Row],[x]]+otw2_4[[#This Row],[x]]+otw3_[[#This Row],[x]])/3</f>
        <v>7.333333333333333</v>
      </c>
      <c r="T6" s="13">
        <f>(otw1_[[#This Row],[y]]+otw2_4[[#This Row],[y]]+otw3_[[#This Row],[y]])/3</f>
        <v>1015.3333333333334</v>
      </c>
      <c r="U6">
        <f>(otw1_[[#This Row],[z]]+otw2_4[[#This Row],[z]]+otw3_[[#This Row],[z]])/3</f>
        <v>-64</v>
      </c>
    </row>
    <row r="7" spans="1:21">
      <c r="A7">
        <v>8</v>
      </c>
      <c r="B7">
        <v>1011</v>
      </c>
      <c r="C7">
        <v>-61</v>
      </c>
      <c r="D7">
        <v>203256</v>
      </c>
      <c r="E7">
        <f>otw1_[[#This Row],[sensortime]]-143864</f>
        <v>59392</v>
      </c>
      <c r="F7">
        <v>-31</v>
      </c>
      <c r="G7">
        <v>982</v>
      </c>
      <c r="H7">
        <v>-49</v>
      </c>
      <c r="I7">
        <v>213496</v>
      </c>
      <c r="J7">
        <f>otw2_4[[#This Row],[sensortime]]-153080</f>
        <v>60416</v>
      </c>
      <c r="K7">
        <v>-16</v>
      </c>
      <c r="L7">
        <v>1009</v>
      </c>
      <c r="M7">
        <v>-68</v>
      </c>
      <c r="N7">
        <v>206328</v>
      </c>
      <c r="O7">
        <f>otw3_[[#This Row],[sensortime]]-135672</f>
        <v>70656</v>
      </c>
      <c r="R7">
        <f>(otw1_[[#This Row],[time]]+otw2_4[[#This Row],[time]]+otw3_[[#This Row],[time]])/3</f>
        <v>63488</v>
      </c>
      <c r="S7">
        <f>(otw1_[[#This Row],[x]]+otw2_4[[#This Row],[x]]+otw3_[[#This Row],[x]])/3</f>
        <v>-13</v>
      </c>
      <c r="T7" s="13">
        <f>(otw1_[[#This Row],[y]]+otw2_4[[#This Row],[y]]+otw3_[[#This Row],[y]])/3</f>
        <v>1000.6666666666666</v>
      </c>
      <c r="U7">
        <f>(otw1_[[#This Row],[z]]+otw2_4[[#This Row],[z]]+otw3_[[#This Row],[z]])/3</f>
        <v>-59.333333333333336</v>
      </c>
    </row>
    <row r="8" spans="1:21">
      <c r="A8">
        <v>11</v>
      </c>
      <c r="B8">
        <v>1014</v>
      </c>
      <c r="C8">
        <v>-65</v>
      </c>
      <c r="D8">
        <v>216568</v>
      </c>
      <c r="E8">
        <f>otw1_[[#This Row],[sensortime]]-143864</f>
        <v>72704</v>
      </c>
      <c r="F8">
        <v>2</v>
      </c>
      <c r="G8">
        <v>995</v>
      </c>
      <c r="H8">
        <v>-70</v>
      </c>
      <c r="I8">
        <v>226808</v>
      </c>
      <c r="J8">
        <f>otw2_4[[#This Row],[sensortime]]-153080</f>
        <v>73728</v>
      </c>
      <c r="K8">
        <v>-6</v>
      </c>
      <c r="L8">
        <v>998</v>
      </c>
      <c r="M8">
        <v>-55</v>
      </c>
      <c r="N8">
        <v>216568</v>
      </c>
      <c r="O8">
        <f>otw3_[[#This Row],[sensortime]]-135672</f>
        <v>80896</v>
      </c>
      <c r="R8">
        <f>(otw1_[[#This Row],[time]]+otw2_4[[#This Row],[time]]+otw3_[[#This Row],[time]])/3</f>
        <v>75776</v>
      </c>
      <c r="S8">
        <f>(otw1_[[#This Row],[x]]+otw2_4[[#This Row],[x]]+otw3_[[#This Row],[x]])/3</f>
        <v>2.3333333333333335</v>
      </c>
      <c r="T8" s="13">
        <f>(otw1_[[#This Row],[y]]+otw2_4[[#This Row],[y]]+otw3_[[#This Row],[y]])/3</f>
        <v>1002.3333333333334</v>
      </c>
      <c r="U8">
        <f>(otw1_[[#This Row],[z]]+otw2_4[[#This Row],[z]]+otw3_[[#This Row],[z]])/3</f>
        <v>-63.333333333333336</v>
      </c>
    </row>
    <row r="9" spans="1:21">
      <c r="A9">
        <v>5</v>
      </c>
      <c r="B9">
        <v>993</v>
      </c>
      <c r="C9">
        <v>-54</v>
      </c>
      <c r="D9">
        <v>226808</v>
      </c>
      <c r="E9">
        <f>otw1_[[#This Row],[sensortime]]-143864</f>
        <v>82944</v>
      </c>
      <c r="F9">
        <v>12</v>
      </c>
      <c r="G9">
        <v>1019</v>
      </c>
      <c r="H9">
        <v>-67</v>
      </c>
      <c r="I9">
        <v>237048</v>
      </c>
      <c r="J9">
        <f>otw2_4[[#This Row],[sensortime]]-153080</f>
        <v>83968</v>
      </c>
      <c r="K9">
        <v>0</v>
      </c>
      <c r="L9">
        <v>999</v>
      </c>
      <c r="M9">
        <v>-62</v>
      </c>
      <c r="N9">
        <v>226808</v>
      </c>
      <c r="O9">
        <f>otw3_[[#This Row],[sensortime]]-135672</f>
        <v>91136</v>
      </c>
      <c r="R9">
        <f>(otw1_[[#This Row],[time]]+otw2_4[[#This Row],[time]]+otw3_[[#This Row],[time]])/3</f>
        <v>86016</v>
      </c>
      <c r="S9">
        <f>(otw1_[[#This Row],[x]]+otw2_4[[#This Row],[x]]+otw3_[[#This Row],[x]])/3</f>
        <v>5.666666666666667</v>
      </c>
      <c r="T9" s="13">
        <f>(otw1_[[#This Row],[y]]+otw2_4[[#This Row],[y]]+otw3_[[#This Row],[y]])/3</f>
        <v>1003.6666666666666</v>
      </c>
      <c r="U9">
        <f>(otw1_[[#This Row],[z]]+otw2_4[[#This Row],[z]]+otw3_[[#This Row],[z]])/3</f>
        <v>-61</v>
      </c>
    </row>
    <row r="10" spans="1:21">
      <c r="A10">
        <v>-2</v>
      </c>
      <c r="B10">
        <v>990</v>
      </c>
      <c r="C10">
        <v>-57</v>
      </c>
      <c r="D10">
        <v>239096</v>
      </c>
      <c r="E10">
        <f>otw1_[[#This Row],[sensortime]]-143864</f>
        <v>95232</v>
      </c>
      <c r="F10">
        <v>-3</v>
      </c>
      <c r="G10">
        <v>992</v>
      </c>
      <c r="H10">
        <v>-60</v>
      </c>
      <c r="I10">
        <v>247288</v>
      </c>
      <c r="J10">
        <f>otw2_4[[#This Row],[sensortime]]-153080</f>
        <v>94208</v>
      </c>
      <c r="K10">
        <v>2</v>
      </c>
      <c r="L10">
        <v>991</v>
      </c>
      <c r="M10">
        <v>-63</v>
      </c>
      <c r="N10">
        <v>239096</v>
      </c>
      <c r="O10">
        <f>otw3_[[#This Row],[sensortime]]-135672</f>
        <v>103424</v>
      </c>
      <c r="R10">
        <f>(otw1_[[#This Row],[time]]+otw2_4[[#This Row],[time]]+otw3_[[#This Row],[time]])/3</f>
        <v>97621.333333333328</v>
      </c>
      <c r="S10">
        <f>(otw1_[[#This Row],[x]]+otw2_4[[#This Row],[x]]+otw3_[[#This Row],[x]])/3</f>
        <v>-1</v>
      </c>
      <c r="T10" s="13">
        <f>(otw1_[[#This Row],[y]]+otw2_4[[#This Row],[y]]+otw3_[[#This Row],[y]])/3</f>
        <v>991</v>
      </c>
      <c r="U10">
        <f>(otw1_[[#This Row],[z]]+otw2_4[[#This Row],[z]]+otw3_[[#This Row],[z]])/3</f>
        <v>-60</v>
      </c>
    </row>
    <row r="11" spans="1:21">
      <c r="A11">
        <v>-7</v>
      </c>
      <c r="B11">
        <v>977</v>
      </c>
      <c r="C11">
        <v>-62</v>
      </c>
      <c r="D11">
        <v>250360</v>
      </c>
      <c r="E11">
        <f>otw1_[[#This Row],[sensortime]]-143864</f>
        <v>106496</v>
      </c>
      <c r="F11">
        <v>-3</v>
      </c>
      <c r="G11">
        <v>991</v>
      </c>
      <c r="H11">
        <v>-63</v>
      </c>
      <c r="I11">
        <v>262648</v>
      </c>
      <c r="J11">
        <f>otw2_4[[#This Row],[sensortime]]-153080</f>
        <v>109568</v>
      </c>
      <c r="K11">
        <v>5</v>
      </c>
      <c r="L11">
        <v>993</v>
      </c>
      <c r="M11">
        <v>-58</v>
      </c>
      <c r="N11">
        <v>249336</v>
      </c>
      <c r="O11">
        <f>otw3_[[#This Row],[sensortime]]-135672</f>
        <v>113664</v>
      </c>
      <c r="R11">
        <f>(otw1_[[#This Row],[time]]+otw2_4[[#This Row],[time]]+otw3_[[#This Row],[time]])/3</f>
        <v>109909.33333333333</v>
      </c>
      <c r="S11">
        <f>(otw1_[[#This Row],[x]]+otw2_4[[#This Row],[x]]+otw3_[[#This Row],[x]])/3</f>
        <v>-1.6666666666666667</v>
      </c>
      <c r="T11" s="13">
        <f>(otw1_[[#This Row],[y]]+otw2_4[[#This Row],[y]]+otw3_[[#This Row],[y]])/3</f>
        <v>987</v>
      </c>
      <c r="U11">
        <f>(otw1_[[#This Row],[z]]+otw2_4[[#This Row],[z]]+otw3_[[#This Row],[z]])/3</f>
        <v>-61</v>
      </c>
    </row>
    <row r="12" spans="1:21">
      <c r="A12">
        <v>-7</v>
      </c>
      <c r="B12">
        <v>990</v>
      </c>
      <c r="C12">
        <v>-63</v>
      </c>
      <c r="D12">
        <v>260600</v>
      </c>
      <c r="E12">
        <f>otw1_[[#This Row],[sensortime]]-143864</f>
        <v>116736</v>
      </c>
      <c r="F12">
        <v>3</v>
      </c>
      <c r="G12">
        <v>1000</v>
      </c>
      <c r="H12">
        <v>-71</v>
      </c>
      <c r="I12">
        <v>272888</v>
      </c>
      <c r="J12">
        <f>otw2_4[[#This Row],[sensortime]]-153080</f>
        <v>119808</v>
      </c>
      <c r="K12">
        <v>0</v>
      </c>
      <c r="L12">
        <v>998</v>
      </c>
      <c r="M12">
        <v>-55</v>
      </c>
      <c r="N12">
        <v>259576</v>
      </c>
      <c r="O12">
        <f>otw3_[[#This Row],[sensortime]]-135672</f>
        <v>123904</v>
      </c>
      <c r="R12">
        <f>(otw1_[[#This Row],[time]]+otw2_4[[#This Row],[time]]+otw3_[[#This Row],[time]])/3</f>
        <v>120149.33333333333</v>
      </c>
      <c r="S12">
        <f>(otw1_[[#This Row],[x]]+otw2_4[[#This Row],[x]]+otw3_[[#This Row],[x]])/3</f>
        <v>-1.3333333333333333</v>
      </c>
      <c r="T12" s="13">
        <f>(otw1_[[#This Row],[y]]+otw2_4[[#This Row],[y]]+otw3_[[#This Row],[y]])/3</f>
        <v>996</v>
      </c>
      <c r="U12">
        <f>(otw1_[[#This Row],[z]]+otw2_4[[#This Row],[z]]+otw3_[[#This Row],[z]])/3</f>
        <v>-63</v>
      </c>
    </row>
    <row r="13" spans="1:21">
      <c r="A13">
        <v>1</v>
      </c>
      <c r="B13">
        <v>996</v>
      </c>
      <c r="C13">
        <v>-53</v>
      </c>
      <c r="D13">
        <v>270840</v>
      </c>
      <c r="E13">
        <f>otw1_[[#This Row],[sensortime]]-143864</f>
        <v>126976</v>
      </c>
      <c r="F13">
        <v>4</v>
      </c>
      <c r="G13">
        <v>990</v>
      </c>
      <c r="H13">
        <v>-54</v>
      </c>
      <c r="I13">
        <v>287224</v>
      </c>
      <c r="J13">
        <f>otw2_4[[#This Row],[sensortime]]-153080</f>
        <v>134144</v>
      </c>
      <c r="K13">
        <v>-10</v>
      </c>
      <c r="L13">
        <v>981</v>
      </c>
      <c r="M13">
        <v>-70</v>
      </c>
      <c r="N13">
        <v>271864</v>
      </c>
      <c r="O13">
        <f>otw3_[[#This Row],[sensortime]]-135672</f>
        <v>136192</v>
      </c>
      <c r="R13">
        <f>(otw1_[[#This Row],[time]]+otw2_4[[#This Row],[time]]+otw3_[[#This Row],[time]])/3</f>
        <v>132437.33333333334</v>
      </c>
      <c r="S13">
        <f>(otw1_[[#This Row],[x]]+otw2_4[[#This Row],[x]]+otw3_[[#This Row],[x]])/3</f>
        <v>-1.6666666666666667</v>
      </c>
      <c r="T13" s="13">
        <f>(otw1_[[#This Row],[y]]+otw2_4[[#This Row],[y]]+otw3_[[#This Row],[y]])/3</f>
        <v>989</v>
      </c>
      <c r="U13">
        <f>(otw1_[[#This Row],[z]]+otw2_4[[#This Row],[z]]+otw3_[[#This Row],[z]])/3</f>
        <v>-59</v>
      </c>
    </row>
    <row r="14" spans="1:21">
      <c r="A14">
        <v>-6</v>
      </c>
      <c r="B14">
        <v>993</v>
      </c>
      <c r="C14">
        <v>-45</v>
      </c>
      <c r="D14">
        <v>281080</v>
      </c>
      <c r="E14">
        <f>otw1_[[#This Row],[sensortime]]-143864</f>
        <v>137216</v>
      </c>
      <c r="F14">
        <v>-7</v>
      </c>
      <c r="G14">
        <v>996</v>
      </c>
      <c r="H14">
        <v>-37</v>
      </c>
      <c r="I14">
        <v>297464</v>
      </c>
      <c r="J14">
        <f>otw2_4[[#This Row],[sensortime]]-153080</f>
        <v>144384</v>
      </c>
      <c r="K14">
        <v>1</v>
      </c>
      <c r="L14">
        <v>1000</v>
      </c>
      <c r="M14">
        <v>-59</v>
      </c>
      <c r="N14">
        <v>282104</v>
      </c>
      <c r="O14">
        <f>otw3_[[#This Row],[sensortime]]-135672</f>
        <v>146432</v>
      </c>
      <c r="R14">
        <f>(otw1_[[#This Row],[time]]+otw2_4[[#This Row],[time]]+otw3_[[#This Row],[time]])/3</f>
        <v>142677.33333333334</v>
      </c>
      <c r="S14">
        <f>(otw1_[[#This Row],[x]]+otw2_4[[#This Row],[x]]+otw3_[[#This Row],[x]])/3</f>
        <v>-4</v>
      </c>
      <c r="T14" s="13">
        <f>(otw1_[[#This Row],[y]]+otw2_4[[#This Row],[y]]+otw3_[[#This Row],[y]])/3</f>
        <v>996.33333333333337</v>
      </c>
      <c r="U14">
        <f>(otw1_[[#This Row],[z]]+otw2_4[[#This Row],[z]]+otw3_[[#This Row],[z]])/3</f>
        <v>-47</v>
      </c>
    </row>
    <row r="15" spans="1:21">
      <c r="A15">
        <v>1</v>
      </c>
      <c r="B15">
        <v>1001</v>
      </c>
      <c r="C15">
        <v>-50</v>
      </c>
      <c r="D15">
        <v>292344</v>
      </c>
      <c r="E15">
        <f>otw1_[[#This Row],[sensortime]]-143864</f>
        <v>148480</v>
      </c>
      <c r="F15">
        <v>2</v>
      </c>
      <c r="G15">
        <v>989</v>
      </c>
      <c r="H15">
        <v>-64</v>
      </c>
      <c r="I15">
        <v>307704</v>
      </c>
      <c r="J15">
        <f>otw2_4[[#This Row],[sensortime]]-153080</f>
        <v>154624</v>
      </c>
      <c r="K15">
        <v>8</v>
      </c>
      <c r="L15">
        <v>1003</v>
      </c>
      <c r="M15">
        <v>-48</v>
      </c>
      <c r="N15">
        <v>294392</v>
      </c>
      <c r="O15">
        <f>otw3_[[#This Row],[sensortime]]-135672</f>
        <v>158720</v>
      </c>
      <c r="R15">
        <f>(otw1_[[#This Row],[time]]+otw2_4[[#This Row],[time]]+otw3_[[#This Row],[time]])/3</f>
        <v>153941.33333333334</v>
      </c>
      <c r="S15">
        <f>(otw1_[[#This Row],[x]]+otw2_4[[#This Row],[x]]+otw3_[[#This Row],[x]])/3</f>
        <v>3.6666666666666665</v>
      </c>
      <c r="T15" s="13">
        <f>(otw1_[[#This Row],[y]]+otw2_4[[#This Row],[y]]+otw3_[[#This Row],[y]])/3</f>
        <v>997.66666666666663</v>
      </c>
      <c r="U15">
        <f>(otw1_[[#This Row],[z]]+otw2_4[[#This Row],[z]]+otw3_[[#This Row],[z]])/3</f>
        <v>-54</v>
      </c>
    </row>
    <row r="16" spans="1:21">
      <c r="A16">
        <v>-3</v>
      </c>
      <c r="B16">
        <v>990</v>
      </c>
      <c r="C16">
        <v>-69</v>
      </c>
      <c r="D16">
        <v>307704</v>
      </c>
      <c r="E16">
        <f>otw1_[[#This Row],[sensortime]]-143864</f>
        <v>163840</v>
      </c>
      <c r="F16">
        <v>-5</v>
      </c>
      <c r="G16">
        <v>1001</v>
      </c>
      <c r="H16">
        <v>-34</v>
      </c>
      <c r="I16">
        <v>319992</v>
      </c>
      <c r="J16">
        <f>otw2_4[[#This Row],[sensortime]]-153080</f>
        <v>166912</v>
      </c>
      <c r="K16">
        <v>7</v>
      </c>
      <c r="L16">
        <v>994</v>
      </c>
      <c r="M16">
        <v>-33</v>
      </c>
      <c r="N16">
        <v>306680</v>
      </c>
      <c r="O16">
        <f>otw3_[[#This Row],[sensortime]]-135672</f>
        <v>171008</v>
      </c>
      <c r="R16">
        <f>(otw1_[[#This Row],[time]]+otw2_4[[#This Row],[time]]+otw3_[[#This Row],[time]])/3</f>
        <v>167253.33333333334</v>
      </c>
      <c r="S16">
        <f>(otw1_[[#This Row],[x]]+otw2_4[[#This Row],[x]]+otw3_[[#This Row],[x]])/3</f>
        <v>-0.33333333333333331</v>
      </c>
      <c r="T16" s="13">
        <f>(otw1_[[#This Row],[y]]+otw2_4[[#This Row],[y]]+otw3_[[#This Row],[y]])/3</f>
        <v>995</v>
      </c>
      <c r="U16">
        <f>(otw1_[[#This Row],[z]]+otw2_4[[#This Row],[z]]+otw3_[[#This Row],[z]])/3</f>
        <v>-45.333333333333336</v>
      </c>
    </row>
    <row r="17" spans="1:21">
      <c r="A17">
        <v>0</v>
      </c>
      <c r="B17">
        <v>1009</v>
      </c>
      <c r="C17">
        <v>-16</v>
      </c>
      <c r="D17">
        <v>318968</v>
      </c>
      <c r="E17">
        <f>otw1_[[#This Row],[sensortime]]-143864</f>
        <v>175104</v>
      </c>
      <c r="F17">
        <v>5</v>
      </c>
      <c r="G17">
        <v>974</v>
      </c>
      <c r="H17">
        <v>-21</v>
      </c>
      <c r="I17">
        <v>330232</v>
      </c>
      <c r="J17">
        <f>otw2_4[[#This Row],[sensortime]]-153080</f>
        <v>177152</v>
      </c>
      <c r="K17">
        <v>-5</v>
      </c>
      <c r="L17">
        <v>986</v>
      </c>
      <c r="M17">
        <v>-50</v>
      </c>
      <c r="N17">
        <v>316920</v>
      </c>
      <c r="O17">
        <f>otw3_[[#This Row],[sensortime]]-135672</f>
        <v>181248</v>
      </c>
      <c r="R17">
        <f>(otw1_[[#This Row],[time]]+otw2_4[[#This Row],[time]]+otw3_[[#This Row],[time]])/3</f>
        <v>177834.66666666666</v>
      </c>
      <c r="S17">
        <f>(otw1_[[#This Row],[x]]+otw2_4[[#This Row],[x]]+otw3_[[#This Row],[x]])/3</f>
        <v>0</v>
      </c>
      <c r="T17" s="13">
        <f>(otw1_[[#This Row],[y]]+otw2_4[[#This Row],[y]]+otw3_[[#This Row],[y]])/3</f>
        <v>989.66666666666663</v>
      </c>
      <c r="U17">
        <f>(otw1_[[#This Row],[z]]+otw2_4[[#This Row],[z]]+otw3_[[#This Row],[z]])/3</f>
        <v>-29</v>
      </c>
    </row>
    <row r="18" spans="1:21">
      <c r="A18">
        <v>-4</v>
      </c>
      <c r="B18">
        <v>998</v>
      </c>
      <c r="C18">
        <v>-54</v>
      </c>
      <c r="D18">
        <v>330232</v>
      </c>
      <c r="E18">
        <f>otw1_[[#This Row],[sensortime]]-143864</f>
        <v>186368</v>
      </c>
      <c r="F18">
        <v>-1</v>
      </c>
      <c r="G18">
        <v>994</v>
      </c>
      <c r="H18">
        <v>-48</v>
      </c>
      <c r="I18">
        <v>343544</v>
      </c>
      <c r="J18">
        <f>otw2_4[[#This Row],[sensortime]]-153080</f>
        <v>190464</v>
      </c>
      <c r="K18">
        <v>-4</v>
      </c>
      <c r="L18">
        <v>1000</v>
      </c>
      <c r="M18">
        <v>-49</v>
      </c>
      <c r="N18">
        <v>327160</v>
      </c>
      <c r="O18">
        <f>otw3_[[#This Row],[sensortime]]-135672</f>
        <v>191488</v>
      </c>
      <c r="R18">
        <f>(otw1_[[#This Row],[time]]+otw2_4[[#This Row],[time]]+otw3_[[#This Row],[time]])/3</f>
        <v>189440</v>
      </c>
      <c r="S18">
        <f>(otw1_[[#This Row],[x]]+otw2_4[[#This Row],[x]]+otw3_[[#This Row],[x]])/3</f>
        <v>-3</v>
      </c>
      <c r="T18" s="13">
        <f>(otw1_[[#This Row],[y]]+otw2_4[[#This Row],[y]]+otw3_[[#This Row],[y]])/3</f>
        <v>997.33333333333337</v>
      </c>
      <c r="U18">
        <f>(otw1_[[#This Row],[z]]+otw2_4[[#This Row],[z]]+otw3_[[#This Row],[z]])/3</f>
        <v>-50.333333333333336</v>
      </c>
    </row>
    <row r="19" spans="1:21">
      <c r="A19">
        <v>-5</v>
      </c>
      <c r="B19">
        <v>998</v>
      </c>
      <c r="C19">
        <v>-52</v>
      </c>
      <c r="D19">
        <v>340472</v>
      </c>
      <c r="E19">
        <f>otw1_[[#This Row],[sensortime]]-143864</f>
        <v>196608</v>
      </c>
      <c r="F19">
        <v>4</v>
      </c>
      <c r="G19">
        <v>1003</v>
      </c>
      <c r="H19">
        <v>-60</v>
      </c>
      <c r="I19">
        <v>353784</v>
      </c>
      <c r="J19">
        <f>otw2_4[[#This Row],[sensortime]]-153080</f>
        <v>200704</v>
      </c>
      <c r="K19">
        <v>-3</v>
      </c>
      <c r="L19">
        <v>993</v>
      </c>
      <c r="M19">
        <v>-53</v>
      </c>
      <c r="N19">
        <v>337400</v>
      </c>
      <c r="O19">
        <f>otw3_[[#This Row],[sensortime]]-135672</f>
        <v>201728</v>
      </c>
      <c r="R19">
        <f>(otw1_[[#This Row],[time]]+otw2_4[[#This Row],[time]]+otw3_[[#This Row],[time]])/3</f>
        <v>199680</v>
      </c>
      <c r="S19">
        <f>(otw1_[[#This Row],[x]]+otw2_4[[#This Row],[x]]+otw3_[[#This Row],[x]])/3</f>
        <v>-1.3333333333333333</v>
      </c>
      <c r="T19" s="13">
        <f>(otw1_[[#This Row],[y]]+otw2_4[[#This Row],[y]]+otw3_[[#This Row],[y]])/3</f>
        <v>998</v>
      </c>
      <c r="U19">
        <f>(otw1_[[#This Row],[z]]+otw2_4[[#This Row],[z]]+otw3_[[#This Row],[z]])/3</f>
        <v>-55</v>
      </c>
    </row>
    <row r="20" spans="1:21">
      <c r="A20">
        <v>12</v>
      </c>
      <c r="B20">
        <v>1053</v>
      </c>
      <c r="C20">
        <v>-20</v>
      </c>
      <c r="D20">
        <v>351736</v>
      </c>
      <c r="E20">
        <f>otw1_[[#This Row],[sensortime]]-143864</f>
        <v>207872</v>
      </c>
      <c r="F20">
        <v>-2</v>
      </c>
      <c r="G20">
        <v>999</v>
      </c>
      <c r="H20">
        <v>-32</v>
      </c>
      <c r="I20">
        <v>365048</v>
      </c>
      <c r="J20">
        <f>otw2_4[[#This Row],[sensortime]]-153080</f>
        <v>211968</v>
      </c>
      <c r="K20">
        <v>6</v>
      </c>
      <c r="L20">
        <v>1013</v>
      </c>
      <c r="M20">
        <v>-35</v>
      </c>
      <c r="N20">
        <v>347640</v>
      </c>
      <c r="O20">
        <f>otw3_[[#This Row],[sensortime]]-135672</f>
        <v>211968</v>
      </c>
      <c r="R20">
        <f>(otw1_[[#This Row],[time]]+otw2_4[[#This Row],[time]]+otw3_[[#This Row],[time]])/3</f>
        <v>210602.66666666666</v>
      </c>
      <c r="S20">
        <f>(otw1_[[#This Row],[x]]+otw2_4[[#This Row],[x]]+otw3_[[#This Row],[x]])/3</f>
        <v>5.333333333333333</v>
      </c>
      <c r="T20" s="13">
        <f>(otw1_[[#This Row],[y]]+otw2_4[[#This Row],[y]]+otw3_[[#This Row],[y]])/3</f>
        <v>1021.6666666666666</v>
      </c>
      <c r="U20">
        <f>(otw1_[[#This Row],[z]]+otw2_4[[#This Row],[z]]+otw3_[[#This Row],[z]])/3</f>
        <v>-29</v>
      </c>
    </row>
    <row r="21" spans="1:21">
      <c r="A21">
        <v>1</v>
      </c>
      <c r="B21">
        <v>963</v>
      </c>
      <c r="C21">
        <v>107</v>
      </c>
      <c r="D21">
        <v>361976</v>
      </c>
      <c r="E21">
        <f>otw1_[[#This Row],[sensortime]]-143864</f>
        <v>218112</v>
      </c>
      <c r="F21">
        <v>7</v>
      </c>
      <c r="G21">
        <v>940</v>
      </c>
      <c r="H21">
        <v>88</v>
      </c>
      <c r="I21">
        <v>375288</v>
      </c>
      <c r="J21">
        <f>otw2_4[[#This Row],[sensortime]]-153080</f>
        <v>222208</v>
      </c>
      <c r="K21">
        <v>-5</v>
      </c>
      <c r="L21">
        <v>981</v>
      </c>
      <c r="M21">
        <v>-50</v>
      </c>
      <c r="N21">
        <v>357880</v>
      </c>
      <c r="O21">
        <f>otw3_[[#This Row],[sensortime]]-135672</f>
        <v>222208</v>
      </c>
      <c r="R21">
        <f>(otw1_[[#This Row],[time]]+otw2_4[[#This Row],[time]]+otw3_[[#This Row],[time]])/3</f>
        <v>220842.66666666666</v>
      </c>
      <c r="S21">
        <f>(otw1_[[#This Row],[x]]+otw2_4[[#This Row],[x]]+otw3_[[#This Row],[x]])/3</f>
        <v>1</v>
      </c>
      <c r="T21" s="13">
        <f>(otw1_[[#This Row],[y]]+otw2_4[[#This Row],[y]]+otw3_[[#This Row],[y]])/3</f>
        <v>961.33333333333337</v>
      </c>
      <c r="U21">
        <f>(otw1_[[#This Row],[z]]+otw2_4[[#This Row],[z]]+otw3_[[#This Row],[z]])/3</f>
        <v>48.333333333333336</v>
      </c>
    </row>
    <row r="22" spans="1:21">
      <c r="A22">
        <v>0</v>
      </c>
      <c r="B22">
        <v>985</v>
      </c>
      <c r="C22">
        <v>104</v>
      </c>
      <c r="D22">
        <v>372216</v>
      </c>
      <c r="E22">
        <f>otw1_[[#This Row],[sensortime]]-143864</f>
        <v>228352</v>
      </c>
      <c r="K22">
        <v>-4</v>
      </c>
      <c r="L22">
        <v>958</v>
      </c>
      <c r="M22">
        <v>-105</v>
      </c>
      <c r="N22">
        <v>369144</v>
      </c>
      <c r="O22">
        <f>otw3_[[#This Row],[sensortime]]-135672</f>
        <v>233472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54708-9D70-4A0A-90DC-CD6C43B92DF2}">
  <sheetPr codeName="Arkusz1"/>
  <dimension ref="A1:W38"/>
  <sheetViews>
    <sheetView tabSelected="1" topLeftCell="I1" zoomScale="85" zoomScaleNormal="85" workbookViewId="0">
      <selection activeCell="W28" sqref="W28"/>
    </sheetView>
  </sheetViews>
  <sheetFormatPr defaultRowHeight="14.4"/>
  <cols>
    <col min="1" max="4" width="10.6640625" bestFit="1" customWidth="1"/>
    <col min="5" max="5" width="10.6640625" customWidth="1"/>
    <col min="7" max="10" width="10.6640625" bestFit="1" customWidth="1"/>
    <col min="11" max="11" width="10.6640625" customWidth="1"/>
    <col min="13" max="16" width="10.6640625" bestFit="1" customWidth="1"/>
    <col min="19" max="19" width="13.10937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5</v>
      </c>
      <c r="G1" t="s">
        <v>0</v>
      </c>
      <c r="H1" t="s">
        <v>1</v>
      </c>
      <c r="I1" t="s">
        <v>2</v>
      </c>
      <c r="J1" t="s">
        <v>3</v>
      </c>
      <c r="K1" t="s">
        <v>5</v>
      </c>
      <c r="M1" t="s">
        <v>0</v>
      </c>
      <c r="N1" t="s">
        <v>1</v>
      </c>
      <c r="O1" t="s">
        <v>2</v>
      </c>
      <c r="P1" t="s">
        <v>3</v>
      </c>
      <c r="Q1" t="s">
        <v>5</v>
      </c>
      <c r="S1" t="s">
        <v>6</v>
      </c>
      <c r="T1" s="12" t="s">
        <v>5</v>
      </c>
      <c r="U1" s="10" t="s">
        <v>0</v>
      </c>
      <c r="V1" s="11" t="s">
        <v>1</v>
      </c>
      <c r="W1" s="11" t="s">
        <v>2</v>
      </c>
    </row>
    <row r="2" spans="1:23">
      <c r="A2">
        <v>0</v>
      </c>
      <c r="B2">
        <v>985</v>
      </c>
      <c r="C2">
        <v>117</v>
      </c>
      <c r="D2">
        <v>138744</v>
      </c>
      <c r="E2" s="13">
        <f>zam1[[#This Row],[sensortime]]-138744</f>
        <v>0</v>
      </c>
      <c r="G2">
        <v>-3</v>
      </c>
      <c r="H2">
        <v>986</v>
      </c>
      <c r="I2">
        <v>116</v>
      </c>
      <c r="J2">
        <v>139768</v>
      </c>
      <c r="K2" s="13">
        <f>zam2[[#This Row],[sensortime]]-139768</f>
        <v>0</v>
      </c>
      <c r="L2" s="2"/>
      <c r="M2">
        <v>-2</v>
      </c>
      <c r="N2">
        <v>985</v>
      </c>
      <c r="O2">
        <v>114</v>
      </c>
      <c r="P2">
        <v>131576</v>
      </c>
      <c r="Q2" s="13">
        <f>zam3[[#This Row],[sensortime]]-131576</f>
        <v>0</v>
      </c>
      <c r="T2">
        <f>(zam3[[#This Row],[time '[ms']]]+zam2[[#This Row],[time '[ms']]]+zam1[[#This Row],[time '[ms']]])/3</f>
        <v>0</v>
      </c>
      <c r="U2">
        <f>(zam1[[#This Row],[x]]+zam2[[#This Row],[x]]+zam3[[#This Row],[x]])/3</f>
        <v>-1.6666666666666667</v>
      </c>
      <c r="V2" s="13">
        <f>(zam1[[#This Row],[y]]+zam2[[#This Row],[y]]+zam3[[#This Row],[y]])/3</f>
        <v>985.33333333333337</v>
      </c>
      <c r="W2">
        <f>(zam1[[#This Row],[z]]+zam2[[#This Row],[z]]+zam3[[#This Row],[z]])/3</f>
        <v>115.66666666666667</v>
      </c>
    </row>
    <row r="3" spans="1:23">
      <c r="A3">
        <v>-1</v>
      </c>
      <c r="B3">
        <v>985</v>
      </c>
      <c r="C3">
        <v>117</v>
      </c>
      <c r="D3">
        <v>148984</v>
      </c>
      <c r="E3" s="13">
        <f>zam1[[#This Row],[sensortime]]-138744</f>
        <v>10240</v>
      </c>
      <c r="G3">
        <v>-2</v>
      </c>
      <c r="H3">
        <v>986</v>
      </c>
      <c r="I3">
        <v>119</v>
      </c>
      <c r="J3">
        <v>153080</v>
      </c>
      <c r="K3" s="13">
        <f>zam2[[#This Row],[sensortime]]-139768</f>
        <v>13312</v>
      </c>
      <c r="L3" s="2"/>
      <c r="M3">
        <v>-2</v>
      </c>
      <c r="N3">
        <v>985</v>
      </c>
      <c r="O3">
        <v>116</v>
      </c>
      <c r="P3">
        <v>141816</v>
      </c>
      <c r="Q3" s="13">
        <f>zam3[[#This Row],[sensortime]]-131576</f>
        <v>10240</v>
      </c>
      <c r="T3">
        <f>(zam3[[#This Row],[time '[ms']]]+zam2[[#This Row],[time '[ms']]]+zam1[[#This Row],[time '[ms']]])/3</f>
        <v>11264</v>
      </c>
      <c r="U3">
        <f>(zam1[[#This Row],[x]]+zam2[[#This Row],[x]]+zam3[[#This Row],[x]])/3</f>
        <v>-1.6666666666666667</v>
      </c>
      <c r="V3" s="13">
        <f>(zam1[[#This Row],[y]]+zam2[[#This Row],[y]]+zam3[[#This Row],[y]])/3</f>
        <v>985.33333333333337</v>
      </c>
      <c r="W3">
        <f>(zam1[[#This Row],[z]]+zam2[[#This Row],[z]]+zam3[[#This Row],[z]])/3</f>
        <v>117.33333333333333</v>
      </c>
    </row>
    <row r="4" spans="1:23">
      <c r="A4">
        <v>-1</v>
      </c>
      <c r="B4">
        <v>947</v>
      </c>
      <c r="C4">
        <v>110</v>
      </c>
      <c r="D4">
        <v>163320</v>
      </c>
      <c r="E4" s="13">
        <f>zam1[[#This Row],[sensortime]]-138744</f>
        <v>24576</v>
      </c>
      <c r="G4">
        <v>-2</v>
      </c>
      <c r="H4">
        <v>985</v>
      </c>
      <c r="I4">
        <v>116</v>
      </c>
      <c r="J4">
        <v>164344</v>
      </c>
      <c r="K4" s="13">
        <f>zam2[[#This Row],[sensortime]]-139768</f>
        <v>24576</v>
      </c>
      <c r="L4" s="2"/>
      <c r="M4">
        <v>-1</v>
      </c>
      <c r="N4">
        <v>966</v>
      </c>
      <c r="O4">
        <v>86</v>
      </c>
      <c r="P4">
        <v>158200</v>
      </c>
      <c r="Q4" s="13">
        <f>zam3[[#This Row],[sensortime]]-131576</f>
        <v>26624</v>
      </c>
      <c r="T4">
        <f>(zam3[[#This Row],[time '[ms']]]+zam2[[#This Row],[time '[ms']]]+zam1[[#This Row],[time '[ms']]])/3</f>
        <v>25258.666666666668</v>
      </c>
      <c r="U4">
        <f>(zam1[[#This Row],[x]]+zam2[[#This Row],[x]]+zam3[[#This Row],[x]])/3</f>
        <v>-1.3333333333333333</v>
      </c>
      <c r="V4" s="13">
        <f>(zam1[[#This Row],[y]]+zam2[[#This Row],[y]]+zam3[[#This Row],[y]])/3</f>
        <v>966</v>
      </c>
      <c r="W4">
        <f>(zam1[[#This Row],[z]]+zam2[[#This Row],[z]]+zam3[[#This Row],[z]])/3</f>
        <v>104</v>
      </c>
    </row>
    <row r="5" spans="1:23">
      <c r="A5">
        <v>-7</v>
      </c>
      <c r="B5">
        <v>981</v>
      </c>
      <c r="C5">
        <v>-17</v>
      </c>
      <c r="D5">
        <v>173560</v>
      </c>
      <c r="E5" s="13">
        <f>zam1[[#This Row],[sensortime]]-138744</f>
        <v>34816</v>
      </c>
      <c r="G5">
        <v>-2</v>
      </c>
      <c r="H5">
        <v>993</v>
      </c>
      <c r="I5">
        <v>46</v>
      </c>
      <c r="J5">
        <v>174584</v>
      </c>
      <c r="K5" s="13">
        <f>zam2[[#This Row],[sensortime]]-139768</f>
        <v>34816</v>
      </c>
      <c r="L5" s="3"/>
      <c r="M5">
        <v>1</v>
      </c>
      <c r="N5">
        <v>1003</v>
      </c>
      <c r="O5">
        <v>-102</v>
      </c>
      <c r="P5">
        <v>169464</v>
      </c>
      <c r="Q5" s="13">
        <f>zam3[[#This Row],[sensortime]]-131576</f>
        <v>37888</v>
      </c>
      <c r="T5">
        <f>(zam3[[#This Row],[time '[ms']]]+zam2[[#This Row],[time '[ms']]]+zam1[[#This Row],[time '[ms']]])/3</f>
        <v>35840</v>
      </c>
      <c r="U5">
        <f>(zam1[[#This Row],[x]]+zam2[[#This Row],[x]]+zam3[[#This Row],[x]])/3</f>
        <v>-2.6666666666666665</v>
      </c>
      <c r="V5" s="13">
        <f>(zam1[[#This Row],[y]]+zam2[[#This Row],[y]]+zam3[[#This Row],[y]])/3</f>
        <v>992.33333333333337</v>
      </c>
      <c r="W5">
        <f>(zam1[[#This Row],[z]]+zam2[[#This Row],[z]]+zam3[[#This Row],[z]])/3</f>
        <v>-24.333333333333332</v>
      </c>
    </row>
    <row r="6" spans="1:23">
      <c r="A6">
        <v>-9</v>
      </c>
      <c r="B6">
        <v>986</v>
      </c>
      <c r="C6">
        <v>-91</v>
      </c>
      <c r="D6">
        <v>183800</v>
      </c>
      <c r="E6" s="13">
        <f>zam1[[#This Row],[sensortime]]-138744</f>
        <v>45056</v>
      </c>
      <c r="G6">
        <v>2</v>
      </c>
      <c r="H6">
        <v>1015</v>
      </c>
      <c r="I6">
        <v>-58</v>
      </c>
      <c r="J6">
        <v>184824</v>
      </c>
      <c r="K6" s="13">
        <f>zam2[[#This Row],[sensortime]]-139768</f>
        <v>45056</v>
      </c>
      <c r="L6" s="4"/>
      <c r="M6">
        <v>-12</v>
      </c>
      <c r="N6">
        <v>997</v>
      </c>
      <c r="O6">
        <v>-2</v>
      </c>
      <c r="P6">
        <v>179704</v>
      </c>
      <c r="Q6" s="13">
        <f>zam3[[#This Row],[sensortime]]-131576</f>
        <v>48128</v>
      </c>
      <c r="T6">
        <f>(zam3[[#This Row],[time '[ms']]]+zam2[[#This Row],[time '[ms']]]+zam1[[#This Row],[time '[ms']]])/3</f>
        <v>46080</v>
      </c>
      <c r="U6">
        <f>(zam1[[#This Row],[x]]+zam2[[#This Row],[x]]+zam3[[#This Row],[x]])/3</f>
        <v>-6.333333333333333</v>
      </c>
      <c r="V6" s="13">
        <f>(zam1[[#This Row],[y]]+zam2[[#This Row],[y]]+zam3[[#This Row],[y]])/3</f>
        <v>999.33333333333337</v>
      </c>
      <c r="W6">
        <f>(zam1[[#This Row],[z]]+zam2[[#This Row],[z]]+zam3[[#This Row],[z]])/3</f>
        <v>-50.333333333333336</v>
      </c>
    </row>
    <row r="7" spans="1:23">
      <c r="A7">
        <v>-2</v>
      </c>
      <c r="B7">
        <v>956</v>
      </c>
      <c r="C7">
        <v>-33</v>
      </c>
      <c r="D7">
        <v>194040</v>
      </c>
      <c r="E7" s="13">
        <f>zam1[[#This Row],[sensortime]]-138744</f>
        <v>55296</v>
      </c>
      <c r="G7">
        <v>-7</v>
      </c>
      <c r="H7">
        <v>975</v>
      </c>
      <c r="I7">
        <v>-56</v>
      </c>
      <c r="J7">
        <v>195064</v>
      </c>
      <c r="K7" s="13">
        <f>zam2[[#This Row],[sensortime]]-139768</f>
        <v>55296</v>
      </c>
      <c r="L7" s="4"/>
      <c r="M7">
        <v>-3</v>
      </c>
      <c r="N7">
        <v>990</v>
      </c>
      <c r="O7">
        <v>-53</v>
      </c>
      <c r="P7">
        <v>190968</v>
      </c>
      <c r="Q7" s="13">
        <f>zam3[[#This Row],[sensortime]]-131576</f>
        <v>59392</v>
      </c>
      <c r="T7">
        <f>(zam3[[#This Row],[time '[ms']]]+zam2[[#This Row],[time '[ms']]]+zam1[[#This Row],[time '[ms']]])/3</f>
        <v>56661.333333333336</v>
      </c>
      <c r="U7">
        <f>(zam1[[#This Row],[x]]+zam2[[#This Row],[x]]+zam3[[#This Row],[x]])/3</f>
        <v>-4</v>
      </c>
      <c r="V7" s="13">
        <f>(zam1[[#This Row],[y]]+zam2[[#This Row],[y]]+zam3[[#This Row],[y]])/3</f>
        <v>973.66666666666663</v>
      </c>
      <c r="W7">
        <f>(zam1[[#This Row],[z]]+zam2[[#This Row],[z]]+zam3[[#This Row],[z]])/3</f>
        <v>-47.333333333333336</v>
      </c>
    </row>
    <row r="8" spans="1:23">
      <c r="A8">
        <v>1</v>
      </c>
      <c r="B8">
        <v>1011</v>
      </c>
      <c r="C8">
        <v>-46</v>
      </c>
      <c r="D8">
        <v>204280</v>
      </c>
      <c r="E8" s="13">
        <f>zam1[[#This Row],[sensortime]]-138744</f>
        <v>65536</v>
      </c>
      <c r="G8">
        <v>-6</v>
      </c>
      <c r="H8">
        <v>997</v>
      </c>
      <c r="I8">
        <v>-48</v>
      </c>
      <c r="J8">
        <v>205304</v>
      </c>
      <c r="K8" s="13">
        <f>zam2[[#This Row],[sensortime]]-139768</f>
        <v>65536</v>
      </c>
      <c r="L8" s="5"/>
      <c r="M8">
        <v>2</v>
      </c>
      <c r="N8">
        <v>996</v>
      </c>
      <c r="O8">
        <v>-62</v>
      </c>
      <c r="P8">
        <v>202232</v>
      </c>
      <c r="Q8" s="13">
        <f>zam3[[#This Row],[sensortime]]-131576</f>
        <v>70656</v>
      </c>
      <c r="T8">
        <f>(zam3[[#This Row],[time '[ms']]]+zam2[[#This Row],[time '[ms']]]+zam1[[#This Row],[time '[ms']]])/3</f>
        <v>67242.666666666672</v>
      </c>
      <c r="U8">
        <f>(zam1[[#This Row],[x]]+zam2[[#This Row],[x]]+zam3[[#This Row],[x]])/3</f>
        <v>-1</v>
      </c>
      <c r="V8" s="13">
        <f>(zam1[[#This Row],[y]]+zam2[[#This Row],[y]]+zam3[[#This Row],[y]])/3</f>
        <v>1001.3333333333334</v>
      </c>
      <c r="W8">
        <f>(zam1[[#This Row],[z]]+zam2[[#This Row],[z]]+zam3[[#This Row],[z]])/3</f>
        <v>-52</v>
      </c>
    </row>
    <row r="9" spans="1:23">
      <c r="A9">
        <v>-12</v>
      </c>
      <c r="B9">
        <v>977</v>
      </c>
      <c r="C9">
        <v>-79</v>
      </c>
      <c r="D9">
        <v>214520</v>
      </c>
      <c r="E9" s="13">
        <f>zam1[[#This Row],[sensortime]]-138744</f>
        <v>75776</v>
      </c>
      <c r="G9">
        <v>6</v>
      </c>
      <c r="H9">
        <v>988</v>
      </c>
      <c r="I9">
        <v>-42</v>
      </c>
      <c r="J9">
        <v>215544</v>
      </c>
      <c r="K9" s="13">
        <f>zam2[[#This Row],[sensortime]]-139768</f>
        <v>75776</v>
      </c>
      <c r="L9" s="6"/>
      <c r="M9">
        <v>9</v>
      </c>
      <c r="N9">
        <v>983</v>
      </c>
      <c r="O9">
        <v>-55</v>
      </c>
      <c r="P9">
        <v>212472</v>
      </c>
      <c r="Q9" s="13">
        <f>zam3[[#This Row],[sensortime]]-131576</f>
        <v>80896</v>
      </c>
      <c r="T9">
        <f>(zam3[[#This Row],[time '[ms']]]+zam2[[#This Row],[time '[ms']]]+zam1[[#This Row],[time '[ms']]])/3</f>
        <v>77482.666666666672</v>
      </c>
      <c r="U9">
        <f>(zam1[[#This Row],[x]]+zam2[[#This Row],[x]]+zam3[[#This Row],[x]])/3</f>
        <v>1</v>
      </c>
      <c r="V9" s="13">
        <f>(zam1[[#This Row],[y]]+zam2[[#This Row],[y]]+zam3[[#This Row],[y]])/3</f>
        <v>982.66666666666663</v>
      </c>
      <c r="W9">
        <f>(zam1[[#This Row],[z]]+zam2[[#This Row],[z]]+zam3[[#This Row],[z]])/3</f>
        <v>-58.666666666666664</v>
      </c>
    </row>
    <row r="10" spans="1:23">
      <c r="A10">
        <v>-2</v>
      </c>
      <c r="B10">
        <v>995</v>
      </c>
      <c r="C10">
        <v>-54</v>
      </c>
      <c r="D10">
        <v>224760</v>
      </c>
      <c r="E10" s="13">
        <f>zam1[[#This Row],[sensortime]]-138744</f>
        <v>86016</v>
      </c>
      <c r="G10">
        <v>3</v>
      </c>
      <c r="H10">
        <v>1010</v>
      </c>
      <c r="I10">
        <v>-66</v>
      </c>
      <c r="J10">
        <v>225784</v>
      </c>
      <c r="K10" s="13">
        <f>zam2[[#This Row],[sensortime]]-139768</f>
        <v>86016</v>
      </c>
      <c r="L10" s="7"/>
      <c r="M10">
        <v>2</v>
      </c>
      <c r="N10">
        <v>980</v>
      </c>
      <c r="O10">
        <v>-30</v>
      </c>
      <c r="P10">
        <v>222712</v>
      </c>
      <c r="Q10" s="13">
        <f>zam3[[#This Row],[sensortime]]-131576</f>
        <v>91136</v>
      </c>
      <c r="T10">
        <f>(zam3[[#This Row],[time '[ms']]]+zam2[[#This Row],[time '[ms']]]+zam1[[#This Row],[time '[ms']]])/3</f>
        <v>87722.666666666672</v>
      </c>
      <c r="U10">
        <f>(zam1[[#This Row],[x]]+zam2[[#This Row],[x]]+zam3[[#This Row],[x]])/3</f>
        <v>1</v>
      </c>
      <c r="V10" s="13">
        <f>(zam1[[#This Row],[y]]+zam2[[#This Row],[y]]+zam3[[#This Row],[y]])/3</f>
        <v>995</v>
      </c>
      <c r="W10">
        <f>(zam1[[#This Row],[z]]+zam2[[#This Row],[z]]+zam3[[#This Row],[z]])/3</f>
        <v>-50</v>
      </c>
    </row>
    <row r="11" spans="1:23">
      <c r="A11">
        <v>6</v>
      </c>
      <c r="B11">
        <v>995</v>
      </c>
      <c r="C11">
        <v>-55</v>
      </c>
      <c r="D11">
        <v>235000</v>
      </c>
      <c r="E11" s="13">
        <f>zam1[[#This Row],[sensortime]]-138744</f>
        <v>96256</v>
      </c>
      <c r="G11">
        <v>0</v>
      </c>
      <c r="H11">
        <v>992</v>
      </c>
      <c r="I11">
        <v>-52</v>
      </c>
      <c r="J11">
        <v>236024</v>
      </c>
      <c r="K11" s="13">
        <f>zam2[[#This Row],[sensortime]]-139768</f>
        <v>96256</v>
      </c>
      <c r="L11" s="7"/>
      <c r="M11">
        <v>-5</v>
      </c>
      <c r="N11">
        <v>991</v>
      </c>
      <c r="O11">
        <v>-65</v>
      </c>
      <c r="P11">
        <v>232952</v>
      </c>
      <c r="Q11" s="13">
        <f>zam3[[#This Row],[sensortime]]-131576</f>
        <v>101376</v>
      </c>
      <c r="T11">
        <f>(zam3[[#This Row],[time '[ms']]]+zam2[[#This Row],[time '[ms']]]+zam1[[#This Row],[time '[ms']]])/3</f>
        <v>97962.666666666672</v>
      </c>
      <c r="U11">
        <f>(zam1[[#This Row],[x]]+zam2[[#This Row],[x]]+zam3[[#This Row],[x]])/3</f>
        <v>0.33333333333333331</v>
      </c>
      <c r="V11" s="13">
        <f>(zam1[[#This Row],[y]]+zam2[[#This Row],[y]]+zam3[[#This Row],[y]])/3</f>
        <v>992.66666666666663</v>
      </c>
      <c r="W11">
        <f>(zam1[[#This Row],[z]]+zam2[[#This Row],[z]]+zam3[[#This Row],[z]])/3</f>
        <v>-57.333333333333336</v>
      </c>
    </row>
    <row r="12" spans="1:23">
      <c r="A12">
        <v>-1</v>
      </c>
      <c r="B12">
        <v>975</v>
      </c>
      <c r="C12">
        <v>-52</v>
      </c>
      <c r="D12">
        <v>245240</v>
      </c>
      <c r="E12" s="13">
        <f>zam1[[#This Row],[sensortime]]-138744</f>
        <v>106496</v>
      </c>
      <c r="G12">
        <v>-4</v>
      </c>
      <c r="H12">
        <v>974</v>
      </c>
      <c r="I12">
        <v>-50</v>
      </c>
      <c r="J12">
        <v>248312</v>
      </c>
      <c r="K12" s="13">
        <f>zam2[[#This Row],[sensortime]]-139768</f>
        <v>108544</v>
      </c>
      <c r="L12" s="8"/>
      <c r="M12">
        <v>8</v>
      </c>
      <c r="N12">
        <v>997</v>
      </c>
      <c r="O12">
        <v>-62</v>
      </c>
      <c r="P12">
        <v>246264</v>
      </c>
      <c r="Q12" s="13">
        <f>zam3[[#This Row],[sensortime]]-131576</f>
        <v>114688</v>
      </c>
      <c r="T12">
        <f>(zam3[[#This Row],[time '[ms']]]+zam2[[#This Row],[time '[ms']]]+zam1[[#This Row],[time '[ms']]])/3</f>
        <v>109909.33333333333</v>
      </c>
      <c r="U12">
        <f>(zam1[[#This Row],[x]]+zam2[[#This Row],[x]]+zam3[[#This Row],[x]])/3</f>
        <v>1</v>
      </c>
      <c r="V12" s="13">
        <f>(zam1[[#This Row],[y]]+zam2[[#This Row],[y]]+zam3[[#This Row],[y]])/3</f>
        <v>982</v>
      </c>
      <c r="W12">
        <f>(zam1[[#This Row],[z]]+zam2[[#This Row],[z]]+zam3[[#This Row],[z]])/3</f>
        <v>-54.666666666666664</v>
      </c>
    </row>
    <row r="13" spans="1:23" ht="15" thickBot="1">
      <c r="A13">
        <v>0</v>
      </c>
      <c r="B13">
        <v>998</v>
      </c>
      <c r="C13">
        <v>-55</v>
      </c>
      <c r="D13">
        <v>255480</v>
      </c>
      <c r="E13" s="13">
        <f>zam1[[#This Row],[sensortime]]-138744</f>
        <v>116736</v>
      </c>
      <c r="G13">
        <v>1</v>
      </c>
      <c r="H13">
        <v>992</v>
      </c>
      <c r="I13">
        <v>-71</v>
      </c>
      <c r="J13">
        <v>263672</v>
      </c>
      <c r="K13" s="13">
        <f>zam2[[#This Row],[sensortime]]-139768</f>
        <v>123904</v>
      </c>
      <c r="L13" s="7"/>
      <c r="M13">
        <v>4</v>
      </c>
      <c r="N13">
        <v>1007</v>
      </c>
      <c r="O13">
        <v>-57</v>
      </c>
      <c r="P13">
        <v>256504</v>
      </c>
      <c r="Q13" s="13">
        <f>zam3[[#This Row],[sensortime]]-131576</f>
        <v>124928</v>
      </c>
      <c r="T13">
        <f>(zam3[[#This Row],[time '[ms']]]+zam2[[#This Row],[time '[ms']]]+zam1[[#This Row],[time '[ms']]])/3</f>
        <v>121856</v>
      </c>
      <c r="U13">
        <f>(zam1[[#This Row],[x]]+zam2[[#This Row],[x]]+zam3[[#This Row],[x]])/3</f>
        <v>1.6666666666666667</v>
      </c>
      <c r="V13" s="13">
        <f>(zam1[[#This Row],[y]]+zam2[[#This Row],[y]]+zam3[[#This Row],[y]])/3</f>
        <v>999</v>
      </c>
      <c r="W13">
        <f>(zam1[[#This Row],[z]]+zam2[[#This Row],[z]]+zam3[[#This Row],[z]])/3</f>
        <v>-61</v>
      </c>
    </row>
    <row r="14" spans="1:23" ht="15" thickBot="1">
      <c r="A14">
        <v>3</v>
      </c>
      <c r="B14">
        <v>985</v>
      </c>
      <c r="C14">
        <v>-63</v>
      </c>
      <c r="D14">
        <v>267768</v>
      </c>
      <c r="E14" s="13">
        <f>zam1[[#This Row],[sensortime]]-138744</f>
        <v>129024</v>
      </c>
      <c r="G14">
        <v>0</v>
      </c>
      <c r="H14">
        <v>981</v>
      </c>
      <c r="I14">
        <v>-70</v>
      </c>
      <c r="J14">
        <v>273912</v>
      </c>
      <c r="K14" s="13">
        <f>zam2[[#This Row],[sensortime]]-139768</f>
        <v>134144</v>
      </c>
      <c r="L14" s="9"/>
      <c r="M14">
        <v>-1</v>
      </c>
      <c r="N14">
        <v>976</v>
      </c>
      <c r="O14">
        <v>-41</v>
      </c>
      <c r="P14">
        <v>266744</v>
      </c>
      <c r="Q14" s="13">
        <f>zam3[[#This Row],[sensortime]]-131576</f>
        <v>135168</v>
      </c>
      <c r="T14">
        <f>(zam3[[#This Row],[time '[ms']]]+zam2[[#This Row],[time '[ms']]]+zam1[[#This Row],[time '[ms']]])/3</f>
        <v>132778.66666666666</v>
      </c>
      <c r="U14">
        <f>(zam1[[#This Row],[x]]+zam2[[#This Row],[x]]+zam3[[#This Row],[x]])/3</f>
        <v>0.66666666666666663</v>
      </c>
      <c r="V14" s="13">
        <f>(zam1[[#This Row],[y]]+zam2[[#This Row],[y]]+zam3[[#This Row],[y]])/3</f>
        <v>980.66666666666663</v>
      </c>
      <c r="W14">
        <f>(zam1[[#This Row],[z]]+zam2[[#This Row],[z]]+zam3[[#This Row],[z]])/3</f>
        <v>-58</v>
      </c>
    </row>
    <row r="15" spans="1:23">
      <c r="A15">
        <v>-4</v>
      </c>
      <c r="B15">
        <v>982</v>
      </c>
      <c r="C15">
        <v>-56</v>
      </c>
      <c r="D15">
        <v>279032</v>
      </c>
      <c r="E15" s="13">
        <f>zam1[[#This Row],[sensortime]]-138744</f>
        <v>140288</v>
      </c>
      <c r="G15">
        <v>6</v>
      </c>
      <c r="H15">
        <v>994</v>
      </c>
      <c r="I15">
        <v>-62</v>
      </c>
      <c r="J15">
        <v>284152</v>
      </c>
      <c r="K15" s="13">
        <f>zam2[[#This Row],[sensortime]]-139768</f>
        <v>144384</v>
      </c>
      <c r="L15" s="8"/>
      <c r="M15">
        <v>9</v>
      </c>
      <c r="N15">
        <v>1015</v>
      </c>
      <c r="O15">
        <v>-65</v>
      </c>
      <c r="P15">
        <v>276984</v>
      </c>
      <c r="Q15" s="13">
        <f>zam3[[#This Row],[sensortime]]-131576</f>
        <v>145408</v>
      </c>
      <c r="T15">
        <f>(zam3[[#This Row],[time '[ms']]]+zam2[[#This Row],[time '[ms']]]+zam1[[#This Row],[time '[ms']]])/3</f>
        <v>143360</v>
      </c>
      <c r="U15">
        <f>(zam1[[#This Row],[x]]+zam2[[#This Row],[x]]+zam3[[#This Row],[x]])/3</f>
        <v>3.6666666666666665</v>
      </c>
      <c r="V15" s="13">
        <f>(zam1[[#This Row],[y]]+zam2[[#This Row],[y]]+zam3[[#This Row],[y]])/3</f>
        <v>997</v>
      </c>
      <c r="W15">
        <f>(zam1[[#This Row],[z]]+zam2[[#This Row],[z]]+zam3[[#This Row],[z]])/3</f>
        <v>-61</v>
      </c>
    </row>
    <row r="16" spans="1:23" ht="15" thickBot="1">
      <c r="A16">
        <v>3</v>
      </c>
      <c r="B16">
        <v>984</v>
      </c>
      <c r="C16">
        <v>-80</v>
      </c>
      <c r="D16">
        <v>292344</v>
      </c>
      <c r="E16" s="13">
        <f>zam1[[#This Row],[sensortime]]-138744</f>
        <v>153600</v>
      </c>
      <c r="G16">
        <v>2</v>
      </c>
      <c r="H16">
        <v>999</v>
      </c>
      <c r="I16">
        <v>-64</v>
      </c>
      <c r="J16">
        <v>299512</v>
      </c>
      <c r="K16" s="13">
        <f>zam2[[#This Row],[sensortime]]-139768</f>
        <v>159744</v>
      </c>
      <c r="L16" s="7"/>
      <c r="M16">
        <v>-5</v>
      </c>
      <c r="N16">
        <v>990</v>
      </c>
      <c r="O16">
        <v>-69</v>
      </c>
      <c r="P16">
        <v>287224</v>
      </c>
      <c r="Q16" s="13">
        <f>zam3[[#This Row],[sensortime]]-131576</f>
        <v>155648</v>
      </c>
      <c r="T16">
        <f>(zam3[[#This Row],[time '[ms']]]+zam2[[#This Row],[time '[ms']]]+zam1[[#This Row],[time '[ms']]])/3</f>
        <v>156330.66666666666</v>
      </c>
      <c r="U16">
        <f>(zam1[[#This Row],[x]]+zam2[[#This Row],[x]]+zam3[[#This Row],[x]])/3</f>
        <v>0</v>
      </c>
      <c r="V16" s="13">
        <f>(zam1[[#This Row],[y]]+zam2[[#This Row],[y]]+zam3[[#This Row],[y]])/3</f>
        <v>991</v>
      </c>
      <c r="W16">
        <f>(zam1[[#This Row],[z]]+zam2[[#This Row],[z]]+zam3[[#This Row],[z]])/3</f>
        <v>-71</v>
      </c>
    </row>
    <row r="17" spans="1:23" ht="15" thickBot="1">
      <c r="A17">
        <v>4</v>
      </c>
      <c r="B17">
        <v>990</v>
      </c>
      <c r="C17">
        <v>-63</v>
      </c>
      <c r="D17">
        <v>302584</v>
      </c>
      <c r="E17" s="13">
        <f>zam1[[#This Row],[sensortime]]-138744</f>
        <v>163840</v>
      </c>
      <c r="G17">
        <v>8</v>
      </c>
      <c r="H17">
        <v>1047</v>
      </c>
      <c r="I17">
        <v>-79</v>
      </c>
      <c r="J17">
        <v>309752</v>
      </c>
      <c r="K17" s="13">
        <f>zam2[[#This Row],[sensortime]]-139768</f>
        <v>169984</v>
      </c>
      <c r="L17" s="9"/>
      <c r="M17">
        <v>3</v>
      </c>
      <c r="N17">
        <v>1021</v>
      </c>
      <c r="O17">
        <v>-56</v>
      </c>
      <c r="P17">
        <v>297464</v>
      </c>
      <c r="Q17" s="13">
        <f>zam3[[#This Row],[sensortime]]-131576</f>
        <v>165888</v>
      </c>
      <c r="T17">
        <f>(zam3[[#This Row],[time '[ms']]]+zam2[[#This Row],[time '[ms']]]+zam1[[#This Row],[time '[ms']]])/3</f>
        <v>166570.66666666666</v>
      </c>
      <c r="U17">
        <f>(zam1[[#This Row],[x]]+zam2[[#This Row],[x]]+zam3[[#This Row],[x]])/3</f>
        <v>5</v>
      </c>
      <c r="V17" s="13">
        <f>(zam1[[#This Row],[y]]+zam2[[#This Row],[y]]+zam3[[#This Row],[y]])/3</f>
        <v>1019.3333333333334</v>
      </c>
      <c r="W17">
        <f>(zam1[[#This Row],[z]]+zam2[[#This Row],[z]]+zam3[[#This Row],[z]])/3</f>
        <v>-66</v>
      </c>
    </row>
    <row r="18" spans="1:23">
      <c r="A18">
        <v>0</v>
      </c>
      <c r="B18">
        <v>991</v>
      </c>
      <c r="C18">
        <v>-63</v>
      </c>
      <c r="D18">
        <v>313848</v>
      </c>
      <c r="E18" s="13">
        <f>zam1[[#This Row],[sensortime]]-138744</f>
        <v>175104</v>
      </c>
      <c r="G18">
        <v>-3</v>
      </c>
      <c r="H18">
        <v>1008</v>
      </c>
      <c r="I18">
        <v>-63</v>
      </c>
      <c r="J18">
        <v>321016</v>
      </c>
      <c r="K18" s="13">
        <f>zam2[[#This Row],[sensortime]]-139768</f>
        <v>181248</v>
      </c>
      <c r="L18" s="8"/>
      <c r="M18">
        <v>6</v>
      </c>
      <c r="N18">
        <v>974</v>
      </c>
      <c r="O18">
        <v>-64</v>
      </c>
      <c r="P18">
        <v>307704</v>
      </c>
      <c r="Q18" s="13">
        <f>zam3[[#This Row],[sensortime]]-131576</f>
        <v>176128</v>
      </c>
      <c r="T18">
        <f>(zam3[[#This Row],[time '[ms']]]+zam2[[#This Row],[time '[ms']]]+zam1[[#This Row],[time '[ms']]])/3</f>
        <v>177493.33333333334</v>
      </c>
      <c r="U18">
        <f>(zam1[[#This Row],[x]]+zam2[[#This Row],[x]]+zam3[[#This Row],[x]])/3</f>
        <v>1</v>
      </c>
      <c r="V18" s="13">
        <f>(zam1[[#This Row],[y]]+zam2[[#This Row],[y]]+zam3[[#This Row],[y]])/3</f>
        <v>991</v>
      </c>
      <c r="W18">
        <f>(zam1[[#This Row],[z]]+zam2[[#This Row],[z]]+zam3[[#This Row],[z]])/3</f>
        <v>-63.333333333333336</v>
      </c>
    </row>
    <row r="19" spans="1:23">
      <c r="A19">
        <v>10</v>
      </c>
      <c r="B19">
        <v>994</v>
      </c>
      <c r="C19">
        <v>-56</v>
      </c>
      <c r="D19">
        <v>325112</v>
      </c>
      <c r="E19" s="13">
        <f>zam1[[#This Row],[sensortime]]-138744</f>
        <v>186368</v>
      </c>
      <c r="G19">
        <v>0</v>
      </c>
      <c r="H19">
        <v>981</v>
      </c>
      <c r="I19">
        <v>-69</v>
      </c>
      <c r="J19">
        <v>334328</v>
      </c>
      <c r="K19" s="13">
        <f>zam2[[#This Row],[sensortime]]-139768</f>
        <v>194560</v>
      </c>
      <c r="L19" s="1"/>
      <c r="M19">
        <v>10</v>
      </c>
      <c r="N19">
        <v>1018</v>
      </c>
      <c r="O19">
        <v>-66</v>
      </c>
      <c r="P19">
        <v>318968</v>
      </c>
      <c r="Q19" s="13">
        <f>zam3[[#This Row],[sensortime]]-131576</f>
        <v>187392</v>
      </c>
      <c r="T19">
        <f>(zam3[[#This Row],[time '[ms']]]+zam2[[#This Row],[time '[ms']]]+zam1[[#This Row],[time '[ms']]])/3</f>
        <v>189440</v>
      </c>
      <c r="U19">
        <f>(zam1[[#This Row],[x]]+zam2[[#This Row],[x]]+zam3[[#This Row],[x]])/3</f>
        <v>6.666666666666667</v>
      </c>
      <c r="V19" s="13">
        <f>(zam1[[#This Row],[y]]+zam2[[#This Row],[y]]+zam3[[#This Row],[y]])/3</f>
        <v>997.66666666666663</v>
      </c>
      <c r="W19">
        <f>(zam1[[#This Row],[z]]+zam2[[#This Row],[z]]+zam3[[#This Row],[z]])/3</f>
        <v>-63.666666666666664</v>
      </c>
    </row>
    <row r="20" spans="1:23">
      <c r="A20">
        <v>-2</v>
      </c>
      <c r="B20">
        <v>976</v>
      </c>
      <c r="C20">
        <v>-72</v>
      </c>
      <c r="D20">
        <v>335352</v>
      </c>
      <c r="E20" s="13">
        <f>zam1[[#This Row],[sensortime]]-138744</f>
        <v>196608</v>
      </c>
      <c r="G20">
        <v>5</v>
      </c>
      <c r="H20">
        <v>983</v>
      </c>
      <c r="I20">
        <v>-70</v>
      </c>
      <c r="J20">
        <v>344568</v>
      </c>
      <c r="K20" s="13">
        <f>zam2[[#This Row],[sensortime]]-139768</f>
        <v>204800</v>
      </c>
      <c r="L20" s="1"/>
      <c r="M20">
        <v>8</v>
      </c>
      <c r="N20">
        <v>1008</v>
      </c>
      <c r="O20">
        <v>-62</v>
      </c>
      <c r="P20">
        <v>329208</v>
      </c>
      <c r="Q20" s="13">
        <f>zam3[[#This Row],[sensortime]]-131576</f>
        <v>197632</v>
      </c>
      <c r="T20">
        <f>(zam3[[#This Row],[time '[ms']]]+zam2[[#This Row],[time '[ms']]]+zam1[[#This Row],[time '[ms']]])/3</f>
        <v>199680</v>
      </c>
      <c r="U20">
        <f>(zam1[[#This Row],[x]]+zam2[[#This Row],[x]]+zam3[[#This Row],[x]])/3</f>
        <v>3.6666666666666665</v>
      </c>
      <c r="V20" s="13">
        <f>(zam1[[#This Row],[y]]+zam2[[#This Row],[y]]+zam3[[#This Row],[y]])/3</f>
        <v>989</v>
      </c>
      <c r="W20">
        <f>(zam1[[#This Row],[z]]+zam2[[#This Row],[z]]+zam3[[#This Row],[z]])/3</f>
        <v>-68</v>
      </c>
    </row>
    <row r="21" spans="1:23">
      <c r="A21">
        <v>2</v>
      </c>
      <c r="B21">
        <v>1013</v>
      </c>
      <c r="C21">
        <v>-64</v>
      </c>
      <c r="D21">
        <v>350712</v>
      </c>
      <c r="E21" s="13">
        <f>zam1[[#This Row],[sensortime]]-138744</f>
        <v>211968</v>
      </c>
      <c r="G21">
        <v>3</v>
      </c>
      <c r="H21">
        <v>994</v>
      </c>
      <c r="I21">
        <v>-69</v>
      </c>
      <c r="J21">
        <v>358904</v>
      </c>
      <c r="K21" s="13">
        <f>zam2[[#This Row],[sensortime]]-139768</f>
        <v>219136</v>
      </c>
      <c r="L21" s="1"/>
      <c r="M21">
        <v>1</v>
      </c>
      <c r="N21">
        <v>994</v>
      </c>
      <c r="O21">
        <v>-81</v>
      </c>
      <c r="P21">
        <v>340472</v>
      </c>
      <c r="Q21" s="13">
        <f>zam3[[#This Row],[sensortime]]-131576</f>
        <v>208896</v>
      </c>
      <c r="T21">
        <f>(zam3[[#This Row],[time '[ms']]]+zam2[[#This Row],[time '[ms']]]+zam1[[#This Row],[time '[ms']]])/3</f>
        <v>213333.33333333334</v>
      </c>
      <c r="U21">
        <f>(zam1[[#This Row],[x]]+zam2[[#This Row],[x]]+zam3[[#This Row],[x]])/3</f>
        <v>2</v>
      </c>
      <c r="V21" s="13">
        <f>(zam1[[#This Row],[y]]+zam2[[#This Row],[y]]+zam3[[#This Row],[y]])/3</f>
        <v>1000.3333333333334</v>
      </c>
      <c r="W21">
        <f>(zam1[[#This Row],[z]]+zam2[[#This Row],[z]]+zam3[[#This Row],[z]])/3</f>
        <v>-71.333333333333329</v>
      </c>
    </row>
    <row r="22" spans="1:23">
      <c r="A22" s="1"/>
      <c r="H22" s="1"/>
      <c r="L22" s="1"/>
    </row>
    <row r="23" spans="1:23">
      <c r="H23" s="1"/>
      <c r="L23" s="1"/>
    </row>
    <row r="24" spans="1:23">
      <c r="L24" s="1"/>
    </row>
    <row r="25" spans="1:23">
      <c r="L25" s="1"/>
    </row>
    <row r="26" spans="1:23">
      <c r="L26" s="1"/>
    </row>
    <row r="27" spans="1:23">
      <c r="L27" s="1"/>
    </row>
    <row r="28" spans="1:23">
      <c r="L28" s="1"/>
    </row>
    <row r="29" spans="1:23">
      <c r="L29" s="1"/>
    </row>
    <row r="30" spans="1:23">
      <c r="L30" s="1"/>
    </row>
    <row r="31" spans="1:23">
      <c r="L31" s="1"/>
    </row>
    <row r="32" spans="1:23">
      <c r="L32" s="1"/>
    </row>
    <row r="33" spans="12:12">
      <c r="L33" s="1"/>
    </row>
    <row r="34" spans="12:12">
      <c r="L34" s="1"/>
    </row>
    <row r="35" spans="12:12">
      <c r="L35" s="1"/>
    </row>
    <row r="36" spans="12:12">
      <c r="L36" s="1"/>
    </row>
    <row r="37" spans="12:12">
      <c r="L37" s="1"/>
    </row>
    <row r="38" spans="12:12">
      <c r="L38" s="1"/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E A A B Q S w M E F A A C A A g A 4 2 n 3 W s 3 b h P e l A A A A 9 w A A A B I A H A B D b 2 5 m a W c v U G F j a 2 F n Z S 5 4 b W w g o h g A K K A U A A A A A A A A A A A A A A A A A A A A A A A A A A A A h Y + x D o I w G I R f h X S n L Z X B k J 8 y u E J C Y m J c m 1 K h E Q q h x f J u D j 6 S r y B G U T e H G + 7 u G + 7 u 1 x t k c 9 c G F z V a 3 Z s U R Z i i Q B n Z V 9 r U K Z r c K d y i j E M p 5 F n U K l h g Y 5 P Z V i l q n B s S Q r z 3 2 G 9 w P 9 a E U R q R Y 5 H v Z a M 6 g T 6 w / g + H 2 l g n j F S I w + E 1 h j M c x f E i y j A F s q Z Q a P M l 2 D L 4 2 f 6 E s J t a N 4 2 K D 2 1 Y 5 k B W C + R 9 g j 8 A U E s D B B Q A A g A I A O N p 9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a f d a + 6 K I N j c B A A A F C g A A E w A c A E Z v c m 1 1 b G F z L 1 N l Y 3 R p b 2 4 x L m 0 g o h g A K K A U A A A A A A A A A A A A A A A A A A A A A A A A A A A A 7 Z S x T s M w E I b 3 S H k H y 1 0 S y U Q k K Q y g T C k g F i T U T h C G k B z F U n K u 4 i s Q q i 6 8 E h M z 6 n v V I Y I K 1 G w R U 7 z Y 5 / / 0 6 / c n 6 z R k J B W y a b v 7 p 7 Z l W / o x r S B n i p 5 9 F r E C y L a Y W Z u P 6 v M 9 3 7 w p c x n r J 2 + i s m U J S M 6 5 L M C L F Z I p t M P j k 2 Q u K b l I C Q 4 0 o F Z V k q c I S e P n 0 Q t x V 9 x O o J C l J K g i L r h g s S q W J e p o L N g Z Z i q X O I / 8 4 O h Q s O u l I p h S X U C 0 O 3 p X C u H O F W 2 u E b 8 p J a C J r x j V C 2 7 i z d J 7 0 z W r U t Q P q i p b + 1 m 9 A O 3 8 v E K s V r w V f J P g E u l 4 7 D U t a 8 G + h a B L C L u E 8 W 9 h 7 d q W x P 0 x / 6 A O e k Y d D K j 3 o h 7 x L 9 h O 4 P K B + H 9 9 7 r B n 1 O G A e i / q 1 7 T s d W Q 3 f g P q L t S 9 j u z G b 0 D d h b r X A d L 4 D a h 3 q L d Q S w E C L Q A U A A I A C A D j a f d a z d u E 9 6 U A A A D 3 A A A A E g A A A A A A A A A A A A A A A A A A A A A A Q 2 9 u Z m l n L 1 B h Y 2 t h Z 2 U u e G 1 s U E s B A i 0 A F A A C A A g A 4 2 n 3 W g / K 6 a u k A A A A 6 Q A A A B M A A A A A A A A A A A A A A A A A 8 Q A A A F t D b 2 5 0 Z W 5 0 X 1 R 5 c G V z X S 5 4 b W x Q S w E C L Q A U A A I A C A D j a f d a + 6 K I N j c B A A A F C g A A E w A A A A A A A A A A A A A A A A D i A Q A A R m 9 y b X V s Y X M v U 2 V j d G l v b j E u b V B L B Q Y A A A A A A w A D A M I A A A B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P Q A A A A A A A C I 9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R 3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k O T k 2 O G I 3 L T Y z N T g t N D k 5 N C 0 5 Y 2 F h L T Y y Y T N h M z Z l Z D J k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H c x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M 1 Q x M T o x M T o x N i 4 z N D c w O D Q w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H c x L 0 F 1 d G 9 S Z W 1 v d m V k Q 2 9 s d W 1 u c z E u e 0 N v b H V t b j E s M H 0 m c X V v d D s s J n F 1 b 3 Q 7 U 2 V j d G l v b j E v b 3 R 3 M S 9 B d X R v U m V t b 3 Z l Z E N v b H V t b n M x L n t D b 2 x 1 b W 4 y L D F 9 J n F 1 b 3 Q 7 L C Z x d W 9 0 O 1 N l Y 3 R p b 2 4 x L 2 9 0 d z E v Q X V 0 b 1 J l b W 9 2 Z W R D b 2 x 1 b W 5 z M S 5 7 Q 2 9 s d W 1 u M y w y f S Z x d W 9 0 O y w m c X V v d D t T Z W N 0 a W 9 u M S 9 v d H c x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R 3 M S 9 B d X R v U m V t b 3 Z l Z E N v b H V t b n M x L n t D b 2 x 1 b W 4 x L D B 9 J n F 1 b 3 Q 7 L C Z x d W 9 0 O 1 N l Y 3 R p b 2 4 x L 2 9 0 d z E v Q X V 0 b 1 J l b W 9 2 Z W R D b 2 x 1 b W 5 z M S 5 7 Q 2 9 s d W 1 u M i w x f S Z x d W 9 0 O y w m c X V v d D t T Z W N 0 a W 9 u M S 9 v d H c x L 0 F 1 d G 9 S Z W 1 v d m V k Q 2 9 s d W 1 u c z E u e 0 N v b H V t b j M s M n 0 m c X V v d D s s J n F 1 b 3 Q 7 U 2 V j d G l v b j E v b 3 R 3 M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H c x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0 d z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R 3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4 O T E 0 Y j U 5 L T V l M D U t N D R k Z S 0 5 O T c 3 L T Y 5 N D I z Y T I 4 M G M w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M 1 Q x M T o x M T o 0 N i 4 3 M z Y 3 O T Q 3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H c y L 0 F 1 d G 9 S Z W 1 v d m V k Q 2 9 s d W 1 u c z E u e 0 N v b H V t b j E s M H 0 m c X V v d D s s J n F 1 b 3 Q 7 U 2 V j d G l v b j E v b 3 R 3 M i 9 B d X R v U m V t b 3 Z l Z E N v b H V t b n M x L n t D b 2 x 1 b W 4 y L D F 9 J n F 1 b 3 Q 7 L C Z x d W 9 0 O 1 N l Y 3 R p b 2 4 x L 2 9 0 d z I v Q X V 0 b 1 J l b W 9 2 Z W R D b 2 x 1 b W 5 z M S 5 7 Q 2 9 s d W 1 u M y w y f S Z x d W 9 0 O y w m c X V v d D t T Z W N 0 a W 9 u M S 9 v d H c y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R 3 M i 9 B d X R v U m V t b 3 Z l Z E N v b H V t b n M x L n t D b 2 x 1 b W 4 x L D B 9 J n F 1 b 3 Q 7 L C Z x d W 9 0 O 1 N l Y 3 R p b 2 4 x L 2 9 0 d z I v Q X V 0 b 1 J l b W 9 2 Z W R D b 2 x 1 b W 5 z M S 5 7 Q 2 9 s d W 1 u M i w x f S Z x d W 9 0 O y w m c X V v d D t T Z W N 0 a W 9 u M S 9 v d H c y L 0 F 1 d G 9 S Z W 1 v d m V k Q 2 9 s d W 1 u c z E u e 0 N v b H V t b j M s M n 0 m c X V v d D s s J n F 1 b 3 Q 7 U 2 V j d G l v b j E v b 3 R 3 M i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H c y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0 d z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R 3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4 Z m M 3 Z j Q z L W J i Z j U t N D A 4 N C 0 4 N j E 3 L T h h M T Q 0 N W Q 5 O G E x N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v d H c y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z V D E x O j E x O j Q 2 L j c z N j c 5 N D d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k Z p b G x D b 3 V u d C I g V m F s d W U 9 I m w y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R 3 M i 9 B d X R v U m V t b 3 Z l Z E N v b H V t b n M x L n t D b 2 x 1 b W 4 x L D B 9 J n F 1 b 3 Q 7 L C Z x d W 9 0 O 1 N l Y 3 R p b 2 4 x L 2 9 0 d z I v Q X V 0 b 1 J l b W 9 2 Z W R D b 2 x 1 b W 5 z M S 5 7 Q 2 9 s d W 1 u M i w x f S Z x d W 9 0 O y w m c X V v d D t T Z W N 0 a W 9 u M S 9 v d H c y L 0 F 1 d G 9 S Z W 1 v d m V k Q 2 9 s d W 1 u c z E u e 0 N v b H V t b j M s M n 0 m c X V v d D s s J n F 1 b 3 Q 7 U 2 V j d G l v b j E v b 3 R 3 M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0 d z I v Q X V 0 b 1 J l b W 9 2 Z W R D b 2 x 1 b W 5 z M S 5 7 Q 2 9 s d W 1 u M S w w f S Z x d W 9 0 O y w m c X V v d D t T Z W N 0 a W 9 u M S 9 v d H c y L 0 F 1 d G 9 S Z W 1 v d m V k Q 2 9 s d W 1 u c z E u e 0 N v b H V t b j I s M X 0 m c X V v d D s s J n F 1 b 3 Q 7 U 2 V j d G l v b j E v b 3 R 3 M i 9 B d X R v U m V t b 3 Z l Z E N v b H V t b n M x L n t D b 2 x 1 b W 4 z L D J 9 J n F 1 b 3 Q 7 L C Z x d W 9 0 O 1 N l Y 3 R p b 2 4 x L 2 9 0 d z I v Q X V 0 b 1 J l b W 9 2 Z W R D b 2 x 1 b W 5 z M S 5 7 Q 2 9 s d W 1 u N C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9 0 d z I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R 3 M i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H c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G Q x M W F j Y j M t M z h i O C 0 0 M G Q 2 L T k w M D U t O T k w M G Y w Y T B k Z T I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9 0 d z E i I C 8 + P E V u d H J 5 I F R 5 c G U 9 I l J l Y 2 9 2 Z X J 5 V G F y Z 2 V 0 Q 2 9 s d W 1 u I i B W Y W x 1 Z T 0 i b D E y I i A v P j x F b n R y e S B U e X B l P S J S Z W N v d m V y e V R h c m d l d F J v d y I g V m F s d W U 9 I m w 0 I i A v P j x F b n R y e S B U e X B l P S J G a W x s V G F y Z 2 V 0 I i B W Y W x 1 Z T 0 i c 2 9 0 d z N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z V D E x O j E y O j Q 2 L j M 2 M T E 4 M j Z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0 d z M v Q X V 0 b 1 J l b W 9 2 Z W R D b 2 x 1 b W 5 z M S 5 7 Q 2 9 s d W 1 u M S w w f S Z x d W 9 0 O y w m c X V v d D t T Z W N 0 a W 9 u M S 9 v d H c z L 0 F 1 d G 9 S Z W 1 v d m V k Q 2 9 s d W 1 u c z E u e 0 N v b H V t b j I s M X 0 m c X V v d D s s J n F 1 b 3 Q 7 U 2 V j d G l v b j E v b 3 R 3 M y 9 B d X R v U m V t b 3 Z l Z E N v b H V t b n M x L n t D b 2 x 1 b W 4 z L D J 9 J n F 1 b 3 Q 7 L C Z x d W 9 0 O 1 N l Y 3 R p b 2 4 x L 2 9 0 d z M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H c z L 0 F 1 d G 9 S Z W 1 v d m V k Q 2 9 s d W 1 u c z E u e 0 N v b H V t b j E s M H 0 m c X V v d D s s J n F 1 b 3 Q 7 U 2 V j d G l v b j E v b 3 R 3 M y 9 B d X R v U m V t b 3 Z l Z E N v b H V t b n M x L n t D b 2 x 1 b W 4 y L D F 9 J n F 1 b 3 Q 7 L C Z x d W 9 0 O 1 N l Y 3 R p b 2 4 x L 2 9 0 d z M v Q X V 0 b 1 J l b W 9 2 Z W R D b 2 x 1 b W 5 z M S 5 7 Q 2 9 s d W 1 u M y w y f S Z x d W 9 0 O y w m c X V v d D t T Z W N 0 a W 9 u M S 9 v d H c z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0 d z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R 3 M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Y W 0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k 1 M T Y 2 Y 2 M t O W I z O C 0 0 O W V m L T l j O G I t Y W V k N 2 I 0 M T c w N T c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R h b m V f c n V j a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6 Y W 0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z V D E x O j E 0 O j A x L j g y M z I 4 N T B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p h b T E v Q X V 0 b 1 J l b W 9 2 Z W R D b 2 x 1 b W 5 z M S 5 7 Q 2 9 s d W 1 u M S w w f S Z x d W 9 0 O y w m c X V v d D t T Z W N 0 a W 9 u M S 9 6 Y W 0 x L 0 F 1 d G 9 S Z W 1 v d m V k Q 2 9 s d W 1 u c z E u e 0 N v b H V t b j I s M X 0 m c X V v d D s s J n F 1 b 3 Q 7 U 2 V j d G l v b j E v e m F t M S 9 B d X R v U m V t b 3 Z l Z E N v b H V t b n M x L n t D b 2 x 1 b W 4 z L D J 9 J n F 1 b 3 Q 7 L C Z x d W 9 0 O 1 N l Y 3 R p b 2 4 x L 3 p h b T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6 Y W 0 x L 0 F 1 d G 9 S Z W 1 v d m V k Q 2 9 s d W 1 u c z E u e 0 N v b H V t b j E s M H 0 m c X V v d D s s J n F 1 b 3 Q 7 U 2 V j d G l v b j E v e m F t M S 9 B d X R v U m V t b 3 Z l Z E N v b H V t b n M x L n t D b 2 x 1 b W 4 y L D F 9 J n F 1 b 3 Q 7 L C Z x d W 9 0 O 1 N l Y 3 R p b 2 4 x L 3 p h b T E v Q X V 0 b 1 J l b W 9 2 Z W R D b 2 x 1 b W 5 z M S 5 7 Q 2 9 s d W 1 u M y w y f S Z x d W 9 0 O y w m c X V v d D t T Z W N 0 a W 9 u M S 9 6 Y W 0 x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p h b T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F t M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Y W 0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m V m Z m E 0 Y z k t M T h m Y y 0 0 O T F k L W F h N T U t Z D U z Z T B l M D J l M j k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R h b m V f c n V j a C I g L z 4 8 R W 5 0 c n k g V H l w Z T 0 i U m V j b 3 Z l c n l U Y X J n Z X R D b 2 x 1 b W 4 i I F Z h b H V l P S J s N i I g L z 4 8 R W 5 0 c n k g V H l w Z T 0 i U m V j b 3 Z l c n l U Y X J n Z X R S b 3 c i I F Z h b H V l P S J s M S I g L z 4 8 R W 5 0 c n k g V H l w Z T 0 i R m l s b F R h c m d l d C I g V m F s d W U 9 I n N 6 Y W 0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z V D E x O j E 0 O j M 5 L j E 3 O D k w N T d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p h b T I v Q X V 0 b 1 J l b W 9 2 Z W R D b 2 x 1 b W 5 z M S 5 7 Q 2 9 s d W 1 u M S w w f S Z x d W 9 0 O y w m c X V v d D t T Z W N 0 a W 9 u M S 9 6 Y W 0 y L 0 F 1 d G 9 S Z W 1 v d m V k Q 2 9 s d W 1 u c z E u e 0 N v b H V t b j I s M X 0 m c X V v d D s s J n F 1 b 3 Q 7 U 2 V j d G l v b j E v e m F t M i 9 B d X R v U m V t b 3 Z l Z E N v b H V t b n M x L n t D b 2 x 1 b W 4 z L D J 9 J n F 1 b 3 Q 7 L C Z x d W 9 0 O 1 N l Y 3 R p b 2 4 x L 3 p h b T I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6 Y W 0 y L 0 F 1 d G 9 S Z W 1 v d m V k Q 2 9 s d W 1 u c z E u e 0 N v b H V t b j E s M H 0 m c X V v d D s s J n F 1 b 3 Q 7 U 2 V j d G l v b j E v e m F t M i 9 B d X R v U m V t b 3 Z l Z E N v b H V t b n M x L n t D b 2 x 1 b W 4 y L D F 9 J n F 1 b 3 Q 7 L C Z x d W 9 0 O 1 N l Y 3 R p b 2 4 x L 3 p h b T I v Q X V 0 b 1 J l b W 9 2 Z W R D b 2 x 1 b W 5 z M S 5 7 Q 2 9 s d W 1 u M y w y f S Z x d W 9 0 O y w m c X V v d D t T Z W N 0 a W 9 u M S 9 6 Y W 0 y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p h b T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F t M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Y W 0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R h Z D F l Z T E t O T Z i M y 0 0 M 2 J i L W J i O D E t M 2 U 5 Z m Z j Y j I w Z W M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R h b m V f c n V j a C I g L z 4 8 R W 5 0 c n k g V H l w Z T 0 i U m V j b 3 Z l c n l U Y X J n Z X R D b 2 x 1 b W 4 i I F Z h b H V l P S J s M T E i I C 8 + P E V u d H J 5 I F R 5 c G U 9 I l J l Y 2 9 2 Z X J 5 V G F y Z 2 V 0 U m 9 3 I i B W Y W x 1 Z T 0 i b D E i I C 8 + P E V u d H J 5 I F R 5 c G U 9 I k Z p b G x U Y X J n Z X Q i I F Z h b H V l P S J z e m F t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M 1 Q x M T o x N T o w N y 4 1 M D E 1 N D U 2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6 Y W 0 z L 0 F 1 d G 9 S Z W 1 v d m V k Q 2 9 s d W 1 u c z E u e 0 N v b H V t b j E s M H 0 m c X V v d D s s J n F 1 b 3 Q 7 U 2 V j d G l v b j E v e m F t M y 9 B d X R v U m V t b 3 Z l Z E N v b H V t b n M x L n t D b 2 x 1 b W 4 y L D F 9 J n F 1 b 3 Q 7 L C Z x d W 9 0 O 1 N l Y 3 R p b 2 4 x L 3 p h b T M v Q X V 0 b 1 J l b W 9 2 Z W R D b 2 x 1 b W 5 z M S 5 7 Q 2 9 s d W 1 u M y w y f S Z x d W 9 0 O y w m c X V v d D t T Z W N 0 a W 9 u M S 9 6 Y W 0 z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e m F t M y 9 B d X R v U m V t b 3 Z l Z E N v b H V t b n M x L n t D b 2 x 1 b W 4 x L D B 9 J n F 1 b 3 Q 7 L C Z x d W 9 0 O 1 N l Y 3 R p b 2 4 x L 3 p h b T M v Q X V 0 b 1 J l b W 9 2 Z W R D b 2 x 1 b W 5 z M S 5 7 Q 2 9 s d W 1 u M i w x f S Z x d W 9 0 O y w m c X V v d D t T Z W N 0 a W 9 u M S 9 6 Y W 0 z L 0 F 1 d G 9 S Z W 1 v d m V k Q 2 9 s d W 1 u c z E u e 0 N v b H V t b j M s M n 0 m c X V v d D s s J n F 1 b 3 Q 7 U 2 V j d G l v b j E v e m F t M y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6 Y W 0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h b T M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+ E g v K y + T p N m p r N F i F 2 q 8 E A A A A A A g A A A A A A E G Y A A A A B A A A g A A A A M e y Q y / t V 8 E g d i d H Y L B R g A s 5 1 L o y k Y m r m A X H J 3 8 V v W w Y A A A A A D o A A A A A C A A A g A A A A i g i X O S Q 3 M c t F U 7 H R y m g b B a S a h 1 f 5 K 5 J w t m z d h P o A i l R Q A A A A t R 4 i j t G 6 C f q H s E n W 9 u p g M v w v g + 7 / + S j Y A 4 E F o 4 z 8 O F q u P 4 1 O + f S z 2 Y t E 0 F B t / j S A Z u B a J x z C Z M p 2 3 l K i 4 w v a u n r D H l N e E g 8 / c h b x z 7 L e r B 1 A A A A A q 4 W X W 8 a J 9 9 m O 7 w f P d 1 Z c Y V 7 C 9 D A + 9 a q 9 q k w X t O m b e 3 + + 7 A H 7 s J n R v c 7 2 8 i s G X d s X M 0 n A f t b H 7 n t T E U A 1 f h S F a g = = < / D a t a M a s h u p > 
</file>

<file path=customXml/itemProps1.xml><?xml version="1.0" encoding="utf-8"?>
<ds:datastoreItem xmlns:ds="http://schemas.openxmlformats.org/officeDocument/2006/customXml" ds:itemID="{A09EC516-DC2B-4E4C-AB59-55781D7837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otwieranie</vt:lpstr>
      <vt:lpstr>zamykanie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Becmer (275821)</dc:creator>
  <cp:lastModifiedBy>Aleksandra Becmer (275821)</cp:lastModifiedBy>
  <dcterms:created xsi:type="dcterms:W3CDTF">2025-07-23T10:41:57Z</dcterms:created>
  <dcterms:modified xsi:type="dcterms:W3CDTF">2025-07-23T12:17:41Z</dcterms:modified>
</cp:coreProperties>
</file>