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yer\Dropbox (WU)\teaching\data_analysis_excel\"/>
    </mc:Choice>
  </mc:AlternateContent>
  <bookViews>
    <workbookView xWindow="2790" yWindow="0" windowWidth="27405" windowHeight="14175" activeTab="1"/>
  </bookViews>
  <sheets>
    <sheet name="descriptive histogram frequency" sheetId="3" r:id="rId1"/>
    <sheet name="pivot table descript crosstabs" sheetId="4" r:id="rId2"/>
  </sheets>
  <definedNames>
    <definedName name="_xlchart.v1.0" hidden="1">'descriptive histogram frequency'!$E$3</definedName>
    <definedName name="_xlchart.v1.1" hidden="1">'descriptive histogram frequency'!$E$4:$E$33</definedName>
    <definedName name="anscount" hidden="1">6</definedName>
    <definedName name="sencount" hidden="1">21</definedName>
  </definedNames>
  <calcPr calcId="162913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4" l="1" a="1"/>
  <c r="J20" i="4" s="1"/>
  <c r="J19" i="4" a="1"/>
  <c r="J19" i="4" s="1"/>
  <c r="I20" i="4" a="1"/>
  <c r="I20" i="4" s="1"/>
  <c r="I19" i="4" a="1"/>
  <c r="I19" i="4" s="1"/>
  <c r="N22" i="3" l="1" a="1"/>
  <c r="N22" i="3" s="1"/>
  <c r="M32" i="3"/>
  <c r="I32" i="3"/>
  <c r="M24" i="3"/>
  <c r="M25" i="3"/>
  <c r="M26" i="3"/>
  <c r="M27" i="3"/>
  <c r="M28" i="3"/>
  <c r="M29" i="3"/>
  <c r="M30" i="3"/>
  <c r="M31" i="3"/>
  <c r="M23" i="3"/>
  <c r="L23" i="3"/>
  <c r="L24" i="3"/>
  <c r="L25" i="3"/>
  <c r="L26" i="3"/>
  <c r="L27" i="3"/>
  <c r="L28" i="3"/>
  <c r="L29" i="3"/>
  <c r="L30" i="3"/>
  <c r="L31" i="3"/>
  <c r="L32" i="3"/>
  <c r="L22" i="3"/>
  <c r="N25" i="3" l="1"/>
  <c r="N31" i="3"/>
  <c r="N27" i="3"/>
  <c r="N23" i="3"/>
  <c r="N29" i="3"/>
  <c r="N32" i="3"/>
  <c r="N28" i="3"/>
  <c r="N24" i="3"/>
  <c r="N30" i="3"/>
  <c r="N26" i="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Meaning of 5-point scale:
1 - strong disagree
2 - disagree
3 - neutral
4 - agree
5 - strongly agree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Meaning of 5-point scale:
1 - strong disagree
2 - disagree
3 - neutral
4 - agree
5 - strongly agree
</t>
        </r>
      </text>
    </comment>
  </commentList>
</comments>
</file>

<file path=xl/sharedStrings.xml><?xml version="1.0" encoding="utf-8"?>
<sst xmlns="http://schemas.openxmlformats.org/spreadsheetml/2006/main" count="167" uniqueCount="41">
  <si>
    <t>Data from a questionnaire on environmental policy</t>
  </si>
  <si>
    <t>Age</t>
  </si>
  <si>
    <t>Gender</t>
  </si>
  <si>
    <t>State</t>
  </si>
  <si>
    <t>Children</t>
  </si>
  <si>
    <t>Salary</t>
  </si>
  <si>
    <t>Opinion</t>
  </si>
  <si>
    <t>Male</t>
  </si>
  <si>
    <t>Minnesota</t>
  </si>
  <si>
    <t>Texas</t>
  </si>
  <si>
    <t>Female</t>
  </si>
  <si>
    <t>Ohio</t>
  </si>
  <si>
    <t>Mean</t>
  </si>
  <si>
    <t>Florida</t>
  </si>
  <si>
    <t>Standard Error</t>
  </si>
  <si>
    <t>California</t>
  </si>
  <si>
    <t>Median</t>
  </si>
  <si>
    <t>New York</t>
  </si>
  <si>
    <t>Mode</t>
  </si>
  <si>
    <t>Standard Deviation</t>
  </si>
  <si>
    <t>Sample Variance</t>
  </si>
  <si>
    <t>Kurtosis</t>
  </si>
  <si>
    <t>Skewness</t>
  </si>
  <si>
    <t>Range</t>
  </si>
  <si>
    <t>Virginia</t>
  </si>
  <si>
    <t>Minimum</t>
  </si>
  <si>
    <t>Illinois</t>
  </si>
  <si>
    <t>Maximum</t>
  </si>
  <si>
    <t>Sum</t>
  </si>
  <si>
    <t>Michigan</t>
  </si>
  <si>
    <t>Arizona</t>
  </si>
  <si>
    <t>Count</t>
  </si>
  <si>
    <t>Bin</t>
  </si>
  <si>
    <t>More</t>
  </si>
  <si>
    <t>Frequency</t>
  </si>
  <si>
    <t>Row Labels</t>
  </si>
  <si>
    <t>Grand Total</t>
  </si>
  <si>
    <t>Average of Salary</t>
  </si>
  <si>
    <t>Count of Salary</t>
  </si>
  <si>
    <t>StdDev of Salary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</si>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</sst>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5" fontId="1" fillId="0" borderId="0" xfId="1" applyNumberFormat="1"/>
    <xf numFmtId="0" fontId="3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2" fillId="0" borderId="0" xfId="3" applyFont="1"/>
    <xf numFmtId="0" fontId="5" fillId="0" borderId="0" xfId="3" applyAlignment="1">
      <alignment horizontal="right"/>
    </xf>
    <xf numFmtId="0" fontId="5" fillId="0" borderId="0" xfId="3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Currency 2" xfId="1"/>
    <cellStyle name="Normal" xfId="0" builtinId="0"/>
    <cellStyle name="Normal 2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histogram frequency'!$J$22:$J$32</c:f>
              <c:strCache>
                <c:ptCount val="11"/>
                <c:pt idx="0">
                  <c:v>35000</c:v>
                </c:pt>
                <c:pt idx="1">
                  <c:v>40000</c:v>
                </c:pt>
                <c:pt idx="2">
                  <c:v>45000</c:v>
                </c:pt>
                <c:pt idx="3">
                  <c:v>50000</c:v>
                </c:pt>
                <c:pt idx="4">
                  <c:v>55000</c:v>
                </c:pt>
                <c:pt idx="5">
                  <c:v>60000</c:v>
                </c:pt>
                <c:pt idx="6">
                  <c:v>65000</c:v>
                </c:pt>
                <c:pt idx="7">
                  <c:v>70000</c:v>
                </c:pt>
                <c:pt idx="8">
                  <c:v>75000</c:v>
                </c:pt>
                <c:pt idx="9">
                  <c:v>80000</c:v>
                </c:pt>
                <c:pt idx="10">
                  <c:v>More</c:v>
                </c:pt>
              </c:strCache>
            </c:strRef>
          </c:cat>
          <c:val>
            <c:numRef>
              <c:f>'descriptive histogram frequency'!$K$22:$K$32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B-479B-BE02-6F84AA66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248360"/>
        <c:axId val="707244096"/>
      </c:barChart>
      <c:catAx>
        <c:axId val="70724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7244096"/>
        <c:crosses val="autoZero"/>
        <c:auto val="1"/>
        <c:lblAlgn val="ctr"/>
        <c:lblOffset val="100"/>
        <c:noMultiLvlLbl val="0"/>
      </c:catAx>
      <c:valAx>
        <c:axId val="707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7248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AEA7FF3-51C0-4522-AADD-3668883E177B}">
          <cx:tx>
            <cx:txData>
              <cx:f>_xlchart.v1.0</cx:f>
              <cx:v>Salary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294031</xdr:colOff>
      <xdr:row>0</xdr:row>
      <xdr:rowOff>156541</xdr:rowOff>
    </xdr:from>
    <xdr:to>
      <xdr:col>18</xdr:col>
      <xdr:colOff>575640</xdr:colOff>
      <xdr:row>17</xdr:row>
      <xdr:rowOff>67089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376859</xdr:colOff>
      <xdr:row>18</xdr:row>
      <xdr:rowOff>73715</xdr:rowOff>
    </xdr:from>
    <xdr:to>
      <xdr:col>22</xdr:col>
      <xdr:colOff>45554</xdr:colOff>
      <xdr:row>34</xdr:row>
      <xdr:rowOff>149915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ois Geyer" refreshedDate="43945.349928356482" createdVersion="6" refreshedVersion="6" minRefreshableVersion="3" recordCount="30">
  <cacheSource type="worksheet">
    <worksheetSource ref="A3:F33" sheet="pivot table descript crosstabs"/>
  </cacheSource>
  <cacheFields count="6">
    <cacheField name="Age" numFmtId="0">
      <sharedItems containsSemiMixedTypes="0" containsString="0" containsNumber="1" containsInteger="1" minValue="28" maxValue="68"/>
    </cacheField>
    <cacheField name="Gender" numFmtId="0">
      <sharedItems count="2">
        <s v="Male"/>
        <s v="Female"/>
      </sharedItems>
    </cacheField>
    <cacheField name="State" numFmtId="0">
      <sharedItems/>
    </cacheField>
    <cacheField name="Children" numFmtId="0">
      <sharedItems containsSemiMixedTypes="0" containsString="0" containsNumber="1" containsInteger="1" minValue="0" maxValue="3" count="4">
        <n v="1"/>
        <n v="2"/>
        <n v="0"/>
        <n v="3"/>
      </sharedItems>
    </cacheField>
    <cacheField name="Salary" numFmtId="165">
      <sharedItems containsSemiMixedTypes="0" containsString="0" containsNumber="1" containsInteger="1" minValue="31000" maxValue="81400"/>
    </cacheField>
    <cacheField name="Opinion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58"/>
    <x v="0"/>
    <s v="Minnesota"/>
    <x v="0"/>
    <n v="65400"/>
    <n v="5"/>
  </r>
  <r>
    <n v="48"/>
    <x v="0"/>
    <s v="Texas"/>
    <x v="1"/>
    <n v="62000"/>
    <n v="1"/>
  </r>
  <r>
    <n v="58"/>
    <x v="1"/>
    <s v="Ohio"/>
    <x v="2"/>
    <n v="63200"/>
    <n v="3"/>
  </r>
  <r>
    <n v="56"/>
    <x v="0"/>
    <s v="Florida"/>
    <x v="1"/>
    <n v="52000"/>
    <n v="5"/>
  </r>
  <r>
    <n v="68"/>
    <x v="0"/>
    <s v="California"/>
    <x v="3"/>
    <n v="81400"/>
    <n v="1"/>
  </r>
  <r>
    <n v="60"/>
    <x v="1"/>
    <s v="New York"/>
    <x v="3"/>
    <n v="46300"/>
    <n v="5"/>
  </r>
  <r>
    <n v="28"/>
    <x v="0"/>
    <s v="Minnesota"/>
    <x v="1"/>
    <n v="49600"/>
    <n v="1"/>
  </r>
  <r>
    <n v="48"/>
    <x v="0"/>
    <s v="New York"/>
    <x v="0"/>
    <n v="45900"/>
    <n v="5"/>
  </r>
  <r>
    <n v="53"/>
    <x v="0"/>
    <s v="Texas"/>
    <x v="3"/>
    <n v="47700"/>
    <n v="4"/>
  </r>
  <r>
    <n v="61"/>
    <x v="1"/>
    <s v="Texas"/>
    <x v="0"/>
    <n v="59900"/>
    <n v="4"/>
  </r>
  <r>
    <n v="36"/>
    <x v="1"/>
    <s v="New York"/>
    <x v="0"/>
    <n v="48100"/>
    <n v="4"/>
  </r>
  <r>
    <n v="55"/>
    <x v="0"/>
    <s v="Virginia"/>
    <x v="2"/>
    <n v="58100"/>
    <n v="3"/>
  </r>
  <r>
    <n v="48"/>
    <x v="1"/>
    <s v="Illinois"/>
    <x v="1"/>
    <n v="56000"/>
    <n v="1"/>
  </r>
  <r>
    <n v="51"/>
    <x v="1"/>
    <s v="Virginia"/>
    <x v="1"/>
    <n v="53400"/>
    <n v="1"/>
  </r>
  <r>
    <n v="39"/>
    <x v="1"/>
    <s v="New York"/>
    <x v="1"/>
    <n v="39000"/>
    <n v="2"/>
  </r>
  <r>
    <n v="45"/>
    <x v="0"/>
    <s v="Michigan"/>
    <x v="0"/>
    <n v="61500"/>
    <n v="2"/>
  </r>
  <r>
    <n v="43"/>
    <x v="0"/>
    <s v="Ohio"/>
    <x v="2"/>
    <n v="37700"/>
    <n v="1"/>
  </r>
  <r>
    <n v="36"/>
    <x v="1"/>
    <s v="Michigan"/>
    <x v="1"/>
    <n v="36700"/>
    <n v="4"/>
  </r>
  <r>
    <n v="49"/>
    <x v="1"/>
    <s v="Florida"/>
    <x v="1"/>
    <n v="45200"/>
    <n v="3"/>
  </r>
  <r>
    <n v="53"/>
    <x v="0"/>
    <s v="Michigan"/>
    <x v="2"/>
    <n v="59000"/>
    <n v="4"/>
  </r>
  <r>
    <n v="61"/>
    <x v="1"/>
    <s v="Minnesota"/>
    <x v="1"/>
    <n v="54300"/>
    <n v="2"/>
  </r>
  <r>
    <n v="62"/>
    <x v="0"/>
    <s v="New York"/>
    <x v="0"/>
    <n v="62100"/>
    <n v="4"/>
  </r>
  <r>
    <n v="59"/>
    <x v="0"/>
    <s v="New York"/>
    <x v="2"/>
    <n v="78000"/>
    <n v="3"/>
  </r>
  <r>
    <n v="44"/>
    <x v="0"/>
    <s v="Arizona"/>
    <x v="2"/>
    <n v="43200"/>
    <n v="5"/>
  </r>
  <r>
    <n v="53"/>
    <x v="0"/>
    <s v="Arizona"/>
    <x v="0"/>
    <n v="44500"/>
    <n v="3"/>
  </r>
  <r>
    <n v="55"/>
    <x v="1"/>
    <s v="Ohio"/>
    <x v="0"/>
    <n v="43300"/>
    <n v="1"/>
  </r>
  <r>
    <n v="66"/>
    <x v="0"/>
    <s v="Illinois"/>
    <x v="3"/>
    <n v="45400"/>
    <n v="2"/>
  </r>
  <r>
    <n v="36"/>
    <x v="0"/>
    <s v="Michigan"/>
    <x v="1"/>
    <n v="53900"/>
    <n v="1"/>
  </r>
  <r>
    <n v="41"/>
    <x v="0"/>
    <s v="California"/>
    <x v="0"/>
    <n v="44100"/>
    <n v="3"/>
  </r>
  <r>
    <n v="28"/>
    <x v="1"/>
    <s v="New York"/>
    <x v="1"/>
    <n v="3100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0:K16" firstHeaderRow="1" firstDataRow="2" firstDataCol="1"/>
  <pivotFields count="6"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5">
        <item x="2"/>
        <item x="0"/>
        <item x="1"/>
        <item x="3"/>
        <item t="default"/>
      </items>
    </pivotField>
    <pivotField dataField="1" numFmtId="165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Salary" fld="4" subtotal="average" baseField="0" baseItem="7094481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K6" firstHeaderRow="0" firstDataRow="1" firstDataCol="1"/>
  <pivotFields count="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numFmtId="165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alary" fld="4" subtotal="average" baseField="1" baseItem="0"/>
    <dataField name="Count of Salary" fld="4" subtotal="count" baseField="1" baseItem="0"/>
    <dataField name="StdDev of Salary" fld="4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zoomScale="115" zoomScaleNormal="115" workbookViewId="0">
      <selection activeCell="E45" sqref="E45"/>
    </sheetView>
  </sheetViews>
  <sheetFormatPr defaultColWidth="9.140625" defaultRowHeight="12.75" x14ac:dyDescent="0.2"/>
  <cols>
    <col min="1" max="1" width="6.28515625" customWidth="1"/>
    <col min="2" max="2" width="9.7109375" style="2" customWidth="1"/>
    <col min="3" max="3" width="11.85546875" style="2" customWidth="1"/>
    <col min="4" max="4" width="8.7109375" style="2" customWidth="1"/>
    <col min="5" max="5" width="10.7109375" customWidth="1"/>
    <col min="6" max="6" width="7.7109375" customWidth="1"/>
    <col min="8" max="8" width="16.5703125" bestFit="1" customWidth="1"/>
  </cols>
  <sheetData>
    <row r="1" spans="1:9" x14ac:dyDescent="0.2">
      <c r="A1" s="1" t="s">
        <v>0</v>
      </c>
    </row>
    <row r="2" spans="1:9" ht="13.5" thickBot="1" x14ac:dyDescent="0.25"/>
    <row r="3" spans="1:9" s="2" customForma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4" t="s">
        <v>5</v>
      </c>
      <c r="I3" s="4"/>
    </row>
    <row r="4" spans="1:9" x14ac:dyDescent="0.2">
      <c r="A4">
        <v>58</v>
      </c>
      <c r="B4" s="2" t="s">
        <v>7</v>
      </c>
      <c r="C4" s="2" t="s">
        <v>8</v>
      </c>
      <c r="D4" s="2">
        <v>1</v>
      </c>
      <c r="E4" s="3">
        <v>65400</v>
      </c>
      <c r="F4">
        <v>5</v>
      </c>
      <c r="H4" s="5"/>
      <c r="I4" s="5"/>
    </row>
    <row r="5" spans="1:9" x14ac:dyDescent="0.2">
      <c r="A5">
        <v>48</v>
      </c>
      <c r="B5" s="2" t="s">
        <v>7</v>
      </c>
      <c r="C5" s="2" t="s">
        <v>9</v>
      </c>
      <c r="D5" s="2">
        <v>2</v>
      </c>
      <c r="E5" s="3">
        <v>62000</v>
      </c>
      <c r="F5">
        <v>1</v>
      </c>
      <c r="H5" s="5" t="s">
        <v>12</v>
      </c>
      <c r="I5" s="5">
        <v>52263.333333333336</v>
      </c>
    </row>
    <row r="6" spans="1:9" x14ac:dyDescent="0.2">
      <c r="A6">
        <v>58</v>
      </c>
      <c r="B6" s="2" t="s">
        <v>10</v>
      </c>
      <c r="C6" s="2" t="s">
        <v>11</v>
      </c>
      <c r="D6" s="2">
        <v>0</v>
      </c>
      <c r="E6" s="3">
        <v>63200</v>
      </c>
      <c r="F6">
        <v>3</v>
      </c>
      <c r="H6" s="5" t="s">
        <v>14</v>
      </c>
      <c r="I6" s="5">
        <v>2098.2613674858362</v>
      </c>
    </row>
    <row r="7" spans="1:9" x14ac:dyDescent="0.2">
      <c r="A7">
        <v>56</v>
      </c>
      <c r="B7" s="2" t="s">
        <v>7</v>
      </c>
      <c r="C7" s="2" t="s">
        <v>13</v>
      </c>
      <c r="D7" s="2">
        <v>2</v>
      </c>
      <c r="E7" s="3">
        <v>52000</v>
      </c>
      <c r="F7">
        <v>5</v>
      </c>
      <c r="H7" s="5" t="s">
        <v>16</v>
      </c>
      <c r="I7" s="5">
        <v>50800</v>
      </c>
    </row>
    <row r="8" spans="1:9" x14ac:dyDescent="0.2">
      <c r="A8">
        <v>68</v>
      </c>
      <c r="B8" s="2" t="s">
        <v>7</v>
      </c>
      <c r="C8" s="2" t="s">
        <v>15</v>
      </c>
      <c r="D8" s="2">
        <v>3</v>
      </c>
      <c r="E8" s="3">
        <v>81400</v>
      </c>
      <c r="F8">
        <v>1</v>
      </c>
      <c r="H8" s="5" t="s">
        <v>18</v>
      </c>
      <c r="I8" s="5" t="e">
        <v>#N/A</v>
      </c>
    </row>
    <row r="9" spans="1:9" x14ac:dyDescent="0.2">
      <c r="A9">
        <v>60</v>
      </c>
      <c r="B9" s="2" t="s">
        <v>10</v>
      </c>
      <c r="C9" s="2" t="s">
        <v>17</v>
      </c>
      <c r="D9" s="2">
        <v>3</v>
      </c>
      <c r="E9" s="3">
        <v>46300</v>
      </c>
      <c r="F9">
        <v>5</v>
      </c>
      <c r="H9" s="5" t="s">
        <v>19</v>
      </c>
      <c r="I9" s="5">
        <v>11492.650825136294</v>
      </c>
    </row>
    <row r="10" spans="1:9" x14ac:dyDescent="0.2">
      <c r="A10">
        <v>28</v>
      </c>
      <c r="B10" s="2" t="s">
        <v>7</v>
      </c>
      <c r="C10" s="2" t="s">
        <v>8</v>
      </c>
      <c r="D10" s="2">
        <v>2</v>
      </c>
      <c r="E10" s="3">
        <v>49600</v>
      </c>
      <c r="F10">
        <v>1</v>
      </c>
      <c r="H10" s="5" t="s">
        <v>20</v>
      </c>
      <c r="I10" s="5">
        <v>132081022.98850593</v>
      </c>
    </row>
    <row r="11" spans="1:9" x14ac:dyDescent="0.2">
      <c r="A11">
        <v>48</v>
      </c>
      <c r="B11" s="2" t="s">
        <v>7</v>
      </c>
      <c r="C11" s="2" t="s">
        <v>17</v>
      </c>
      <c r="D11" s="2">
        <v>1</v>
      </c>
      <c r="E11" s="3">
        <v>45900</v>
      </c>
      <c r="F11">
        <v>5</v>
      </c>
      <c r="H11" s="5" t="s">
        <v>21</v>
      </c>
      <c r="I11" s="5">
        <v>0.56459963751280462</v>
      </c>
    </row>
    <row r="12" spans="1:9" x14ac:dyDescent="0.2">
      <c r="A12">
        <v>53</v>
      </c>
      <c r="B12" s="2" t="s">
        <v>7</v>
      </c>
      <c r="C12" s="2" t="s">
        <v>9</v>
      </c>
      <c r="D12" s="2">
        <v>3</v>
      </c>
      <c r="E12" s="3">
        <v>47700</v>
      </c>
      <c r="F12">
        <v>4</v>
      </c>
      <c r="H12" s="5" t="s">
        <v>22</v>
      </c>
      <c r="I12" s="5">
        <v>0.64312998878865568</v>
      </c>
    </row>
    <row r="13" spans="1:9" x14ac:dyDescent="0.2">
      <c r="A13">
        <v>61</v>
      </c>
      <c r="B13" s="2" t="s">
        <v>10</v>
      </c>
      <c r="C13" s="2" t="s">
        <v>9</v>
      </c>
      <c r="D13" s="2">
        <v>1</v>
      </c>
      <c r="E13" s="3">
        <v>59900</v>
      </c>
      <c r="F13">
        <v>4</v>
      </c>
      <c r="H13" s="5" t="s">
        <v>23</v>
      </c>
      <c r="I13" s="5">
        <v>50400</v>
      </c>
    </row>
    <row r="14" spans="1:9" x14ac:dyDescent="0.2">
      <c r="A14">
        <v>36</v>
      </c>
      <c r="B14" s="2" t="s">
        <v>10</v>
      </c>
      <c r="C14" s="2" t="s">
        <v>17</v>
      </c>
      <c r="D14" s="2">
        <v>1</v>
      </c>
      <c r="E14" s="3">
        <v>48100</v>
      </c>
      <c r="F14">
        <v>4</v>
      </c>
      <c r="H14" s="5" t="s">
        <v>25</v>
      </c>
      <c r="I14" s="5">
        <v>31000</v>
      </c>
    </row>
    <row r="15" spans="1:9" x14ac:dyDescent="0.2">
      <c r="A15">
        <v>55</v>
      </c>
      <c r="B15" s="2" t="s">
        <v>7</v>
      </c>
      <c r="C15" s="2" t="s">
        <v>24</v>
      </c>
      <c r="D15" s="2">
        <v>0</v>
      </c>
      <c r="E15" s="3">
        <v>58100</v>
      </c>
      <c r="F15">
        <v>3</v>
      </c>
      <c r="H15" s="5" t="s">
        <v>27</v>
      </c>
      <c r="I15" s="5">
        <v>81400</v>
      </c>
    </row>
    <row r="16" spans="1:9" x14ac:dyDescent="0.2">
      <c r="A16">
        <v>48</v>
      </c>
      <c r="B16" s="2" t="s">
        <v>10</v>
      </c>
      <c r="C16" s="2" t="s">
        <v>26</v>
      </c>
      <c r="D16" s="2">
        <v>2</v>
      </c>
      <c r="E16" s="3">
        <v>56000</v>
      </c>
      <c r="F16">
        <v>1</v>
      </c>
      <c r="H16" s="5" t="s">
        <v>28</v>
      </c>
      <c r="I16" s="5">
        <v>1567900</v>
      </c>
    </row>
    <row r="17" spans="1:14" ht="13.5" thickBot="1" x14ac:dyDescent="0.25">
      <c r="A17">
        <v>51</v>
      </c>
      <c r="B17" s="2" t="s">
        <v>10</v>
      </c>
      <c r="C17" s="2" t="s">
        <v>24</v>
      </c>
      <c r="D17" s="2">
        <v>2</v>
      </c>
      <c r="E17" s="3">
        <v>53400</v>
      </c>
      <c r="F17">
        <v>1</v>
      </c>
      <c r="H17" s="6" t="s">
        <v>31</v>
      </c>
      <c r="I17" s="6">
        <v>30</v>
      </c>
    </row>
    <row r="18" spans="1:14" x14ac:dyDescent="0.2">
      <c r="A18">
        <v>39</v>
      </c>
      <c r="B18" s="2" t="s">
        <v>10</v>
      </c>
      <c r="C18" s="2" t="s">
        <v>17</v>
      </c>
      <c r="D18" s="2">
        <v>2</v>
      </c>
      <c r="E18" s="3">
        <v>39000</v>
      </c>
      <c r="F18">
        <v>2</v>
      </c>
    </row>
    <row r="19" spans="1:14" x14ac:dyDescent="0.2">
      <c r="A19">
        <v>45</v>
      </c>
      <c r="B19" s="2" t="s">
        <v>7</v>
      </c>
      <c r="C19" s="2" t="s">
        <v>29</v>
      </c>
      <c r="D19" s="2">
        <v>1</v>
      </c>
      <c r="E19" s="3">
        <v>61500</v>
      </c>
      <c r="F19">
        <v>2</v>
      </c>
    </row>
    <row r="20" spans="1:14" ht="13.5" thickBot="1" x14ac:dyDescent="0.25">
      <c r="A20">
        <v>43</v>
      </c>
      <c r="B20" s="2" t="s">
        <v>7</v>
      </c>
      <c r="C20" s="2" t="s">
        <v>11</v>
      </c>
      <c r="D20" s="2">
        <v>0</v>
      </c>
      <c r="E20" s="3">
        <v>37700</v>
      </c>
      <c r="F20">
        <v>1</v>
      </c>
    </row>
    <row r="21" spans="1:14" x14ac:dyDescent="0.2">
      <c r="A21">
        <v>36</v>
      </c>
      <c r="B21" s="2" t="s">
        <v>10</v>
      </c>
      <c r="C21" s="2" t="s">
        <v>29</v>
      </c>
      <c r="D21" s="2">
        <v>2</v>
      </c>
      <c r="E21" s="3">
        <v>36700</v>
      </c>
      <c r="F21">
        <v>4</v>
      </c>
      <c r="J21" s="7" t="s">
        <v>32</v>
      </c>
      <c r="K21" s="7" t="s">
        <v>34</v>
      </c>
    </row>
    <row r="22" spans="1:14" x14ac:dyDescent="0.2">
      <c r="A22">
        <v>49</v>
      </c>
      <c r="B22" s="2" t="s">
        <v>10</v>
      </c>
      <c r="C22" s="2" t="s">
        <v>13</v>
      </c>
      <c r="D22" s="2">
        <v>2</v>
      </c>
      <c r="E22" s="3">
        <v>45200</v>
      </c>
      <c r="F22">
        <v>3</v>
      </c>
      <c r="I22">
        <v>35000</v>
      </c>
      <c r="J22" s="8">
        <v>35000</v>
      </c>
      <c r="K22" s="5">
        <v>1</v>
      </c>
      <c r="L22">
        <f>FREQUENCY($E$4:$E$33,I22)</f>
        <v>1</v>
      </c>
      <c r="N22">
        <f t="array" ref="N22:N32">FREQUENCY(E4:E33,I22:I32)</f>
        <v>1</v>
      </c>
    </row>
    <row r="23" spans="1:14" x14ac:dyDescent="0.2">
      <c r="A23">
        <v>53</v>
      </c>
      <c r="B23" s="2" t="s">
        <v>7</v>
      </c>
      <c r="C23" s="2" t="s">
        <v>29</v>
      </c>
      <c r="D23" s="2">
        <v>0</v>
      </c>
      <c r="E23" s="3">
        <v>59000</v>
      </c>
      <c r="F23">
        <v>4</v>
      </c>
      <c r="I23">
        <v>40000</v>
      </c>
      <c r="J23" s="8">
        <v>40000</v>
      </c>
      <c r="K23" s="5">
        <v>3</v>
      </c>
      <c r="L23">
        <f t="shared" ref="L23:L32" si="0">FREQUENCY($E$4:$E$33,I23)</f>
        <v>4</v>
      </c>
      <c r="M23">
        <f>L23-L22</f>
        <v>3</v>
      </c>
      <c r="N23">
        <v>3</v>
      </c>
    </row>
    <row r="24" spans="1:14" x14ac:dyDescent="0.2">
      <c r="A24">
        <v>61</v>
      </c>
      <c r="B24" s="2" t="s">
        <v>10</v>
      </c>
      <c r="C24" s="2" t="s">
        <v>8</v>
      </c>
      <c r="D24" s="2">
        <v>2</v>
      </c>
      <c r="E24" s="3">
        <v>54300</v>
      </c>
      <c r="F24">
        <v>2</v>
      </c>
      <c r="I24">
        <v>45000</v>
      </c>
      <c r="J24" s="8">
        <v>45000</v>
      </c>
      <c r="K24" s="5">
        <v>4</v>
      </c>
      <c r="L24">
        <f t="shared" si="0"/>
        <v>8</v>
      </c>
      <c r="M24">
        <f t="shared" ref="M24:M32" si="1">L24-L23</f>
        <v>4</v>
      </c>
      <c r="N24">
        <v>4</v>
      </c>
    </row>
    <row r="25" spans="1:14" x14ac:dyDescent="0.2">
      <c r="A25">
        <v>62</v>
      </c>
      <c r="B25" s="2" t="s">
        <v>7</v>
      </c>
      <c r="C25" s="2" t="s">
        <v>17</v>
      </c>
      <c r="D25" s="2">
        <v>1</v>
      </c>
      <c r="E25" s="3">
        <v>62100</v>
      </c>
      <c r="F25">
        <v>4</v>
      </c>
      <c r="I25">
        <v>50000</v>
      </c>
      <c r="J25" s="8">
        <v>50000</v>
      </c>
      <c r="K25" s="5">
        <v>7</v>
      </c>
      <c r="L25">
        <f t="shared" si="0"/>
        <v>15</v>
      </c>
      <c r="M25">
        <f t="shared" si="1"/>
        <v>7</v>
      </c>
      <c r="N25">
        <v>7</v>
      </c>
    </row>
    <row r="26" spans="1:14" x14ac:dyDescent="0.2">
      <c r="A26">
        <v>59</v>
      </c>
      <c r="B26" s="2" t="s">
        <v>7</v>
      </c>
      <c r="C26" s="2" t="s">
        <v>17</v>
      </c>
      <c r="D26" s="2">
        <v>0</v>
      </c>
      <c r="E26" s="3">
        <v>78000</v>
      </c>
      <c r="F26">
        <v>3</v>
      </c>
      <c r="I26">
        <v>55000</v>
      </c>
      <c r="J26" s="8">
        <v>55000</v>
      </c>
      <c r="K26" s="5">
        <v>4</v>
      </c>
      <c r="L26">
        <f t="shared" si="0"/>
        <v>19</v>
      </c>
      <c r="M26">
        <f t="shared" si="1"/>
        <v>4</v>
      </c>
      <c r="N26">
        <v>4</v>
      </c>
    </row>
    <row r="27" spans="1:14" x14ac:dyDescent="0.2">
      <c r="A27">
        <v>44</v>
      </c>
      <c r="B27" s="2" t="s">
        <v>7</v>
      </c>
      <c r="C27" s="2" t="s">
        <v>30</v>
      </c>
      <c r="D27" s="2">
        <v>0</v>
      </c>
      <c r="E27" s="3">
        <v>43200</v>
      </c>
      <c r="F27">
        <v>5</v>
      </c>
      <c r="I27">
        <v>60000</v>
      </c>
      <c r="J27" s="8">
        <v>60000</v>
      </c>
      <c r="K27" s="5">
        <v>4</v>
      </c>
      <c r="L27">
        <f t="shared" si="0"/>
        <v>23</v>
      </c>
      <c r="M27">
        <f t="shared" si="1"/>
        <v>4</v>
      </c>
      <c r="N27">
        <v>4</v>
      </c>
    </row>
    <row r="28" spans="1:14" x14ac:dyDescent="0.2">
      <c r="A28">
        <v>53</v>
      </c>
      <c r="B28" s="2" t="s">
        <v>7</v>
      </c>
      <c r="C28" s="2" t="s">
        <v>30</v>
      </c>
      <c r="D28" s="2">
        <v>1</v>
      </c>
      <c r="E28" s="3">
        <v>44500</v>
      </c>
      <c r="F28">
        <v>3</v>
      </c>
      <c r="I28">
        <v>65000</v>
      </c>
      <c r="J28" s="8">
        <v>65000</v>
      </c>
      <c r="K28" s="5">
        <v>4</v>
      </c>
      <c r="L28">
        <f t="shared" si="0"/>
        <v>27</v>
      </c>
      <c r="M28">
        <f t="shared" si="1"/>
        <v>4</v>
      </c>
      <c r="N28">
        <v>4</v>
      </c>
    </row>
    <row r="29" spans="1:14" x14ac:dyDescent="0.2">
      <c r="A29">
        <v>55</v>
      </c>
      <c r="B29" s="2" t="s">
        <v>10</v>
      </c>
      <c r="C29" s="2" t="s">
        <v>11</v>
      </c>
      <c r="D29" s="2">
        <v>1</v>
      </c>
      <c r="E29" s="3">
        <v>43300</v>
      </c>
      <c r="F29">
        <v>1</v>
      </c>
      <c r="I29">
        <v>70000</v>
      </c>
      <c r="J29" s="8">
        <v>70000</v>
      </c>
      <c r="K29" s="5">
        <v>1</v>
      </c>
      <c r="L29">
        <f t="shared" si="0"/>
        <v>28</v>
      </c>
      <c r="M29">
        <f t="shared" si="1"/>
        <v>1</v>
      </c>
      <c r="N29">
        <v>1</v>
      </c>
    </row>
    <row r="30" spans="1:14" x14ac:dyDescent="0.2">
      <c r="A30">
        <v>66</v>
      </c>
      <c r="B30" s="2" t="s">
        <v>7</v>
      </c>
      <c r="C30" s="2" t="s">
        <v>26</v>
      </c>
      <c r="D30" s="2">
        <v>3</v>
      </c>
      <c r="E30" s="3">
        <v>45400</v>
      </c>
      <c r="F30">
        <v>2</v>
      </c>
      <c r="I30">
        <v>75000</v>
      </c>
      <c r="J30" s="8">
        <v>75000</v>
      </c>
      <c r="K30" s="5">
        <v>0</v>
      </c>
      <c r="L30">
        <f t="shared" si="0"/>
        <v>28</v>
      </c>
      <c r="M30">
        <f t="shared" si="1"/>
        <v>0</v>
      </c>
      <c r="N30">
        <v>0</v>
      </c>
    </row>
    <row r="31" spans="1:14" x14ac:dyDescent="0.2">
      <c r="A31">
        <v>36</v>
      </c>
      <c r="B31" s="2" t="s">
        <v>7</v>
      </c>
      <c r="C31" s="2" t="s">
        <v>29</v>
      </c>
      <c r="D31" s="2">
        <v>2</v>
      </c>
      <c r="E31" s="3">
        <v>53900</v>
      </c>
      <c r="F31">
        <v>1</v>
      </c>
      <c r="I31">
        <v>80000</v>
      </c>
      <c r="J31" s="8">
        <v>80000</v>
      </c>
      <c r="K31" s="5">
        <v>1</v>
      </c>
      <c r="L31">
        <f t="shared" si="0"/>
        <v>29</v>
      </c>
      <c r="M31">
        <f t="shared" si="1"/>
        <v>1</v>
      </c>
      <c r="N31">
        <v>1</v>
      </c>
    </row>
    <row r="32" spans="1:14" ht="13.5" thickBot="1" x14ac:dyDescent="0.25">
      <c r="A32">
        <v>41</v>
      </c>
      <c r="B32" s="2" t="s">
        <v>7</v>
      </c>
      <c r="C32" s="2" t="s">
        <v>15</v>
      </c>
      <c r="D32" s="2">
        <v>1</v>
      </c>
      <c r="E32" s="3">
        <v>44100</v>
      </c>
      <c r="F32">
        <v>3</v>
      </c>
      <c r="I32">
        <f>I15</f>
        <v>81400</v>
      </c>
      <c r="J32" s="6" t="s">
        <v>33</v>
      </c>
      <c r="K32" s="6">
        <v>1</v>
      </c>
      <c r="L32">
        <f t="shared" si="0"/>
        <v>30</v>
      </c>
      <c r="M32">
        <f t="shared" si="1"/>
        <v>1</v>
      </c>
      <c r="N32">
        <v>1</v>
      </c>
    </row>
    <row r="33" spans="1:6" x14ac:dyDescent="0.2">
      <c r="A33">
        <v>28</v>
      </c>
      <c r="B33" s="2" t="s">
        <v>10</v>
      </c>
      <c r="C33" s="2" t="s">
        <v>17</v>
      </c>
      <c r="D33" s="2">
        <v>2</v>
      </c>
      <c r="E33" s="3">
        <v>31000</v>
      </c>
      <c r="F33">
        <v>4</v>
      </c>
    </row>
    <row r="34" spans="1:6" x14ac:dyDescent="0.2">
      <c r="B34"/>
      <c r="C34"/>
      <c r="D34"/>
    </row>
    <row r="35" spans="1:6" x14ac:dyDescent="0.2">
      <c r="B35"/>
      <c r="C35"/>
      <c r="D35"/>
    </row>
    <row r="36" spans="1:6" x14ac:dyDescent="0.2">
      <c r="B36"/>
      <c r="C36"/>
      <c r="D36"/>
    </row>
    <row r="37" spans="1:6" x14ac:dyDescent="0.2">
      <c r="B37"/>
      <c r="C37"/>
      <c r="D37"/>
    </row>
    <row r="38" spans="1:6" x14ac:dyDescent="0.2">
      <c r="B38"/>
      <c r="C38"/>
      <c r="D38"/>
    </row>
    <row r="39" spans="1:6" x14ac:dyDescent="0.2">
      <c r="B39"/>
      <c r="C39"/>
      <c r="D39"/>
    </row>
    <row r="40" spans="1:6" x14ac:dyDescent="0.2">
      <c r="B40"/>
      <c r="C40"/>
      <c r="D40"/>
    </row>
    <row r="41" spans="1:6" x14ac:dyDescent="0.2">
      <c r="B41"/>
      <c r="C41"/>
      <c r="D41"/>
    </row>
    <row r="42" spans="1:6" x14ac:dyDescent="0.2">
      <c r="B42"/>
      <c r="C42"/>
      <c r="D42"/>
    </row>
    <row r="43" spans="1:6" x14ac:dyDescent="0.2">
      <c r="B43"/>
      <c r="C43"/>
      <c r="D43"/>
    </row>
    <row r="44" spans="1:6" x14ac:dyDescent="0.2">
      <c r="B44"/>
      <c r="C44"/>
      <c r="D44"/>
    </row>
    <row r="45" spans="1:6" x14ac:dyDescent="0.2">
      <c r="B45"/>
      <c r="C45"/>
      <c r="D45"/>
    </row>
    <row r="46" spans="1:6" x14ac:dyDescent="0.2">
      <c r="B46"/>
      <c r="C46"/>
      <c r="D46"/>
    </row>
    <row r="47" spans="1:6" x14ac:dyDescent="0.2">
      <c r="B47"/>
      <c r="C47"/>
      <c r="D47"/>
    </row>
    <row r="48" spans="1:6" x14ac:dyDescent="0.2">
      <c r="B48"/>
      <c r="C48"/>
      <c r="D48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</sheetData>
  <sortState ref="J22:J31">
    <sortCondition ref="J22"/>
  </sortState>
  <printOptions headings="1" gridLines="1"/>
  <pageMargins left="0.78740157480314965" right="0.78740157480314965" top="0.98425196850393704" bottom="0.98425196850393704" header="0.51181102362204722" footer="0.51181102362204722"/>
  <pageSetup scale="57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6.28515625" style="11" customWidth="1"/>
    <col min="2" max="2" width="9.7109375" style="10" customWidth="1"/>
    <col min="3" max="3" width="11.85546875" style="10" customWidth="1"/>
    <col min="4" max="4" width="8.7109375" style="10" customWidth="1"/>
    <col min="5" max="5" width="10.7109375" style="11" customWidth="1"/>
    <col min="6" max="6" width="7.7109375" style="11" customWidth="1"/>
    <col min="7" max="7" width="9.140625" style="11"/>
    <col min="8" max="8" width="14" style="11" customWidth="1"/>
    <col min="9" max="9" width="17" style="11" customWidth="1"/>
    <col min="10" max="11" width="12" style="11" customWidth="1"/>
    <col min="12" max="16384" width="9.140625" style="11"/>
  </cols>
  <sheetData>
    <row r="1" spans="1:11" x14ac:dyDescent="0.2">
      <c r="A1" s="9" t="s">
        <v>0</v>
      </c>
    </row>
    <row r="3" spans="1:11" s="10" customFormat="1" x14ac:dyDescent="0.2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H3" s="12" t="s">
        <v>35</v>
      </c>
      <c r="I3" t="s">
        <v>37</v>
      </c>
      <c r="J3" t="s">
        <v>38</v>
      </c>
      <c r="K3" t="s">
        <v>39</v>
      </c>
    </row>
    <row r="4" spans="1:11" x14ac:dyDescent="0.2">
      <c r="A4" s="11">
        <v>58</v>
      </c>
      <c r="B4" s="10" t="s">
        <v>7</v>
      </c>
      <c r="C4" s="10" t="s">
        <v>8</v>
      </c>
      <c r="D4" s="10">
        <v>1</v>
      </c>
      <c r="E4" s="3">
        <v>65400</v>
      </c>
      <c r="F4" s="11">
        <v>5</v>
      </c>
      <c r="H4" s="13" t="s">
        <v>10</v>
      </c>
      <c r="I4" s="14">
        <v>48033.333333333336</v>
      </c>
      <c r="J4" s="14">
        <v>12</v>
      </c>
      <c r="K4" s="14">
        <v>9704.7629668335721</v>
      </c>
    </row>
    <row r="5" spans="1:11" x14ac:dyDescent="0.2">
      <c r="A5" s="11">
        <v>48</v>
      </c>
      <c r="B5" s="10" t="s">
        <v>7</v>
      </c>
      <c r="C5" s="10" t="s">
        <v>9</v>
      </c>
      <c r="D5" s="10">
        <v>2</v>
      </c>
      <c r="E5" s="3">
        <v>62000</v>
      </c>
      <c r="F5" s="11">
        <v>1</v>
      </c>
      <c r="H5" s="13" t="s">
        <v>7</v>
      </c>
      <c r="I5" s="14">
        <v>55083.333333333336</v>
      </c>
      <c r="J5" s="14">
        <v>18</v>
      </c>
      <c r="K5" s="14">
        <v>11971.74369333154</v>
      </c>
    </row>
    <row r="6" spans="1:11" x14ac:dyDescent="0.2">
      <c r="A6" s="11">
        <v>58</v>
      </c>
      <c r="B6" s="10" t="s">
        <v>10</v>
      </c>
      <c r="C6" s="10" t="s">
        <v>11</v>
      </c>
      <c r="D6" s="10">
        <v>0</v>
      </c>
      <c r="E6" s="3">
        <v>63200</v>
      </c>
      <c r="F6" s="11">
        <v>3</v>
      </c>
      <c r="H6" s="13" t="s">
        <v>36</v>
      </c>
      <c r="I6" s="14">
        <v>52263.333333333336</v>
      </c>
      <c r="J6" s="14">
        <v>30</v>
      </c>
      <c r="K6" s="14">
        <v>11492.650825136294</v>
      </c>
    </row>
    <row r="7" spans="1:11" x14ac:dyDescent="0.2">
      <c r="A7" s="11">
        <v>56</v>
      </c>
      <c r="B7" s="10" t="s">
        <v>7</v>
      </c>
      <c r="C7" s="10" t="s">
        <v>13</v>
      </c>
      <c r="D7" s="10">
        <v>2</v>
      </c>
      <c r="E7" s="3">
        <v>52000</v>
      </c>
      <c r="F7" s="11">
        <v>5</v>
      </c>
      <c r="H7"/>
      <c r="I7"/>
      <c r="J7"/>
    </row>
    <row r="8" spans="1:11" x14ac:dyDescent="0.2">
      <c r="A8" s="11">
        <v>68</v>
      </c>
      <c r="B8" s="10" t="s">
        <v>7</v>
      </c>
      <c r="C8" s="10" t="s">
        <v>15</v>
      </c>
      <c r="D8" s="10">
        <v>3</v>
      </c>
      <c r="E8" s="3">
        <v>81400</v>
      </c>
      <c r="F8" s="11">
        <v>1</v>
      </c>
      <c r="H8"/>
      <c r="I8"/>
      <c r="J8"/>
    </row>
    <row r="9" spans="1:11" x14ac:dyDescent="0.2">
      <c r="A9" s="11">
        <v>60</v>
      </c>
      <c r="B9" s="10" t="s">
        <v>10</v>
      </c>
      <c r="C9" s="10" t="s">
        <v>17</v>
      </c>
      <c r="D9" s="10">
        <v>3</v>
      </c>
      <c r="E9" s="3">
        <v>46300</v>
      </c>
      <c r="F9" s="11">
        <v>5</v>
      </c>
      <c r="H9"/>
      <c r="I9"/>
      <c r="J9"/>
    </row>
    <row r="10" spans="1:11" x14ac:dyDescent="0.2">
      <c r="A10" s="11">
        <v>28</v>
      </c>
      <c r="B10" s="10" t="s">
        <v>7</v>
      </c>
      <c r="C10" s="10" t="s">
        <v>8</v>
      </c>
      <c r="D10" s="10">
        <v>2</v>
      </c>
      <c r="E10" s="3">
        <v>49600</v>
      </c>
      <c r="F10" s="11">
        <v>1</v>
      </c>
      <c r="H10" s="12" t="s">
        <v>37</v>
      </c>
      <c r="I10" s="12" t="s">
        <v>40</v>
      </c>
      <c r="J10"/>
      <c r="K10"/>
    </row>
    <row r="11" spans="1:11" x14ac:dyDescent="0.2">
      <c r="A11" s="11">
        <v>48</v>
      </c>
      <c r="B11" s="10" t="s">
        <v>7</v>
      </c>
      <c r="C11" s="10" t="s">
        <v>17</v>
      </c>
      <c r="D11" s="10">
        <v>1</v>
      </c>
      <c r="E11" s="3">
        <v>45900</v>
      </c>
      <c r="F11" s="11">
        <v>5</v>
      </c>
      <c r="H11" s="12" t="s">
        <v>35</v>
      </c>
      <c r="I11" t="s">
        <v>10</v>
      </c>
      <c r="J11" t="s">
        <v>7</v>
      </c>
      <c r="K11" t="s">
        <v>36</v>
      </c>
    </row>
    <row r="12" spans="1:11" x14ac:dyDescent="0.2">
      <c r="A12" s="11">
        <v>53</v>
      </c>
      <c r="B12" s="10" t="s">
        <v>7</v>
      </c>
      <c r="C12" s="10" t="s">
        <v>9</v>
      </c>
      <c r="D12" s="10">
        <v>3</v>
      </c>
      <c r="E12" s="3">
        <v>47700</v>
      </c>
      <c r="F12" s="11">
        <v>4</v>
      </c>
      <c r="H12" s="13">
        <v>0</v>
      </c>
      <c r="I12" s="14">
        <v>63200</v>
      </c>
      <c r="J12" s="14">
        <v>55200</v>
      </c>
      <c r="K12" s="14">
        <v>56533.333333333336</v>
      </c>
    </row>
    <row r="13" spans="1:11" x14ac:dyDescent="0.2">
      <c r="A13" s="11">
        <v>61</v>
      </c>
      <c r="B13" s="10" t="s">
        <v>10</v>
      </c>
      <c r="C13" s="10" t="s">
        <v>9</v>
      </c>
      <c r="D13" s="10">
        <v>1</v>
      </c>
      <c r="E13" s="3">
        <v>59900</v>
      </c>
      <c r="F13" s="11">
        <v>4</v>
      </c>
      <c r="H13" s="13">
        <v>1</v>
      </c>
      <c r="I13" s="14">
        <v>50433.333333333336</v>
      </c>
      <c r="J13" s="14">
        <v>53916.666666666664</v>
      </c>
      <c r="K13" s="14">
        <v>52755.555555555555</v>
      </c>
    </row>
    <row r="14" spans="1:11" x14ac:dyDescent="0.2">
      <c r="A14" s="11">
        <v>36</v>
      </c>
      <c r="B14" s="10" t="s">
        <v>10</v>
      </c>
      <c r="C14" s="10" t="s">
        <v>17</v>
      </c>
      <c r="D14" s="10">
        <v>1</v>
      </c>
      <c r="E14" s="3">
        <v>48100</v>
      </c>
      <c r="F14" s="11">
        <v>4</v>
      </c>
      <c r="H14" s="13">
        <v>2</v>
      </c>
      <c r="I14" s="14">
        <v>45085.714285714283</v>
      </c>
      <c r="J14" s="14">
        <v>54375</v>
      </c>
      <c r="K14" s="14">
        <v>48463.63636363636</v>
      </c>
    </row>
    <row r="15" spans="1:11" x14ac:dyDescent="0.2">
      <c r="A15" s="11">
        <v>55</v>
      </c>
      <c r="B15" s="10" t="s">
        <v>7</v>
      </c>
      <c r="C15" s="10" t="s">
        <v>24</v>
      </c>
      <c r="D15" s="10">
        <v>0</v>
      </c>
      <c r="E15" s="3">
        <v>58100</v>
      </c>
      <c r="F15" s="11">
        <v>3</v>
      </c>
      <c r="H15" s="13">
        <v>3</v>
      </c>
      <c r="I15" s="14">
        <v>46300</v>
      </c>
      <c r="J15" s="14">
        <v>58166.666666666664</v>
      </c>
      <c r="K15" s="14">
        <v>55200</v>
      </c>
    </row>
    <row r="16" spans="1:11" x14ac:dyDescent="0.2">
      <c r="A16" s="11">
        <v>48</v>
      </c>
      <c r="B16" s="10" t="s">
        <v>10</v>
      </c>
      <c r="C16" s="10" t="s">
        <v>26</v>
      </c>
      <c r="D16" s="10">
        <v>2</v>
      </c>
      <c r="E16" s="3">
        <v>56000</v>
      </c>
      <c r="F16" s="11">
        <v>1</v>
      </c>
      <c r="H16" s="13" t="s">
        <v>36</v>
      </c>
      <c r="I16" s="14">
        <v>48033.333333333336</v>
      </c>
      <c r="J16" s="14">
        <v>55083.333333333336</v>
      </c>
      <c r="K16" s="14">
        <v>52263.333333333336</v>
      </c>
    </row>
    <row r="17" spans="1:10" x14ac:dyDescent="0.2">
      <c r="A17" s="11">
        <v>51</v>
      </c>
      <c r="B17" s="10" t="s">
        <v>10</v>
      </c>
      <c r="C17" s="10" t="s">
        <v>24</v>
      </c>
      <c r="D17" s="10">
        <v>2</v>
      </c>
      <c r="E17" s="3">
        <v>53400</v>
      </c>
      <c r="F17" s="11">
        <v>1</v>
      </c>
      <c r="H17"/>
      <c r="I17"/>
      <c r="J17"/>
    </row>
    <row r="18" spans="1:10" x14ac:dyDescent="0.2">
      <c r="A18" s="11">
        <v>39</v>
      </c>
      <c r="B18" s="10" t="s">
        <v>10</v>
      </c>
      <c r="C18" s="10" t="s">
        <v>17</v>
      </c>
      <c r="D18" s="10">
        <v>2</v>
      </c>
      <c r="E18" s="3">
        <v>39000</v>
      </c>
      <c r="F18" s="11">
        <v>2</v>
      </c>
      <c r="H18"/>
      <c r="I18"/>
      <c r="J18"/>
    </row>
    <row r="19" spans="1:10" x14ac:dyDescent="0.2">
      <c r="A19" s="11">
        <v>45</v>
      </c>
      <c r="B19" s="10" t="s">
        <v>7</v>
      </c>
      <c r="C19" s="10" t="s">
        <v>29</v>
      </c>
      <c r="D19" s="10">
        <v>1</v>
      </c>
      <c r="E19" s="3">
        <v>61500</v>
      </c>
      <c r="F19" s="11">
        <v>2</v>
      </c>
      <c r="H19" s="10" t="s">
        <v>7</v>
      </c>
      <c r="I19">
        <f t="array" ref="I19">AVERAGE(IF($B$4:$B$33=H19,$E$4:$E$33,""))</f>
        <v>55083.333333333336</v>
      </c>
      <c r="J19">
        <f t="array" ref="J19">MEDIAN(IF($B$4:$B$33=H19,$E$4:$E$33,""))</f>
        <v>52950</v>
      </c>
    </row>
    <row r="20" spans="1:10" x14ac:dyDescent="0.2">
      <c r="A20" s="11">
        <v>43</v>
      </c>
      <c r="B20" s="10" t="s">
        <v>7</v>
      </c>
      <c r="C20" s="10" t="s">
        <v>11</v>
      </c>
      <c r="D20" s="10">
        <v>0</v>
      </c>
      <c r="E20" s="3">
        <v>37700</v>
      </c>
      <c r="F20" s="11">
        <v>1</v>
      </c>
      <c r="H20" s="10" t="s">
        <v>10</v>
      </c>
      <c r="I20">
        <f t="array" ref="I20">AVERAGE(IF($B$4:$B$33=H20,$E$4:$E$33,""))</f>
        <v>48033.333333333336</v>
      </c>
      <c r="J20">
        <f t="array" ref="J20">MEDIAN(IF($B$4:$B$33=H20,$E$4:$E$33,""))</f>
        <v>47200</v>
      </c>
    </row>
    <row r="21" spans="1:10" x14ac:dyDescent="0.2">
      <c r="A21" s="11">
        <v>36</v>
      </c>
      <c r="B21" s="10" t="s">
        <v>10</v>
      </c>
      <c r="C21" s="10" t="s">
        <v>29</v>
      </c>
      <c r="D21" s="10">
        <v>2</v>
      </c>
      <c r="E21" s="3">
        <v>36700</v>
      </c>
      <c r="F21" s="11">
        <v>4</v>
      </c>
      <c r="H21"/>
      <c r="I21"/>
      <c r="J21"/>
    </row>
    <row r="22" spans="1:10" x14ac:dyDescent="0.2">
      <c r="A22" s="11">
        <v>49</v>
      </c>
      <c r="B22" s="10" t="s">
        <v>10</v>
      </c>
      <c r="C22" s="10" t="s">
        <v>13</v>
      </c>
      <c r="D22" s="10">
        <v>2</v>
      </c>
      <c r="E22" s="3">
        <v>45200</v>
      </c>
      <c r="F22" s="11">
        <v>3</v>
      </c>
    </row>
    <row r="23" spans="1:10" x14ac:dyDescent="0.2">
      <c r="A23" s="11">
        <v>53</v>
      </c>
      <c r="B23" s="10" t="s">
        <v>7</v>
      </c>
      <c r="C23" s="10" t="s">
        <v>29</v>
      </c>
      <c r="D23" s="10">
        <v>0</v>
      </c>
      <c r="E23" s="3">
        <v>59000</v>
      </c>
      <c r="F23" s="11">
        <v>4</v>
      </c>
    </row>
    <row r="24" spans="1:10" x14ac:dyDescent="0.2">
      <c r="A24" s="11">
        <v>61</v>
      </c>
      <c r="B24" s="10" t="s">
        <v>10</v>
      </c>
      <c r="C24" s="10" t="s">
        <v>8</v>
      </c>
      <c r="D24" s="10">
        <v>2</v>
      </c>
      <c r="E24" s="3">
        <v>54300</v>
      </c>
      <c r="F24" s="11">
        <v>2</v>
      </c>
    </row>
    <row r="25" spans="1:10" x14ac:dyDescent="0.2">
      <c r="A25" s="11">
        <v>62</v>
      </c>
      <c r="B25" s="10" t="s">
        <v>7</v>
      </c>
      <c r="C25" s="10" t="s">
        <v>17</v>
      </c>
      <c r="D25" s="10">
        <v>1</v>
      </c>
      <c r="E25" s="3">
        <v>62100</v>
      </c>
      <c r="F25" s="11">
        <v>4</v>
      </c>
    </row>
    <row r="26" spans="1:10" x14ac:dyDescent="0.2">
      <c r="A26" s="11">
        <v>59</v>
      </c>
      <c r="B26" s="10" t="s">
        <v>7</v>
      </c>
      <c r="C26" s="10" t="s">
        <v>17</v>
      </c>
      <c r="D26" s="10">
        <v>0</v>
      </c>
      <c r="E26" s="3">
        <v>78000</v>
      </c>
      <c r="F26" s="11">
        <v>3</v>
      </c>
    </row>
    <row r="27" spans="1:10" x14ac:dyDescent="0.2">
      <c r="A27" s="11">
        <v>44</v>
      </c>
      <c r="B27" s="10" t="s">
        <v>7</v>
      </c>
      <c r="C27" s="10" t="s">
        <v>30</v>
      </c>
      <c r="D27" s="10">
        <v>0</v>
      </c>
      <c r="E27" s="3">
        <v>43200</v>
      </c>
      <c r="F27" s="11">
        <v>5</v>
      </c>
    </row>
    <row r="28" spans="1:10" x14ac:dyDescent="0.2">
      <c r="A28" s="11">
        <v>53</v>
      </c>
      <c r="B28" s="10" t="s">
        <v>7</v>
      </c>
      <c r="C28" s="10" t="s">
        <v>30</v>
      </c>
      <c r="D28" s="10">
        <v>1</v>
      </c>
      <c r="E28" s="3">
        <v>44500</v>
      </c>
      <c r="F28" s="11">
        <v>3</v>
      </c>
    </row>
    <row r="29" spans="1:10" x14ac:dyDescent="0.2">
      <c r="A29" s="11">
        <v>55</v>
      </c>
      <c r="B29" s="10" t="s">
        <v>10</v>
      </c>
      <c r="C29" s="10" t="s">
        <v>11</v>
      </c>
      <c r="D29" s="10">
        <v>1</v>
      </c>
      <c r="E29" s="3">
        <v>43300</v>
      </c>
      <c r="F29" s="11">
        <v>1</v>
      </c>
    </row>
    <row r="30" spans="1:10" x14ac:dyDescent="0.2">
      <c r="A30" s="11">
        <v>66</v>
      </c>
      <c r="B30" s="10" t="s">
        <v>7</v>
      </c>
      <c r="C30" s="10" t="s">
        <v>26</v>
      </c>
      <c r="D30" s="10">
        <v>3</v>
      </c>
      <c r="E30" s="3">
        <v>45400</v>
      </c>
      <c r="F30" s="11">
        <v>2</v>
      </c>
    </row>
    <row r="31" spans="1:10" x14ac:dyDescent="0.2">
      <c r="A31" s="11">
        <v>36</v>
      </c>
      <c r="B31" s="10" t="s">
        <v>7</v>
      </c>
      <c r="C31" s="10" t="s">
        <v>29</v>
      </c>
      <c r="D31" s="10">
        <v>2</v>
      </c>
      <c r="E31" s="3">
        <v>53900</v>
      </c>
      <c r="F31" s="11">
        <v>1</v>
      </c>
    </row>
    <row r="32" spans="1:10" x14ac:dyDescent="0.2">
      <c r="A32" s="11">
        <v>41</v>
      </c>
      <c r="B32" s="10" t="s">
        <v>7</v>
      </c>
      <c r="C32" s="10" t="s">
        <v>15</v>
      </c>
      <c r="D32" s="10">
        <v>1</v>
      </c>
      <c r="E32" s="3">
        <v>44100</v>
      </c>
      <c r="F32" s="11">
        <v>3</v>
      </c>
    </row>
    <row r="33" spans="1:10" x14ac:dyDescent="0.2">
      <c r="A33" s="11">
        <v>28</v>
      </c>
      <c r="B33" s="10" t="s">
        <v>10</v>
      </c>
      <c r="C33" s="10" t="s">
        <v>17</v>
      </c>
      <c r="D33" s="10">
        <v>2</v>
      </c>
      <c r="E33" s="3">
        <v>31000</v>
      </c>
      <c r="F33" s="11">
        <v>4</v>
      </c>
    </row>
    <row r="37" spans="1:10" x14ac:dyDescent="0.2">
      <c r="H37"/>
      <c r="I37"/>
      <c r="J37"/>
    </row>
    <row r="38" spans="1:10" x14ac:dyDescent="0.2">
      <c r="H38"/>
      <c r="I38"/>
      <c r="J38"/>
    </row>
    <row r="39" spans="1:10" x14ac:dyDescent="0.2">
      <c r="H39"/>
      <c r="I39"/>
      <c r="J39"/>
    </row>
    <row r="40" spans="1:10" x14ac:dyDescent="0.2">
      <c r="H40"/>
      <c r="I40"/>
      <c r="J40"/>
    </row>
    <row r="41" spans="1:10" x14ac:dyDescent="0.2">
      <c r="H41"/>
      <c r="I41"/>
      <c r="J41"/>
    </row>
    <row r="42" spans="1:10" x14ac:dyDescent="0.2">
      <c r="H42"/>
      <c r="I42"/>
      <c r="J42"/>
    </row>
  </sheetData>
  <printOptions headings="1" gridLines="1"/>
  <pageMargins left="0.78740157480314965" right="0.78740157480314965" top="0.98425196850393704" bottom="0.98425196850393704" header="0.51181102362204722" footer="0.51181102362204722"/>
  <pageSetup scale="57" orientation="portrait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histogram frequency</vt:lpstr>
      <vt:lpstr>pivot table descript crosstabs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Geyer</dc:creator>
  <cp:lastModifiedBy>Alois Geyer</cp:lastModifiedBy>
  <dcterms:created xsi:type="dcterms:W3CDTF">2020-04-24T04:07:06Z</dcterms:created>
  <dcterms:modified xsi:type="dcterms:W3CDTF">2020-04-24T07:27:06Z</dcterms:modified>
</cp:coreProperties>
</file>