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0970" windowHeight="11415"/>
  </bookViews>
  <sheets>
    <sheet name="pooled OLS" sheetId="1" r:id="rId1"/>
    <sheet name="FE dummies " sheetId="4" r:id="rId2"/>
    <sheet name="FE demeaned" sheetId="5" r:id="rId3"/>
    <sheet name="FD" sheetId="9" r:id="rId4"/>
    <sheet name="year as regressor" sheetId="7" r:id="rId5"/>
    <sheet name="year dummies" sheetId="6" r:id="rId6"/>
    <sheet name="year and firm dummies" sheetId="12" r:id="rId7"/>
    <sheet name="firm-year dummies" sheetId="13" r:id="rId8"/>
    <sheet name="year-X interaction + FE" sheetId="8" r:id="rId9"/>
  </sheets>
  <calcPr calcId="125725"/>
</workbook>
</file>

<file path=xl/calcChain.xml><?xml version="1.0" encoding="utf-8"?>
<calcChain xmlns="http://schemas.openxmlformats.org/spreadsheetml/2006/main">
  <c r="N41" i="13"/>
  <c r="N40"/>
  <c r="N39"/>
  <c r="N38"/>
  <c r="M37"/>
  <c r="M36"/>
  <c r="M35"/>
  <c r="M34"/>
  <c r="L33"/>
  <c r="L32"/>
  <c r="L31"/>
  <c r="L30"/>
  <c r="K29"/>
  <c r="K28"/>
  <c r="K27"/>
  <c r="K26"/>
  <c r="J25"/>
  <c r="J24"/>
  <c r="J23"/>
  <c r="J22"/>
  <c r="I21"/>
  <c r="I20"/>
  <c r="I19"/>
  <c r="I18"/>
  <c r="H17"/>
  <c r="H16"/>
  <c r="H15"/>
  <c r="H14"/>
  <c r="G13"/>
  <c r="G12"/>
  <c r="G11"/>
  <c r="G10"/>
  <c r="F9"/>
  <c r="F8"/>
  <c r="F7"/>
  <c r="F6"/>
  <c r="E5"/>
  <c r="E4"/>
  <c r="E3"/>
  <c r="E2"/>
  <c r="G3" i="12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2"/>
  <c r="S32" i="4"/>
  <c r="S33"/>
  <c r="S40" s="1"/>
  <c r="T40" s="1"/>
  <c r="S34"/>
  <c r="S35"/>
  <c r="S36"/>
  <c r="S37"/>
  <c r="S38"/>
  <c r="S39"/>
  <c r="S31"/>
  <c r="D4" i="9"/>
  <c r="E4"/>
  <c r="D5"/>
  <c r="E5"/>
  <c r="D7"/>
  <c r="E7"/>
  <c r="D8"/>
  <c r="E8"/>
  <c r="D9"/>
  <c r="E9"/>
  <c r="D11"/>
  <c r="E11"/>
  <c r="D12"/>
  <c r="E12"/>
  <c r="D13"/>
  <c r="E13"/>
  <c r="D15"/>
  <c r="E15"/>
  <c r="D16"/>
  <c r="E16"/>
  <c r="D17"/>
  <c r="E17"/>
  <c r="D19"/>
  <c r="E19"/>
  <c r="D20"/>
  <c r="E20"/>
  <c r="D21"/>
  <c r="E21"/>
  <c r="D23"/>
  <c r="E23"/>
  <c r="D24"/>
  <c r="E24"/>
  <c r="D25"/>
  <c r="E25"/>
  <c r="D27"/>
  <c r="E27"/>
  <c r="D28"/>
  <c r="E28"/>
  <c r="D29"/>
  <c r="E29"/>
  <c r="D31"/>
  <c r="E31"/>
  <c r="D32"/>
  <c r="E32"/>
  <c r="D33"/>
  <c r="E33"/>
  <c r="D35"/>
  <c r="E35"/>
  <c r="D36"/>
  <c r="E36"/>
  <c r="D37"/>
  <c r="E37"/>
  <c r="D39"/>
  <c r="E39"/>
  <c r="D40"/>
  <c r="E40"/>
  <c r="D41"/>
  <c r="E41"/>
  <c r="E3"/>
  <c r="D3"/>
  <c r="E3" i="8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2"/>
  <c r="F44" s="1" a="1"/>
  <c r="F44" s="1"/>
  <c r="F43" a="1"/>
  <c r="N43" s="1"/>
  <c r="F42" a="1"/>
  <c r="O42" s="1"/>
  <c r="G3" i="6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2"/>
  <c r="Q41" i="4"/>
  <c r="E43" i="5" a="1"/>
  <c r="M43" s="1"/>
  <c r="E42" a="1"/>
  <c r="N42" s="1"/>
  <c r="O44" i="8" l="1"/>
  <c r="M44"/>
  <c r="K44"/>
  <c r="I44"/>
  <c r="R10" s="1" a="1"/>
  <c r="R10" s="1"/>
  <c r="G44"/>
  <c r="N44"/>
  <c r="L44"/>
  <c r="J44"/>
  <c r="H44"/>
  <c r="H42"/>
  <c r="L42"/>
  <c r="F42"/>
  <c r="J42"/>
  <c r="N42"/>
  <c r="G43"/>
  <c r="I43"/>
  <c r="K43"/>
  <c r="M43"/>
  <c r="O43"/>
  <c r="G42"/>
  <c r="I42"/>
  <c r="K42"/>
  <c r="M42"/>
  <c r="F43"/>
  <c r="H43"/>
  <c r="J43"/>
  <c r="L43"/>
  <c r="T31" i="4"/>
  <c r="T38"/>
  <c r="T36"/>
  <c r="T34"/>
  <c r="T32"/>
  <c r="T39"/>
  <c r="T37"/>
  <c r="T35"/>
  <c r="T33"/>
  <c r="E42" i="5"/>
  <c r="G42"/>
  <c r="I42"/>
  <c r="K42"/>
  <c r="M42"/>
  <c r="F43"/>
  <c r="H43"/>
  <c r="J43"/>
  <c r="L43"/>
  <c r="N43"/>
  <c r="F42"/>
  <c r="H42"/>
  <c r="J42"/>
  <c r="L42"/>
  <c r="E43"/>
  <c r="G43"/>
  <c r="I43"/>
  <c r="K43"/>
  <c r="R41" i="8" l="1" a="1"/>
  <c r="R41" s="1"/>
  <c r="R6" a="1"/>
  <c r="R6" s="1"/>
  <c r="R8" a="1"/>
  <c r="R8" s="1"/>
  <c r="R12" a="1"/>
  <c r="R12" s="1"/>
  <c r="R16" a="1"/>
  <c r="R16" s="1"/>
  <c r="R20" a="1"/>
  <c r="R20" s="1"/>
  <c r="R24" a="1"/>
  <c r="R24" s="1"/>
  <c r="R28" a="1"/>
  <c r="R28" s="1"/>
  <c r="R32" a="1"/>
  <c r="R32" s="1"/>
  <c r="R36" a="1"/>
  <c r="R36" s="1"/>
  <c r="R40" a="1"/>
  <c r="R40" s="1"/>
  <c r="R3" a="1"/>
  <c r="R3" s="1"/>
  <c r="R7" a="1"/>
  <c r="R7" s="1"/>
  <c r="R11" a="1"/>
  <c r="R11" s="1"/>
  <c r="R15" a="1"/>
  <c r="R15" s="1"/>
  <c r="R19" a="1"/>
  <c r="R19" s="1"/>
  <c r="R23" a="1"/>
  <c r="R23" s="1"/>
  <c r="R27" a="1"/>
  <c r="R27" s="1"/>
  <c r="R31" a="1"/>
  <c r="R31" s="1"/>
  <c r="R35" a="1"/>
  <c r="R35" s="1"/>
  <c r="R39" a="1"/>
  <c r="R39" s="1"/>
  <c r="R4" a="1"/>
  <c r="R4" s="1"/>
  <c r="R14" a="1"/>
  <c r="R14" s="1"/>
  <c r="R18" a="1"/>
  <c r="R18" s="1"/>
  <c r="R22" a="1"/>
  <c r="R22" s="1"/>
  <c r="R26" a="1"/>
  <c r="R26" s="1"/>
  <c r="R30" a="1"/>
  <c r="R30" s="1"/>
  <c r="R34" a="1"/>
  <c r="R34" s="1"/>
  <c r="R38" a="1"/>
  <c r="R38" s="1"/>
  <c r="R2" a="1"/>
  <c r="R2" s="1"/>
  <c r="R5" a="1"/>
  <c r="R5" s="1"/>
  <c r="R9" a="1"/>
  <c r="R9" s="1"/>
  <c r="R13" a="1"/>
  <c r="R13" s="1"/>
  <c r="R17" a="1"/>
  <c r="R17" s="1"/>
  <c r="R21" a="1"/>
  <c r="R21" s="1"/>
  <c r="R25" a="1"/>
  <c r="R25" s="1"/>
  <c r="R29" a="1"/>
  <c r="R29" s="1"/>
  <c r="R33" a="1"/>
  <c r="R33" s="1"/>
  <c r="R37" a="1"/>
  <c r="R37" s="1"/>
  <c r="Q41" a="1"/>
  <c r="Q41" s="1"/>
  <c r="Q40" a="1"/>
  <c r="Q40" s="1"/>
  <c r="Q39" a="1"/>
  <c r="Q39" s="1"/>
  <c r="Q38" a="1"/>
  <c r="Q38" s="1"/>
  <c r="Q37" a="1"/>
  <c r="Q37" s="1"/>
  <c r="Q36" a="1"/>
  <c r="Q36" s="1"/>
  <c r="Q35" a="1"/>
  <c r="Q35" s="1"/>
  <c r="Q34" a="1"/>
  <c r="Q34" s="1"/>
  <c r="Q32" a="1"/>
  <c r="Q32" s="1"/>
  <c r="Q30" a="1"/>
  <c r="Q30" s="1"/>
  <c r="Q28" a="1"/>
  <c r="Q28" s="1"/>
  <c r="Q26" a="1"/>
  <c r="Q26" s="1"/>
  <c r="Q24" a="1"/>
  <c r="Q24" s="1"/>
  <c r="Q22" a="1"/>
  <c r="Q22" s="1"/>
  <c r="Q20" a="1"/>
  <c r="Q20" s="1"/>
  <c r="Q17" a="1"/>
  <c r="Q17" s="1"/>
  <c r="Q15" a="1"/>
  <c r="Q15" s="1"/>
  <c r="Q13" a="1"/>
  <c r="Q13" s="1"/>
  <c r="Q11" a="1"/>
  <c r="Q11" s="1"/>
  <c r="Q9" a="1"/>
  <c r="Q9" s="1"/>
  <c r="Q7" a="1"/>
  <c r="Q7" s="1"/>
  <c r="Q5" a="1"/>
  <c r="Q5" s="1"/>
  <c r="Q3" a="1"/>
  <c r="Q3" s="1"/>
  <c r="Q33" a="1"/>
  <c r="Q33" s="1"/>
  <c r="Q31" a="1"/>
  <c r="Q31" s="1"/>
  <c r="Q29" a="1"/>
  <c r="Q29" s="1"/>
  <c r="Q27" a="1"/>
  <c r="Q27" s="1"/>
  <c r="Q25" a="1"/>
  <c r="Q25" s="1"/>
  <c r="Q23" a="1"/>
  <c r="Q23" s="1"/>
  <c r="Q21" a="1"/>
  <c r="Q21" s="1"/>
  <c r="Q19" a="1"/>
  <c r="Q19" s="1"/>
  <c r="Q18" a="1"/>
  <c r="Q18" s="1"/>
  <c r="Q16" a="1"/>
  <c r="Q16" s="1"/>
  <c r="Q14" a="1"/>
  <c r="Q14" s="1"/>
  <c r="Q12" a="1"/>
  <c r="Q12" s="1"/>
  <c r="Q10" a="1"/>
  <c r="Q10" s="1"/>
  <c r="Q8" a="1"/>
  <c r="Q8" s="1"/>
  <c r="Q6" a="1"/>
  <c r="Q6" s="1"/>
  <c r="Q4" a="1"/>
  <c r="Q4" s="1"/>
  <c r="Q2" a="1"/>
  <c r="Q2" s="1"/>
  <c r="P41" a="1"/>
  <c r="P41" s="1"/>
  <c r="P40" a="1"/>
  <c r="P40" s="1"/>
  <c r="P39" a="1"/>
  <c r="P39" s="1"/>
  <c r="P38" a="1"/>
  <c r="P38" s="1"/>
  <c r="P36" a="1"/>
  <c r="P36" s="1"/>
  <c r="P34" a="1"/>
  <c r="P34" s="1"/>
  <c r="P32" a="1"/>
  <c r="P32" s="1"/>
  <c r="P30" a="1"/>
  <c r="P30" s="1"/>
  <c r="P28" a="1"/>
  <c r="P28" s="1"/>
  <c r="P26" a="1"/>
  <c r="P26" s="1"/>
  <c r="P24" a="1"/>
  <c r="P24" s="1"/>
  <c r="P22" a="1"/>
  <c r="P22" s="1"/>
  <c r="P20" a="1"/>
  <c r="P20" s="1"/>
  <c r="P19" a="1"/>
  <c r="P19" s="1"/>
  <c r="P17" a="1"/>
  <c r="P17" s="1"/>
  <c r="P15" a="1"/>
  <c r="P15" s="1"/>
  <c r="P13" a="1"/>
  <c r="P13" s="1"/>
  <c r="P11" a="1"/>
  <c r="P11" s="1"/>
  <c r="P9" a="1"/>
  <c r="P9" s="1"/>
  <c r="P7" a="1"/>
  <c r="P7" s="1"/>
  <c r="P5" a="1"/>
  <c r="P5" s="1"/>
  <c r="P3" a="1"/>
  <c r="P3" s="1"/>
  <c r="P37" a="1"/>
  <c r="P37" s="1"/>
  <c r="P35" a="1"/>
  <c r="P35" s="1"/>
  <c r="P33" a="1"/>
  <c r="P33" s="1"/>
  <c r="P31" a="1"/>
  <c r="P31" s="1"/>
  <c r="P29" a="1"/>
  <c r="P29" s="1"/>
  <c r="P27" a="1"/>
  <c r="P27" s="1"/>
  <c r="P25" a="1"/>
  <c r="P25" s="1"/>
  <c r="P23" a="1"/>
  <c r="P23" s="1"/>
  <c r="P21" a="1"/>
  <c r="P21" s="1"/>
  <c r="P18" a="1"/>
  <c r="P18" s="1"/>
  <c r="P16" a="1"/>
  <c r="P16" s="1"/>
  <c r="P14" a="1"/>
  <c r="P14" s="1"/>
  <c r="P12" a="1"/>
  <c r="P12" s="1"/>
  <c r="P10" a="1"/>
  <c r="P10" s="1"/>
  <c r="P8" a="1"/>
  <c r="P8" s="1"/>
  <c r="P6" a="1"/>
  <c r="P6" s="1"/>
  <c r="P4" a="1"/>
  <c r="P4" s="1"/>
  <c r="P2" a="1"/>
  <c r="P2" s="1"/>
  <c r="P41" i="5" a="1"/>
  <c r="P41" s="1"/>
  <c r="P40" a="1"/>
  <c r="P40" s="1"/>
  <c r="P39" a="1"/>
  <c r="P39" s="1"/>
  <c r="P38" a="1"/>
  <c r="P38" s="1"/>
  <c r="P36" a="1"/>
  <c r="P36" s="1"/>
  <c r="P35" a="1"/>
  <c r="P35" s="1"/>
  <c r="P34" a="1"/>
  <c r="P34" s="1"/>
  <c r="P33" a="1"/>
  <c r="P33" s="1"/>
  <c r="P32" a="1"/>
  <c r="P32" s="1"/>
  <c r="P31" a="1"/>
  <c r="P31" s="1"/>
  <c r="P30" a="1"/>
  <c r="P30" s="1"/>
  <c r="P29" a="1"/>
  <c r="P29" s="1"/>
  <c r="P28" a="1"/>
  <c r="P28" s="1"/>
  <c r="P22" a="1"/>
  <c r="P22" s="1"/>
  <c r="P21" a="1"/>
  <c r="P21" s="1"/>
  <c r="P20" a="1"/>
  <c r="P20" s="1"/>
  <c r="P19" a="1"/>
  <c r="P19" s="1"/>
  <c r="P18" a="1"/>
  <c r="P18" s="1"/>
  <c r="P17" a="1"/>
  <c r="P17" s="1"/>
  <c r="P16" a="1"/>
  <c r="P16" s="1"/>
  <c r="P15" a="1"/>
  <c r="P15" s="1"/>
  <c r="P14" a="1"/>
  <c r="P14" s="1"/>
  <c r="P13" a="1"/>
  <c r="P13" s="1"/>
  <c r="P12" a="1"/>
  <c r="P12" s="1"/>
  <c r="P11" a="1"/>
  <c r="P11" s="1"/>
  <c r="P10" a="1"/>
  <c r="P10" s="1"/>
  <c r="P9" a="1"/>
  <c r="P9" s="1"/>
  <c r="P8" a="1"/>
  <c r="P8" s="1"/>
  <c r="P7" a="1"/>
  <c r="P7" s="1"/>
  <c r="P6" a="1"/>
  <c r="P6" s="1"/>
  <c r="P5" a="1"/>
  <c r="P5" s="1"/>
  <c r="P4" a="1"/>
  <c r="P4" s="1"/>
  <c r="P3" a="1"/>
  <c r="P3" s="1"/>
  <c r="P2" a="1"/>
  <c r="P2" s="1"/>
  <c r="P37" a="1"/>
  <c r="P37" s="1"/>
  <c r="P27" a="1"/>
  <c r="P27" s="1"/>
  <c r="P26" a="1"/>
  <c r="P26" s="1"/>
  <c r="P25" a="1"/>
  <c r="P25" s="1"/>
  <c r="P24" a="1"/>
  <c r="P24" s="1"/>
  <c r="P23" a="1"/>
  <c r="P23" s="1"/>
  <c r="O41" a="1"/>
  <c r="O41" s="1"/>
  <c r="O40" a="1"/>
  <c r="O40" s="1"/>
  <c r="O39" a="1"/>
  <c r="O39" s="1"/>
  <c r="O38" a="1"/>
  <c r="O38" s="1"/>
  <c r="O37" a="1"/>
  <c r="O37" s="1"/>
  <c r="O28" a="1"/>
  <c r="O28" s="1"/>
  <c r="O27" a="1"/>
  <c r="O27" s="1"/>
  <c r="O26" a="1"/>
  <c r="O26" s="1"/>
  <c r="O25" a="1"/>
  <c r="O25" s="1"/>
  <c r="O24" a="1"/>
  <c r="O24" s="1"/>
  <c r="O36" a="1"/>
  <c r="O36" s="1"/>
  <c r="O35" a="1"/>
  <c r="O35" s="1"/>
  <c r="O34" a="1"/>
  <c r="O34" s="1"/>
  <c r="O33" a="1"/>
  <c r="O33" s="1"/>
  <c r="O32" a="1"/>
  <c r="O32" s="1"/>
  <c r="O31" a="1"/>
  <c r="O31" s="1"/>
  <c r="O30" a="1"/>
  <c r="O30" s="1"/>
  <c r="O29" a="1"/>
  <c r="O29" s="1"/>
  <c r="O23" a="1"/>
  <c r="O23" s="1"/>
  <c r="O22" a="1"/>
  <c r="O22" s="1"/>
  <c r="O21" a="1"/>
  <c r="O21" s="1"/>
  <c r="O20" a="1"/>
  <c r="O20" s="1"/>
  <c r="O19" a="1"/>
  <c r="O19" s="1"/>
  <c r="O18" a="1"/>
  <c r="O18" s="1"/>
  <c r="O17" a="1"/>
  <c r="O17" s="1"/>
  <c r="O16" a="1"/>
  <c r="O16" s="1"/>
  <c r="O15" a="1"/>
  <c r="O15" s="1"/>
  <c r="O14" a="1"/>
  <c r="O14" s="1"/>
  <c r="O13" a="1"/>
  <c r="O13" s="1"/>
  <c r="O12" a="1"/>
  <c r="O12" s="1"/>
  <c r="O11" a="1"/>
  <c r="O11" s="1"/>
  <c r="O10" a="1"/>
  <c r="O10" s="1"/>
  <c r="O9" a="1"/>
  <c r="O9" s="1"/>
  <c r="O8" a="1"/>
  <c r="O8" s="1"/>
  <c r="O7" a="1"/>
  <c r="O7" s="1"/>
  <c r="O6" a="1"/>
  <c r="O6" s="1"/>
  <c r="O5" a="1"/>
  <c r="O5" s="1"/>
  <c r="O4" a="1"/>
  <c r="O4" s="1"/>
  <c r="O3" a="1"/>
  <c r="O3" s="1"/>
  <c r="O2" a="1"/>
  <c r="O2" s="1"/>
</calcChain>
</file>

<file path=xl/comments1.xml><?xml version="1.0" encoding="utf-8"?>
<comments xmlns="http://schemas.openxmlformats.org/spreadsheetml/2006/main">
  <authors>
    <author>Alois Geyer</author>
  </authors>
  <commentList>
    <comment ref="Q30" authorId="0">
      <text>
        <r>
          <rPr>
            <sz val="10"/>
            <color indexed="81"/>
            <rFont val="Tahoma"/>
            <family val="2"/>
          </rPr>
          <t>in EViews click on "View" "Fixed/Random Effects" "Cross-section Effects" (see comment on p.466)</t>
        </r>
      </text>
    </comment>
  </commentList>
</comments>
</file>

<file path=xl/comments2.xml><?xml version="1.0" encoding="utf-8"?>
<comments xmlns="http://schemas.openxmlformats.org/spreadsheetml/2006/main">
  <authors>
    <author>Alois Geyer</author>
  </authors>
  <commentList>
    <comment ref="O1" authorId="0">
      <text>
        <r>
          <rPr>
            <sz val="10"/>
            <color indexed="81"/>
            <rFont val="Tahoma"/>
            <family val="2"/>
          </rPr>
          <t>demeaned Y</t>
        </r>
      </text>
    </comment>
    <comment ref="P1" authorId="0">
      <text>
        <r>
          <rPr>
            <sz val="10"/>
            <color indexed="81"/>
            <rFont val="Tahoma"/>
            <family val="2"/>
          </rPr>
          <t>demeaned X</t>
        </r>
      </text>
    </comment>
  </commentList>
</comments>
</file>

<file path=xl/sharedStrings.xml><?xml version="1.0" encoding="utf-8"?>
<sst xmlns="http://schemas.openxmlformats.org/spreadsheetml/2006/main" count="416" uniqueCount="71">
  <si>
    <t>YEAR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</si>
  <si>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</si>
  <si>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</si>
  <si>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</si>
  <si>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</si>
  <si>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</si>
  <si>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</si>
  <si>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</si>
  <si>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</si>
  <si>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</si>
  <si>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</si>
  <si>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</si>
  <si>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</si>
  <si>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</si>
  <si>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</si>
  <si>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</si>
  <si>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</si>
  <si>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</si>
  <si>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</si>
  <si>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</si>
  <si>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</si>
  <si>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</si>
  <si>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</si>
  <si>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</si>
  <si>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EViews</t>
  </si>
  <si>
    <t>cross-section (or fixed) effects</t>
  </si>
  <si>
    <t>sum</t>
  </si>
  <si>
    <t>converted</t>
  </si>
  <si>
    <t>dummy coeffs</t>
  </si>
  <si>
    <t>Y80</t>
  </si>
  <si>
    <t>Y81</t>
  </si>
  <si>
    <t>Y82</t>
  </si>
  <si>
    <t>NR</t>
  </si>
  <si>
    <t>This equation assumes that the expected change in each year is the same!</t>
  </si>
  <si>
    <t>Y</t>
  </si>
  <si>
    <t>X</t>
  </si>
  <si>
    <t>-Y-</t>
  </si>
  <si>
    <t>-X-</t>
  </si>
  <si>
    <t>dep.var: -Y-</t>
  </si>
  <si>
    <t>dep.var: Y</t>
  </si>
  <si>
    <t>as in the dummy variable regression. However, the standard error</t>
  </si>
  <si>
    <t>from the regression and the std,errors of coefficients are different</t>
  </si>
  <si>
    <t>since the degrees of freedom are not the same!</t>
  </si>
  <si>
    <t>cross-sectional means Y</t>
  </si>
  <si>
    <t>cross-sectional means X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</si>
  <si>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</si>
  <si>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</si>
  <si>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</si>
  <si>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</si>
  <si>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</si>
  <si>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</si>
  <si>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</si>
  <si>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</si>
  <si>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</si>
  <si>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</si>
  <si>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YEAR*X</t>
  </si>
  <si>
    <t>-YEAR*X-</t>
  </si>
  <si>
    <t>cross-sectional means YEAR*X</t>
  </si>
  <si>
    <t>D(Y)</t>
  </si>
  <si>
    <t>D(X)</t>
  </si>
  <si>
    <t>dep.var: D(Y)</t>
  </si>
  <si>
    <t>NA</t>
  </si>
  <si>
    <t>"clean" data</t>
  </si>
  <si>
    <t>after removal of NA's</t>
  </si>
  <si>
    <t>Note that R Square is much lower than in the dummy variable regression!</t>
  </si>
  <si>
    <t xml:space="preserve">This is because in the demeaned equation most of the variance is already </t>
  </si>
  <si>
    <t>explained by demeaning! Thus the R Square in the regression</t>
  </si>
  <si>
    <t>using dummy variables overstates the explanatory power of X and the fixed effects!</t>
  </si>
  <si>
    <t>=-S40/10</t>
  </si>
  <si>
    <t>the last firm's effect is fixed (arbitrary!) such that the sum becomes zero!</t>
  </si>
  <si>
    <t>Note that the sum of squared errors is the same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</si>
</sst>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quotePrefix="1" applyAlignment="1">
      <alignment horizontal="right"/>
    </xf>
    <xf numFmtId="2" fontId="0" fillId="0" borderId="0" xfId="0" applyNumberFormat="1"/>
    <xf numFmtId="0" fontId="0" fillId="2" borderId="0" xfId="0" applyFill="1"/>
    <xf numFmtId="0" fontId="0" fillId="2" borderId="0" xfId="0" quotePrefix="1" applyFill="1"/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6</xdr:row>
      <xdr:rowOff>66675</xdr:rowOff>
    </xdr:from>
    <xdr:to>
      <xdr:col>10</xdr:col>
      <xdr:colOff>257175</xdr:colOff>
      <xdr:row>9</xdr:row>
      <xdr:rowOff>85725</xdr:rowOff>
    </xdr:to>
    <xdr:sp macro="" textlink="">
      <xdr:nvSpPr>
        <xdr:cNvPr id="3" name="TextBox 2"/>
        <xdr:cNvSpPr txBox="1"/>
      </xdr:nvSpPr>
      <xdr:spPr>
        <a:xfrm>
          <a:off x="4333875" y="1047750"/>
          <a:ext cx="20193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dummies are also called "firm fixed effects"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0</xdr:rowOff>
    </xdr:from>
    <xdr:to>
      <xdr:col>7</xdr:col>
      <xdr:colOff>371475</xdr:colOff>
      <xdr:row>18</xdr:row>
      <xdr:rowOff>47625</xdr:rowOff>
    </xdr:to>
    <xdr:sp macro="" textlink="">
      <xdr:nvSpPr>
        <xdr:cNvPr id="2" name="TextBox 1"/>
        <xdr:cNvSpPr txBox="1"/>
      </xdr:nvSpPr>
      <xdr:spPr>
        <a:xfrm>
          <a:off x="1828800" y="1809750"/>
          <a:ext cx="2809875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You cannot use any regressors which</a:t>
          </a:r>
          <a:r>
            <a:rPr lang="en-US" sz="1100" baseline="0"/>
            <a:t> are constant within a cross section! e.g. years of schooling, marital status, gender, ...</a:t>
          </a:r>
        </a:p>
        <a:p>
          <a:r>
            <a:rPr lang="en-US" sz="1100" baseline="0"/>
            <a:t>The demeaned values would all be zero!</a:t>
          </a:r>
        </a:p>
        <a:p>
          <a:r>
            <a:rPr lang="en-US" sz="1100" baseline="0"/>
            <a:t>This also applies to the dummy variable approach of FE regressions!</a:t>
          </a:r>
          <a:endParaRPr lang="en-US" sz="1100"/>
        </a:p>
      </xdr:txBody>
    </xdr:sp>
    <xdr:clientData/>
  </xdr:twoCellAnchor>
  <xdr:twoCellAnchor>
    <xdr:from>
      <xdr:col>13</xdr:col>
      <xdr:colOff>581025</xdr:colOff>
      <xdr:row>8</xdr:row>
      <xdr:rowOff>114300</xdr:rowOff>
    </xdr:from>
    <xdr:to>
      <xdr:col>16</xdr:col>
      <xdr:colOff>19050</xdr:colOff>
      <xdr:row>12</xdr:row>
      <xdr:rowOff>47625</xdr:rowOff>
    </xdr:to>
    <xdr:sp macro="" textlink="">
      <xdr:nvSpPr>
        <xdr:cNvPr id="3" name="TextBox 2"/>
        <xdr:cNvSpPr txBox="1"/>
      </xdr:nvSpPr>
      <xdr:spPr>
        <a:xfrm>
          <a:off x="8505825" y="1428750"/>
          <a:ext cx="12668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also called "within transformation"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11</xdr:row>
      <xdr:rowOff>1</xdr:rowOff>
    </xdr:from>
    <xdr:to>
      <xdr:col>7</xdr:col>
      <xdr:colOff>247651</xdr:colOff>
      <xdr:row>14</xdr:row>
      <xdr:rowOff>57151</xdr:rowOff>
    </xdr:to>
    <xdr:sp macro="" textlink="">
      <xdr:nvSpPr>
        <xdr:cNvPr id="2" name="TextBox 1"/>
        <xdr:cNvSpPr txBox="1"/>
      </xdr:nvSpPr>
      <xdr:spPr>
        <a:xfrm>
          <a:off x="1828801" y="1809751"/>
          <a:ext cx="26860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You cannot use regressors which</a:t>
          </a:r>
          <a:r>
            <a:rPr lang="en-US" sz="1100" baseline="0"/>
            <a:t> change in a linear way within a cross section!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190500</xdr:colOff>
      <xdr:row>6</xdr:row>
      <xdr:rowOff>28575</xdr:rowOff>
    </xdr:to>
    <xdr:sp macro="" textlink="">
      <xdr:nvSpPr>
        <xdr:cNvPr id="3" name="TextBox 2"/>
        <xdr:cNvSpPr txBox="1"/>
      </xdr:nvSpPr>
      <xdr:spPr>
        <a:xfrm>
          <a:off x="1219200" y="495300"/>
          <a:ext cx="20193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also called "year fixed effects"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609598</xdr:colOff>
      <xdr:row>3</xdr:row>
      <xdr:rowOff>0</xdr:rowOff>
    </xdr:from>
    <xdr:to>
      <xdr:col>8</xdr:col>
      <xdr:colOff>57150</xdr:colOff>
      <xdr:row>8</xdr:row>
      <xdr:rowOff>133350</xdr:rowOff>
    </xdr:to>
    <xdr:sp macro="" textlink="">
      <xdr:nvSpPr>
        <xdr:cNvPr id="2" name="TextBox 1"/>
        <xdr:cNvSpPr txBox="1"/>
      </xdr:nvSpPr>
      <xdr:spPr>
        <a:xfrm>
          <a:off x="1219198" y="495300"/>
          <a:ext cx="3714752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also called "firm and year fixed effects"; assumes two sources of unobserved heterogeneity: </a:t>
          </a:r>
        </a:p>
        <a:p>
          <a:r>
            <a:rPr lang="en-US" sz="1100" baseline="0"/>
            <a:t>(a) the firm fixed effect is constant over time</a:t>
          </a:r>
        </a:p>
        <a:p>
          <a:r>
            <a:rPr lang="en-US" sz="1100" baseline="0"/>
            <a:t>(b) the year fixed effect is the same in each cross section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66675</xdr:colOff>
      <xdr:row>7</xdr:row>
      <xdr:rowOff>66675</xdr:rowOff>
    </xdr:to>
    <xdr:sp macro="" textlink="">
      <xdr:nvSpPr>
        <xdr:cNvPr id="2" name="TextBox 1"/>
        <xdr:cNvSpPr txBox="1"/>
      </xdr:nvSpPr>
      <xdr:spPr>
        <a:xfrm>
          <a:off x="1219200" y="495300"/>
          <a:ext cx="18954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This specification allows the fixed  effect to vary across time.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9</xdr:col>
      <xdr:colOff>504825</xdr:colOff>
      <xdr:row>16</xdr:row>
      <xdr:rowOff>38100</xdr:rowOff>
    </xdr:to>
    <xdr:sp macro="" textlink="">
      <xdr:nvSpPr>
        <xdr:cNvPr id="2" name="TextBox 1"/>
        <xdr:cNvSpPr txBox="1"/>
      </xdr:nvSpPr>
      <xdr:spPr>
        <a:xfrm>
          <a:off x="3048000" y="1809750"/>
          <a:ext cx="294322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You cannot use YEAR</a:t>
          </a:r>
          <a:r>
            <a:rPr lang="en-US" sz="1100" baseline="0"/>
            <a:t> as a regressor when  you estimate the interaction model with fixed effects (which is equivalent to using demeaned observations)!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2.75"/>
  <sheetData>
    <row r="1" spans="1:14">
      <c r="A1" s="1" t="s">
        <v>32</v>
      </c>
      <c r="B1" s="1" t="s">
        <v>0</v>
      </c>
      <c r="C1" s="1" t="s">
        <v>34</v>
      </c>
      <c r="D1" s="1" t="s">
        <v>35</v>
      </c>
      <c r="F1" t="s">
        <v>39</v>
      </c>
    </row>
    <row r="2" spans="1:14" ht="13.5" thickBot="1">
      <c r="A2">
        <v>1</v>
      </c>
      <c r="B2">
        <v>1980</v>
      </c>
      <c r="C2" s="7">
        <v>1.1975401639938299</v>
      </c>
      <c r="D2" s="7">
        <v>2.6720000000000002</v>
      </c>
    </row>
    <row r="3" spans="1:14">
      <c r="A3">
        <v>1</v>
      </c>
      <c r="B3">
        <v>1981</v>
      </c>
      <c r="C3" s="7">
        <v>1.8530599999999999</v>
      </c>
      <c r="D3" s="7">
        <v>2.3199999999999998</v>
      </c>
      <c r="F3" s="5" t="s">
        <v>1</v>
      </c>
      <c r="G3" s="5"/>
    </row>
    <row r="4" spans="1:14">
      <c r="A4">
        <v>1</v>
      </c>
      <c r="B4">
        <v>1982</v>
      </c>
      <c r="C4" s="7">
        <v>1.3444616794586099</v>
      </c>
      <c r="D4" s="7">
        <v>2.94</v>
      </c>
      <c r="F4" s="2" t="s">
        <v>2</v>
      </c>
      <c r="G4" s="2">
        <v>0.43066818879265806</v>
      </c>
    </row>
    <row r="5" spans="1:14">
      <c r="A5">
        <v>1</v>
      </c>
      <c r="B5">
        <v>1983</v>
      </c>
      <c r="C5" s="7">
        <v>1.4332133531570399</v>
      </c>
      <c r="D5" s="7">
        <v>2.96</v>
      </c>
      <c r="F5" s="2" t="s">
        <v>3</v>
      </c>
      <c r="G5" s="2">
        <v>0.18547508883794858</v>
      </c>
    </row>
    <row r="6" spans="1:14">
      <c r="A6">
        <v>2</v>
      </c>
      <c r="B6">
        <v>1980</v>
      </c>
      <c r="C6" s="7">
        <v>1.6759624481201101</v>
      </c>
      <c r="D6" s="7">
        <v>2.484</v>
      </c>
      <c r="F6" s="2" t="s">
        <v>4</v>
      </c>
      <c r="G6" s="2">
        <v>0.1640402227547367</v>
      </c>
    </row>
    <row r="7" spans="1:14">
      <c r="A7">
        <v>2</v>
      </c>
      <c r="B7">
        <v>1981</v>
      </c>
      <c r="C7" s="7">
        <v>1.51839816570282</v>
      </c>
      <c r="D7" s="7">
        <v>2.8039999999999998</v>
      </c>
      <c r="F7" s="2" t="s">
        <v>5</v>
      </c>
      <c r="G7" s="2">
        <v>0.38224656848801758</v>
      </c>
    </row>
    <row r="8" spans="1:14" ht="13.5" thickBot="1">
      <c r="A8">
        <v>2</v>
      </c>
      <c r="B8">
        <v>1982</v>
      </c>
      <c r="C8" s="7">
        <v>1.5591905117034901</v>
      </c>
      <c r="D8" s="7">
        <v>2.5299999999999998</v>
      </c>
      <c r="F8" s="3" t="s">
        <v>6</v>
      </c>
      <c r="G8" s="3">
        <v>40</v>
      </c>
    </row>
    <row r="9" spans="1:14">
      <c r="A9">
        <v>2</v>
      </c>
      <c r="B9">
        <v>1983</v>
      </c>
      <c r="C9" s="7">
        <v>1.7254101037979099</v>
      </c>
      <c r="D9" s="7">
        <v>2.34</v>
      </c>
    </row>
    <row r="10" spans="1:14" ht="13.5" thickBot="1">
      <c r="A10">
        <v>3</v>
      </c>
      <c r="B10">
        <v>1980</v>
      </c>
      <c r="C10" s="7">
        <v>1.51596271991729</v>
      </c>
      <c r="D10" s="7">
        <v>2.3319999999999999</v>
      </c>
      <c r="F10" t="s">
        <v>7</v>
      </c>
    </row>
    <row r="11" spans="1:14">
      <c r="A11">
        <v>3</v>
      </c>
      <c r="B11">
        <v>1981</v>
      </c>
      <c r="C11" s="7">
        <v>1.735379</v>
      </c>
      <c r="D11" s="7">
        <v>2.1160000000000001</v>
      </c>
      <c r="F11" s="4"/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</row>
    <row r="12" spans="1:14">
      <c r="A12">
        <v>3</v>
      </c>
      <c r="B12">
        <v>1982</v>
      </c>
      <c r="C12" s="7">
        <v>1.6317436695098799</v>
      </c>
      <c r="D12" s="7">
        <v>2.5</v>
      </c>
      <c r="F12" s="2" t="s">
        <v>8</v>
      </c>
      <c r="G12" s="2">
        <v>1</v>
      </c>
      <c r="H12" s="2">
        <v>1.2643054321434297</v>
      </c>
      <c r="I12" s="2">
        <v>1.2643054321434297</v>
      </c>
      <c r="J12" s="2">
        <v>8.6529623333273626</v>
      </c>
      <c r="K12" s="2">
        <v>5.5356509396751281E-3</v>
      </c>
    </row>
    <row r="13" spans="1:14">
      <c r="A13">
        <v>3</v>
      </c>
      <c r="B13">
        <v>1983</v>
      </c>
      <c r="C13" s="7">
        <v>1.9982287883758501</v>
      </c>
      <c r="D13" s="7">
        <v>2.4740000000000002</v>
      </c>
      <c r="F13" s="2" t="s">
        <v>9</v>
      </c>
      <c r="G13" s="2">
        <v>38</v>
      </c>
      <c r="H13" s="2">
        <v>5.5522726865928593</v>
      </c>
      <c r="I13" s="2">
        <v>0.14611243912086472</v>
      </c>
      <c r="J13" s="2"/>
      <c r="K13" s="2"/>
    </row>
    <row r="14" spans="1:14" ht="13.5" thickBot="1">
      <c r="A14">
        <v>4</v>
      </c>
      <c r="B14">
        <v>1980</v>
      </c>
      <c r="C14" s="7">
        <v>1.894115</v>
      </c>
      <c r="D14" s="7">
        <v>1.8640000000000001</v>
      </c>
      <c r="F14" s="3" t="s">
        <v>10</v>
      </c>
      <c r="G14" s="3">
        <v>39</v>
      </c>
      <c r="H14" s="3">
        <v>6.816578118736289</v>
      </c>
      <c r="I14" s="3"/>
      <c r="J14" s="3"/>
      <c r="K14" s="3"/>
    </row>
    <row r="15" spans="1:14" ht="13.5" thickBot="1">
      <c r="A15">
        <v>4</v>
      </c>
      <c r="B15">
        <v>1981</v>
      </c>
      <c r="C15" s="7">
        <v>1.47115933895111</v>
      </c>
      <c r="D15" s="7">
        <v>2.0209999999999999</v>
      </c>
    </row>
    <row r="16" spans="1:14">
      <c r="A16">
        <v>4</v>
      </c>
      <c r="B16">
        <v>1982</v>
      </c>
      <c r="C16" s="7">
        <v>1.4734975099563601</v>
      </c>
      <c r="D16" s="7">
        <v>2.274</v>
      </c>
      <c r="F16" s="4"/>
      <c r="G16" s="4" t="s">
        <v>17</v>
      </c>
      <c r="H16" s="4" t="s">
        <v>5</v>
      </c>
      <c r="I16" s="4" t="s">
        <v>18</v>
      </c>
      <c r="J16" s="4" t="s">
        <v>19</v>
      </c>
      <c r="K16" s="4" t="s">
        <v>20</v>
      </c>
      <c r="L16" s="4" t="s">
        <v>21</v>
      </c>
      <c r="M16" s="4" t="s">
        <v>22</v>
      </c>
      <c r="N16" s="4" t="s">
        <v>23</v>
      </c>
    </row>
    <row r="17" spans="1:14">
      <c r="A17">
        <v>4</v>
      </c>
      <c r="B17">
        <v>1983</v>
      </c>
      <c r="C17" s="7">
        <v>1.7409142255782999</v>
      </c>
      <c r="D17" s="7">
        <v>2.1120000000000001</v>
      </c>
      <c r="F17" s="2" t="s">
        <v>11</v>
      </c>
      <c r="G17" s="2">
        <v>0.80306363453519658</v>
      </c>
      <c r="H17" s="2">
        <v>0.24150495569519118</v>
      </c>
      <c r="I17" s="2">
        <v>3.3252470212195613</v>
      </c>
      <c r="J17" s="2">
        <v>1.9658550034595628E-3</v>
      </c>
      <c r="K17" s="2">
        <v>0.31416241582304844</v>
      </c>
      <c r="L17" s="2">
        <v>1.2919648532473447</v>
      </c>
      <c r="M17" s="2">
        <v>0.31416241582304844</v>
      </c>
      <c r="N17" s="2">
        <v>1.2919648532473447</v>
      </c>
    </row>
    <row r="18" spans="1:14" ht="13.5" thickBot="1">
      <c r="A18">
        <v>5</v>
      </c>
      <c r="B18">
        <v>1980</v>
      </c>
      <c r="C18" s="7">
        <v>1.94877481460571</v>
      </c>
      <c r="D18" s="7">
        <v>2.08</v>
      </c>
      <c r="F18" s="3" t="s">
        <v>35</v>
      </c>
      <c r="G18" s="3">
        <v>0.32401900785985854</v>
      </c>
      <c r="H18" s="3">
        <v>0.11015090794366833</v>
      </c>
      <c r="I18" s="3">
        <v>2.9415918026346484</v>
      </c>
      <c r="J18" s="3">
        <v>5.5356509396751706E-3</v>
      </c>
      <c r="K18" s="3">
        <v>0.10103015456329076</v>
      </c>
      <c r="L18" s="3">
        <v>0.5470078611564263</v>
      </c>
      <c r="M18" s="3">
        <v>0.10103015456329076</v>
      </c>
      <c r="N18" s="3">
        <v>0.5470078611564263</v>
      </c>
    </row>
    <row r="19" spans="1:14">
      <c r="A19">
        <v>5</v>
      </c>
      <c r="B19">
        <v>1981</v>
      </c>
      <c r="C19" s="7">
        <v>1.96225929260253</v>
      </c>
      <c r="D19" s="7">
        <v>2.08</v>
      </c>
    </row>
    <row r="20" spans="1:14">
      <c r="A20">
        <v>5</v>
      </c>
      <c r="B20">
        <v>1982</v>
      </c>
      <c r="C20" s="7">
        <v>1.96329677104949</v>
      </c>
      <c r="D20" s="7">
        <v>2.6389999999999998</v>
      </c>
    </row>
    <row r="21" spans="1:14">
      <c r="A21">
        <v>5</v>
      </c>
      <c r="B21">
        <v>1983</v>
      </c>
      <c r="C21" s="7">
        <v>2.2025156021118102</v>
      </c>
      <c r="D21" s="7">
        <v>2.2229999999999999</v>
      </c>
    </row>
    <row r="22" spans="1:14">
      <c r="A22">
        <v>6</v>
      </c>
      <c r="B22">
        <v>1980</v>
      </c>
      <c r="C22" s="7">
        <v>0.25855487585067699</v>
      </c>
      <c r="D22" s="7">
        <v>1.0249999999999999</v>
      </c>
    </row>
    <row r="23" spans="1:14">
      <c r="A23">
        <v>6</v>
      </c>
      <c r="B23">
        <v>1981</v>
      </c>
      <c r="C23" s="7">
        <v>1.3199716806411701</v>
      </c>
      <c r="D23" s="7">
        <v>1.496</v>
      </c>
    </row>
    <row r="24" spans="1:14">
      <c r="A24">
        <v>6</v>
      </c>
      <c r="B24">
        <v>1982</v>
      </c>
      <c r="C24" s="7">
        <v>1.46208524703979</v>
      </c>
      <c r="D24" s="7">
        <v>1.3939999999999999</v>
      </c>
    </row>
    <row r="25" spans="1:14">
      <c r="A25">
        <v>6</v>
      </c>
      <c r="B25">
        <v>1983</v>
      </c>
      <c r="C25" s="7">
        <v>1.3202868700027399</v>
      </c>
      <c r="D25" s="7">
        <v>2.9239999999999999</v>
      </c>
    </row>
    <row r="26" spans="1:14">
      <c r="A26">
        <v>7</v>
      </c>
      <c r="B26">
        <v>1980</v>
      </c>
      <c r="C26" s="7">
        <v>1.7372854948043801</v>
      </c>
      <c r="D26" s="7">
        <v>3.1150000000000002</v>
      </c>
    </row>
    <row r="27" spans="1:14">
      <c r="A27">
        <v>7</v>
      </c>
      <c r="B27">
        <v>1981</v>
      </c>
      <c r="C27" s="7">
        <v>1.989601</v>
      </c>
      <c r="D27" s="7">
        <v>2.7349999999999999</v>
      </c>
    </row>
    <row r="28" spans="1:14">
      <c r="A28">
        <v>7</v>
      </c>
      <c r="B28">
        <v>1982</v>
      </c>
      <c r="C28" s="7">
        <v>2.1899168491363499</v>
      </c>
      <c r="D28" s="7">
        <v>2.39</v>
      </c>
    </row>
    <row r="29" spans="1:14">
      <c r="A29">
        <v>7</v>
      </c>
      <c r="B29">
        <v>1983</v>
      </c>
      <c r="C29" s="7">
        <v>1.85546326637268</v>
      </c>
      <c r="D29" s="7">
        <v>2.34</v>
      </c>
    </row>
    <row r="30" spans="1:14">
      <c r="A30">
        <v>8</v>
      </c>
      <c r="B30">
        <v>1980</v>
      </c>
      <c r="C30" s="7">
        <v>1.20873534679412</v>
      </c>
      <c r="D30" s="7">
        <v>1.8759999999999999</v>
      </c>
    </row>
    <row r="31" spans="1:14">
      <c r="A31">
        <v>8</v>
      </c>
      <c r="B31">
        <v>1981</v>
      </c>
      <c r="C31" s="7">
        <v>1.1940397024154601</v>
      </c>
      <c r="D31" s="7">
        <v>2.327</v>
      </c>
    </row>
    <row r="32" spans="1:14">
      <c r="A32">
        <v>8</v>
      </c>
      <c r="B32">
        <v>1982</v>
      </c>
      <c r="C32" s="7">
        <v>1.1704405546188299</v>
      </c>
      <c r="D32" s="7">
        <v>2.0059999999999998</v>
      </c>
    </row>
    <row r="33" spans="1:4">
      <c r="A33">
        <v>8</v>
      </c>
      <c r="B33">
        <v>1983</v>
      </c>
      <c r="C33" s="7">
        <v>1.0979645252227701</v>
      </c>
      <c r="D33" s="7">
        <v>1.8260000000000001</v>
      </c>
    </row>
    <row r="34" spans="1:4">
      <c r="A34">
        <v>9</v>
      </c>
      <c r="B34">
        <v>1980</v>
      </c>
      <c r="C34" s="7">
        <v>0.50247013568878096</v>
      </c>
      <c r="D34" s="7">
        <v>1.8740000000000001</v>
      </c>
    </row>
    <row r="35" spans="1:4">
      <c r="A35">
        <v>9</v>
      </c>
      <c r="B35">
        <v>1981</v>
      </c>
      <c r="C35" s="7">
        <v>1.0649123191833501</v>
      </c>
      <c r="D35" s="7">
        <v>1.71</v>
      </c>
    </row>
    <row r="36" spans="1:4">
      <c r="A36">
        <v>9</v>
      </c>
      <c r="B36">
        <v>1982</v>
      </c>
      <c r="C36" s="7">
        <v>1.1894979999999999</v>
      </c>
      <c r="D36" s="7">
        <v>1.488</v>
      </c>
    </row>
    <row r="37" spans="1:4">
      <c r="A37">
        <v>9</v>
      </c>
      <c r="B37">
        <v>1983</v>
      </c>
      <c r="C37" s="7">
        <v>1.53988850116729</v>
      </c>
      <c r="D37" s="7">
        <v>0.93899999999999995</v>
      </c>
    </row>
    <row r="38" spans="1:4">
      <c r="A38">
        <v>10</v>
      </c>
      <c r="B38">
        <v>1980</v>
      </c>
      <c r="C38" s="7">
        <v>1.0052939999999999</v>
      </c>
      <c r="D38" s="7">
        <v>1.296</v>
      </c>
    </row>
    <row r="39" spans="1:4">
      <c r="A39">
        <v>10</v>
      </c>
      <c r="B39">
        <v>1981</v>
      </c>
      <c r="C39" s="7">
        <v>0.93768739999999995</v>
      </c>
      <c r="D39" s="7">
        <v>1.9419999999999999</v>
      </c>
    </row>
    <row r="40" spans="1:4">
      <c r="A40">
        <v>10</v>
      </c>
      <c r="B40">
        <v>1982</v>
      </c>
      <c r="C40" s="7">
        <v>1.36748766899108</v>
      </c>
      <c r="D40" s="7">
        <v>1.2450000000000001</v>
      </c>
    </row>
    <row r="41" spans="1:4">
      <c r="A41">
        <v>10</v>
      </c>
      <c r="B41">
        <v>1983</v>
      </c>
      <c r="C41" s="7">
        <v>1.3780087232589699</v>
      </c>
      <c r="D41" s="7">
        <v>1.196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1"/>
  <sheetViews>
    <sheetView zoomScaleNormal="100" workbookViewId="0"/>
  </sheetViews>
  <sheetFormatPr defaultRowHeight="12.75"/>
  <sheetData>
    <row r="1" spans="1:24">
      <c r="A1" s="1" t="s">
        <v>32</v>
      </c>
      <c r="B1" s="1" t="s">
        <v>0</v>
      </c>
      <c r="C1" s="1" t="s">
        <v>34</v>
      </c>
      <c r="D1" s="1" t="s">
        <v>35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/>
      <c r="P1" t="s">
        <v>39</v>
      </c>
    </row>
    <row r="2" spans="1:24" ht="13.5" thickBot="1">
      <c r="A2">
        <v>1</v>
      </c>
      <c r="B2">
        <v>1980</v>
      </c>
      <c r="C2" s="7">
        <v>1.1975401639938299</v>
      </c>
      <c r="D2" s="7">
        <v>2.6720000000000002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4">
      <c r="A3">
        <v>1</v>
      </c>
      <c r="B3">
        <v>1981</v>
      </c>
      <c r="C3" s="7">
        <v>1.8530599999999999</v>
      </c>
      <c r="D3" s="7">
        <v>2.3199999999999998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s="5" t="s">
        <v>1</v>
      </c>
      <c r="Q3" s="5"/>
    </row>
    <row r="4" spans="1:24">
      <c r="A4">
        <v>1</v>
      </c>
      <c r="B4">
        <v>1982</v>
      </c>
      <c r="C4" s="7">
        <v>1.3444616794586099</v>
      </c>
      <c r="D4" s="7">
        <v>2.94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s="2" t="s">
        <v>2</v>
      </c>
      <c r="Q4" s="2">
        <v>0.81290999339734105</v>
      </c>
    </row>
    <row r="5" spans="1:24">
      <c r="A5">
        <v>1</v>
      </c>
      <c r="B5">
        <v>1983</v>
      </c>
      <c r="C5" s="7">
        <v>1.4332133531570399</v>
      </c>
      <c r="D5" s="7">
        <v>2.96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s="2" t="s">
        <v>3</v>
      </c>
      <c r="Q5" s="2">
        <v>0.66082265736526513</v>
      </c>
    </row>
    <row r="6" spans="1:24">
      <c r="A6">
        <v>2</v>
      </c>
      <c r="B6">
        <v>1980</v>
      </c>
      <c r="C6" s="7">
        <v>1.6759624481201101</v>
      </c>
      <c r="D6" s="7">
        <v>2.484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s="2" t="s">
        <v>4</v>
      </c>
      <c r="Q6" s="2">
        <v>0.54386495300846005</v>
      </c>
    </row>
    <row r="7" spans="1:24">
      <c r="A7">
        <v>2</v>
      </c>
      <c r="B7">
        <v>1981</v>
      </c>
      <c r="C7" s="7">
        <v>1.51839816570282</v>
      </c>
      <c r="D7" s="7">
        <v>2.8039999999999998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s="2" t="s">
        <v>5</v>
      </c>
      <c r="Q7" s="2">
        <v>0.28235639329333873</v>
      </c>
    </row>
    <row r="8" spans="1:24" ht="13.5" thickBot="1">
      <c r="A8">
        <v>2</v>
      </c>
      <c r="B8">
        <v>1982</v>
      </c>
      <c r="C8" s="7">
        <v>1.5591905117034901</v>
      </c>
      <c r="D8" s="7">
        <v>2.5299999999999998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s="3" t="s">
        <v>6</v>
      </c>
      <c r="Q8" s="3">
        <v>40</v>
      </c>
    </row>
    <row r="9" spans="1:24">
      <c r="A9">
        <v>2</v>
      </c>
      <c r="B9">
        <v>1983</v>
      </c>
      <c r="C9" s="7">
        <v>1.7254101037979099</v>
      </c>
      <c r="D9" s="7">
        <v>2.34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24" ht="13.5" thickBot="1">
      <c r="A10">
        <v>3</v>
      </c>
      <c r="B10">
        <v>1980</v>
      </c>
      <c r="C10" s="7">
        <v>1.51596271991729</v>
      </c>
      <c r="D10" s="7">
        <v>2.3319999999999999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7</v>
      </c>
    </row>
    <row r="11" spans="1:24">
      <c r="A11">
        <v>3</v>
      </c>
      <c r="B11">
        <v>1981</v>
      </c>
      <c r="C11" s="7">
        <v>1.735379</v>
      </c>
      <c r="D11" s="7">
        <v>2.1160000000000001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s="4"/>
      <c r="Q11" s="4" t="s">
        <v>12</v>
      </c>
      <c r="R11" s="4" t="s">
        <v>13</v>
      </c>
      <c r="S11" s="4" t="s">
        <v>14</v>
      </c>
      <c r="T11" s="4" t="s">
        <v>15</v>
      </c>
      <c r="U11" s="4" t="s">
        <v>16</v>
      </c>
    </row>
    <row r="12" spans="1:24">
      <c r="A12">
        <v>3</v>
      </c>
      <c r="B12">
        <v>1982</v>
      </c>
      <c r="C12" s="7">
        <v>1.6317436695098799</v>
      </c>
      <c r="D12" s="7">
        <v>2.5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s="2" t="s">
        <v>8</v>
      </c>
      <c r="Q12" s="2">
        <v>10</v>
      </c>
      <c r="R12" s="2">
        <v>4.5045492665612343</v>
      </c>
      <c r="S12" s="2">
        <v>0.45045492665612341</v>
      </c>
      <c r="T12" s="2">
        <v>5.6500994184126663</v>
      </c>
      <c r="U12" s="2">
        <v>1.170473057205227E-4</v>
      </c>
    </row>
    <row r="13" spans="1:24">
      <c r="A13">
        <v>3</v>
      </c>
      <c r="B13">
        <v>1983</v>
      </c>
      <c r="C13" s="7">
        <v>1.9982287883758501</v>
      </c>
      <c r="D13" s="7">
        <v>2.4740000000000002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s="2" t="s">
        <v>9</v>
      </c>
      <c r="Q13" s="2">
        <v>29</v>
      </c>
      <c r="R13" s="2">
        <v>2.3120288521750543</v>
      </c>
      <c r="S13" s="2">
        <v>7.9725132833622564E-2</v>
      </c>
      <c r="T13" s="2"/>
      <c r="U13" s="2"/>
    </row>
    <row r="14" spans="1:24" ht="13.5" thickBot="1">
      <c r="A14">
        <v>4</v>
      </c>
      <c r="B14">
        <v>1980</v>
      </c>
      <c r="C14" s="7">
        <v>1.894115</v>
      </c>
      <c r="D14" s="7">
        <v>1.8640000000000001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s="3" t="s">
        <v>10</v>
      </c>
      <c r="Q14" s="3">
        <v>39</v>
      </c>
      <c r="R14" s="3">
        <v>6.8165781187362882</v>
      </c>
      <c r="S14" s="3"/>
      <c r="T14" s="3"/>
      <c r="U14" s="3"/>
    </row>
    <row r="15" spans="1:24" ht="13.5" thickBot="1">
      <c r="A15">
        <v>4</v>
      </c>
      <c r="B15">
        <v>1981</v>
      </c>
      <c r="C15" s="7">
        <v>1.47115933895111</v>
      </c>
      <c r="D15" s="7">
        <v>2.0209999999999999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4">
      <c r="A16">
        <v>4</v>
      </c>
      <c r="B16">
        <v>1982</v>
      </c>
      <c r="C16" s="7">
        <v>1.4734975099563601</v>
      </c>
      <c r="D16" s="7">
        <v>2.274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s="4"/>
      <c r="Q16" s="4" t="s">
        <v>17</v>
      </c>
      <c r="R16" s="4" t="s">
        <v>5</v>
      </c>
      <c r="S16" s="4" t="s">
        <v>18</v>
      </c>
      <c r="T16" s="4" t="s">
        <v>19</v>
      </c>
      <c r="U16" s="4" t="s">
        <v>20</v>
      </c>
      <c r="V16" s="4" t="s">
        <v>21</v>
      </c>
      <c r="W16" s="4" t="s">
        <v>22</v>
      </c>
      <c r="X16" s="4" t="s">
        <v>23</v>
      </c>
    </row>
    <row r="17" spans="1:24">
      <c r="A17">
        <v>4</v>
      </c>
      <c r="B17">
        <v>1983</v>
      </c>
      <c r="C17" s="7">
        <v>1.7409142255782999</v>
      </c>
      <c r="D17" s="7">
        <v>2.1120000000000001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s="2" t="s">
        <v>11</v>
      </c>
      <c r="Q17" s="2">
        <v>1.2970518992965043</v>
      </c>
      <c r="R17" s="2">
        <v>0.23997619316388405</v>
      </c>
      <c r="S17" s="2">
        <v>5.4049190554944939</v>
      </c>
      <c r="T17" s="2">
        <v>8.2354797647877085E-6</v>
      </c>
      <c r="U17" s="2">
        <v>0.80624548307662403</v>
      </c>
      <c r="V17" s="2">
        <v>1.7878583155163845</v>
      </c>
      <c r="W17" s="2">
        <v>0.80624548307662403</v>
      </c>
      <c r="X17" s="2">
        <v>1.7878583155163845</v>
      </c>
    </row>
    <row r="18" spans="1:24">
      <c r="A18">
        <v>5</v>
      </c>
      <c r="B18">
        <v>1980</v>
      </c>
      <c r="C18" s="7">
        <v>1.94877481460571</v>
      </c>
      <c r="D18" s="7">
        <v>2.08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P18" s="2" t="s">
        <v>35</v>
      </c>
      <c r="Q18" s="2">
        <v>-8.7996091730228321E-2</v>
      </c>
      <c r="R18" s="2">
        <v>0.13668241843618531</v>
      </c>
      <c r="S18" s="2">
        <v>-0.64379963960991948</v>
      </c>
      <c r="T18" s="2">
        <v>0.52476465340937706</v>
      </c>
      <c r="U18" s="2">
        <v>-0.36754302123384341</v>
      </c>
      <c r="V18" s="2">
        <v>0.19155083777338677</v>
      </c>
      <c r="W18" s="2">
        <v>-0.36754302123384341</v>
      </c>
      <c r="X18" s="2">
        <v>0.19155083777338677</v>
      </c>
    </row>
    <row r="19" spans="1:24">
      <c r="A19">
        <v>5</v>
      </c>
      <c r="B19">
        <v>1981</v>
      </c>
      <c r="C19" s="7">
        <v>1.96225929260253</v>
      </c>
      <c r="D19" s="7">
        <v>2.08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P19" s="2" t="s">
        <v>45</v>
      </c>
      <c r="Q19" s="2">
        <v>0.39963025763727711</v>
      </c>
      <c r="R19" s="2">
        <v>0.26756933397371618</v>
      </c>
      <c r="S19" s="2">
        <v>1.4935577695033375</v>
      </c>
      <c r="T19" s="2">
        <v>0.14609273439816772</v>
      </c>
      <c r="U19" s="2">
        <v>-0.14761046723035953</v>
      </c>
      <c r="V19" s="2">
        <v>0.94687098250491375</v>
      </c>
      <c r="W19" s="2">
        <v>-0.14761046723035953</v>
      </c>
      <c r="X19" s="2">
        <v>0.94687098250491375</v>
      </c>
    </row>
    <row r="20" spans="1:24">
      <c r="A20">
        <v>5</v>
      </c>
      <c r="B20">
        <v>1982</v>
      </c>
      <c r="C20" s="7">
        <v>1.96329677104949</v>
      </c>
      <c r="D20" s="7">
        <v>2.6389999999999998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P20" s="2" t="s">
        <v>46</v>
      </c>
      <c r="Q20" s="2">
        <v>0.54615448298349356</v>
      </c>
      <c r="R20" s="2">
        <v>0.25156889945315941</v>
      </c>
      <c r="S20" s="2">
        <v>2.1709936489394397</v>
      </c>
      <c r="T20" s="2">
        <v>3.8257573855582615E-2</v>
      </c>
      <c r="U20" s="2">
        <v>3.1638320587902946E-2</v>
      </c>
      <c r="V20" s="2">
        <v>1.0606706453790842</v>
      </c>
      <c r="W20" s="2">
        <v>3.1638320587902946E-2</v>
      </c>
      <c r="X20" s="2">
        <v>1.0606706453790842</v>
      </c>
    </row>
    <row r="21" spans="1:24">
      <c r="A21">
        <v>5</v>
      </c>
      <c r="B21">
        <v>1983</v>
      </c>
      <c r="C21" s="7">
        <v>2.2025156021118102</v>
      </c>
      <c r="D21" s="7">
        <v>2.2229999999999999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P21" s="2" t="s">
        <v>47</v>
      </c>
      <c r="Q21" s="2">
        <v>0.63055143922480328</v>
      </c>
      <c r="R21" s="2">
        <v>0.23710993864398511</v>
      </c>
      <c r="S21" s="2">
        <v>2.6593210003379957</v>
      </c>
      <c r="T21" s="2">
        <v>1.2615610110070298E-2</v>
      </c>
      <c r="U21" s="2">
        <v>0.14560717162199399</v>
      </c>
      <c r="V21" s="2">
        <v>1.1154957068276126</v>
      </c>
      <c r="W21" s="2">
        <v>0.14560717162199399</v>
      </c>
      <c r="X21" s="2">
        <v>1.1154957068276126</v>
      </c>
    </row>
    <row r="22" spans="1:24">
      <c r="A22">
        <v>6</v>
      </c>
      <c r="B22">
        <v>1980</v>
      </c>
      <c r="C22" s="7">
        <v>0.25855487585067699</v>
      </c>
      <c r="D22" s="7">
        <v>1.0249999999999999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P22" s="2" t="s">
        <v>48</v>
      </c>
      <c r="Q22" s="2">
        <v>0.52982353800011806</v>
      </c>
      <c r="R22" s="2">
        <v>0.21841988922900643</v>
      </c>
      <c r="S22" s="2">
        <v>2.425711046142939</v>
      </c>
      <c r="T22" s="2">
        <v>2.1731375365118672E-2</v>
      </c>
      <c r="U22" s="2">
        <v>8.3104712893905142E-2</v>
      </c>
      <c r="V22" s="2">
        <v>0.97654236310633102</v>
      </c>
      <c r="W22" s="2">
        <v>8.3104712893905142E-2</v>
      </c>
      <c r="X22" s="2">
        <v>0.97654236310633102</v>
      </c>
    </row>
    <row r="23" spans="1:24">
      <c r="A23">
        <v>6</v>
      </c>
      <c r="B23">
        <v>1981</v>
      </c>
      <c r="C23" s="7">
        <v>1.3199716806411701</v>
      </c>
      <c r="D23" s="7">
        <v>1.496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P23" s="2" t="s">
        <v>49</v>
      </c>
      <c r="Q23" s="2">
        <v>0.92063490569341044</v>
      </c>
      <c r="R23" s="2">
        <v>0.23002519842407493</v>
      </c>
      <c r="S23" s="2">
        <v>4.0023219716829717</v>
      </c>
      <c r="T23" s="2">
        <v>3.9754921040135099E-4</v>
      </c>
      <c r="U23" s="2">
        <v>0.45018055857537315</v>
      </c>
      <c r="V23" s="2">
        <v>1.3910892528114478</v>
      </c>
      <c r="W23" s="2">
        <v>0.45018055857537315</v>
      </c>
      <c r="X23" s="2">
        <v>1.3910892528114478</v>
      </c>
    </row>
    <row r="24" spans="1:24">
      <c r="A24">
        <v>6</v>
      </c>
      <c r="B24">
        <v>1982</v>
      </c>
      <c r="C24" s="7">
        <v>1.46208524703979</v>
      </c>
      <c r="D24" s="7">
        <v>1.3939999999999999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P24" s="2" t="s">
        <v>50</v>
      </c>
      <c r="Q24" s="2">
        <v>-5.6375913077152104E-2</v>
      </c>
      <c r="R24" s="2">
        <v>0.20355276868656352</v>
      </c>
      <c r="S24" s="2">
        <v>-0.27695969669644421</v>
      </c>
      <c r="T24" s="2">
        <v>0.78377565961381457</v>
      </c>
      <c r="U24" s="2">
        <v>-0.47268806301804062</v>
      </c>
      <c r="V24" s="2">
        <v>0.35993623686373638</v>
      </c>
      <c r="W24" s="2">
        <v>-0.47268806301804062</v>
      </c>
      <c r="X24" s="2">
        <v>0.35993623686373638</v>
      </c>
    </row>
    <row r="25" spans="1:24">
      <c r="A25">
        <v>6</v>
      </c>
      <c r="B25">
        <v>1983</v>
      </c>
      <c r="C25" s="7">
        <v>1.3202868700027399</v>
      </c>
      <c r="D25" s="7">
        <v>2.9239999999999999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P25" s="2" t="s">
        <v>51</v>
      </c>
      <c r="Q25" s="2">
        <v>0.87876441590830201</v>
      </c>
      <c r="R25" s="2">
        <v>0.26059319240366058</v>
      </c>
      <c r="S25" s="2">
        <v>3.3721695022143563</v>
      </c>
      <c r="T25" s="2">
        <v>2.129265932417124E-3</v>
      </c>
      <c r="U25" s="2">
        <v>0.34579150235102829</v>
      </c>
      <c r="V25" s="2">
        <v>1.4117373294655757</v>
      </c>
      <c r="W25" s="2">
        <v>0.34579150235102829</v>
      </c>
      <c r="X25" s="2">
        <v>1.4117373294655757</v>
      </c>
    </row>
    <row r="26" spans="1:24">
      <c r="A26">
        <v>7</v>
      </c>
      <c r="B26">
        <v>1980</v>
      </c>
      <c r="C26" s="7">
        <v>1.7372854948043801</v>
      </c>
      <c r="D26" s="7">
        <v>3.1150000000000002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P26" s="2" t="s">
        <v>52</v>
      </c>
      <c r="Q26" s="2">
        <v>4.7505282229386846E-2</v>
      </c>
      <c r="R26" s="2">
        <v>0.21527604026001795</v>
      </c>
      <c r="S26" s="2">
        <v>0.22067147914839153</v>
      </c>
      <c r="T26" s="2">
        <v>0.82689450074952708</v>
      </c>
      <c r="U26" s="2">
        <v>-0.39278364987259778</v>
      </c>
      <c r="V26" s="2">
        <v>0.48779421433137143</v>
      </c>
      <c r="W26" s="2">
        <v>-0.39278364987259778</v>
      </c>
      <c r="X26" s="2">
        <v>0.48779421433137143</v>
      </c>
    </row>
    <row r="27" spans="1:24" ht="13.5" thickBot="1">
      <c r="A27">
        <v>7</v>
      </c>
      <c r="B27">
        <v>1981</v>
      </c>
      <c r="C27" s="7">
        <v>1.989601</v>
      </c>
      <c r="D27" s="7">
        <v>2.7349999999999999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P27" s="3" t="s">
        <v>53</v>
      </c>
      <c r="Q27" s="3">
        <v>-9.0623533439048345E-2</v>
      </c>
      <c r="R27" s="3">
        <v>0.19997816703357563</v>
      </c>
      <c r="S27" s="3">
        <v>-0.45316713710968748</v>
      </c>
      <c r="T27" s="3">
        <v>0.65380100850172318</v>
      </c>
      <c r="U27" s="3">
        <v>-0.49962480223132844</v>
      </c>
      <c r="V27" s="3">
        <v>0.31837773535323177</v>
      </c>
      <c r="W27" s="3">
        <v>-0.49962480223132844</v>
      </c>
      <c r="X27" s="3">
        <v>0.31837773535323177</v>
      </c>
    </row>
    <row r="28" spans="1:24">
      <c r="A28">
        <v>7</v>
      </c>
      <c r="B28">
        <v>1982</v>
      </c>
      <c r="C28" s="7">
        <v>2.1899168491363499</v>
      </c>
      <c r="D28" s="7">
        <v>2.39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</row>
    <row r="29" spans="1:24">
      <c r="A29">
        <v>7</v>
      </c>
      <c r="B29">
        <v>1983</v>
      </c>
      <c r="C29" s="7">
        <v>1.85546326637268</v>
      </c>
      <c r="D29" s="7">
        <v>2.34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Q29" t="s">
        <v>25</v>
      </c>
    </row>
    <row r="30" spans="1:24">
      <c r="A30">
        <v>8</v>
      </c>
      <c r="B30">
        <v>1980</v>
      </c>
      <c r="C30" s="7">
        <v>1.20873534679412</v>
      </c>
      <c r="D30" s="7">
        <v>1.8759999999999999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Q30" s="1" t="s">
        <v>24</v>
      </c>
      <c r="R30" s="10" t="s">
        <v>28</v>
      </c>
      <c r="S30" s="10"/>
      <c r="T30" s="1" t="s">
        <v>27</v>
      </c>
    </row>
    <row r="31" spans="1:24">
      <c r="A31">
        <v>8</v>
      </c>
      <c r="B31">
        <v>1981</v>
      </c>
      <c r="C31" s="7">
        <v>1.1940397024154601</v>
      </c>
      <c r="D31" s="7">
        <v>2.327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Q31">
        <v>1.9023770121212799E-2</v>
      </c>
      <c r="S31" s="2">
        <f>Q19</f>
        <v>0.39963025763727711</v>
      </c>
      <c r="T31">
        <f>S31-$S$40/10</f>
        <v>1.9023770121218031E-2</v>
      </c>
    </row>
    <row r="32" spans="1:24">
      <c r="A32">
        <v>8</v>
      </c>
      <c r="B32">
        <v>1982</v>
      </c>
      <c r="C32" s="7">
        <v>1.1704405546188299</v>
      </c>
      <c r="D32" s="7">
        <v>2.0059999999999998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Q32">
        <v>0.16554799546742799</v>
      </c>
      <c r="S32" s="2">
        <f t="shared" ref="S32:S39" si="0">Q20</f>
        <v>0.54615448298349356</v>
      </c>
      <c r="T32">
        <f t="shared" ref="T32:T39" si="1">S32-$S$40/10</f>
        <v>0.16554799546743448</v>
      </c>
    </row>
    <row r="33" spans="1:22">
      <c r="A33">
        <v>8</v>
      </c>
      <c r="B33">
        <v>1983</v>
      </c>
      <c r="C33" s="7">
        <v>1.0979645252227701</v>
      </c>
      <c r="D33" s="7">
        <v>1.8260000000000001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Q33">
        <v>0.24994495170874301</v>
      </c>
      <c r="S33" s="2">
        <f t="shared" si="0"/>
        <v>0.63055143922480328</v>
      </c>
      <c r="T33">
        <f t="shared" si="1"/>
        <v>0.2499449517087442</v>
      </c>
    </row>
    <row r="34" spans="1:22">
      <c r="A34">
        <v>9</v>
      </c>
      <c r="B34">
        <v>1980</v>
      </c>
      <c r="C34" s="7">
        <v>0.50247013568878096</v>
      </c>
      <c r="D34" s="7">
        <v>1.8740000000000001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Q34">
        <v>0.14921705048405701</v>
      </c>
      <c r="S34" s="2">
        <f t="shared" si="0"/>
        <v>0.52982353800011806</v>
      </c>
      <c r="T34">
        <f t="shared" si="1"/>
        <v>0.14921705048405898</v>
      </c>
    </row>
    <row r="35" spans="1:22">
      <c r="A35">
        <v>9</v>
      </c>
      <c r="B35">
        <v>1981</v>
      </c>
      <c r="C35" s="7">
        <v>1.0649123191833501</v>
      </c>
      <c r="D35" s="7">
        <v>1.71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Q35">
        <v>0.54002841817735303</v>
      </c>
      <c r="S35" s="2">
        <f t="shared" si="0"/>
        <v>0.92063490569341044</v>
      </c>
      <c r="T35">
        <f t="shared" si="1"/>
        <v>0.54002841817735137</v>
      </c>
    </row>
    <row r="36" spans="1:22">
      <c r="A36">
        <v>9</v>
      </c>
      <c r="B36">
        <v>1982</v>
      </c>
      <c r="C36" s="7">
        <v>1.1894979999999999</v>
      </c>
      <c r="D36" s="7">
        <v>1.488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Q36">
        <v>-0.43698240059320598</v>
      </c>
      <c r="S36" s="2">
        <f t="shared" si="0"/>
        <v>-5.6375913077152104E-2</v>
      </c>
      <c r="T36">
        <f t="shared" si="1"/>
        <v>-0.4369824005932112</v>
      </c>
    </row>
    <row r="37" spans="1:22">
      <c r="A37">
        <v>9</v>
      </c>
      <c r="B37">
        <v>1983</v>
      </c>
      <c r="C37" s="7">
        <v>1.53988850116729</v>
      </c>
      <c r="D37" s="7">
        <v>0.93899999999999995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Q37">
        <v>0.49815792839223499</v>
      </c>
      <c r="S37" s="2">
        <f t="shared" si="0"/>
        <v>0.87876441590830201</v>
      </c>
      <c r="T37">
        <f t="shared" si="1"/>
        <v>0.49815792839224293</v>
      </c>
    </row>
    <row r="38" spans="1:22">
      <c r="A38">
        <v>10</v>
      </c>
      <c r="B38">
        <v>1980</v>
      </c>
      <c r="C38" s="7">
        <v>1.0052939999999999</v>
      </c>
      <c r="D38" s="7">
        <v>1.296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Q38">
        <v>-0.33310120528666698</v>
      </c>
      <c r="S38" s="2">
        <f t="shared" si="0"/>
        <v>4.7505282229386846E-2</v>
      </c>
      <c r="T38">
        <f t="shared" si="1"/>
        <v>-0.33310120528667225</v>
      </c>
    </row>
    <row r="39" spans="1:22" ht="13.5" thickBot="1">
      <c r="A39">
        <v>10</v>
      </c>
      <c r="B39">
        <v>1981</v>
      </c>
      <c r="C39" s="7">
        <v>0.93768739999999995</v>
      </c>
      <c r="D39" s="7">
        <v>1.9419999999999999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Q39">
        <v>-0.47123002095510202</v>
      </c>
      <c r="S39" s="3">
        <f t="shared" si="0"/>
        <v>-9.0623533439048345E-2</v>
      </c>
      <c r="T39">
        <f t="shared" si="1"/>
        <v>-0.47123002095510741</v>
      </c>
    </row>
    <row r="40" spans="1:22" ht="13.5" thickBot="1">
      <c r="A40">
        <v>10</v>
      </c>
      <c r="B40">
        <v>1982</v>
      </c>
      <c r="C40" s="7">
        <v>1.36748766899108</v>
      </c>
      <c r="D40" s="7">
        <v>1.2450000000000001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Q40" s="3">
        <v>-0.38060648751605303</v>
      </c>
      <c r="R40" s="1" t="s">
        <v>26</v>
      </c>
      <c r="S40">
        <f>SUM(S31:S39)</f>
        <v>3.8060648751605908</v>
      </c>
      <c r="T40" s="8">
        <f>-S40/10</f>
        <v>-0.38060648751605908</v>
      </c>
      <c r="U40" s="9" t="s">
        <v>68</v>
      </c>
      <c r="V40" t="s">
        <v>69</v>
      </c>
    </row>
    <row r="41" spans="1:22">
      <c r="A41">
        <v>10</v>
      </c>
      <c r="B41">
        <v>1983</v>
      </c>
      <c r="C41" s="7">
        <v>1.3780087232589699</v>
      </c>
      <c r="D41" s="7">
        <v>1.196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P41" s="1" t="s">
        <v>26</v>
      </c>
      <c r="Q41">
        <f>SUM(Q31:Q40)</f>
        <v>9.4368957093138306E-16</v>
      </c>
    </row>
  </sheetData>
  <mergeCells count="1">
    <mergeCell ref="R30:S30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3"/>
  <sheetViews>
    <sheetView workbookViewId="0"/>
  </sheetViews>
  <sheetFormatPr defaultRowHeight="12.75"/>
  <sheetData>
    <row r="1" spans="1:26">
      <c r="A1" s="1" t="s">
        <v>32</v>
      </c>
      <c r="B1" s="1" t="s">
        <v>0</v>
      </c>
      <c r="C1" s="1" t="s">
        <v>34</v>
      </c>
      <c r="D1" s="1" t="s">
        <v>35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6" t="s">
        <v>36</v>
      </c>
      <c r="P1" s="6" t="s">
        <v>37</v>
      </c>
      <c r="Q1" s="1"/>
      <c r="R1" t="s">
        <v>38</v>
      </c>
    </row>
    <row r="2" spans="1:26" ht="13.5" thickBot="1">
      <c r="A2">
        <v>1</v>
      </c>
      <c r="B2">
        <v>1980</v>
      </c>
      <c r="C2" s="7">
        <v>1.1975401639938299</v>
      </c>
      <c r="D2" s="7">
        <v>2.6720000000000002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7">
        <f t="array" ref="O2">C2-SUM(TRANSPOSE((E2:N2)*$E$42:$N$42))</f>
        <v>-0.25952863515853997</v>
      </c>
      <c r="P2" s="7">
        <f t="array" ref="P2">D2-SUM(TRANSPOSE((E2:N2)*($E$43:$N$43)))</f>
        <v>-5.0999999999999712E-2</v>
      </c>
    </row>
    <row r="3" spans="1:26">
      <c r="A3">
        <v>1</v>
      </c>
      <c r="B3">
        <v>1981</v>
      </c>
      <c r="C3" s="7">
        <v>1.8530599999999999</v>
      </c>
      <c r="D3" s="7">
        <v>2.3199999999999998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7">
        <f t="array" ref="O3">C3-SUM(TRANSPOSE((E3:N3)*$E$42:$N$42))</f>
        <v>0.39599120084763006</v>
      </c>
      <c r="P3" s="7">
        <f t="array" ref="P3">D3-SUM(TRANSPOSE((E3:N3)*($E$43:$N$43)))</f>
        <v>-0.40300000000000002</v>
      </c>
      <c r="R3" s="5" t="s">
        <v>1</v>
      </c>
      <c r="S3" s="5"/>
    </row>
    <row r="4" spans="1:26">
      <c r="A4">
        <v>1</v>
      </c>
      <c r="B4">
        <v>1982</v>
      </c>
      <c r="C4" s="7">
        <v>1.3444616794586099</v>
      </c>
      <c r="D4" s="7">
        <v>2.94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7">
        <f t="array" ref="O4">C4-SUM(TRANSPOSE((E4:N4)*$E$42:$N$42))</f>
        <v>-0.11260711969375992</v>
      </c>
      <c r="P4" s="7">
        <f t="array" ref="P4">D4-SUM(TRANSPOSE((E4:N4)*($E$43:$N$43)))</f>
        <v>0.21700000000000008</v>
      </c>
      <c r="R4" s="2" t="s">
        <v>2</v>
      </c>
      <c r="S4" s="2">
        <v>0.11870531275297792</v>
      </c>
    </row>
    <row r="5" spans="1:26">
      <c r="A5">
        <v>1</v>
      </c>
      <c r="B5">
        <v>1983</v>
      </c>
      <c r="C5" s="7">
        <v>1.4332133531570399</v>
      </c>
      <c r="D5" s="7">
        <v>2.96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7">
        <f t="array" ref="O5">C5-SUM(TRANSPOSE((E5:N5)*$E$42:$N$42))</f>
        <v>-2.385544599532996E-2</v>
      </c>
      <c r="P5" s="7">
        <f t="array" ref="P5">D5-SUM(TRANSPOSE((E5:N5)*($E$43:$N$43)))</f>
        <v>0.2370000000000001</v>
      </c>
      <c r="R5" s="2" t="s">
        <v>3</v>
      </c>
      <c r="S5" s="2">
        <v>1.4090951275782304E-2</v>
      </c>
    </row>
    <row r="6" spans="1:26">
      <c r="A6">
        <v>2</v>
      </c>
      <c r="B6">
        <v>1980</v>
      </c>
      <c r="C6" s="7">
        <v>1.6759624481201101</v>
      </c>
      <c r="D6" s="7">
        <v>2.484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7">
        <f t="array" ref="O6">C6-SUM(TRANSPOSE((E6:N6)*$E$42:$N$42))</f>
        <v>5.6222140789027542E-2</v>
      </c>
      <c r="P6" s="7">
        <f t="array" ref="P6">D6-SUM(TRANSPOSE((E6:N6)*($E$43:$N$43)))</f>
        <v>-5.5499999999999883E-2</v>
      </c>
      <c r="R6" s="2" t="s">
        <v>4</v>
      </c>
      <c r="S6" s="2">
        <v>-1.1854023690644477E-2</v>
      </c>
    </row>
    <row r="7" spans="1:26">
      <c r="A7">
        <v>2</v>
      </c>
      <c r="B7">
        <v>1981</v>
      </c>
      <c r="C7" s="7">
        <v>1.51839816570282</v>
      </c>
      <c r="D7" s="7">
        <v>2.8039999999999998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7">
        <f t="array" ref="O7">C7-SUM(TRANSPOSE((E7:N7)*$E$42:$N$42))</f>
        <v>-0.10134214162826249</v>
      </c>
      <c r="P7" s="7">
        <f t="array" ref="P7">D7-SUM(TRANSPOSE((E7:N7)*($E$43:$N$43)))</f>
        <v>0.26449999999999996</v>
      </c>
      <c r="R7" s="2" t="s">
        <v>5</v>
      </c>
      <c r="S7" s="2">
        <v>0.24666346411846748</v>
      </c>
    </row>
    <row r="8" spans="1:26" ht="13.5" thickBot="1">
      <c r="A8">
        <v>2</v>
      </c>
      <c r="B8">
        <v>1982</v>
      </c>
      <c r="C8" s="7">
        <v>1.5591905117034901</v>
      </c>
      <c r="D8" s="7">
        <v>2.5299999999999998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7">
        <f t="array" ref="O8">C8-SUM(TRANSPOSE((E8:N8)*$E$42:$N$42))</f>
        <v>-6.054979562759244E-2</v>
      </c>
      <c r="P8" s="7">
        <f t="array" ref="P8">D8-SUM(TRANSPOSE((E8:N8)*($E$43:$N$43)))</f>
        <v>-9.5000000000000639E-3</v>
      </c>
      <c r="R8" s="3" t="s">
        <v>6</v>
      </c>
      <c r="S8" s="3">
        <v>40</v>
      </c>
    </row>
    <row r="9" spans="1:26">
      <c r="A9">
        <v>2</v>
      </c>
      <c r="B9">
        <v>1983</v>
      </c>
      <c r="C9" s="7">
        <v>1.7254101037979099</v>
      </c>
      <c r="D9" s="7">
        <v>2.34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7">
        <f t="array" ref="O9">C9-SUM(TRANSPOSE((E9:N9)*$E$42:$N$42))</f>
        <v>0.10566979646682739</v>
      </c>
      <c r="P9" s="7">
        <f t="array" ref="P9">D9-SUM(TRANSPOSE((E9:N9)*($E$43:$N$43)))</f>
        <v>-0.19950000000000001</v>
      </c>
    </row>
    <row r="10" spans="1:26" ht="13.5" thickBot="1">
      <c r="A10">
        <v>3</v>
      </c>
      <c r="B10">
        <v>1980</v>
      </c>
      <c r="C10" s="7">
        <v>1.51596271991729</v>
      </c>
      <c r="D10" s="7">
        <v>2.3319999999999999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7">
        <f t="array" ref="O10">C10-SUM(TRANSPOSE((E10:N10)*$E$42:$N$42))</f>
        <v>-0.20436582453346497</v>
      </c>
      <c r="P10" s="7">
        <f t="array" ref="P10">D10-SUM(TRANSPOSE((E10:N10)*($E$43:$N$43)))</f>
        <v>-2.3500000000000298E-2</v>
      </c>
      <c r="R10" t="s">
        <v>7</v>
      </c>
    </row>
    <row r="11" spans="1:26">
      <c r="A11">
        <v>3</v>
      </c>
      <c r="B11">
        <v>1981</v>
      </c>
      <c r="C11" s="7">
        <v>1.735379</v>
      </c>
      <c r="D11" s="7">
        <v>2.1160000000000001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7">
        <f t="array" ref="O11">C11-SUM(TRANSPOSE((E11:N11)*$E$42:$N$42))</f>
        <v>1.5050455549245001E-2</v>
      </c>
      <c r="P11" s="7">
        <f t="array" ref="P11">D11-SUM(TRANSPOSE((E11:N11)*($E$43:$N$43)))</f>
        <v>-0.23950000000000005</v>
      </c>
      <c r="R11" s="4"/>
      <c r="S11" s="4" t="s">
        <v>12</v>
      </c>
      <c r="T11" s="4" t="s">
        <v>13</v>
      </c>
      <c r="U11" s="4" t="s">
        <v>14</v>
      </c>
      <c r="V11" s="4" t="s">
        <v>15</v>
      </c>
      <c r="W11" s="4" t="s">
        <v>16</v>
      </c>
    </row>
    <row r="12" spans="1:26">
      <c r="A12">
        <v>3</v>
      </c>
      <c r="B12">
        <v>1982</v>
      </c>
      <c r="C12" s="7">
        <v>1.6317436695098799</v>
      </c>
      <c r="D12" s="7">
        <v>2.5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7">
        <f t="array" ref="O12">C12-SUM(TRANSPOSE((E12:N12)*$E$42:$N$42))</f>
        <v>-8.858487494087508E-2</v>
      </c>
      <c r="P12" s="7">
        <f t="array" ref="P12">D12-SUM(TRANSPOSE((E12:N12)*($E$43:$N$43)))</f>
        <v>0.14449999999999985</v>
      </c>
      <c r="R12" s="2" t="s">
        <v>8</v>
      </c>
      <c r="S12" s="2">
        <v>1</v>
      </c>
      <c r="T12" s="2">
        <v>3.3044311690169526E-2</v>
      </c>
      <c r="U12" s="2">
        <v>3.3044311690169526E-2</v>
      </c>
      <c r="V12" s="2">
        <v>0.54310907195001057</v>
      </c>
      <c r="W12" s="2">
        <v>0.46567309128294654</v>
      </c>
    </row>
    <row r="13" spans="1:26">
      <c r="A13">
        <v>3</v>
      </c>
      <c r="B13">
        <v>1983</v>
      </c>
      <c r="C13" s="7">
        <v>1.9982287883758501</v>
      </c>
      <c r="D13" s="7">
        <v>2.4740000000000002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7">
        <f t="array" ref="O13">C13-SUM(TRANSPOSE((E13:N13)*$E$42:$N$42))</f>
        <v>0.27790024392509505</v>
      </c>
      <c r="P13" s="7">
        <f t="array" ref="P13">D13-SUM(TRANSPOSE((E13:N13)*($E$43:$N$43)))</f>
        <v>0.11850000000000005</v>
      </c>
      <c r="R13" s="2" t="s">
        <v>9</v>
      </c>
      <c r="S13" s="2">
        <v>38</v>
      </c>
      <c r="T13" s="2">
        <v>2.3120288521750547</v>
      </c>
      <c r="U13" s="2">
        <v>6.084286453092249E-2</v>
      </c>
      <c r="V13" s="2"/>
      <c r="W13" s="2"/>
    </row>
    <row r="14" spans="1:26" ht="13.5" thickBot="1">
      <c r="A14">
        <v>4</v>
      </c>
      <c r="B14">
        <v>1980</v>
      </c>
      <c r="C14" s="7">
        <v>1.894115</v>
      </c>
      <c r="D14" s="7">
        <v>1.8640000000000001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7">
        <f t="array" ref="O14">C14-SUM(TRANSPOSE((E14:N14)*$E$42:$N$42))</f>
        <v>0.24919348137855746</v>
      </c>
      <c r="P14" s="7">
        <f t="array" ref="P14">D14-SUM(TRANSPOSE((E14:N14)*($E$43:$N$43)))</f>
        <v>-0.2037500000000001</v>
      </c>
      <c r="R14" s="3" t="s">
        <v>10</v>
      </c>
      <c r="S14" s="3">
        <v>39</v>
      </c>
      <c r="T14" s="3">
        <v>2.3450731638652242</v>
      </c>
      <c r="U14" s="3"/>
      <c r="V14" s="3"/>
      <c r="W14" s="3"/>
    </row>
    <row r="15" spans="1:26" ht="13.5" thickBot="1">
      <c r="A15">
        <v>4</v>
      </c>
      <c r="B15">
        <v>1981</v>
      </c>
      <c r="C15" s="7">
        <v>1.47115933895111</v>
      </c>
      <c r="D15" s="7">
        <v>2.0209999999999999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7">
        <f t="array" ref="O15">C15-SUM(TRANSPOSE((E15:N15)*$E$42:$N$42))</f>
        <v>-0.17376217967033258</v>
      </c>
      <c r="P15" s="7">
        <f t="array" ref="P15">D15-SUM(TRANSPOSE((E15:N15)*($E$43:$N$43)))</f>
        <v>-4.6750000000000291E-2</v>
      </c>
    </row>
    <row r="16" spans="1:26">
      <c r="A16">
        <v>4</v>
      </c>
      <c r="B16">
        <v>1982</v>
      </c>
      <c r="C16" s="7">
        <v>1.4734975099563601</v>
      </c>
      <c r="D16" s="7">
        <v>2.274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7">
        <f t="array" ref="O16">C16-SUM(TRANSPOSE((E16:N16)*$E$42:$N$42))</f>
        <v>-0.17142400866508245</v>
      </c>
      <c r="P16" s="7">
        <f t="array" ref="P16">D16-SUM(TRANSPOSE((E16:N16)*($E$43:$N$43)))</f>
        <v>0.20624999999999982</v>
      </c>
      <c r="R16" s="4"/>
      <c r="S16" s="4" t="s">
        <v>17</v>
      </c>
      <c r="T16" s="4" t="s">
        <v>5</v>
      </c>
      <c r="U16" s="4" t="s">
        <v>18</v>
      </c>
      <c r="V16" s="4" t="s">
        <v>19</v>
      </c>
      <c r="W16" s="4" t="s">
        <v>20</v>
      </c>
      <c r="X16" s="4" t="s">
        <v>21</v>
      </c>
      <c r="Y16" s="4" t="s">
        <v>22</v>
      </c>
      <c r="Z16" s="4" t="s">
        <v>23</v>
      </c>
    </row>
    <row r="17" spans="1:26">
      <c r="A17">
        <v>4</v>
      </c>
      <c r="B17">
        <v>1983</v>
      </c>
      <c r="C17" s="7">
        <v>1.7409142255782999</v>
      </c>
      <c r="D17" s="7">
        <v>2.1120000000000001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7">
        <f t="array" ref="O17">C17-SUM(TRANSPOSE((E17:N17)*$E$42:$N$42))</f>
        <v>9.5992706956857354E-2</v>
      </c>
      <c r="P17" s="7">
        <f t="array" ref="P17">D17-SUM(TRANSPOSE((E17:N17)*($E$43:$N$43)))</f>
        <v>4.4249999999999901E-2</v>
      </c>
      <c r="R17" s="2" t="s">
        <v>11</v>
      </c>
      <c r="S17" s="2">
        <v>2.3270350529537306E-17</v>
      </c>
      <c r="T17" s="2">
        <v>3.9000918108078715E-2</v>
      </c>
      <c r="U17" s="2">
        <v>5.9666160845370061E-16</v>
      </c>
      <c r="V17" s="2">
        <v>1</v>
      </c>
      <c r="W17" s="2">
        <v>-7.8953230334527821E-2</v>
      </c>
      <c r="X17" s="2">
        <v>7.8953230334527877E-2</v>
      </c>
      <c r="Y17" s="2">
        <v>-7.8953230334527821E-2</v>
      </c>
      <c r="Z17" s="2">
        <v>7.8953230334527877E-2</v>
      </c>
    </row>
    <row r="18" spans="1:26" ht="13.5" thickBot="1">
      <c r="A18">
        <v>5</v>
      </c>
      <c r="B18">
        <v>1980</v>
      </c>
      <c r="C18" s="7">
        <v>1.94877481460571</v>
      </c>
      <c r="D18" s="7">
        <v>2.08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 s="7">
        <f t="array" ref="O18">C18-SUM(TRANSPOSE((E18:N18)*$E$42:$N$42))</f>
        <v>-7.0436805486674858E-2</v>
      </c>
      <c r="P18" s="7">
        <f t="array" ref="P18">D18-SUM(TRANSPOSE((E18:N18)*($E$43:$N$43)))</f>
        <v>-0.17549999999999955</v>
      </c>
      <c r="R18" s="3" t="s">
        <v>37</v>
      </c>
      <c r="S18" s="3">
        <v>-8.7996091730228279E-2</v>
      </c>
      <c r="T18" s="3">
        <v>0.11940426927232158</v>
      </c>
      <c r="U18" s="3">
        <v>-0.73695934212819769</v>
      </c>
      <c r="V18" s="3">
        <v>0.46567309128294054</v>
      </c>
      <c r="W18" s="3">
        <v>-0.32971739553796592</v>
      </c>
      <c r="X18" s="3">
        <v>0.15372521207750933</v>
      </c>
      <c r="Y18" s="3">
        <v>-0.32971739553796592</v>
      </c>
      <c r="Z18" s="3">
        <v>0.15372521207750933</v>
      </c>
    </row>
    <row r="19" spans="1:26">
      <c r="A19">
        <v>5</v>
      </c>
      <c r="B19">
        <v>1981</v>
      </c>
      <c r="C19" s="7">
        <v>1.96225929260253</v>
      </c>
      <c r="D19" s="7">
        <v>2.08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 s="7">
        <f t="array" ref="O19">C19-SUM(TRANSPOSE((E19:N19)*$E$42:$N$42))</f>
        <v>-5.6952327489854904E-2</v>
      </c>
      <c r="P19" s="7">
        <f t="array" ref="P19">D19-SUM(TRANSPOSE((E19:N19)*($E$43:$N$43)))</f>
        <v>-0.17549999999999955</v>
      </c>
    </row>
    <row r="20" spans="1:26">
      <c r="A20">
        <v>5</v>
      </c>
      <c r="B20">
        <v>1982</v>
      </c>
      <c r="C20" s="7">
        <v>1.96329677104949</v>
      </c>
      <c r="D20" s="7">
        <v>2.6389999999999998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 s="7">
        <f t="array" ref="O20">C20-SUM(TRANSPOSE((E20:N20)*$E$42:$N$42))</f>
        <v>-5.5914849042894899E-2</v>
      </c>
      <c r="P20" s="7">
        <f t="array" ref="P20">D20-SUM(TRANSPOSE((E20:N20)*($E$43:$N$43)))</f>
        <v>0.38350000000000017</v>
      </c>
    </row>
    <row r="21" spans="1:26">
      <c r="A21">
        <v>5</v>
      </c>
      <c r="B21">
        <v>1983</v>
      </c>
      <c r="C21" s="7">
        <v>2.2025156021118102</v>
      </c>
      <c r="D21" s="7">
        <v>2.2229999999999999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 s="7">
        <f t="array" ref="O21">C21-SUM(TRANSPOSE((E21:N21)*$E$42:$N$42))</f>
        <v>0.18330398201942533</v>
      </c>
      <c r="P21" s="7">
        <f t="array" ref="P21">D21-SUM(TRANSPOSE((E21:N21)*($E$43:$N$43)))</f>
        <v>-3.2499999999999751E-2</v>
      </c>
    </row>
    <row r="22" spans="1:26">
      <c r="A22">
        <v>6</v>
      </c>
      <c r="B22">
        <v>1980</v>
      </c>
      <c r="C22" s="7">
        <v>0.25855487585067699</v>
      </c>
      <c r="D22" s="7">
        <v>1.0249999999999999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 s="7">
        <f t="array" ref="O22">C22-SUM(TRANSPOSE((E22:N22)*$E$42:$N$42))</f>
        <v>-0.83166979253291728</v>
      </c>
      <c r="P22" s="7">
        <f t="array" ref="P22">D22-SUM(TRANSPOSE((E22:N22)*($E$43:$N$43)))</f>
        <v>-0.68475000000000019</v>
      </c>
    </row>
    <row r="23" spans="1:26">
      <c r="A23">
        <v>6</v>
      </c>
      <c r="B23">
        <v>1981</v>
      </c>
      <c r="C23" s="7">
        <v>1.3199716806411701</v>
      </c>
      <c r="D23" s="7">
        <v>1.496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 s="7">
        <f t="array" ref="O23">C23-SUM(TRANSPOSE((E23:N23)*$E$42:$N$42))</f>
        <v>0.22974701225757577</v>
      </c>
      <c r="P23" s="7">
        <f t="array" ref="P23">D23-SUM(TRANSPOSE((E23:N23)*($E$43:$N$43)))</f>
        <v>-0.21375000000000011</v>
      </c>
      <c r="R23" t="s">
        <v>64</v>
      </c>
    </row>
    <row r="24" spans="1:26">
      <c r="A24">
        <v>6</v>
      </c>
      <c r="B24">
        <v>1982</v>
      </c>
      <c r="C24" s="7">
        <v>1.46208524703979</v>
      </c>
      <c r="D24" s="7">
        <v>1.3939999999999999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 s="7">
        <f t="array" ref="O24">C24-SUM(TRANSPOSE((E24:N24)*$E$42:$N$42))</f>
        <v>0.37186057865619571</v>
      </c>
      <c r="P24" s="7">
        <f t="array" ref="P24">D24-SUM(TRANSPOSE((E24:N24)*($E$43:$N$43)))</f>
        <v>-0.3157500000000002</v>
      </c>
      <c r="R24" t="s">
        <v>65</v>
      </c>
    </row>
    <row r="25" spans="1:26">
      <c r="A25">
        <v>6</v>
      </c>
      <c r="B25">
        <v>1983</v>
      </c>
      <c r="C25" s="7">
        <v>1.3202868700027399</v>
      </c>
      <c r="D25" s="7">
        <v>2.9239999999999999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 s="7">
        <f t="array" ref="O25">C25-SUM(TRANSPOSE((E25:N25)*$E$42:$N$42))</f>
        <v>0.23006220161914559</v>
      </c>
      <c r="P25" s="7">
        <f t="array" ref="P25">D25-SUM(TRANSPOSE((E25:N25)*($E$43:$N$43)))</f>
        <v>1.2142499999999998</v>
      </c>
      <c r="R25" t="s">
        <v>66</v>
      </c>
    </row>
    <row r="26" spans="1:26">
      <c r="A26">
        <v>7</v>
      </c>
      <c r="B26">
        <v>1980</v>
      </c>
      <c r="C26" s="7">
        <v>1.7372854948043801</v>
      </c>
      <c r="D26" s="7">
        <v>3.1150000000000002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 s="7">
        <f t="array" ref="O26">C26-SUM(TRANSPOSE((E26:N26)*$E$42:$N$42))</f>
        <v>-0.20578115777397232</v>
      </c>
      <c r="P26" s="7">
        <f t="array" ref="P26">D26-SUM(TRANSPOSE((E26:N26)*($E$43:$N$43)))</f>
        <v>0.4700000000000002</v>
      </c>
      <c r="R26" t="s">
        <v>67</v>
      </c>
    </row>
    <row r="27" spans="1:26">
      <c r="A27">
        <v>7</v>
      </c>
      <c r="B27">
        <v>1981</v>
      </c>
      <c r="C27" s="7">
        <v>1.989601</v>
      </c>
      <c r="D27" s="7">
        <v>2.7349999999999999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 s="7">
        <f t="array" ref="O27">C27-SUM(TRANSPOSE((E27:N27)*$E$42:$N$42))</f>
        <v>4.6534347421647526E-2</v>
      </c>
      <c r="P27" s="7">
        <f t="array" ref="P27">D27-SUM(TRANSPOSE((E27:N27)*($E$43:$N$43)))</f>
        <v>8.9999999999999858E-2</v>
      </c>
    </row>
    <row r="28" spans="1:26">
      <c r="A28">
        <v>7</v>
      </c>
      <c r="B28">
        <v>1982</v>
      </c>
      <c r="C28" s="7">
        <v>2.1899168491363499</v>
      </c>
      <c r="D28" s="7">
        <v>2.39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 s="7">
        <f t="array" ref="O28">C28-SUM(TRANSPOSE((E28:N28)*$E$42:$N$42))</f>
        <v>0.24685019655799745</v>
      </c>
      <c r="P28" s="7">
        <f t="array" ref="P28">D28-SUM(TRANSPOSE((E28:N28)*($E$43:$N$43)))</f>
        <v>-0.25499999999999989</v>
      </c>
      <c r="R28" t="s">
        <v>70</v>
      </c>
    </row>
    <row r="29" spans="1:26">
      <c r="A29">
        <v>7</v>
      </c>
      <c r="B29">
        <v>1983</v>
      </c>
      <c r="C29" s="7">
        <v>1.85546326637268</v>
      </c>
      <c r="D29" s="7">
        <v>2.34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 s="7">
        <f t="array" ref="O29">C29-SUM(TRANSPOSE((E29:N29)*$E$42:$N$42))</f>
        <v>-8.7603386205672429E-2</v>
      </c>
      <c r="P29" s="7">
        <f t="array" ref="P29">D29-SUM(TRANSPOSE((E29:N29)*($E$43:$N$43)))</f>
        <v>-0.30500000000000016</v>
      </c>
      <c r="R29" t="s">
        <v>40</v>
      </c>
    </row>
    <row r="30" spans="1:26">
      <c r="A30">
        <v>8</v>
      </c>
      <c r="B30">
        <v>1980</v>
      </c>
      <c r="C30" s="7">
        <v>1.20873534679412</v>
      </c>
      <c r="D30" s="7">
        <v>1.8759999999999999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 s="7">
        <f t="array" ref="O30">C30-SUM(TRANSPOSE((E30:N30)*$E$42:$N$42))</f>
        <v>4.0940314531324962E-2</v>
      </c>
      <c r="P30" s="7">
        <f t="array" ref="P30">D30-SUM(TRANSPOSE((E30:N30)*($E$43:$N$43)))</f>
        <v>-0.13275000000000015</v>
      </c>
      <c r="R30" t="s">
        <v>41</v>
      </c>
    </row>
    <row r="31" spans="1:26">
      <c r="A31">
        <v>8</v>
      </c>
      <c r="B31">
        <v>1981</v>
      </c>
      <c r="C31" s="7">
        <v>1.1940397024154601</v>
      </c>
      <c r="D31" s="7">
        <v>2.327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 s="7">
        <f t="array" ref="O31">C31-SUM(TRANSPOSE((E31:N31)*$E$42:$N$42))</f>
        <v>2.6244670152665073E-2</v>
      </c>
      <c r="P31" s="7">
        <f t="array" ref="P31">D31-SUM(TRANSPOSE((E31:N31)*($E$43:$N$43)))</f>
        <v>0.31824999999999992</v>
      </c>
      <c r="R31" t="s">
        <v>42</v>
      </c>
    </row>
    <row r="32" spans="1:26">
      <c r="A32">
        <v>8</v>
      </c>
      <c r="B32">
        <v>1982</v>
      </c>
      <c r="C32" s="7">
        <v>1.1704405546188299</v>
      </c>
      <c r="D32" s="7">
        <v>2.0059999999999998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s="7">
        <f t="array" ref="O32">C32-SUM(TRANSPOSE((E32:N32)*$E$42:$N$42))</f>
        <v>2.6455223560348795E-3</v>
      </c>
      <c r="P32" s="7">
        <f t="array" ref="P32">D32-SUM(TRANSPOSE((E32:N32)*($E$43:$N$43)))</f>
        <v>-2.7500000000002522E-3</v>
      </c>
    </row>
    <row r="33" spans="1:16">
      <c r="A33">
        <v>8</v>
      </c>
      <c r="B33">
        <v>1983</v>
      </c>
      <c r="C33" s="7">
        <v>1.0979645252227701</v>
      </c>
      <c r="D33" s="7">
        <v>1.8260000000000001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 s="7">
        <f t="array" ref="O33">C33-SUM(TRANSPOSE((E33:N33)*$E$42:$N$42))</f>
        <v>-6.9830507040024914E-2</v>
      </c>
      <c r="P33" s="7">
        <f t="array" ref="P33">D33-SUM(TRANSPOSE((E33:N33)*($E$43:$N$43)))</f>
        <v>-0.18274999999999997</v>
      </c>
    </row>
    <row r="34" spans="1:16">
      <c r="A34">
        <v>9</v>
      </c>
      <c r="B34">
        <v>1980</v>
      </c>
      <c r="C34" s="7">
        <v>0.50247013568878096</v>
      </c>
      <c r="D34" s="7">
        <v>1.8740000000000001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 s="7">
        <f t="array" ref="O34">C34-SUM(TRANSPOSE((E34:N34)*$E$42:$N$42))</f>
        <v>-0.57172210332107432</v>
      </c>
      <c r="P34" s="7">
        <f t="array" ref="P34">D34-SUM(TRANSPOSE((E34:N34)*($E$43:$N$43)))</f>
        <v>0.37125000000000008</v>
      </c>
    </row>
    <row r="35" spans="1:16">
      <c r="A35">
        <v>9</v>
      </c>
      <c r="B35">
        <v>1981</v>
      </c>
      <c r="C35" s="7">
        <v>1.0649123191833501</v>
      </c>
      <c r="D35" s="7">
        <v>1.71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 s="7">
        <f t="array" ref="O35">C35-SUM(TRANSPOSE((E35:N35)*$E$42:$N$42))</f>
        <v>-9.279919826505223E-3</v>
      </c>
      <c r="P35" s="7">
        <f t="array" ref="P35">D35-SUM(TRANSPOSE((E35:N35)*($E$43:$N$43)))</f>
        <v>0.20724999999999993</v>
      </c>
    </row>
    <row r="36" spans="1:16">
      <c r="A36">
        <v>9</v>
      </c>
      <c r="B36">
        <v>1982</v>
      </c>
      <c r="C36" s="7">
        <v>1.1894979999999999</v>
      </c>
      <c r="D36" s="7">
        <v>1.488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 s="7">
        <f t="array" ref="O36">C36-SUM(TRANSPOSE((E36:N36)*$E$42:$N$42))</f>
        <v>0.11530576099014467</v>
      </c>
      <c r="P36" s="7">
        <f t="array" ref="P36">D36-SUM(TRANSPOSE((E36:N36)*($E$43:$N$43)))</f>
        <v>-1.4750000000000041E-2</v>
      </c>
    </row>
    <row r="37" spans="1:16">
      <c r="A37">
        <v>9</v>
      </c>
      <c r="B37">
        <v>1983</v>
      </c>
      <c r="C37" s="7">
        <v>1.53988850116729</v>
      </c>
      <c r="D37" s="7">
        <v>0.93899999999999995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 s="7">
        <f t="array" ref="O37">C37-SUM(TRANSPOSE((E37:N37)*$E$42:$N$42))</f>
        <v>0.46569626215743476</v>
      </c>
      <c r="P37" s="7">
        <f t="array" ref="P37">D37-SUM(TRANSPOSE((E37:N37)*($E$43:$N$43)))</f>
        <v>-0.56375000000000008</v>
      </c>
    </row>
    <row r="38" spans="1:16">
      <c r="A38">
        <v>10</v>
      </c>
      <c r="B38">
        <v>1980</v>
      </c>
      <c r="C38" s="7">
        <v>1.0052939999999999</v>
      </c>
      <c r="D38" s="7">
        <v>1.296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 s="7">
        <f t="array" ref="O38">C38-SUM(TRANSPOSE((E38:N38)*$E$42:$N$42))</f>
        <v>-0.16682544806251243</v>
      </c>
      <c r="P38" s="7">
        <f t="array" ref="P38">D38-SUM(TRANSPOSE((E38:N38)*($E$43:$N$43)))</f>
        <v>-0.12375000000000003</v>
      </c>
    </row>
    <row r="39" spans="1:16">
      <c r="A39">
        <v>10</v>
      </c>
      <c r="B39">
        <v>1981</v>
      </c>
      <c r="C39" s="7">
        <v>0.93768739999999995</v>
      </c>
      <c r="D39" s="7">
        <v>1.9419999999999999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 s="7">
        <f t="array" ref="O39">C39-SUM(TRANSPOSE((E39:N39)*$E$42:$N$42))</f>
        <v>-0.23443204806251239</v>
      </c>
      <c r="P39" s="7">
        <f t="array" ref="P39">D39-SUM(TRANSPOSE((E39:N39)*($E$43:$N$43)))</f>
        <v>0.52224999999999988</v>
      </c>
    </row>
    <row r="40" spans="1:16">
      <c r="A40">
        <v>10</v>
      </c>
      <c r="B40">
        <v>1982</v>
      </c>
      <c r="C40" s="7">
        <v>1.36748766899108</v>
      </c>
      <c r="D40" s="7">
        <v>1.2450000000000001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 s="7">
        <f t="array" ref="O40">C40-SUM(TRANSPOSE((E40:N40)*$E$42:$N$42))</f>
        <v>0.19536822092856765</v>
      </c>
      <c r="P40" s="7">
        <f t="array" ref="P40">D40-SUM(TRANSPOSE((E40:N40)*($E$43:$N$43)))</f>
        <v>-0.17474999999999996</v>
      </c>
    </row>
    <row r="41" spans="1:16">
      <c r="A41">
        <v>10</v>
      </c>
      <c r="B41">
        <v>1983</v>
      </c>
      <c r="C41" s="7">
        <v>1.3780087232589699</v>
      </c>
      <c r="D41" s="7">
        <v>1.196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 s="7">
        <f t="array" ref="O41">C41-SUM(TRANSPOSE((E41:N41)*$E$42:$N$42))</f>
        <v>0.20588927519645761</v>
      </c>
      <c r="P41" s="7">
        <f t="array" ref="P41">D41-SUM(TRANSPOSE((E41:N41)*($E$43:$N$43)))</f>
        <v>-0.22375000000000012</v>
      </c>
    </row>
    <row r="42" spans="1:16">
      <c r="D42" s="1" t="s">
        <v>43</v>
      </c>
      <c r="E42" s="7">
        <f t="array" ref="E42:N42">MMULT(TRANSPOSE(C2:C41),E2:N41)/4</f>
        <v>1.4570687991523699</v>
      </c>
      <c r="F42" s="7">
        <v>1.6197403073310825</v>
      </c>
      <c r="G42" s="7">
        <v>1.720328544450755</v>
      </c>
      <c r="H42" s="7">
        <v>1.6449215186214425</v>
      </c>
      <c r="I42" s="7">
        <v>2.0192116200923849</v>
      </c>
      <c r="J42" s="7">
        <v>1.0902246683835943</v>
      </c>
      <c r="K42" s="7">
        <v>1.9430666525783524</v>
      </c>
      <c r="L42" s="7">
        <v>1.167795032262795</v>
      </c>
      <c r="M42" s="7">
        <v>1.0741922390098553</v>
      </c>
      <c r="N42" s="7">
        <v>1.1721194480625123</v>
      </c>
    </row>
    <row r="43" spans="1:16">
      <c r="D43" s="1" t="s">
        <v>44</v>
      </c>
      <c r="E43">
        <f t="array" ref="E43:N43">MMULT(TRANSPOSE(D2:D41),E2:N41)/4</f>
        <v>2.7229999999999999</v>
      </c>
      <c r="F43">
        <v>2.5394999999999999</v>
      </c>
      <c r="G43">
        <v>2.3555000000000001</v>
      </c>
      <c r="H43">
        <v>2.0677500000000002</v>
      </c>
      <c r="I43">
        <v>2.2554999999999996</v>
      </c>
      <c r="J43">
        <v>1.7097500000000001</v>
      </c>
      <c r="K43">
        <v>2.645</v>
      </c>
      <c r="L43">
        <v>2.00875</v>
      </c>
      <c r="M43">
        <v>1.50275</v>
      </c>
      <c r="N43">
        <v>1.4197500000000001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2.75"/>
  <sheetData>
    <row r="1" spans="1:18">
      <c r="A1" s="1" t="s">
        <v>32</v>
      </c>
      <c r="B1" s="1" t="s">
        <v>34</v>
      </c>
      <c r="C1" s="1" t="s">
        <v>35</v>
      </c>
      <c r="D1" s="1" t="s">
        <v>58</v>
      </c>
      <c r="E1" s="1" t="s">
        <v>59</v>
      </c>
      <c r="F1" s="11" t="s">
        <v>62</v>
      </c>
      <c r="G1" s="11"/>
      <c r="H1" s="11"/>
      <c r="I1" s="1"/>
      <c r="J1" t="s">
        <v>60</v>
      </c>
    </row>
    <row r="2" spans="1:18" ht="13.5" thickBot="1">
      <c r="A2">
        <v>1</v>
      </c>
      <c r="B2" s="7">
        <v>1.1975401639938299</v>
      </c>
      <c r="C2" s="7">
        <v>2.6720000000000002</v>
      </c>
      <c r="D2" s="7" t="s">
        <v>61</v>
      </c>
      <c r="E2" s="7" t="s">
        <v>61</v>
      </c>
      <c r="F2" s="11" t="s">
        <v>63</v>
      </c>
      <c r="G2" s="11"/>
      <c r="H2" s="11"/>
    </row>
    <row r="3" spans="1:18">
      <c r="A3">
        <v>1</v>
      </c>
      <c r="B3" s="7">
        <v>1.8530599999999999</v>
      </c>
      <c r="C3" s="7">
        <v>2.3199999999999998</v>
      </c>
      <c r="D3" s="7">
        <f>B3-B2</f>
        <v>0.65551983600617003</v>
      </c>
      <c r="E3" s="7">
        <f>C3-C2</f>
        <v>-0.35200000000000031</v>
      </c>
      <c r="F3" s="1" t="s">
        <v>32</v>
      </c>
      <c r="G3" s="1" t="s">
        <v>58</v>
      </c>
      <c r="H3" s="1" t="s">
        <v>59</v>
      </c>
      <c r="J3" s="5" t="s">
        <v>1</v>
      </c>
      <c r="K3" s="5"/>
    </row>
    <row r="4" spans="1:18">
      <c r="A4">
        <v>1</v>
      </c>
      <c r="B4" s="7">
        <v>1.3444616794586099</v>
      </c>
      <c r="C4" s="7">
        <v>2.94</v>
      </c>
      <c r="D4" s="7">
        <f t="shared" ref="D4:D41" si="0">B4-B3</f>
        <v>-0.50859832054138998</v>
      </c>
      <c r="E4" s="7">
        <f t="shared" ref="E4:E41" si="1">C4-C3</f>
        <v>0.62000000000000011</v>
      </c>
      <c r="F4">
        <v>1</v>
      </c>
      <c r="G4" s="7">
        <v>0.65551983600617003</v>
      </c>
      <c r="H4" s="7">
        <v>-0.35200000000000031</v>
      </c>
      <c r="J4" s="2" t="s">
        <v>2</v>
      </c>
      <c r="K4" s="2">
        <v>0.37065912844793558</v>
      </c>
    </row>
    <row r="5" spans="1:18">
      <c r="A5">
        <v>1</v>
      </c>
      <c r="B5" s="7">
        <v>1.4332133531570399</v>
      </c>
      <c r="C5" s="7">
        <v>2.96</v>
      </c>
      <c r="D5" s="7">
        <f t="shared" si="0"/>
        <v>8.8751673698429956E-2</v>
      </c>
      <c r="E5" s="7">
        <f t="shared" si="1"/>
        <v>2.0000000000000018E-2</v>
      </c>
      <c r="F5">
        <v>1</v>
      </c>
      <c r="G5" s="7">
        <v>-0.50859832054138998</v>
      </c>
      <c r="H5" s="7">
        <v>0.62000000000000011</v>
      </c>
      <c r="J5" s="2" t="s">
        <v>3</v>
      </c>
      <c r="K5" s="2">
        <v>0.13738818950178319</v>
      </c>
    </row>
    <row r="6" spans="1:18">
      <c r="A6">
        <v>2</v>
      </c>
      <c r="B6" s="7">
        <v>1.6759624481201101</v>
      </c>
      <c r="C6" s="7">
        <v>2.484</v>
      </c>
      <c r="D6" s="7" t="s">
        <v>61</v>
      </c>
      <c r="E6" s="7" t="s">
        <v>61</v>
      </c>
      <c r="F6">
        <v>1</v>
      </c>
      <c r="G6" s="7">
        <v>8.8751673698429956E-2</v>
      </c>
      <c r="H6" s="7">
        <v>2.0000000000000018E-2</v>
      </c>
      <c r="J6" s="2" t="s">
        <v>4</v>
      </c>
      <c r="K6" s="2">
        <v>0.10658062484113259</v>
      </c>
    </row>
    <row r="7" spans="1:18">
      <c r="A7">
        <v>2</v>
      </c>
      <c r="B7" s="7">
        <v>1.51839816570282</v>
      </c>
      <c r="C7" s="7">
        <v>2.8039999999999998</v>
      </c>
      <c r="D7" s="7">
        <f t="shared" si="0"/>
        <v>-0.15756428241729004</v>
      </c>
      <c r="E7" s="7">
        <f t="shared" si="1"/>
        <v>0.31999999999999984</v>
      </c>
      <c r="F7">
        <v>2</v>
      </c>
      <c r="G7" s="7">
        <v>-0.15756428241729004</v>
      </c>
      <c r="H7" s="7">
        <v>0.31999999999999984</v>
      </c>
      <c r="J7" s="2" t="s">
        <v>5</v>
      </c>
      <c r="K7" s="2">
        <v>0.29944483422074564</v>
      </c>
    </row>
    <row r="8" spans="1:18" ht="13.5" thickBot="1">
      <c r="A8">
        <v>2</v>
      </c>
      <c r="B8" s="7">
        <v>1.5591905117034901</v>
      </c>
      <c r="C8" s="7">
        <v>2.5299999999999998</v>
      </c>
      <c r="D8" s="7">
        <f t="shared" si="0"/>
        <v>4.0792346000670054E-2</v>
      </c>
      <c r="E8" s="7">
        <f t="shared" si="1"/>
        <v>-0.27400000000000002</v>
      </c>
      <c r="F8">
        <v>2</v>
      </c>
      <c r="G8" s="7">
        <v>4.0792346000670054E-2</v>
      </c>
      <c r="H8" s="7">
        <v>-0.27400000000000002</v>
      </c>
      <c r="J8" s="3" t="s">
        <v>6</v>
      </c>
      <c r="K8" s="3">
        <v>30</v>
      </c>
    </row>
    <row r="9" spans="1:18">
      <c r="A9">
        <v>2</v>
      </c>
      <c r="B9" s="7">
        <v>1.7254101037979099</v>
      </c>
      <c r="C9" s="7">
        <v>2.34</v>
      </c>
      <c r="D9" s="7">
        <f t="shared" si="0"/>
        <v>0.16621959209441983</v>
      </c>
      <c r="E9" s="7">
        <f t="shared" si="1"/>
        <v>-0.18999999999999995</v>
      </c>
      <c r="F9">
        <v>2</v>
      </c>
      <c r="G9" s="7">
        <v>0.16621959209441983</v>
      </c>
      <c r="H9" s="7">
        <v>-0.18999999999999995</v>
      </c>
    </row>
    <row r="10" spans="1:18" ht="13.5" thickBot="1">
      <c r="A10">
        <v>3</v>
      </c>
      <c r="B10" s="7">
        <v>1.51596271991729</v>
      </c>
      <c r="C10" s="7">
        <v>2.3319999999999999</v>
      </c>
      <c r="D10" s="7" t="s">
        <v>61</v>
      </c>
      <c r="E10" s="7" t="s">
        <v>61</v>
      </c>
      <c r="F10">
        <v>3</v>
      </c>
      <c r="G10" s="7">
        <v>0.21941628008270997</v>
      </c>
      <c r="H10" s="7">
        <v>-0.21599999999999975</v>
      </c>
      <c r="J10" t="s">
        <v>7</v>
      </c>
    </row>
    <row r="11" spans="1:18">
      <c r="A11">
        <v>3</v>
      </c>
      <c r="B11" s="7">
        <v>1.735379</v>
      </c>
      <c r="C11" s="7">
        <v>2.1160000000000001</v>
      </c>
      <c r="D11" s="7">
        <f t="shared" si="0"/>
        <v>0.21941628008270997</v>
      </c>
      <c r="E11" s="7">
        <f t="shared" si="1"/>
        <v>-0.21599999999999975</v>
      </c>
      <c r="F11">
        <v>3</v>
      </c>
      <c r="G11" s="7">
        <v>-0.10363533049012008</v>
      </c>
      <c r="H11" s="7">
        <v>0.3839999999999999</v>
      </c>
      <c r="J11" s="4"/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</row>
    <row r="12" spans="1:18">
      <c r="A12">
        <v>3</v>
      </c>
      <c r="B12" s="7">
        <v>1.6317436695098799</v>
      </c>
      <c r="C12" s="7">
        <v>2.5</v>
      </c>
      <c r="D12" s="7">
        <f t="shared" si="0"/>
        <v>-0.10363533049012008</v>
      </c>
      <c r="E12" s="7">
        <f t="shared" si="1"/>
        <v>0.3839999999999999</v>
      </c>
      <c r="F12">
        <v>3</v>
      </c>
      <c r="G12" s="7">
        <v>0.36648511886597013</v>
      </c>
      <c r="H12" s="7">
        <v>-2.5999999999999801E-2</v>
      </c>
      <c r="J12" s="2" t="s">
        <v>8</v>
      </c>
      <c r="K12" s="2">
        <v>1</v>
      </c>
      <c r="L12" s="2">
        <v>0.39987631617005581</v>
      </c>
      <c r="M12" s="2">
        <v>0.39987631617005581</v>
      </c>
      <c r="N12" s="2">
        <v>4.4595602091607134</v>
      </c>
      <c r="O12" s="2">
        <v>4.3759452598625424E-2</v>
      </c>
    </row>
    <row r="13" spans="1:18">
      <c r="A13">
        <v>3</v>
      </c>
      <c r="B13" s="7">
        <v>1.9982287883758501</v>
      </c>
      <c r="C13" s="7">
        <v>2.4740000000000002</v>
      </c>
      <c r="D13" s="7">
        <f t="shared" si="0"/>
        <v>0.36648511886597013</v>
      </c>
      <c r="E13" s="7">
        <f t="shared" si="1"/>
        <v>-2.5999999999999801E-2</v>
      </c>
      <c r="F13">
        <v>4</v>
      </c>
      <c r="G13" s="7">
        <v>-0.42295566104889004</v>
      </c>
      <c r="H13" s="7">
        <v>0.15699999999999981</v>
      </c>
      <c r="J13" s="2" t="s">
        <v>9</v>
      </c>
      <c r="K13" s="2">
        <v>28</v>
      </c>
      <c r="L13" s="2">
        <v>2.5106818447617156</v>
      </c>
      <c r="M13" s="2">
        <v>8.966720874148984E-2</v>
      </c>
      <c r="N13" s="2"/>
      <c r="O13" s="2"/>
    </row>
    <row r="14" spans="1:18" ht="13.5" thickBot="1">
      <c r="A14">
        <v>4</v>
      </c>
      <c r="B14" s="7">
        <v>1.894115</v>
      </c>
      <c r="C14" s="7">
        <v>1.8640000000000001</v>
      </c>
      <c r="D14" s="7" t="s">
        <v>61</v>
      </c>
      <c r="E14" s="7" t="s">
        <v>61</v>
      </c>
      <c r="F14">
        <v>4</v>
      </c>
      <c r="G14" s="7">
        <v>2.3381710052501337E-3</v>
      </c>
      <c r="H14" s="7">
        <v>0.25300000000000011</v>
      </c>
      <c r="J14" s="3" t="s">
        <v>10</v>
      </c>
      <c r="K14" s="3">
        <v>29</v>
      </c>
      <c r="L14" s="3">
        <v>2.9105581609317714</v>
      </c>
      <c r="M14" s="3"/>
      <c r="N14" s="3"/>
      <c r="O14" s="3"/>
    </row>
    <row r="15" spans="1:18" ht="13.5" thickBot="1">
      <c r="A15">
        <v>4</v>
      </c>
      <c r="B15" s="7">
        <v>1.47115933895111</v>
      </c>
      <c r="C15" s="7">
        <v>2.0209999999999999</v>
      </c>
      <c r="D15" s="7">
        <f t="shared" si="0"/>
        <v>-0.42295566104889004</v>
      </c>
      <c r="E15" s="7">
        <f t="shared" si="1"/>
        <v>0.15699999999999981</v>
      </c>
      <c r="F15">
        <v>4</v>
      </c>
      <c r="G15" s="7">
        <v>0.2674167156219398</v>
      </c>
      <c r="H15" s="7">
        <v>-0.16199999999999992</v>
      </c>
    </row>
    <row r="16" spans="1:18">
      <c r="A16">
        <v>4</v>
      </c>
      <c r="B16" s="7">
        <v>1.4734975099563601</v>
      </c>
      <c r="C16" s="7">
        <v>2.274</v>
      </c>
      <c r="D16" s="7">
        <f t="shared" si="0"/>
        <v>2.3381710052501337E-3</v>
      </c>
      <c r="E16" s="7">
        <f t="shared" si="1"/>
        <v>0.25300000000000011</v>
      </c>
      <c r="F16">
        <v>5</v>
      </c>
      <c r="G16" s="7">
        <v>1.3484477996819955E-2</v>
      </c>
      <c r="H16" s="7">
        <v>0</v>
      </c>
      <c r="J16" s="4"/>
      <c r="K16" s="4" t="s">
        <v>17</v>
      </c>
      <c r="L16" s="4" t="s">
        <v>5</v>
      </c>
      <c r="M16" s="4" t="s">
        <v>18</v>
      </c>
      <c r="N16" s="4" t="s">
        <v>19</v>
      </c>
      <c r="O16" s="4" t="s">
        <v>20</v>
      </c>
      <c r="P16" s="4" t="s">
        <v>21</v>
      </c>
      <c r="Q16" s="4" t="s">
        <v>22</v>
      </c>
      <c r="R16" s="4" t="s">
        <v>23</v>
      </c>
    </row>
    <row r="17" spans="1:18">
      <c r="A17">
        <v>4</v>
      </c>
      <c r="B17" s="7">
        <v>1.7409142255782999</v>
      </c>
      <c r="C17" s="7">
        <v>2.1120000000000001</v>
      </c>
      <c r="D17" s="7">
        <f t="shared" si="0"/>
        <v>0.2674167156219398</v>
      </c>
      <c r="E17" s="7">
        <f t="shared" si="1"/>
        <v>-0.16199999999999992</v>
      </c>
      <c r="F17">
        <v>5</v>
      </c>
      <c r="G17" s="7">
        <v>1.0374784469600051E-3</v>
      </c>
      <c r="H17" s="7">
        <v>0.55899999999999972</v>
      </c>
      <c r="J17" s="2" t="s">
        <v>11</v>
      </c>
      <c r="K17" s="2">
        <v>0.11775458854515389</v>
      </c>
      <c r="L17" s="2">
        <v>5.4749198134424928E-2</v>
      </c>
      <c r="M17" s="2">
        <v>2.1508002410561833</v>
      </c>
      <c r="N17" s="2">
        <v>4.0269198981780892E-2</v>
      </c>
      <c r="O17" s="2">
        <v>5.6059415645098309E-3</v>
      </c>
      <c r="P17" s="2">
        <v>0.22990323552579794</v>
      </c>
      <c r="Q17" s="2">
        <v>5.6059415645098309E-3</v>
      </c>
      <c r="R17" s="2">
        <v>0.22990323552579794</v>
      </c>
    </row>
    <row r="18" spans="1:18" ht="13.5" thickBot="1">
      <c r="A18">
        <v>5</v>
      </c>
      <c r="B18" s="7">
        <v>1.94877481460571</v>
      </c>
      <c r="C18" s="7">
        <v>2.08</v>
      </c>
      <c r="D18" s="7" t="s">
        <v>61</v>
      </c>
      <c r="E18" s="7" t="s">
        <v>61</v>
      </c>
      <c r="F18">
        <v>5</v>
      </c>
      <c r="G18" s="7">
        <v>0.23921883106232023</v>
      </c>
      <c r="H18" s="7">
        <v>-0.41599999999999993</v>
      </c>
      <c r="J18" s="3" t="s">
        <v>59</v>
      </c>
      <c r="K18" s="3">
        <v>-0.25899259369295297</v>
      </c>
      <c r="L18" s="3">
        <v>0.12264259438684447</v>
      </c>
      <c r="M18" s="3">
        <v>-2.1117670821283148</v>
      </c>
      <c r="N18" s="3">
        <v>4.3759452598624939E-2</v>
      </c>
      <c r="O18" s="3">
        <v>-0.51021455659567971</v>
      </c>
      <c r="P18" s="3">
        <v>-7.7706307902261629E-3</v>
      </c>
      <c r="Q18" s="3">
        <v>-0.51021455659567971</v>
      </c>
      <c r="R18" s="3">
        <v>-7.7706307902261629E-3</v>
      </c>
    </row>
    <row r="19" spans="1:18">
      <c r="A19">
        <v>5</v>
      </c>
      <c r="B19" s="7">
        <v>1.96225929260253</v>
      </c>
      <c r="C19" s="7">
        <v>2.08</v>
      </c>
      <c r="D19" s="7">
        <f t="shared" si="0"/>
        <v>1.3484477996819955E-2</v>
      </c>
      <c r="E19" s="7">
        <f t="shared" si="1"/>
        <v>0</v>
      </c>
      <c r="F19">
        <v>6</v>
      </c>
      <c r="G19" s="7">
        <v>1.0614168047904931</v>
      </c>
      <c r="H19" s="7">
        <v>0.47100000000000009</v>
      </c>
    </row>
    <row r="20" spans="1:18">
      <c r="A20">
        <v>5</v>
      </c>
      <c r="B20" s="7">
        <v>1.96329677104949</v>
      </c>
      <c r="C20" s="7">
        <v>2.6389999999999998</v>
      </c>
      <c r="D20" s="7">
        <f t="shared" si="0"/>
        <v>1.0374784469600051E-3</v>
      </c>
      <c r="E20" s="7">
        <f t="shared" si="1"/>
        <v>0.55899999999999972</v>
      </c>
      <c r="F20">
        <v>6</v>
      </c>
      <c r="G20" s="7">
        <v>0.14211356639861994</v>
      </c>
      <c r="H20" s="7">
        <v>-0.10200000000000009</v>
      </c>
    </row>
    <row r="21" spans="1:18">
      <c r="A21">
        <v>5</v>
      </c>
      <c r="B21" s="7">
        <v>2.2025156021118102</v>
      </c>
      <c r="C21" s="7">
        <v>2.2229999999999999</v>
      </c>
      <c r="D21" s="7">
        <f t="shared" si="0"/>
        <v>0.23921883106232023</v>
      </c>
      <c r="E21" s="7">
        <f t="shared" si="1"/>
        <v>-0.41599999999999993</v>
      </c>
      <c r="F21">
        <v>6</v>
      </c>
      <c r="G21" s="7">
        <v>-0.14179837703705012</v>
      </c>
      <c r="H21" s="7">
        <v>1.53</v>
      </c>
    </row>
    <row r="22" spans="1:18">
      <c r="A22">
        <v>6</v>
      </c>
      <c r="B22" s="7">
        <v>0.25855487585067699</v>
      </c>
      <c r="C22" s="7">
        <v>1.0249999999999999</v>
      </c>
      <c r="D22" s="7" t="s">
        <v>61</v>
      </c>
      <c r="E22" s="7" t="s">
        <v>61</v>
      </c>
      <c r="F22">
        <v>7</v>
      </c>
      <c r="G22" s="7">
        <v>0.25231550519561985</v>
      </c>
      <c r="H22" s="7">
        <v>-0.38000000000000034</v>
      </c>
    </row>
    <row r="23" spans="1:18">
      <c r="A23">
        <v>6</v>
      </c>
      <c r="B23" s="7">
        <v>1.3199716806411701</v>
      </c>
      <c r="C23" s="7">
        <v>1.496</v>
      </c>
      <c r="D23" s="7">
        <f t="shared" si="0"/>
        <v>1.0614168047904931</v>
      </c>
      <c r="E23" s="7">
        <f t="shared" si="1"/>
        <v>0.47100000000000009</v>
      </c>
      <c r="F23">
        <v>7</v>
      </c>
      <c r="G23" s="7">
        <v>0.20031584913634992</v>
      </c>
      <c r="H23" s="7">
        <v>-0.34499999999999975</v>
      </c>
    </row>
    <row r="24" spans="1:18">
      <c r="A24">
        <v>6</v>
      </c>
      <c r="B24" s="7">
        <v>1.46208524703979</v>
      </c>
      <c r="C24" s="7">
        <v>1.3939999999999999</v>
      </c>
      <c r="D24" s="7">
        <f t="shared" si="0"/>
        <v>0.14211356639861994</v>
      </c>
      <c r="E24" s="7">
        <f t="shared" si="1"/>
        <v>-0.10200000000000009</v>
      </c>
      <c r="F24">
        <v>7</v>
      </c>
      <c r="G24" s="7">
        <v>-0.33445358276366988</v>
      </c>
      <c r="H24" s="7">
        <v>-5.0000000000000266E-2</v>
      </c>
    </row>
    <row r="25" spans="1:18">
      <c r="A25">
        <v>6</v>
      </c>
      <c r="B25" s="7">
        <v>1.3202868700027399</v>
      </c>
      <c r="C25" s="7">
        <v>2.9239999999999999</v>
      </c>
      <c r="D25" s="7">
        <f t="shared" si="0"/>
        <v>-0.14179837703705012</v>
      </c>
      <c r="E25" s="7">
        <f t="shared" si="1"/>
        <v>1.53</v>
      </c>
      <c r="F25">
        <v>8</v>
      </c>
      <c r="G25" s="7">
        <v>-1.4695644378659889E-2</v>
      </c>
      <c r="H25" s="7">
        <v>0.45100000000000007</v>
      </c>
    </row>
    <row r="26" spans="1:18">
      <c r="A26">
        <v>7</v>
      </c>
      <c r="B26" s="7">
        <v>1.7372854948043801</v>
      </c>
      <c r="C26" s="7">
        <v>3.1150000000000002</v>
      </c>
      <c r="D26" s="7" t="s">
        <v>61</v>
      </c>
      <c r="E26" s="7" t="s">
        <v>61</v>
      </c>
      <c r="F26">
        <v>8</v>
      </c>
      <c r="G26" s="7">
        <v>-2.3599147796630193E-2</v>
      </c>
      <c r="H26" s="7">
        <v>-0.32100000000000017</v>
      </c>
    </row>
    <row r="27" spans="1:18">
      <c r="A27">
        <v>7</v>
      </c>
      <c r="B27" s="7">
        <v>1.989601</v>
      </c>
      <c r="C27" s="7">
        <v>2.7349999999999999</v>
      </c>
      <c r="D27" s="7">
        <f t="shared" si="0"/>
        <v>0.25231550519561985</v>
      </c>
      <c r="E27" s="7">
        <f t="shared" si="1"/>
        <v>-0.38000000000000034</v>
      </c>
      <c r="F27">
        <v>8</v>
      </c>
      <c r="G27" s="7">
        <v>-7.2476029396059793E-2</v>
      </c>
      <c r="H27" s="7">
        <v>-0.17999999999999972</v>
      </c>
    </row>
    <row r="28" spans="1:18">
      <c r="A28">
        <v>7</v>
      </c>
      <c r="B28" s="7">
        <v>2.1899168491363499</v>
      </c>
      <c r="C28" s="7">
        <v>2.39</v>
      </c>
      <c r="D28" s="7">
        <f t="shared" si="0"/>
        <v>0.20031584913634992</v>
      </c>
      <c r="E28" s="7">
        <f t="shared" si="1"/>
        <v>-0.34499999999999975</v>
      </c>
      <c r="F28">
        <v>9</v>
      </c>
      <c r="G28" s="7">
        <v>0.56244218349456909</v>
      </c>
      <c r="H28" s="7">
        <v>-0.16400000000000015</v>
      </c>
    </row>
    <row r="29" spans="1:18">
      <c r="A29">
        <v>7</v>
      </c>
      <c r="B29" s="7">
        <v>1.85546326637268</v>
      </c>
      <c r="C29" s="7">
        <v>2.34</v>
      </c>
      <c r="D29" s="7">
        <f t="shared" si="0"/>
        <v>-0.33445358276366988</v>
      </c>
      <c r="E29" s="7">
        <f t="shared" si="1"/>
        <v>-5.0000000000000266E-2</v>
      </c>
      <c r="F29">
        <v>9</v>
      </c>
      <c r="G29" s="7">
        <v>0.12458568081664989</v>
      </c>
      <c r="H29" s="7">
        <v>-0.22199999999999998</v>
      </c>
    </row>
    <row r="30" spans="1:18">
      <c r="A30">
        <v>8</v>
      </c>
      <c r="B30" s="7">
        <v>1.20873534679412</v>
      </c>
      <c r="C30" s="7">
        <v>1.8759999999999999</v>
      </c>
      <c r="D30" s="7" t="s">
        <v>61</v>
      </c>
      <c r="E30" s="7" t="s">
        <v>61</v>
      </c>
      <c r="F30">
        <v>9</v>
      </c>
      <c r="G30" s="7">
        <v>0.35039050116729009</v>
      </c>
      <c r="H30" s="7">
        <v>-0.54900000000000004</v>
      </c>
    </row>
    <row r="31" spans="1:18">
      <c r="A31">
        <v>8</v>
      </c>
      <c r="B31" s="7">
        <v>1.1940397024154601</v>
      </c>
      <c r="C31" s="7">
        <v>2.327</v>
      </c>
      <c r="D31" s="7">
        <f t="shared" si="0"/>
        <v>-1.4695644378659889E-2</v>
      </c>
      <c r="E31" s="7">
        <f t="shared" si="1"/>
        <v>0.45100000000000007</v>
      </c>
      <c r="F31">
        <v>10</v>
      </c>
      <c r="G31" s="7">
        <v>-6.7606599999999961E-2</v>
      </c>
      <c r="H31" s="7">
        <v>0.64599999999999991</v>
      </c>
    </row>
    <row r="32" spans="1:18">
      <c r="A32">
        <v>8</v>
      </c>
      <c r="B32" s="7">
        <v>1.1704405546188299</v>
      </c>
      <c r="C32" s="7">
        <v>2.0059999999999998</v>
      </c>
      <c r="D32" s="7">
        <f t="shared" si="0"/>
        <v>-2.3599147796630193E-2</v>
      </c>
      <c r="E32" s="7">
        <f t="shared" si="1"/>
        <v>-0.32100000000000017</v>
      </c>
      <c r="F32">
        <v>10</v>
      </c>
      <c r="G32" s="7">
        <v>0.42980026899108004</v>
      </c>
      <c r="H32" s="7">
        <v>-0.69699999999999984</v>
      </c>
    </row>
    <row r="33" spans="1:8">
      <c r="A33">
        <v>8</v>
      </c>
      <c r="B33" s="7">
        <v>1.0979645252227701</v>
      </c>
      <c r="C33" s="7">
        <v>1.8260000000000001</v>
      </c>
      <c r="D33" s="7">
        <f t="shared" si="0"/>
        <v>-7.2476029396059793E-2</v>
      </c>
      <c r="E33" s="7">
        <f t="shared" si="1"/>
        <v>-0.17999999999999972</v>
      </c>
      <c r="F33">
        <v>10</v>
      </c>
      <c r="G33" s="7">
        <v>1.0521054267889962E-2</v>
      </c>
      <c r="H33" s="7">
        <v>-4.9000000000000155E-2</v>
      </c>
    </row>
    <row r="34" spans="1:8">
      <c r="A34">
        <v>9</v>
      </c>
      <c r="B34" s="7">
        <v>0.50247013568878096</v>
      </c>
      <c r="C34" s="7">
        <v>1.8740000000000001</v>
      </c>
      <c r="D34" s="7" t="s">
        <v>61</v>
      </c>
      <c r="E34" s="7" t="s">
        <v>61</v>
      </c>
    </row>
    <row r="35" spans="1:8">
      <c r="A35">
        <v>9</v>
      </c>
      <c r="B35" s="7">
        <v>1.0649123191833501</v>
      </c>
      <c r="C35" s="7">
        <v>1.71</v>
      </c>
      <c r="D35" s="7">
        <f t="shared" si="0"/>
        <v>0.56244218349456909</v>
      </c>
      <c r="E35" s="7">
        <f t="shared" si="1"/>
        <v>-0.16400000000000015</v>
      </c>
    </row>
    <row r="36" spans="1:8">
      <c r="A36">
        <v>9</v>
      </c>
      <c r="B36" s="7">
        <v>1.1894979999999999</v>
      </c>
      <c r="C36" s="7">
        <v>1.488</v>
      </c>
      <c r="D36" s="7">
        <f t="shared" si="0"/>
        <v>0.12458568081664989</v>
      </c>
      <c r="E36" s="7">
        <f t="shared" si="1"/>
        <v>-0.22199999999999998</v>
      </c>
    </row>
    <row r="37" spans="1:8">
      <c r="A37">
        <v>9</v>
      </c>
      <c r="B37" s="7">
        <v>1.53988850116729</v>
      </c>
      <c r="C37" s="7">
        <v>0.93899999999999995</v>
      </c>
      <c r="D37" s="7">
        <f t="shared" si="0"/>
        <v>0.35039050116729009</v>
      </c>
      <c r="E37" s="7">
        <f t="shared" si="1"/>
        <v>-0.54900000000000004</v>
      </c>
    </row>
    <row r="38" spans="1:8">
      <c r="A38">
        <v>10</v>
      </c>
      <c r="B38" s="7">
        <v>1.0052939999999999</v>
      </c>
      <c r="C38" s="7">
        <v>1.296</v>
      </c>
      <c r="D38" s="7" t="s">
        <v>61</v>
      </c>
      <c r="E38" s="7" t="s">
        <v>61</v>
      </c>
    </row>
    <row r="39" spans="1:8">
      <c r="A39">
        <v>10</v>
      </c>
      <c r="B39" s="7">
        <v>0.93768739999999995</v>
      </c>
      <c r="C39" s="7">
        <v>1.9419999999999999</v>
      </c>
      <c r="D39" s="7">
        <f t="shared" si="0"/>
        <v>-6.7606599999999961E-2</v>
      </c>
      <c r="E39" s="7">
        <f t="shared" si="1"/>
        <v>0.64599999999999991</v>
      </c>
    </row>
    <row r="40" spans="1:8">
      <c r="A40">
        <v>10</v>
      </c>
      <c r="B40" s="7">
        <v>1.36748766899108</v>
      </c>
      <c r="C40" s="7">
        <v>1.2450000000000001</v>
      </c>
      <c r="D40" s="7">
        <f t="shared" si="0"/>
        <v>0.42980026899108004</v>
      </c>
      <c r="E40" s="7">
        <f t="shared" si="1"/>
        <v>-0.69699999999999984</v>
      </c>
    </row>
    <row r="41" spans="1:8">
      <c r="A41">
        <v>10</v>
      </c>
      <c r="B41" s="7">
        <v>1.3780087232589699</v>
      </c>
      <c r="C41" s="7">
        <v>1.196</v>
      </c>
      <c r="D41" s="7">
        <f t="shared" si="0"/>
        <v>1.0521054267889962E-2</v>
      </c>
      <c r="E41" s="7">
        <f t="shared" si="1"/>
        <v>-4.9000000000000155E-2</v>
      </c>
    </row>
  </sheetData>
  <mergeCells count="2">
    <mergeCell ref="F1:H1"/>
    <mergeCell ref="F2:H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2.75"/>
  <sheetData>
    <row r="1" spans="1:14">
      <c r="A1" s="1" t="s">
        <v>32</v>
      </c>
      <c r="B1" s="1" t="s">
        <v>34</v>
      </c>
      <c r="C1" s="1" t="s">
        <v>35</v>
      </c>
      <c r="D1" s="1" t="s">
        <v>0</v>
      </c>
      <c r="E1" s="1"/>
      <c r="F1" t="s">
        <v>39</v>
      </c>
    </row>
    <row r="2" spans="1:14" ht="13.5" thickBot="1">
      <c r="A2">
        <v>1</v>
      </c>
      <c r="B2" s="7">
        <v>1.1975401639938299</v>
      </c>
      <c r="C2" s="7">
        <v>2.6720000000000002</v>
      </c>
      <c r="D2">
        <v>1980</v>
      </c>
    </row>
    <row r="3" spans="1:14">
      <c r="A3">
        <v>1</v>
      </c>
      <c r="B3" s="7">
        <v>1.8530599999999999</v>
      </c>
      <c r="C3" s="7">
        <v>2.3199999999999998</v>
      </c>
      <c r="D3">
        <v>1981</v>
      </c>
      <c r="F3" s="5" t="s">
        <v>1</v>
      </c>
      <c r="G3" s="5"/>
    </row>
    <row r="4" spans="1:14">
      <c r="A4">
        <v>1</v>
      </c>
      <c r="B4" s="7">
        <v>1.3444616794586099</v>
      </c>
      <c r="C4" s="7">
        <v>2.94</v>
      </c>
      <c r="D4">
        <v>1982</v>
      </c>
      <c r="F4" s="2" t="s">
        <v>2</v>
      </c>
      <c r="G4" s="2">
        <v>0.50455283711909071</v>
      </c>
    </row>
    <row r="5" spans="1:14">
      <c r="A5">
        <v>1</v>
      </c>
      <c r="B5" s="7">
        <v>1.4332133531570399</v>
      </c>
      <c r="C5" s="7">
        <v>2.96</v>
      </c>
      <c r="D5">
        <v>1983</v>
      </c>
      <c r="F5" s="2" t="s">
        <v>3</v>
      </c>
      <c r="G5" s="2">
        <v>0.25457356544492366</v>
      </c>
    </row>
    <row r="6" spans="1:14">
      <c r="A6">
        <v>2</v>
      </c>
      <c r="B6" s="7">
        <v>1.6759624481201101</v>
      </c>
      <c r="C6" s="7">
        <v>2.484</v>
      </c>
      <c r="D6">
        <v>1980</v>
      </c>
      <c r="F6" s="2" t="s">
        <v>4</v>
      </c>
      <c r="G6" s="2">
        <v>0.21428024465816278</v>
      </c>
    </row>
    <row r="7" spans="1:14">
      <c r="A7">
        <v>2</v>
      </c>
      <c r="B7" s="7">
        <v>1.51839816570282</v>
      </c>
      <c r="C7" s="7">
        <v>2.8039999999999998</v>
      </c>
      <c r="D7">
        <v>1981</v>
      </c>
      <c r="F7" s="2" t="s">
        <v>5</v>
      </c>
      <c r="G7" s="2">
        <v>0.37058235846182447</v>
      </c>
    </row>
    <row r="8" spans="1:14" ht="13.5" thickBot="1">
      <c r="A8">
        <v>2</v>
      </c>
      <c r="B8" s="7">
        <v>1.5591905117034901</v>
      </c>
      <c r="C8" s="7">
        <v>2.5299999999999998</v>
      </c>
      <c r="D8">
        <v>1982</v>
      </c>
      <c r="F8" s="3" t="s">
        <v>6</v>
      </c>
      <c r="G8" s="3">
        <v>40</v>
      </c>
    </row>
    <row r="9" spans="1:14">
      <c r="A9">
        <v>2</v>
      </c>
      <c r="B9" s="7">
        <v>1.7254101037979099</v>
      </c>
      <c r="C9" s="7">
        <v>2.34</v>
      </c>
      <c r="D9">
        <v>1983</v>
      </c>
    </row>
    <row r="10" spans="1:14" ht="13.5" thickBot="1">
      <c r="A10">
        <v>3</v>
      </c>
      <c r="B10" s="7">
        <v>1.51596271991729</v>
      </c>
      <c r="C10" s="7">
        <v>2.3319999999999999</v>
      </c>
      <c r="D10">
        <v>1980</v>
      </c>
      <c r="F10" t="s">
        <v>7</v>
      </c>
    </row>
    <row r="11" spans="1:14">
      <c r="A11">
        <v>3</v>
      </c>
      <c r="B11" s="7">
        <v>1.735379</v>
      </c>
      <c r="C11" s="7">
        <v>2.1160000000000001</v>
      </c>
      <c r="D11">
        <v>1981</v>
      </c>
      <c r="F11" s="4"/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</row>
    <row r="12" spans="1:14">
      <c r="A12">
        <v>3</v>
      </c>
      <c r="B12" s="7">
        <v>1.6317436695098799</v>
      </c>
      <c r="C12" s="7">
        <v>2.5</v>
      </c>
      <c r="D12">
        <v>1982</v>
      </c>
      <c r="F12" s="2" t="s">
        <v>8</v>
      </c>
      <c r="G12" s="2">
        <v>2</v>
      </c>
      <c r="H12" s="2">
        <v>1.7353205958205473</v>
      </c>
      <c r="I12" s="2">
        <v>0.86766029791027366</v>
      </c>
      <c r="J12" s="2">
        <v>6.3180090514795317</v>
      </c>
      <c r="K12" s="2">
        <v>4.3600213007885281E-3</v>
      </c>
    </row>
    <row r="13" spans="1:14">
      <c r="A13">
        <v>3</v>
      </c>
      <c r="B13" s="7">
        <v>1.9982287883758501</v>
      </c>
      <c r="C13" s="7">
        <v>2.4740000000000002</v>
      </c>
      <c r="D13">
        <v>1983</v>
      </c>
      <c r="F13" s="2" t="s">
        <v>9</v>
      </c>
      <c r="G13" s="2">
        <v>37</v>
      </c>
      <c r="H13" s="2">
        <v>5.0812575229157417</v>
      </c>
      <c r="I13" s="2">
        <v>0.13733128440312817</v>
      </c>
      <c r="J13" s="2"/>
      <c r="K13" s="2"/>
    </row>
    <row r="14" spans="1:14" ht="13.5" thickBot="1">
      <c r="A14">
        <v>4</v>
      </c>
      <c r="B14" s="7">
        <v>1.894115</v>
      </c>
      <c r="C14" s="7">
        <v>1.8640000000000001</v>
      </c>
      <c r="D14">
        <v>1980</v>
      </c>
      <c r="F14" s="3" t="s">
        <v>10</v>
      </c>
      <c r="G14" s="3">
        <v>39</v>
      </c>
      <c r="H14" s="3">
        <v>6.816578118736289</v>
      </c>
      <c r="I14" s="3"/>
      <c r="J14" s="3"/>
      <c r="K14" s="3"/>
    </row>
    <row r="15" spans="1:14" ht="13.5" thickBot="1">
      <c r="A15">
        <v>4</v>
      </c>
      <c r="B15" s="7">
        <v>1.47115933895111</v>
      </c>
      <c r="C15" s="7">
        <v>2.0209999999999999</v>
      </c>
      <c r="D15">
        <v>1981</v>
      </c>
    </row>
    <row r="16" spans="1:14">
      <c r="A16">
        <v>4</v>
      </c>
      <c r="B16" s="7">
        <v>1.4734975099563601</v>
      </c>
      <c r="C16" s="7">
        <v>2.274</v>
      </c>
      <c r="D16">
        <v>1982</v>
      </c>
      <c r="F16" s="4"/>
      <c r="G16" s="4" t="s">
        <v>17</v>
      </c>
      <c r="H16" s="4" t="s">
        <v>5</v>
      </c>
      <c r="I16" s="4" t="s">
        <v>18</v>
      </c>
      <c r="J16" s="4" t="s">
        <v>19</v>
      </c>
      <c r="K16" s="4" t="s">
        <v>20</v>
      </c>
      <c r="L16" s="4" t="s">
        <v>21</v>
      </c>
      <c r="M16" s="4" t="s">
        <v>22</v>
      </c>
      <c r="N16" s="4" t="s">
        <v>23</v>
      </c>
    </row>
    <row r="17" spans="1:14">
      <c r="A17">
        <v>4</v>
      </c>
      <c r="B17" s="7">
        <v>1.7409142255782999</v>
      </c>
      <c r="C17" s="7">
        <v>2.1120000000000001</v>
      </c>
      <c r="D17">
        <v>1983</v>
      </c>
      <c r="F17" s="2" t="s">
        <v>11</v>
      </c>
      <c r="G17" s="2">
        <v>-191.66108759997749</v>
      </c>
      <c r="H17" s="2">
        <v>103.92457269018375</v>
      </c>
      <c r="I17" s="2">
        <v>-1.844232626015704</v>
      </c>
      <c r="J17" s="2">
        <v>7.3167782543673787E-2</v>
      </c>
      <c r="K17" s="2">
        <v>-402.23227188054636</v>
      </c>
      <c r="L17" s="2">
        <v>18.910096680591408</v>
      </c>
      <c r="M17" s="2">
        <v>-402.23227188054636</v>
      </c>
      <c r="N17" s="2">
        <v>18.910096680591408</v>
      </c>
    </row>
    <row r="18" spans="1:14">
      <c r="A18">
        <v>5</v>
      </c>
      <c r="B18" s="7">
        <v>1.94877481460571</v>
      </c>
      <c r="C18" s="7">
        <v>2.08</v>
      </c>
      <c r="D18">
        <v>1980</v>
      </c>
      <c r="F18" s="2" t="s">
        <v>35</v>
      </c>
      <c r="G18" s="2">
        <v>0.31594043973616759</v>
      </c>
      <c r="H18" s="2">
        <v>0.1068787216538159</v>
      </c>
      <c r="I18" s="2">
        <v>2.9560649196339592</v>
      </c>
      <c r="J18" s="2">
        <v>5.3972719453355576E-3</v>
      </c>
      <c r="K18" s="2">
        <v>9.9383581137093696E-2</v>
      </c>
      <c r="L18" s="2">
        <v>0.53249729833524151</v>
      </c>
      <c r="M18" s="2">
        <v>9.9383581137093696E-2</v>
      </c>
      <c r="N18" s="2">
        <v>0.53249729833524151</v>
      </c>
    </row>
    <row r="19" spans="1:14" ht="13.5" thickBot="1">
      <c r="A19">
        <v>5</v>
      </c>
      <c r="B19" s="7">
        <v>1.96225929260253</v>
      </c>
      <c r="C19" s="7">
        <v>2.08</v>
      </c>
      <c r="D19">
        <v>1981</v>
      </c>
      <c r="F19" s="3" t="s">
        <v>0</v>
      </c>
      <c r="G19" s="3">
        <v>9.7139187389872844E-2</v>
      </c>
      <c r="H19" s="3">
        <v>5.2451964982006445E-2</v>
      </c>
      <c r="I19" s="3">
        <v>1.8519646961404834</v>
      </c>
      <c r="J19" s="3">
        <v>7.2022975982392809E-2</v>
      </c>
      <c r="K19" s="3">
        <v>-9.1385879061642861E-3</v>
      </c>
      <c r="L19" s="3">
        <v>0.20341696268590997</v>
      </c>
      <c r="M19" s="3">
        <v>-9.1385879061642861E-3</v>
      </c>
      <c r="N19" s="3">
        <v>0.20341696268590997</v>
      </c>
    </row>
    <row r="20" spans="1:14">
      <c r="A20">
        <v>5</v>
      </c>
      <c r="B20" s="7">
        <v>1.96329677104949</v>
      </c>
      <c r="C20" s="7">
        <v>2.6389999999999998</v>
      </c>
      <c r="D20">
        <v>1982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>
        <v>5</v>
      </c>
      <c r="B21" s="7">
        <v>2.2025156021118102</v>
      </c>
      <c r="C21" s="7">
        <v>2.2229999999999999</v>
      </c>
      <c r="D21">
        <v>1983</v>
      </c>
      <c r="F21" s="2" t="s">
        <v>33</v>
      </c>
    </row>
    <row r="22" spans="1:14">
      <c r="A22">
        <v>6</v>
      </c>
      <c r="B22" s="7">
        <v>0.25855487585067699</v>
      </c>
      <c r="C22" s="7">
        <v>1.0249999999999999</v>
      </c>
      <c r="D22">
        <v>1980</v>
      </c>
    </row>
    <row r="23" spans="1:14">
      <c r="A23">
        <v>6</v>
      </c>
      <c r="B23" s="7">
        <v>1.3199716806411701</v>
      </c>
      <c r="C23" s="7">
        <v>1.496</v>
      </c>
      <c r="D23">
        <v>1981</v>
      </c>
    </row>
    <row r="24" spans="1:14">
      <c r="A24">
        <v>6</v>
      </c>
      <c r="B24" s="7">
        <v>1.46208524703979</v>
      </c>
      <c r="C24" s="7">
        <v>1.3939999999999999</v>
      </c>
      <c r="D24">
        <v>1982</v>
      </c>
    </row>
    <row r="25" spans="1:14">
      <c r="A25">
        <v>6</v>
      </c>
      <c r="B25" s="7">
        <v>1.3202868700027399</v>
      </c>
      <c r="C25" s="7">
        <v>2.9239999999999999</v>
      </c>
      <c r="D25">
        <v>1983</v>
      </c>
    </row>
    <row r="26" spans="1:14">
      <c r="A26">
        <v>7</v>
      </c>
      <c r="B26" s="7">
        <v>1.7372854948043801</v>
      </c>
      <c r="C26" s="7">
        <v>3.1150000000000002</v>
      </c>
      <c r="D26">
        <v>1980</v>
      </c>
    </row>
    <row r="27" spans="1:14">
      <c r="A27">
        <v>7</v>
      </c>
      <c r="B27" s="7">
        <v>1.989601</v>
      </c>
      <c r="C27" s="7">
        <v>2.7349999999999999</v>
      </c>
      <c r="D27">
        <v>1981</v>
      </c>
    </row>
    <row r="28" spans="1:14">
      <c r="A28">
        <v>7</v>
      </c>
      <c r="B28" s="7">
        <v>2.1899168491363499</v>
      </c>
      <c r="C28" s="7">
        <v>2.39</v>
      </c>
      <c r="D28">
        <v>1982</v>
      </c>
    </row>
    <row r="29" spans="1:14">
      <c r="A29">
        <v>7</v>
      </c>
      <c r="B29" s="7">
        <v>1.85546326637268</v>
      </c>
      <c r="C29" s="7">
        <v>2.34</v>
      </c>
      <c r="D29">
        <v>1983</v>
      </c>
    </row>
    <row r="30" spans="1:14">
      <c r="A30">
        <v>8</v>
      </c>
      <c r="B30" s="7">
        <v>1.20873534679412</v>
      </c>
      <c r="C30" s="7">
        <v>1.8759999999999999</v>
      </c>
      <c r="D30">
        <v>1980</v>
      </c>
    </row>
    <row r="31" spans="1:14">
      <c r="A31">
        <v>8</v>
      </c>
      <c r="B31" s="7">
        <v>1.1940397024154601</v>
      </c>
      <c r="C31" s="7">
        <v>2.327</v>
      </c>
      <c r="D31">
        <v>1981</v>
      </c>
    </row>
    <row r="32" spans="1:14">
      <c r="A32">
        <v>8</v>
      </c>
      <c r="B32" s="7">
        <v>1.1704405546188299</v>
      </c>
      <c r="C32" s="7">
        <v>2.0059999999999998</v>
      </c>
      <c r="D32">
        <v>1982</v>
      </c>
    </row>
    <row r="33" spans="1:4">
      <c r="A33">
        <v>8</v>
      </c>
      <c r="B33" s="7">
        <v>1.0979645252227701</v>
      </c>
      <c r="C33" s="7">
        <v>1.8260000000000001</v>
      </c>
      <c r="D33">
        <v>1983</v>
      </c>
    </row>
    <row r="34" spans="1:4">
      <c r="A34">
        <v>9</v>
      </c>
      <c r="B34" s="7">
        <v>0.50247013568878096</v>
      </c>
      <c r="C34" s="7">
        <v>1.8740000000000001</v>
      </c>
      <c r="D34">
        <v>1980</v>
      </c>
    </row>
    <row r="35" spans="1:4">
      <c r="A35">
        <v>9</v>
      </c>
      <c r="B35" s="7">
        <v>1.0649123191833501</v>
      </c>
      <c r="C35" s="7">
        <v>1.71</v>
      </c>
      <c r="D35">
        <v>1981</v>
      </c>
    </row>
    <row r="36" spans="1:4">
      <c r="A36">
        <v>9</v>
      </c>
      <c r="B36" s="7">
        <v>1.1894979999999999</v>
      </c>
      <c r="C36" s="7">
        <v>1.488</v>
      </c>
      <c r="D36">
        <v>1982</v>
      </c>
    </row>
    <row r="37" spans="1:4">
      <c r="A37">
        <v>9</v>
      </c>
      <c r="B37" s="7">
        <v>1.53988850116729</v>
      </c>
      <c r="C37" s="7">
        <v>0.93899999999999995</v>
      </c>
      <c r="D37">
        <v>1983</v>
      </c>
    </row>
    <row r="38" spans="1:4">
      <c r="A38">
        <v>10</v>
      </c>
      <c r="B38" s="7">
        <v>1.0052939999999999</v>
      </c>
      <c r="C38" s="7">
        <v>1.296</v>
      </c>
      <c r="D38">
        <v>1980</v>
      </c>
    </row>
    <row r="39" spans="1:4">
      <c r="A39">
        <v>10</v>
      </c>
      <c r="B39" s="7">
        <v>0.93768739999999995</v>
      </c>
      <c r="C39" s="7">
        <v>1.9419999999999999</v>
      </c>
      <c r="D39">
        <v>1981</v>
      </c>
    </row>
    <row r="40" spans="1:4">
      <c r="A40">
        <v>10</v>
      </c>
      <c r="B40" s="7">
        <v>1.36748766899108</v>
      </c>
      <c r="C40" s="7">
        <v>1.2450000000000001</v>
      </c>
      <c r="D40">
        <v>1982</v>
      </c>
    </row>
    <row r="41" spans="1:4">
      <c r="A41">
        <v>10</v>
      </c>
      <c r="B41" s="7">
        <v>1.3780087232589699</v>
      </c>
      <c r="C41" s="7">
        <v>1.196</v>
      </c>
      <c r="D41">
        <v>1983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2.75"/>
  <sheetData>
    <row r="1" spans="1:17">
      <c r="A1" s="1" t="s">
        <v>32</v>
      </c>
      <c r="B1" s="1" t="s">
        <v>0</v>
      </c>
      <c r="C1" s="1" t="s">
        <v>34</v>
      </c>
      <c r="D1" s="1" t="s">
        <v>35</v>
      </c>
      <c r="E1" s="1" t="s">
        <v>29</v>
      </c>
      <c r="F1" s="1" t="s">
        <v>30</v>
      </c>
      <c r="G1" s="1" t="s">
        <v>31</v>
      </c>
      <c r="H1" s="1"/>
      <c r="I1" t="s">
        <v>39</v>
      </c>
    </row>
    <row r="2" spans="1:17" ht="13.5" thickBot="1">
      <c r="A2">
        <v>1</v>
      </c>
      <c r="B2">
        <v>1980</v>
      </c>
      <c r="C2" s="7">
        <v>1.1975401639938299</v>
      </c>
      <c r="D2" s="7">
        <v>2.6720000000000002</v>
      </c>
      <c r="E2">
        <f>IF(B2=1980,1,0)</f>
        <v>1</v>
      </c>
      <c r="F2">
        <f>IF(B2=1981,1,0)</f>
        <v>0</v>
      </c>
      <c r="G2">
        <f>IF(B2=1982,1,0)</f>
        <v>0</v>
      </c>
    </row>
    <row r="3" spans="1:17">
      <c r="A3">
        <v>1</v>
      </c>
      <c r="B3">
        <v>1981</v>
      </c>
      <c r="C3" s="7">
        <v>1.8530599999999999</v>
      </c>
      <c r="D3" s="7">
        <v>2.3199999999999998</v>
      </c>
      <c r="E3">
        <f t="shared" ref="E3:E41" si="0">IF(B3=1980,1,0)</f>
        <v>0</v>
      </c>
      <c r="F3">
        <f t="shared" ref="F3:F41" si="1">IF(B3=1981,1,0)</f>
        <v>1</v>
      </c>
      <c r="G3">
        <f t="shared" ref="G3:G41" si="2">IF(B3=1982,1,0)</f>
        <v>0</v>
      </c>
      <c r="I3" s="5" t="s">
        <v>1</v>
      </c>
      <c r="J3" s="5"/>
    </row>
    <row r="4" spans="1:17">
      <c r="A4">
        <v>1</v>
      </c>
      <c r="B4">
        <v>1982</v>
      </c>
      <c r="C4" s="7">
        <v>1.3444616794586099</v>
      </c>
      <c r="D4" s="7">
        <v>2.94</v>
      </c>
      <c r="E4">
        <f t="shared" si="0"/>
        <v>0</v>
      </c>
      <c r="F4">
        <f t="shared" si="1"/>
        <v>0</v>
      </c>
      <c r="G4">
        <f t="shared" si="2"/>
        <v>1</v>
      </c>
      <c r="I4" s="2" t="s">
        <v>2</v>
      </c>
      <c r="J4" s="2">
        <v>0.51023188811407594</v>
      </c>
    </row>
    <row r="5" spans="1:17">
      <c r="A5">
        <v>1</v>
      </c>
      <c r="B5">
        <v>1983</v>
      </c>
      <c r="C5" s="7">
        <v>1.4332133531570399</v>
      </c>
      <c r="D5" s="7">
        <v>2.96</v>
      </c>
      <c r="E5">
        <f t="shared" si="0"/>
        <v>0</v>
      </c>
      <c r="F5">
        <f t="shared" si="1"/>
        <v>0</v>
      </c>
      <c r="G5">
        <f t="shared" si="2"/>
        <v>0</v>
      </c>
      <c r="I5" s="2" t="s">
        <v>3</v>
      </c>
      <c r="J5" s="2">
        <v>0.26033657964845486</v>
      </c>
    </row>
    <row r="6" spans="1:17">
      <c r="A6">
        <v>2</v>
      </c>
      <c r="B6">
        <v>1980</v>
      </c>
      <c r="C6" s="7">
        <v>1.6759624481201101</v>
      </c>
      <c r="D6" s="7">
        <v>2.484</v>
      </c>
      <c r="E6">
        <f t="shared" si="0"/>
        <v>1</v>
      </c>
      <c r="F6">
        <f t="shared" si="1"/>
        <v>0</v>
      </c>
      <c r="G6">
        <f t="shared" si="2"/>
        <v>0</v>
      </c>
      <c r="I6" s="2" t="s">
        <v>4</v>
      </c>
      <c r="J6" s="2">
        <v>0.17580361732256397</v>
      </c>
    </row>
    <row r="7" spans="1:17">
      <c r="A7">
        <v>2</v>
      </c>
      <c r="B7">
        <v>1981</v>
      </c>
      <c r="C7" s="7">
        <v>1.51839816570282</v>
      </c>
      <c r="D7" s="7">
        <v>2.8039999999999998</v>
      </c>
      <c r="E7">
        <f t="shared" si="0"/>
        <v>0</v>
      </c>
      <c r="F7">
        <f t="shared" si="1"/>
        <v>1</v>
      </c>
      <c r="G7">
        <f t="shared" si="2"/>
        <v>0</v>
      </c>
      <c r="I7" s="2" t="s">
        <v>5</v>
      </c>
      <c r="J7" s="2">
        <v>0.37954760613875133</v>
      </c>
    </row>
    <row r="8" spans="1:17" ht="13.5" thickBot="1">
      <c r="A8">
        <v>2</v>
      </c>
      <c r="B8">
        <v>1982</v>
      </c>
      <c r="C8" s="7">
        <v>1.5591905117034901</v>
      </c>
      <c r="D8" s="7">
        <v>2.5299999999999998</v>
      </c>
      <c r="E8">
        <f t="shared" si="0"/>
        <v>0</v>
      </c>
      <c r="F8">
        <f t="shared" si="1"/>
        <v>0</v>
      </c>
      <c r="G8">
        <f t="shared" si="2"/>
        <v>1</v>
      </c>
      <c r="I8" s="3" t="s">
        <v>6</v>
      </c>
      <c r="J8" s="3">
        <v>40</v>
      </c>
    </row>
    <row r="9" spans="1:17">
      <c r="A9">
        <v>2</v>
      </c>
      <c r="B9">
        <v>1983</v>
      </c>
      <c r="C9" s="7">
        <v>1.7254101037979099</v>
      </c>
      <c r="D9" s="7">
        <v>2.34</v>
      </c>
      <c r="E9">
        <f t="shared" si="0"/>
        <v>0</v>
      </c>
      <c r="F9">
        <f t="shared" si="1"/>
        <v>0</v>
      </c>
      <c r="G9">
        <f t="shared" si="2"/>
        <v>0</v>
      </c>
    </row>
    <row r="10" spans="1:17" ht="13.5" thickBot="1">
      <c r="A10">
        <v>3</v>
      </c>
      <c r="B10">
        <v>1980</v>
      </c>
      <c r="C10" s="7">
        <v>1.51596271991729</v>
      </c>
      <c r="D10" s="7">
        <v>2.3319999999999999</v>
      </c>
      <c r="E10">
        <f t="shared" si="0"/>
        <v>1</v>
      </c>
      <c r="F10">
        <f t="shared" si="1"/>
        <v>0</v>
      </c>
      <c r="G10">
        <f t="shared" si="2"/>
        <v>0</v>
      </c>
      <c r="I10" t="s">
        <v>7</v>
      </c>
    </row>
    <row r="11" spans="1:17">
      <c r="A11">
        <v>3</v>
      </c>
      <c r="B11">
        <v>1981</v>
      </c>
      <c r="C11" s="7">
        <v>1.735379</v>
      </c>
      <c r="D11" s="7">
        <v>2.1160000000000001</v>
      </c>
      <c r="E11">
        <f t="shared" si="0"/>
        <v>0</v>
      </c>
      <c r="F11">
        <f t="shared" si="1"/>
        <v>1</v>
      </c>
      <c r="G11">
        <f t="shared" si="2"/>
        <v>0</v>
      </c>
      <c r="I11" s="4"/>
      <c r="J11" s="4" t="s">
        <v>12</v>
      </c>
      <c r="K11" s="4" t="s">
        <v>13</v>
      </c>
      <c r="L11" s="4" t="s">
        <v>14</v>
      </c>
      <c r="M11" s="4" t="s">
        <v>15</v>
      </c>
      <c r="N11" s="4" t="s">
        <v>16</v>
      </c>
    </row>
    <row r="12" spans="1:17">
      <c r="A12">
        <v>3</v>
      </c>
      <c r="B12">
        <v>1982</v>
      </c>
      <c r="C12" s="7">
        <v>1.6317436695098799</v>
      </c>
      <c r="D12" s="7">
        <v>2.5</v>
      </c>
      <c r="E12">
        <f t="shared" si="0"/>
        <v>0</v>
      </c>
      <c r="F12">
        <f t="shared" si="1"/>
        <v>0</v>
      </c>
      <c r="G12">
        <f t="shared" si="2"/>
        <v>1</v>
      </c>
      <c r="I12" s="2" t="s">
        <v>8</v>
      </c>
      <c r="J12" s="2">
        <v>4</v>
      </c>
      <c r="K12" s="2">
        <v>1.7746046323383045</v>
      </c>
      <c r="L12" s="2">
        <v>0.44365115808457611</v>
      </c>
      <c r="M12" s="2">
        <v>3.0797049161107961</v>
      </c>
      <c r="N12" s="2">
        <v>2.8369463645541004E-2</v>
      </c>
    </row>
    <row r="13" spans="1:17">
      <c r="A13">
        <v>3</v>
      </c>
      <c r="B13">
        <v>1983</v>
      </c>
      <c r="C13" s="7">
        <v>1.9982287883758501</v>
      </c>
      <c r="D13" s="7">
        <v>2.4740000000000002</v>
      </c>
      <c r="E13">
        <f t="shared" si="0"/>
        <v>0</v>
      </c>
      <c r="F13">
        <f t="shared" si="1"/>
        <v>0</v>
      </c>
      <c r="G13">
        <f t="shared" si="2"/>
        <v>0</v>
      </c>
      <c r="I13" s="2" t="s">
        <v>9</v>
      </c>
      <c r="J13" s="2">
        <v>35</v>
      </c>
      <c r="K13" s="2">
        <v>5.0419734863979846</v>
      </c>
      <c r="L13" s="2">
        <v>0.14405638532565671</v>
      </c>
      <c r="M13" s="2"/>
      <c r="N13" s="2"/>
    </row>
    <row r="14" spans="1:17" ht="13.5" thickBot="1">
      <c r="A14">
        <v>4</v>
      </c>
      <c r="B14">
        <v>1980</v>
      </c>
      <c r="C14" s="7">
        <v>1.894115</v>
      </c>
      <c r="D14" s="7">
        <v>1.8640000000000001</v>
      </c>
      <c r="E14">
        <f t="shared" si="0"/>
        <v>1</v>
      </c>
      <c r="F14">
        <f t="shared" si="1"/>
        <v>0</v>
      </c>
      <c r="G14">
        <f t="shared" si="2"/>
        <v>0</v>
      </c>
      <c r="I14" s="3" t="s">
        <v>10</v>
      </c>
      <c r="J14" s="3">
        <v>39</v>
      </c>
      <c r="K14" s="3">
        <v>6.816578118736289</v>
      </c>
      <c r="L14" s="3"/>
      <c r="M14" s="3"/>
      <c r="N14" s="3"/>
    </row>
    <row r="15" spans="1:17" ht="13.5" thickBot="1">
      <c r="A15">
        <v>4</v>
      </c>
      <c r="B15">
        <v>1981</v>
      </c>
      <c r="C15" s="7">
        <v>1.47115933895111</v>
      </c>
      <c r="D15" s="7">
        <v>2.0209999999999999</v>
      </c>
      <c r="E15">
        <f t="shared" si="0"/>
        <v>0</v>
      </c>
      <c r="F15">
        <f t="shared" si="1"/>
        <v>1</v>
      </c>
      <c r="G15">
        <f t="shared" si="2"/>
        <v>0</v>
      </c>
    </row>
    <row r="16" spans="1:17">
      <c r="A16">
        <v>4</v>
      </c>
      <c r="B16">
        <v>1982</v>
      </c>
      <c r="C16" s="7">
        <v>1.4734975099563601</v>
      </c>
      <c r="D16" s="7">
        <v>2.274</v>
      </c>
      <c r="E16">
        <f t="shared" si="0"/>
        <v>0</v>
      </c>
      <c r="F16">
        <f t="shared" si="1"/>
        <v>0</v>
      </c>
      <c r="G16">
        <f t="shared" si="2"/>
        <v>1</v>
      </c>
      <c r="I16" s="4"/>
      <c r="J16" s="4" t="s">
        <v>17</v>
      </c>
      <c r="K16" s="4" t="s">
        <v>5</v>
      </c>
      <c r="L16" s="4" t="s">
        <v>18</v>
      </c>
      <c r="M16" s="4" t="s">
        <v>19</v>
      </c>
      <c r="N16" s="4" t="s">
        <v>20</v>
      </c>
      <c r="O16" s="4" t="s">
        <v>21</v>
      </c>
      <c r="P16" s="4" t="s">
        <v>22</v>
      </c>
      <c r="Q16" s="4" t="s">
        <v>23</v>
      </c>
    </row>
    <row r="17" spans="1:17">
      <c r="A17">
        <v>4</v>
      </c>
      <c r="B17">
        <v>1983</v>
      </c>
      <c r="C17" s="7">
        <v>1.7409142255782999</v>
      </c>
      <c r="D17" s="7">
        <v>2.1120000000000001</v>
      </c>
      <c r="E17">
        <f t="shared" si="0"/>
        <v>0</v>
      </c>
      <c r="F17">
        <f t="shared" si="1"/>
        <v>0</v>
      </c>
      <c r="G17">
        <f t="shared" si="2"/>
        <v>0</v>
      </c>
      <c r="I17" s="2" t="s">
        <v>11</v>
      </c>
      <c r="J17" s="2">
        <v>0.96105261458308522</v>
      </c>
      <c r="K17" s="2">
        <v>0.26284496254672529</v>
      </c>
      <c r="L17" s="2">
        <v>3.6563478533937714</v>
      </c>
      <c r="M17" s="2">
        <v>8.3284460627466232E-4</v>
      </c>
      <c r="N17" s="2">
        <v>0.42744897558126316</v>
      </c>
      <c r="O17" s="2">
        <v>1.4946562535849073</v>
      </c>
      <c r="P17" s="2">
        <v>0.42744897558126316</v>
      </c>
      <c r="Q17" s="2">
        <v>1.4946562535849073</v>
      </c>
    </row>
    <row r="18" spans="1:17">
      <c r="A18">
        <v>5</v>
      </c>
      <c r="B18">
        <v>1980</v>
      </c>
      <c r="C18" s="7">
        <v>1.94877481460571</v>
      </c>
      <c r="D18" s="7">
        <v>2.08</v>
      </c>
      <c r="E18">
        <f t="shared" si="0"/>
        <v>1</v>
      </c>
      <c r="F18">
        <f t="shared" si="1"/>
        <v>0</v>
      </c>
      <c r="G18">
        <f t="shared" si="2"/>
        <v>0</v>
      </c>
      <c r="I18" s="2" t="s">
        <v>35</v>
      </c>
      <c r="J18" s="2">
        <v>0.31317932939038678</v>
      </c>
      <c r="K18" s="2">
        <v>0.1096097664753478</v>
      </c>
      <c r="L18" s="2">
        <v>2.8572210256539829</v>
      </c>
      <c r="M18" s="2">
        <v>7.1472497287524634E-3</v>
      </c>
      <c r="N18" s="2">
        <v>9.0659674858342199E-2</v>
      </c>
      <c r="O18" s="2">
        <v>0.53569898392243132</v>
      </c>
      <c r="P18" s="2">
        <v>9.0659674858342199E-2</v>
      </c>
      <c r="Q18" s="2">
        <v>0.53569898392243132</v>
      </c>
    </row>
    <row r="19" spans="1:17">
      <c r="A19">
        <v>5</v>
      </c>
      <c r="B19">
        <v>1981</v>
      </c>
      <c r="C19" s="7">
        <v>1.96225929260253</v>
      </c>
      <c r="D19" s="7">
        <v>2.08</v>
      </c>
      <c r="E19">
        <f t="shared" si="0"/>
        <v>0</v>
      </c>
      <c r="F19">
        <f t="shared" si="1"/>
        <v>1</v>
      </c>
      <c r="G19">
        <f t="shared" si="2"/>
        <v>0</v>
      </c>
      <c r="I19" s="2" t="s">
        <v>29</v>
      </c>
      <c r="J19" s="2">
        <v>-0.31229625594269456</v>
      </c>
      <c r="K19" s="2">
        <v>0.16992018449727508</v>
      </c>
      <c r="L19" s="2">
        <v>-1.8378996990066396</v>
      </c>
      <c r="M19" s="2">
        <v>7.4577674512097666E-2</v>
      </c>
      <c r="N19" s="2">
        <v>-0.65725256748505023</v>
      </c>
      <c r="O19" s="2">
        <v>3.266005559966112E-2</v>
      </c>
      <c r="P19" s="2">
        <v>-0.65725256748505023</v>
      </c>
      <c r="Q19" s="2">
        <v>3.266005559966112E-2</v>
      </c>
    </row>
    <row r="20" spans="1:17">
      <c r="A20">
        <v>5</v>
      </c>
      <c r="B20">
        <v>1982</v>
      </c>
      <c r="C20" s="7">
        <v>1.96329677104949</v>
      </c>
      <c r="D20" s="7">
        <v>2.6389999999999998</v>
      </c>
      <c r="E20">
        <f t="shared" si="0"/>
        <v>0</v>
      </c>
      <c r="F20">
        <f t="shared" si="1"/>
        <v>0</v>
      </c>
      <c r="G20">
        <f t="shared" si="2"/>
        <v>1</v>
      </c>
      <c r="I20" s="2" t="s">
        <v>30</v>
      </c>
      <c r="J20" s="2">
        <v>-0.13133859740266343</v>
      </c>
      <c r="K20" s="2">
        <v>0.16975551384059764</v>
      </c>
      <c r="L20" s="2">
        <v>-0.77369267384146279</v>
      </c>
      <c r="M20" s="2">
        <v>0.44430721635092696</v>
      </c>
      <c r="N20" s="2">
        <v>-0.47596060974145615</v>
      </c>
      <c r="O20" s="2">
        <v>0.21328341493612932</v>
      </c>
      <c r="P20" s="2">
        <v>-0.47596060974145615</v>
      </c>
      <c r="Q20" s="2">
        <v>0.21328341493612932</v>
      </c>
    </row>
    <row r="21" spans="1:17" ht="13.5" thickBot="1">
      <c r="A21">
        <v>5</v>
      </c>
      <c r="B21">
        <v>1983</v>
      </c>
      <c r="C21" s="7">
        <v>2.2025156021118102</v>
      </c>
      <c r="D21" s="7">
        <v>2.2229999999999999</v>
      </c>
      <c r="E21">
        <f t="shared" si="0"/>
        <v>0</v>
      </c>
      <c r="F21">
        <f t="shared" si="1"/>
        <v>0</v>
      </c>
      <c r="G21">
        <f t="shared" si="2"/>
        <v>0</v>
      </c>
      <c r="I21" s="3" t="s">
        <v>31</v>
      </c>
      <c r="J21" s="3">
        <v>-9.6282440929758739E-2</v>
      </c>
      <c r="K21" s="3">
        <v>0.16974068424066854</v>
      </c>
      <c r="L21" s="3">
        <v>-0.56723254864015815</v>
      </c>
      <c r="M21" s="3">
        <v>0.57417664274210889</v>
      </c>
      <c r="N21" s="3">
        <v>-0.44087434758035249</v>
      </c>
      <c r="O21" s="3">
        <v>0.24830946572083501</v>
      </c>
      <c r="P21" s="3">
        <v>-0.44087434758035249</v>
      </c>
      <c r="Q21" s="3">
        <v>0.24830946572083501</v>
      </c>
    </row>
    <row r="22" spans="1:17">
      <c r="A22">
        <v>6</v>
      </c>
      <c r="B22">
        <v>1980</v>
      </c>
      <c r="C22" s="7">
        <v>0.25855487585067699</v>
      </c>
      <c r="D22" s="7">
        <v>1.0249999999999999</v>
      </c>
      <c r="E22">
        <f t="shared" si="0"/>
        <v>1</v>
      </c>
      <c r="F22">
        <f t="shared" si="1"/>
        <v>0</v>
      </c>
      <c r="G22">
        <f t="shared" si="2"/>
        <v>0</v>
      </c>
    </row>
    <row r="23" spans="1:17">
      <c r="A23">
        <v>6</v>
      </c>
      <c r="B23">
        <v>1981</v>
      </c>
      <c r="C23" s="7">
        <v>1.3199716806411701</v>
      </c>
      <c r="D23" s="7">
        <v>1.496</v>
      </c>
      <c r="E23">
        <f t="shared" si="0"/>
        <v>0</v>
      </c>
      <c r="F23">
        <f t="shared" si="1"/>
        <v>1</v>
      </c>
      <c r="G23">
        <f t="shared" si="2"/>
        <v>0</v>
      </c>
    </row>
    <row r="24" spans="1:17">
      <c r="A24">
        <v>6</v>
      </c>
      <c r="B24">
        <v>1982</v>
      </c>
      <c r="C24" s="7">
        <v>1.46208524703979</v>
      </c>
      <c r="D24" s="7">
        <v>1.3939999999999999</v>
      </c>
      <c r="E24">
        <f t="shared" si="0"/>
        <v>0</v>
      </c>
      <c r="F24">
        <f t="shared" si="1"/>
        <v>0</v>
      </c>
      <c r="G24">
        <f t="shared" si="2"/>
        <v>1</v>
      </c>
    </row>
    <row r="25" spans="1:17">
      <c r="A25">
        <v>6</v>
      </c>
      <c r="B25">
        <v>1983</v>
      </c>
      <c r="C25" s="7">
        <v>1.3202868700027399</v>
      </c>
      <c r="D25" s="7">
        <v>2.9239999999999999</v>
      </c>
      <c r="E25">
        <f t="shared" si="0"/>
        <v>0</v>
      </c>
      <c r="F25">
        <f t="shared" si="1"/>
        <v>0</v>
      </c>
      <c r="G25">
        <f t="shared" si="2"/>
        <v>0</v>
      </c>
    </row>
    <row r="26" spans="1:17">
      <c r="A26">
        <v>7</v>
      </c>
      <c r="B26">
        <v>1980</v>
      </c>
      <c r="C26" s="7">
        <v>1.7372854948043801</v>
      </c>
      <c r="D26" s="7">
        <v>3.1150000000000002</v>
      </c>
      <c r="E26">
        <f t="shared" si="0"/>
        <v>1</v>
      </c>
      <c r="F26">
        <f t="shared" si="1"/>
        <v>0</v>
      </c>
      <c r="G26">
        <f t="shared" si="2"/>
        <v>0</v>
      </c>
    </row>
    <row r="27" spans="1:17">
      <c r="A27">
        <v>7</v>
      </c>
      <c r="B27">
        <v>1981</v>
      </c>
      <c r="C27" s="7">
        <v>1.989601</v>
      </c>
      <c r="D27" s="7">
        <v>2.7349999999999999</v>
      </c>
      <c r="E27">
        <f t="shared" si="0"/>
        <v>0</v>
      </c>
      <c r="F27">
        <f t="shared" si="1"/>
        <v>1</v>
      </c>
      <c r="G27">
        <f t="shared" si="2"/>
        <v>0</v>
      </c>
    </row>
    <row r="28" spans="1:17">
      <c r="A28">
        <v>7</v>
      </c>
      <c r="B28">
        <v>1982</v>
      </c>
      <c r="C28" s="7">
        <v>2.1899168491363499</v>
      </c>
      <c r="D28" s="7">
        <v>2.39</v>
      </c>
      <c r="E28">
        <f t="shared" si="0"/>
        <v>0</v>
      </c>
      <c r="F28">
        <f t="shared" si="1"/>
        <v>0</v>
      </c>
      <c r="G28">
        <f t="shared" si="2"/>
        <v>1</v>
      </c>
    </row>
    <row r="29" spans="1:17">
      <c r="A29">
        <v>7</v>
      </c>
      <c r="B29">
        <v>1983</v>
      </c>
      <c r="C29" s="7">
        <v>1.85546326637268</v>
      </c>
      <c r="D29" s="7">
        <v>2.34</v>
      </c>
      <c r="E29">
        <f t="shared" si="0"/>
        <v>0</v>
      </c>
      <c r="F29">
        <f t="shared" si="1"/>
        <v>0</v>
      </c>
      <c r="G29">
        <f t="shared" si="2"/>
        <v>0</v>
      </c>
    </row>
    <row r="30" spans="1:17">
      <c r="A30">
        <v>8</v>
      </c>
      <c r="B30">
        <v>1980</v>
      </c>
      <c r="C30" s="7">
        <v>1.20873534679412</v>
      </c>
      <c r="D30" s="7">
        <v>1.8759999999999999</v>
      </c>
      <c r="E30">
        <f t="shared" si="0"/>
        <v>1</v>
      </c>
      <c r="F30">
        <f t="shared" si="1"/>
        <v>0</v>
      </c>
      <c r="G30">
        <f t="shared" si="2"/>
        <v>0</v>
      </c>
    </row>
    <row r="31" spans="1:17">
      <c r="A31">
        <v>8</v>
      </c>
      <c r="B31">
        <v>1981</v>
      </c>
      <c r="C31" s="7">
        <v>1.1940397024154601</v>
      </c>
      <c r="D31" s="7">
        <v>2.327</v>
      </c>
      <c r="E31">
        <f t="shared" si="0"/>
        <v>0</v>
      </c>
      <c r="F31">
        <f t="shared" si="1"/>
        <v>1</v>
      </c>
      <c r="G31">
        <f t="shared" si="2"/>
        <v>0</v>
      </c>
    </row>
    <row r="32" spans="1:17">
      <c r="A32">
        <v>8</v>
      </c>
      <c r="B32">
        <v>1982</v>
      </c>
      <c r="C32" s="7">
        <v>1.1704405546188299</v>
      </c>
      <c r="D32" s="7">
        <v>2.0059999999999998</v>
      </c>
      <c r="E32">
        <f t="shared" si="0"/>
        <v>0</v>
      </c>
      <c r="F32">
        <f t="shared" si="1"/>
        <v>0</v>
      </c>
      <c r="G32">
        <f t="shared" si="2"/>
        <v>1</v>
      </c>
    </row>
    <row r="33" spans="1:7">
      <c r="A33">
        <v>8</v>
      </c>
      <c r="B33">
        <v>1983</v>
      </c>
      <c r="C33" s="7">
        <v>1.0979645252227701</v>
      </c>
      <c r="D33" s="7">
        <v>1.8260000000000001</v>
      </c>
      <c r="E33">
        <f t="shared" si="0"/>
        <v>0</v>
      </c>
      <c r="F33">
        <f t="shared" si="1"/>
        <v>0</v>
      </c>
      <c r="G33">
        <f t="shared" si="2"/>
        <v>0</v>
      </c>
    </row>
    <row r="34" spans="1:7">
      <c r="A34">
        <v>9</v>
      </c>
      <c r="B34">
        <v>1980</v>
      </c>
      <c r="C34" s="7">
        <v>0.50247013568878096</v>
      </c>
      <c r="D34" s="7">
        <v>1.8740000000000001</v>
      </c>
      <c r="E34">
        <f t="shared" si="0"/>
        <v>1</v>
      </c>
      <c r="F34">
        <f t="shared" si="1"/>
        <v>0</v>
      </c>
      <c r="G34">
        <f t="shared" si="2"/>
        <v>0</v>
      </c>
    </row>
    <row r="35" spans="1:7">
      <c r="A35">
        <v>9</v>
      </c>
      <c r="B35">
        <v>1981</v>
      </c>
      <c r="C35" s="7">
        <v>1.0649123191833501</v>
      </c>
      <c r="D35" s="7">
        <v>1.71</v>
      </c>
      <c r="E35">
        <f t="shared" si="0"/>
        <v>0</v>
      </c>
      <c r="F35">
        <f t="shared" si="1"/>
        <v>1</v>
      </c>
      <c r="G35">
        <f t="shared" si="2"/>
        <v>0</v>
      </c>
    </row>
    <row r="36" spans="1:7">
      <c r="A36">
        <v>9</v>
      </c>
      <c r="B36">
        <v>1982</v>
      </c>
      <c r="C36" s="7">
        <v>1.1894979999999999</v>
      </c>
      <c r="D36" s="7">
        <v>1.488</v>
      </c>
      <c r="E36">
        <f t="shared" si="0"/>
        <v>0</v>
      </c>
      <c r="F36">
        <f t="shared" si="1"/>
        <v>0</v>
      </c>
      <c r="G36">
        <f t="shared" si="2"/>
        <v>1</v>
      </c>
    </row>
    <row r="37" spans="1:7">
      <c r="A37">
        <v>9</v>
      </c>
      <c r="B37">
        <v>1983</v>
      </c>
      <c r="C37" s="7">
        <v>1.53988850116729</v>
      </c>
      <c r="D37" s="7">
        <v>0.93899999999999995</v>
      </c>
      <c r="E37">
        <f t="shared" si="0"/>
        <v>0</v>
      </c>
      <c r="F37">
        <f t="shared" si="1"/>
        <v>0</v>
      </c>
      <c r="G37">
        <f t="shared" si="2"/>
        <v>0</v>
      </c>
    </row>
    <row r="38" spans="1:7">
      <c r="A38">
        <v>10</v>
      </c>
      <c r="B38">
        <v>1980</v>
      </c>
      <c r="C38" s="7">
        <v>1.0052939999999999</v>
      </c>
      <c r="D38" s="7">
        <v>1.296</v>
      </c>
      <c r="E38">
        <f t="shared" si="0"/>
        <v>1</v>
      </c>
      <c r="F38">
        <f t="shared" si="1"/>
        <v>0</v>
      </c>
      <c r="G38">
        <f t="shared" si="2"/>
        <v>0</v>
      </c>
    </row>
    <row r="39" spans="1:7">
      <c r="A39">
        <v>10</v>
      </c>
      <c r="B39">
        <v>1981</v>
      </c>
      <c r="C39" s="7">
        <v>0.93768739999999995</v>
      </c>
      <c r="D39" s="7">
        <v>1.9419999999999999</v>
      </c>
      <c r="E39">
        <f t="shared" si="0"/>
        <v>0</v>
      </c>
      <c r="F39">
        <f t="shared" si="1"/>
        <v>1</v>
      </c>
      <c r="G39">
        <f t="shared" si="2"/>
        <v>0</v>
      </c>
    </row>
    <row r="40" spans="1:7">
      <c r="A40">
        <v>10</v>
      </c>
      <c r="B40">
        <v>1982</v>
      </c>
      <c r="C40" s="7">
        <v>1.36748766899108</v>
      </c>
      <c r="D40" s="7">
        <v>1.2450000000000001</v>
      </c>
      <c r="E40">
        <f t="shared" si="0"/>
        <v>0</v>
      </c>
      <c r="F40">
        <f t="shared" si="1"/>
        <v>0</v>
      </c>
      <c r="G40">
        <f t="shared" si="2"/>
        <v>1</v>
      </c>
    </row>
    <row r="41" spans="1:7">
      <c r="A41">
        <v>10</v>
      </c>
      <c r="B41">
        <v>1983</v>
      </c>
      <c r="C41" s="7">
        <v>1.3780087232589699</v>
      </c>
      <c r="D41" s="7">
        <v>1.196</v>
      </c>
      <c r="E41">
        <f t="shared" si="0"/>
        <v>0</v>
      </c>
      <c r="F41">
        <f t="shared" si="1"/>
        <v>0</v>
      </c>
      <c r="G41">
        <f t="shared" si="2"/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41"/>
  <sheetViews>
    <sheetView zoomScaleNormal="100" workbookViewId="0"/>
  </sheetViews>
  <sheetFormatPr defaultRowHeight="12.75"/>
  <sheetData>
    <row r="1" spans="1:27">
      <c r="A1" s="1" t="s">
        <v>32</v>
      </c>
      <c r="B1" s="1" t="s">
        <v>0</v>
      </c>
      <c r="C1" s="1" t="s">
        <v>34</v>
      </c>
      <c r="D1" s="1" t="s">
        <v>35</v>
      </c>
      <c r="E1" s="1" t="s">
        <v>29</v>
      </c>
      <c r="F1" s="1" t="s">
        <v>30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/>
      <c r="S1" t="s">
        <v>39</v>
      </c>
    </row>
    <row r="2" spans="1:27" ht="13.5" thickBot="1">
      <c r="A2">
        <v>1</v>
      </c>
      <c r="B2">
        <v>1980</v>
      </c>
      <c r="C2" s="7">
        <v>1.1975401639938299</v>
      </c>
      <c r="D2" s="7">
        <v>2.6720000000000002</v>
      </c>
      <c r="E2">
        <f t="shared" ref="E2:E41" si="0">IF(B2=1980,1,0)</f>
        <v>1</v>
      </c>
      <c r="F2">
        <f t="shared" ref="F2:F41" si="1">IF(B2=1981,1,0)</f>
        <v>0</v>
      </c>
      <c r="G2">
        <f t="shared" ref="G2:G41" si="2">IF(B2=1982,1,0)</f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7">
      <c r="A3">
        <v>1</v>
      </c>
      <c r="B3">
        <v>1981</v>
      </c>
      <c r="C3" s="7">
        <v>1.8530599999999999</v>
      </c>
      <c r="D3" s="7">
        <v>2.3199999999999998</v>
      </c>
      <c r="E3">
        <f t="shared" si="0"/>
        <v>0</v>
      </c>
      <c r="F3">
        <f t="shared" si="1"/>
        <v>1</v>
      </c>
      <c r="G3">
        <f t="shared" si="2"/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 s="5" t="s">
        <v>1</v>
      </c>
      <c r="T3" s="5"/>
    </row>
    <row r="4" spans="1:27">
      <c r="A4">
        <v>1</v>
      </c>
      <c r="B4">
        <v>1982</v>
      </c>
      <c r="C4" s="7">
        <v>1.3444616794586099</v>
      </c>
      <c r="D4" s="7">
        <v>2.94</v>
      </c>
      <c r="E4">
        <f t="shared" si="0"/>
        <v>0</v>
      </c>
      <c r="F4">
        <f t="shared" si="1"/>
        <v>0</v>
      </c>
      <c r="G4">
        <f t="shared" si="2"/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s="2" t="s">
        <v>2</v>
      </c>
      <c r="T4" s="2">
        <v>0.86791706749785635</v>
      </c>
    </row>
    <row r="5" spans="1:27">
      <c r="A5">
        <v>1</v>
      </c>
      <c r="B5">
        <v>1983</v>
      </c>
      <c r="C5" s="7">
        <v>1.4332133531570399</v>
      </c>
      <c r="D5" s="7">
        <v>2.96</v>
      </c>
      <c r="E5">
        <f t="shared" si="0"/>
        <v>0</v>
      </c>
      <c r="F5">
        <f t="shared" si="1"/>
        <v>0</v>
      </c>
      <c r="G5">
        <f t="shared" si="2"/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 s="2" t="s">
        <v>3</v>
      </c>
      <c r="T5" s="2">
        <v>0.75328003605407856</v>
      </c>
    </row>
    <row r="6" spans="1:27">
      <c r="A6">
        <v>2</v>
      </c>
      <c r="B6">
        <v>1980</v>
      </c>
      <c r="C6" s="7">
        <v>1.6759624481201101</v>
      </c>
      <c r="D6" s="7">
        <v>2.484</v>
      </c>
      <c r="E6">
        <f t="shared" si="0"/>
        <v>1</v>
      </c>
      <c r="F6">
        <f t="shared" si="1"/>
        <v>0</v>
      </c>
      <c r="G6">
        <f t="shared" si="2"/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 s="2" t="s">
        <v>4</v>
      </c>
      <c r="T6" s="2">
        <v>0.62992005408111784</v>
      </c>
    </row>
    <row r="7" spans="1:27">
      <c r="A7">
        <v>2</v>
      </c>
      <c r="B7">
        <v>1981</v>
      </c>
      <c r="C7" s="7">
        <v>1.51839816570282</v>
      </c>
      <c r="D7" s="7">
        <v>2.8039999999999998</v>
      </c>
      <c r="E7">
        <f t="shared" si="0"/>
        <v>0</v>
      </c>
      <c r="F7">
        <f t="shared" si="1"/>
        <v>1</v>
      </c>
      <c r="G7">
        <f t="shared" si="2"/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s="2" t="s">
        <v>5</v>
      </c>
      <c r="T7" s="2">
        <v>0.25433063789614596</v>
      </c>
    </row>
    <row r="8" spans="1:27" ht="13.5" thickBot="1">
      <c r="A8">
        <v>2</v>
      </c>
      <c r="B8">
        <v>1982</v>
      </c>
      <c r="C8" s="7">
        <v>1.5591905117034901</v>
      </c>
      <c r="D8" s="7">
        <v>2.5299999999999998</v>
      </c>
      <c r="E8">
        <f t="shared" si="0"/>
        <v>0</v>
      </c>
      <c r="F8">
        <f t="shared" si="1"/>
        <v>0</v>
      </c>
      <c r="G8">
        <f t="shared" si="2"/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s="3" t="s">
        <v>6</v>
      </c>
      <c r="T8" s="3">
        <v>40</v>
      </c>
    </row>
    <row r="9" spans="1:27">
      <c r="A9">
        <v>2</v>
      </c>
      <c r="B9">
        <v>1983</v>
      </c>
      <c r="C9" s="7">
        <v>1.7254101037979099</v>
      </c>
      <c r="D9" s="7">
        <v>2.34</v>
      </c>
      <c r="E9">
        <f t="shared" si="0"/>
        <v>0</v>
      </c>
      <c r="F9">
        <f t="shared" si="1"/>
        <v>0</v>
      </c>
      <c r="G9">
        <f t="shared" si="2"/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7" ht="13.5" thickBot="1">
      <c r="A10">
        <v>3</v>
      </c>
      <c r="B10">
        <v>1980</v>
      </c>
      <c r="C10" s="7">
        <v>1.51596271991729</v>
      </c>
      <c r="D10" s="7">
        <v>2.3319999999999999</v>
      </c>
      <c r="E10">
        <f t="shared" si="0"/>
        <v>1</v>
      </c>
      <c r="F10">
        <f t="shared" si="1"/>
        <v>0</v>
      </c>
      <c r="G10">
        <f t="shared" si="2"/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7</v>
      </c>
    </row>
    <row r="11" spans="1:27">
      <c r="A11">
        <v>3</v>
      </c>
      <c r="B11">
        <v>1981</v>
      </c>
      <c r="C11" s="7">
        <v>1.735379</v>
      </c>
      <c r="D11" s="7">
        <v>2.1160000000000001</v>
      </c>
      <c r="E11">
        <f t="shared" si="0"/>
        <v>0</v>
      </c>
      <c r="F11">
        <f t="shared" si="1"/>
        <v>1</v>
      </c>
      <c r="G11">
        <f t="shared" si="2"/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 t="s">
        <v>12</v>
      </c>
      <c r="U11" s="4" t="s">
        <v>13</v>
      </c>
      <c r="V11" s="4" t="s">
        <v>14</v>
      </c>
      <c r="W11" s="4" t="s">
        <v>15</v>
      </c>
      <c r="X11" s="4" t="s">
        <v>16</v>
      </c>
    </row>
    <row r="12" spans="1:27">
      <c r="A12">
        <v>3</v>
      </c>
      <c r="B12">
        <v>1982</v>
      </c>
      <c r="C12" s="7">
        <v>1.6317436695098799</v>
      </c>
      <c r="D12" s="7">
        <v>2.5</v>
      </c>
      <c r="E12">
        <f t="shared" si="0"/>
        <v>0</v>
      </c>
      <c r="F12">
        <f t="shared" si="1"/>
        <v>0</v>
      </c>
      <c r="G12">
        <f t="shared" si="2"/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2" t="s">
        <v>8</v>
      </c>
      <c r="T12" s="2">
        <v>13</v>
      </c>
      <c r="U12" s="2">
        <v>5.1347922110471149</v>
      </c>
      <c r="V12" s="2">
        <v>0.39498401623439344</v>
      </c>
      <c r="W12" s="2">
        <v>6.1063565672309386</v>
      </c>
      <c r="X12" s="2">
        <v>4.6670716005710084E-5</v>
      </c>
    </row>
    <row r="13" spans="1:27">
      <c r="A13">
        <v>3</v>
      </c>
      <c r="B13">
        <v>1983</v>
      </c>
      <c r="C13" s="7">
        <v>1.9982287883758501</v>
      </c>
      <c r="D13" s="7">
        <v>2.4740000000000002</v>
      </c>
      <c r="E13">
        <f t="shared" si="0"/>
        <v>0</v>
      </c>
      <c r="F13">
        <f t="shared" si="1"/>
        <v>0</v>
      </c>
      <c r="G13">
        <f t="shared" si="2"/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2" t="s">
        <v>9</v>
      </c>
      <c r="T13" s="2">
        <v>26</v>
      </c>
      <c r="U13" s="2">
        <v>1.6817859076891737</v>
      </c>
      <c r="V13" s="2">
        <v>6.4684073372660522E-2</v>
      </c>
      <c r="W13" s="2"/>
      <c r="X13" s="2"/>
    </row>
    <row r="14" spans="1:27" ht="13.5" thickBot="1">
      <c r="A14">
        <v>4</v>
      </c>
      <c r="B14">
        <v>1980</v>
      </c>
      <c r="C14" s="7">
        <v>1.894115</v>
      </c>
      <c r="D14" s="7">
        <v>1.8640000000000001</v>
      </c>
      <c r="E14">
        <f t="shared" si="0"/>
        <v>1</v>
      </c>
      <c r="F14">
        <f t="shared" si="1"/>
        <v>0</v>
      </c>
      <c r="G14">
        <f t="shared" si="2"/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3" t="s">
        <v>10</v>
      </c>
      <c r="T14" s="3">
        <v>39</v>
      </c>
      <c r="U14" s="3">
        <v>6.8165781187362882</v>
      </c>
      <c r="V14" s="3"/>
      <c r="W14" s="3"/>
      <c r="X14" s="3"/>
    </row>
    <row r="15" spans="1:27" ht="13.5" thickBot="1">
      <c r="A15">
        <v>4</v>
      </c>
      <c r="B15">
        <v>1981</v>
      </c>
      <c r="C15" s="7">
        <v>1.47115933895111</v>
      </c>
      <c r="D15" s="7">
        <v>2.0209999999999999</v>
      </c>
      <c r="E15">
        <f t="shared" si="0"/>
        <v>0</v>
      </c>
      <c r="F15">
        <f t="shared" si="1"/>
        <v>1</v>
      </c>
      <c r="G15">
        <f t="shared" si="2"/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7">
      <c r="A16">
        <v>4</v>
      </c>
      <c r="B16">
        <v>1982</v>
      </c>
      <c r="C16" s="7">
        <v>1.4734975099563601</v>
      </c>
      <c r="D16" s="7">
        <v>2.274</v>
      </c>
      <c r="E16">
        <f t="shared" si="0"/>
        <v>0</v>
      </c>
      <c r="F16">
        <f t="shared" si="1"/>
        <v>0</v>
      </c>
      <c r="G16">
        <f t="shared" si="2"/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 t="s">
        <v>17</v>
      </c>
      <c r="U16" s="4" t="s">
        <v>5</v>
      </c>
      <c r="V16" s="4" t="s">
        <v>18</v>
      </c>
      <c r="W16" s="4" t="s">
        <v>19</v>
      </c>
      <c r="X16" s="4" t="s">
        <v>20</v>
      </c>
      <c r="Y16" s="4" t="s">
        <v>21</v>
      </c>
      <c r="Z16" s="4" t="s">
        <v>22</v>
      </c>
      <c r="AA16" s="4" t="s">
        <v>23</v>
      </c>
    </row>
    <row r="17" spans="1:27">
      <c r="A17">
        <v>4</v>
      </c>
      <c r="B17">
        <v>1983</v>
      </c>
      <c r="C17" s="7">
        <v>1.7409142255782999</v>
      </c>
      <c r="D17" s="7">
        <v>2.1120000000000001</v>
      </c>
      <c r="E17">
        <f t="shared" si="0"/>
        <v>0</v>
      </c>
      <c r="F17">
        <f t="shared" si="1"/>
        <v>0</v>
      </c>
      <c r="G17">
        <f t="shared" si="2"/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2" t="s">
        <v>11</v>
      </c>
      <c r="T17" s="2">
        <v>1.4876770634820626</v>
      </c>
      <c r="U17" s="2">
        <v>0.22895064636321563</v>
      </c>
      <c r="V17" s="2">
        <v>6.4978067854936636</v>
      </c>
      <c r="W17" s="2">
        <v>6.9030588812995937E-7</v>
      </c>
      <c r="X17" s="2">
        <v>1.0170622745023041</v>
      </c>
      <c r="Y17" s="2">
        <v>1.9582918524618211</v>
      </c>
      <c r="Z17" s="2">
        <v>1.0170622745023041</v>
      </c>
      <c r="AA17" s="2">
        <v>1.9582918524618211</v>
      </c>
    </row>
    <row r="18" spans="1:27">
      <c r="A18">
        <v>5</v>
      </c>
      <c r="B18">
        <v>1980</v>
      </c>
      <c r="C18" s="7">
        <v>1.94877481460571</v>
      </c>
      <c r="D18" s="7">
        <v>2.08</v>
      </c>
      <c r="E18">
        <f t="shared" si="0"/>
        <v>1</v>
      </c>
      <c r="F18">
        <f t="shared" si="1"/>
        <v>0</v>
      </c>
      <c r="G18">
        <f t="shared" si="2"/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S18" s="2" t="s">
        <v>35</v>
      </c>
      <c r="T18" s="2">
        <v>-0.12390380656764818</v>
      </c>
      <c r="U18" s="2">
        <v>0.1238718388111254</v>
      </c>
      <c r="V18" s="2">
        <v>-1.000258071219654</v>
      </c>
      <c r="W18" s="2">
        <v>0.32640451045566554</v>
      </c>
      <c r="X18" s="2">
        <v>-0.37852601536521446</v>
      </c>
      <c r="Y18" s="2">
        <v>0.13071840222991807</v>
      </c>
      <c r="Z18" s="2">
        <v>-0.37852601536521446</v>
      </c>
      <c r="AA18" s="2">
        <v>0.13071840222991807</v>
      </c>
    </row>
    <row r="19" spans="1:27">
      <c r="A19">
        <v>5</v>
      </c>
      <c r="B19">
        <v>1981</v>
      </c>
      <c r="C19" s="7">
        <v>1.96225929260253</v>
      </c>
      <c r="D19" s="7">
        <v>2.08</v>
      </c>
      <c r="E19">
        <f t="shared" si="0"/>
        <v>0</v>
      </c>
      <c r="F19">
        <f t="shared" si="1"/>
        <v>1</v>
      </c>
      <c r="G19">
        <f t="shared" si="2"/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S19" s="2" t="s">
        <v>29</v>
      </c>
      <c r="T19" s="2">
        <v>-0.34359140847728992</v>
      </c>
      <c r="U19" s="2">
        <v>0.11408539697456149</v>
      </c>
      <c r="V19" s="2">
        <v>-3.0117036675070969</v>
      </c>
      <c r="W19" s="2">
        <v>5.7204717298114296E-3</v>
      </c>
      <c r="X19" s="2">
        <v>-0.57809729817754885</v>
      </c>
      <c r="Y19" s="2">
        <v>-0.10908551877703096</v>
      </c>
      <c r="Z19" s="2">
        <v>-0.57809729817754885</v>
      </c>
      <c r="AA19" s="2">
        <v>-0.10908551877703096</v>
      </c>
    </row>
    <row r="20" spans="1:27">
      <c r="A20">
        <v>5</v>
      </c>
      <c r="B20">
        <v>1982</v>
      </c>
      <c r="C20" s="7">
        <v>1.96329677104949</v>
      </c>
      <c r="D20" s="7">
        <v>2.6389999999999998</v>
      </c>
      <c r="E20">
        <f t="shared" si="0"/>
        <v>0</v>
      </c>
      <c r="F20">
        <f t="shared" si="1"/>
        <v>0</v>
      </c>
      <c r="G20">
        <f t="shared" si="2"/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S20" s="2" t="s">
        <v>30</v>
      </c>
      <c r="T20" s="2">
        <v>-0.12185389335237416</v>
      </c>
      <c r="U20" s="2">
        <v>0.11377187754515919</v>
      </c>
      <c r="V20" s="2">
        <v>-1.07103702585911</v>
      </c>
      <c r="W20" s="2">
        <v>0.29399475022997434</v>
      </c>
      <c r="X20" s="2">
        <v>-0.35571533464223143</v>
      </c>
      <c r="Y20" s="2">
        <v>0.11200754793748309</v>
      </c>
      <c r="Z20" s="2">
        <v>-0.35571533464223143</v>
      </c>
      <c r="AA20" s="2">
        <v>0.11200754793748309</v>
      </c>
    </row>
    <row r="21" spans="1:27">
      <c r="A21">
        <v>5</v>
      </c>
      <c r="B21">
        <v>1983</v>
      </c>
      <c r="C21" s="7">
        <v>2.2025156021118102</v>
      </c>
      <c r="D21" s="7">
        <v>2.2229999999999999</v>
      </c>
      <c r="E21">
        <f t="shared" si="0"/>
        <v>0</v>
      </c>
      <c r="F21">
        <f t="shared" si="1"/>
        <v>0</v>
      </c>
      <c r="G21">
        <f t="shared" si="2"/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S21" s="2" t="s">
        <v>31</v>
      </c>
      <c r="T21" s="2">
        <v>-9.3135442350860978E-2</v>
      </c>
      <c r="U21" s="2">
        <v>0.11374361573091625</v>
      </c>
      <c r="V21" s="2">
        <v>-0.81881907615098048</v>
      </c>
      <c r="W21" s="2">
        <v>0.4203317918180407</v>
      </c>
      <c r="X21" s="2">
        <v>-0.32693879065012221</v>
      </c>
      <c r="Y21" s="2">
        <v>0.14066790594840028</v>
      </c>
      <c r="Z21" s="2">
        <v>-0.32693879065012221</v>
      </c>
      <c r="AA21" s="2">
        <v>0.14066790594840028</v>
      </c>
    </row>
    <row r="22" spans="1:27">
      <c r="A22">
        <v>6</v>
      </c>
      <c r="B22">
        <v>1980</v>
      </c>
      <c r="C22" s="7">
        <v>0.25855487585067699</v>
      </c>
      <c r="D22" s="7">
        <v>1.0249999999999999</v>
      </c>
      <c r="E22">
        <f t="shared" si="0"/>
        <v>1</v>
      </c>
      <c r="F22">
        <f t="shared" si="1"/>
        <v>0</v>
      </c>
      <c r="G22">
        <f t="shared" si="2"/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S22" s="2" t="s">
        <v>45</v>
      </c>
      <c r="T22" s="2">
        <v>0.44642698699914451</v>
      </c>
      <c r="U22" s="2">
        <v>0.24166838925530024</v>
      </c>
      <c r="V22" s="2">
        <v>1.8472709168741792</v>
      </c>
      <c r="W22" s="2">
        <v>7.6117956229464628E-2</v>
      </c>
      <c r="X22" s="2">
        <v>-5.0329496631967618E-2</v>
      </c>
      <c r="Y22" s="2">
        <v>0.94318347063025665</v>
      </c>
      <c r="Z22" s="2">
        <v>-5.0329496631967618E-2</v>
      </c>
      <c r="AA22" s="2">
        <v>0.94318347063025665</v>
      </c>
    </row>
    <row r="23" spans="1:27">
      <c r="A23">
        <v>6</v>
      </c>
      <c r="B23">
        <v>1981</v>
      </c>
      <c r="C23" s="7">
        <v>1.3199716806411701</v>
      </c>
      <c r="D23" s="7">
        <v>1.496</v>
      </c>
      <c r="E23">
        <f t="shared" si="0"/>
        <v>0</v>
      </c>
      <c r="F23">
        <f t="shared" si="1"/>
        <v>1</v>
      </c>
      <c r="G23">
        <f t="shared" si="2"/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S23" s="2" t="s">
        <v>46</v>
      </c>
      <c r="T23" s="2">
        <v>0.58636214667269393</v>
      </c>
      <c r="U23" s="2">
        <v>0.22711505908022991</v>
      </c>
      <c r="V23" s="2">
        <v>2.5817845326828706</v>
      </c>
      <c r="W23" s="2">
        <v>1.5817435833911306E-2</v>
      </c>
      <c r="X23" s="2">
        <v>0.11952046135330158</v>
      </c>
      <c r="Y23" s="2">
        <v>1.0532038319920862</v>
      </c>
      <c r="Z23" s="2">
        <v>0.11952046135330158</v>
      </c>
      <c r="AA23" s="2">
        <v>1.0532038319920862</v>
      </c>
    </row>
    <row r="24" spans="1:27">
      <c r="A24">
        <v>6</v>
      </c>
      <c r="B24">
        <v>1982</v>
      </c>
      <c r="C24" s="7">
        <v>1.46208524703979</v>
      </c>
      <c r="D24" s="7">
        <v>1.3939999999999999</v>
      </c>
      <c r="E24">
        <f t="shared" si="0"/>
        <v>0</v>
      </c>
      <c r="F24">
        <f t="shared" si="1"/>
        <v>0</v>
      </c>
      <c r="G24">
        <f t="shared" si="2"/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S24" s="2" t="s">
        <v>47</v>
      </c>
      <c r="T24" s="2">
        <v>0.66415208338391929</v>
      </c>
      <c r="U24" s="2">
        <v>0.21395765286024923</v>
      </c>
      <c r="V24" s="2">
        <v>3.1041286652070523</v>
      </c>
      <c r="W24" s="2">
        <v>4.564136833533643E-3</v>
      </c>
      <c r="X24" s="2">
        <v>0.22435583362059802</v>
      </c>
      <c r="Y24" s="2">
        <v>1.1039483331472406</v>
      </c>
      <c r="Z24" s="2">
        <v>0.22435583362059802</v>
      </c>
      <c r="AA24" s="2">
        <v>1.1039483331472406</v>
      </c>
    </row>
    <row r="25" spans="1:27">
      <c r="A25">
        <v>6</v>
      </c>
      <c r="B25">
        <v>1983</v>
      </c>
      <c r="C25" s="7">
        <v>1.3202868700027399</v>
      </c>
      <c r="D25" s="7">
        <v>2.9239999999999999</v>
      </c>
      <c r="E25">
        <f t="shared" si="0"/>
        <v>0</v>
      </c>
      <c r="F25">
        <f t="shared" si="1"/>
        <v>0</v>
      </c>
      <c r="G25">
        <f t="shared" si="2"/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S25" s="2" t="s">
        <v>48</v>
      </c>
      <c r="T25" s="2">
        <v>0.55309173721476623</v>
      </c>
      <c r="U25" s="2">
        <v>0.19693943553591242</v>
      </c>
      <c r="V25" s="2">
        <v>2.8084356782565698</v>
      </c>
      <c r="W25" s="2">
        <v>9.3208530559759136E-3</v>
      </c>
      <c r="X25" s="2">
        <v>0.14827693381171703</v>
      </c>
      <c r="Y25" s="2">
        <v>0.95790654061781544</v>
      </c>
      <c r="Z25" s="2">
        <v>0.14827693381171703</v>
      </c>
      <c r="AA25" s="2">
        <v>0.95790654061781544</v>
      </c>
    </row>
    <row r="26" spans="1:27">
      <c r="A26">
        <v>7</v>
      </c>
      <c r="B26">
        <v>1980</v>
      </c>
      <c r="C26" s="7">
        <v>1.7372854948043801</v>
      </c>
      <c r="D26" s="7">
        <v>3.1150000000000002</v>
      </c>
      <c r="E26">
        <f t="shared" si="0"/>
        <v>1</v>
      </c>
      <c r="F26">
        <f t="shared" si="1"/>
        <v>0</v>
      </c>
      <c r="G26">
        <f t="shared" si="2"/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S26" s="2" t="s">
        <v>49</v>
      </c>
      <c r="T26" s="2">
        <v>0.95064477836878436</v>
      </c>
      <c r="U26" s="2">
        <v>0.2075081840286542</v>
      </c>
      <c r="V26" s="2">
        <v>4.5812399294936368</v>
      </c>
      <c r="W26" s="2">
        <v>1.0152783969666948E-4</v>
      </c>
      <c r="X26" s="2">
        <v>0.52410560152238095</v>
      </c>
      <c r="Y26" s="2">
        <v>1.3771839552151879</v>
      </c>
      <c r="Z26" s="2">
        <v>0.52410560152238095</v>
      </c>
      <c r="AA26" s="2">
        <v>1.3771839552151879</v>
      </c>
    </row>
    <row r="27" spans="1:27">
      <c r="A27">
        <v>7</v>
      </c>
      <c r="B27">
        <v>1981</v>
      </c>
      <c r="C27" s="7">
        <v>1.989601</v>
      </c>
      <c r="D27" s="7">
        <v>2.7349999999999999</v>
      </c>
      <c r="E27">
        <f t="shared" si="0"/>
        <v>0</v>
      </c>
      <c r="F27">
        <f t="shared" si="1"/>
        <v>1</v>
      </c>
      <c r="G27">
        <f t="shared" si="2"/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S27" s="2" t="s">
        <v>50</v>
      </c>
      <c r="T27" s="2">
        <v>-4.5962675774300278E-2</v>
      </c>
      <c r="U27" s="2">
        <v>0.18339162095203004</v>
      </c>
      <c r="V27" s="2">
        <v>-0.2506258221378761</v>
      </c>
      <c r="W27" s="2">
        <v>0.80407339491017216</v>
      </c>
      <c r="X27" s="2">
        <v>-0.42292954774405761</v>
      </c>
      <c r="Y27" s="2">
        <v>0.33100419619545701</v>
      </c>
      <c r="Z27" s="2">
        <v>-0.42292954774405761</v>
      </c>
      <c r="AA27" s="2">
        <v>0.33100419619545701</v>
      </c>
    </row>
    <row r="28" spans="1:27">
      <c r="A28">
        <v>7</v>
      </c>
      <c r="B28">
        <v>1982</v>
      </c>
      <c r="C28" s="7">
        <v>2.1899168491363499</v>
      </c>
      <c r="D28" s="7">
        <v>2.39</v>
      </c>
      <c r="E28">
        <f t="shared" si="0"/>
        <v>0</v>
      </c>
      <c r="F28">
        <f t="shared" si="1"/>
        <v>0</v>
      </c>
      <c r="G28">
        <f t="shared" si="2"/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S28" s="2" t="s">
        <v>51</v>
      </c>
      <c r="T28" s="2">
        <v>0.92276034351285074</v>
      </c>
      <c r="U28" s="2">
        <v>0.23532397839717992</v>
      </c>
      <c r="V28" s="2">
        <v>3.9212338232503252</v>
      </c>
      <c r="W28" s="2">
        <v>5.739265660984293E-4</v>
      </c>
      <c r="X28" s="2">
        <v>0.43904498304353323</v>
      </c>
      <c r="Y28" s="2">
        <v>1.4064757039821683</v>
      </c>
      <c r="Z28" s="2">
        <v>0.43904498304353323</v>
      </c>
      <c r="AA28" s="2">
        <v>1.4064757039821683</v>
      </c>
    </row>
    <row r="29" spans="1:27">
      <c r="A29">
        <v>7</v>
      </c>
      <c r="B29">
        <v>1983</v>
      </c>
      <c r="C29" s="7">
        <v>1.85546326637268</v>
      </c>
      <c r="D29" s="7">
        <v>2.34</v>
      </c>
      <c r="E29">
        <f t="shared" si="0"/>
        <v>0</v>
      </c>
      <c r="F29">
        <f t="shared" si="1"/>
        <v>0</v>
      </c>
      <c r="G29">
        <f t="shared" si="2"/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S29" s="2" t="s">
        <v>52</v>
      </c>
      <c r="T29" s="2">
        <v>6.8654926268627098E-2</v>
      </c>
      <c r="U29" s="2">
        <v>0.19407543160398386</v>
      </c>
      <c r="V29" s="2">
        <v>0.3537538250009889</v>
      </c>
      <c r="W29" s="2">
        <v>0.72637596050938202</v>
      </c>
      <c r="X29" s="2">
        <v>-0.33027283279769859</v>
      </c>
      <c r="Y29" s="2">
        <v>0.46758268533495284</v>
      </c>
      <c r="Z29" s="2">
        <v>-0.33027283279769859</v>
      </c>
      <c r="AA29" s="2">
        <v>0.46758268533495284</v>
      </c>
    </row>
    <row r="30" spans="1:27" ht="12.75" customHeight="1" thickBot="1">
      <c r="A30">
        <v>8</v>
      </c>
      <c r="B30">
        <v>1980</v>
      </c>
      <c r="C30" s="7">
        <v>1.20873534679412</v>
      </c>
      <c r="D30" s="7">
        <v>1.8759999999999999</v>
      </c>
      <c r="E30">
        <f t="shared" si="0"/>
        <v>1</v>
      </c>
      <c r="F30">
        <f t="shared" si="1"/>
        <v>0</v>
      </c>
      <c r="G30">
        <f t="shared" si="2"/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S30" s="3" t="s">
        <v>53</v>
      </c>
      <c r="T30" s="3">
        <v>-8.7643193107542497E-2</v>
      </c>
      <c r="U30" s="3">
        <v>0.18013257091287355</v>
      </c>
      <c r="V30" s="3">
        <v>-0.48654828309719583</v>
      </c>
      <c r="W30" s="3">
        <v>0.63065472507640541</v>
      </c>
      <c r="X30" s="3">
        <v>-0.45791099184551293</v>
      </c>
      <c r="Y30" s="3">
        <v>0.28262460563042796</v>
      </c>
      <c r="Z30" s="3">
        <v>-0.45791099184551293</v>
      </c>
      <c r="AA30" s="3">
        <v>0.28262460563042796</v>
      </c>
    </row>
    <row r="31" spans="1:27">
      <c r="A31">
        <v>8</v>
      </c>
      <c r="B31">
        <v>1981</v>
      </c>
      <c r="C31" s="7">
        <v>1.1940397024154601</v>
      </c>
      <c r="D31" s="7">
        <v>2.327</v>
      </c>
      <c r="E31">
        <f t="shared" si="0"/>
        <v>0</v>
      </c>
      <c r="F31">
        <f t="shared" si="1"/>
        <v>1</v>
      </c>
      <c r="G31">
        <f t="shared" si="2"/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</row>
    <row r="32" spans="1:27">
      <c r="A32">
        <v>8</v>
      </c>
      <c r="B32">
        <v>1982</v>
      </c>
      <c r="C32" s="7">
        <v>1.1704405546188299</v>
      </c>
      <c r="D32" s="7">
        <v>2.0059999999999998</v>
      </c>
      <c r="E32">
        <f t="shared" si="0"/>
        <v>0</v>
      </c>
      <c r="F32">
        <f t="shared" si="1"/>
        <v>0</v>
      </c>
      <c r="G32">
        <f t="shared" si="2"/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>
      <c r="A33">
        <v>8</v>
      </c>
      <c r="B33">
        <v>1983</v>
      </c>
      <c r="C33" s="7">
        <v>1.0979645252227701</v>
      </c>
      <c r="D33" s="7">
        <v>1.8260000000000001</v>
      </c>
      <c r="E33">
        <f t="shared" si="0"/>
        <v>0</v>
      </c>
      <c r="F33">
        <f t="shared" si="1"/>
        <v>0</v>
      </c>
      <c r="G33">
        <f t="shared" si="2"/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</row>
    <row r="34" spans="1:17">
      <c r="A34">
        <v>9</v>
      </c>
      <c r="B34">
        <v>1980</v>
      </c>
      <c r="C34" s="7">
        <v>0.50247013568878096</v>
      </c>
      <c r="D34" s="7">
        <v>1.8740000000000001</v>
      </c>
      <c r="E34">
        <f t="shared" si="0"/>
        <v>1</v>
      </c>
      <c r="F34">
        <f t="shared" si="1"/>
        <v>0</v>
      </c>
      <c r="G34">
        <f t="shared" si="2"/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</row>
    <row r="35" spans="1:17">
      <c r="A35">
        <v>9</v>
      </c>
      <c r="B35">
        <v>1981</v>
      </c>
      <c r="C35" s="7">
        <v>1.0649123191833501</v>
      </c>
      <c r="D35" s="7">
        <v>1.71</v>
      </c>
      <c r="E35">
        <f t="shared" si="0"/>
        <v>0</v>
      </c>
      <c r="F35">
        <f t="shared" si="1"/>
        <v>1</v>
      </c>
      <c r="G35">
        <f t="shared" si="2"/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>
      <c r="A36">
        <v>9</v>
      </c>
      <c r="B36">
        <v>1982</v>
      </c>
      <c r="C36" s="7">
        <v>1.1894979999999999</v>
      </c>
      <c r="D36" s="7">
        <v>1.488</v>
      </c>
      <c r="E36">
        <f t="shared" si="0"/>
        <v>0</v>
      </c>
      <c r="F36">
        <f t="shared" si="1"/>
        <v>0</v>
      </c>
      <c r="G36">
        <f t="shared" si="2"/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9</v>
      </c>
      <c r="B37">
        <v>1983</v>
      </c>
      <c r="C37" s="7">
        <v>1.53988850116729</v>
      </c>
      <c r="D37" s="7">
        <v>0.93899999999999995</v>
      </c>
      <c r="E37">
        <f t="shared" si="0"/>
        <v>0</v>
      </c>
      <c r="F37">
        <f t="shared" si="1"/>
        <v>0</v>
      </c>
      <c r="G37">
        <f t="shared" si="2"/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>
      <c r="A38">
        <v>10</v>
      </c>
      <c r="B38">
        <v>1980</v>
      </c>
      <c r="C38" s="7">
        <v>1.0052939999999999</v>
      </c>
      <c r="D38" s="7">
        <v>1.296</v>
      </c>
      <c r="E38">
        <f t="shared" si="0"/>
        <v>1</v>
      </c>
      <c r="F38">
        <f t="shared" si="1"/>
        <v>0</v>
      </c>
      <c r="G38">
        <f t="shared" si="2"/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>
        <v>10</v>
      </c>
      <c r="B39">
        <v>1981</v>
      </c>
      <c r="C39" s="7">
        <v>0.93768739999999995</v>
      </c>
      <c r="D39" s="7">
        <v>1.9419999999999999</v>
      </c>
      <c r="E39">
        <f t="shared" si="0"/>
        <v>0</v>
      </c>
      <c r="F39">
        <f t="shared" si="1"/>
        <v>1</v>
      </c>
      <c r="G39">
        <f t="shared" si="2"/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>
      <c r="A40">
        <v>10</v>
      </c>
      <c r="B40">
        <v>1982</v>
      </c>
      <c r="C40" s="7">
        <v>1.36748766899108</v>
      </c>
      <c r="D40" s="7">
        <v>1.2450000000000001</v>
      </c>
      <c r="E40">
        <f t="shared" si="0"/>
        <v>0</v>
      </c>
      <c r="F40">
        <f t="shared" si="1"/>
        <v>0</v>
      </c>
      <c r="G40">
        <f t="shared" si="2"/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>
      <c r="A41">
        <v>10</v>
      </c>
      <c r="B41">
        <v>1983</v>
      </c>
      <c r="C41" s="7">
        <v>1.3780087232589699</v>
      </c>
      <c r="D41" s="7">
        <v>1.196</v>
      </c>
      <c r="E41">
        <f t="shared" si="0"/>
        <v>0</v>
      </c>
      <c r="F41">
        <f t="shared" si="1"/>
        <v>0</v>
      </c>
      <c r="G41">
        <f t="shared" si="2"/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zoomScaleNormal="100" workbookViewId="0"/>
  </sheetViews>
  <sheetFormatPr defaultRowHeight="12.75"/>
  <sheetData>
    <row r="1" spans="1:24">
      <c r="A1" s="1" t="s">
        <v>32</v>
      </c>
      <c r="B1" s="1" t="s">
        <v>0</v>
      </c>
      <c r="C1" s="1" t="s">
        <v>34</v>
      </c>
      <c r="D1" s="1" t="s">
        <v>35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/>
      <c r="P1" t="s">
        <v>39</v>
      </c>
    </row>
    <row r="2" spans="1:24" ht="13.5" thickBot="1">
      <c r="A2">
        <v>1</v>
      </c>
      <c r="B2">
        <v>1980</v>
      </c>
      <c r="C2" s="7">
        <v>1.1975401639938299</v>
      </c>
      <c r="D2" s="7">
        <v>2.6720000000000002</v>
      </c>
      <c r="E2">
        <f>$B2</f>
        <v>1980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4">
      <c r="A3">
        <v>1</v>
      </c>
      <c r="B3">
        <v>1981</v>
      </c>
      <c r="C3" s="7">
        <v>1.8530599999999999</v>
      </c>
      <c r="D3" s="7">
        <v>2.3199999999999998</v>
      </c>
      <c r="E3">
        <f>$B3</f>
        <v>1981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s="5" t="s">
        <v>1</v>
      </c>
      <c r="Q3" s="5"/>
    </row>
    <row r="4" spans="1:24">
      <c r="A4">
        <v>1</v>
      </c>
      <c r="B4">
        <v>1982</v>
      </c>
      <c r="C4" s="7">
        <v>1.3444616794586099</v>
      </c>
      <c r="D4" s="7">
        <v>2.94</v>
      </c>
      <c r="E4">
        <f>$B4</f>
        <v>1982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s="2" t="s">
        <v>2</v>
      </c>
      <c r="Q4" s="2">
        <v>0.86152934440257589</v>
      </c>
    </row>
    <row r="5" spans="1:24">
      <c r="A5">
        <v>1</v>
      </c>
      <c r="B5">
        <v>1983</v>
      </c>
      <c r="C5" s="7">
        <v>1.4332133531570399</v>
      </c>
      <c r="D5" s="7">
        <v>2.96</v>
      </c>
      <c r="E5">
        <f>$B5</f>
        <v>1983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s="2" t="s">
        <v>3</v>
      </c>
      <c r="Q5" s="2">
        <v>0.74223281126673213</v>
      </c>
    </row>
    <row r="6" spans="1:24">
      <c r="A6">
        <v>2</v>
      </c>
      <c r="B6">
        <v>1980</v>
      </c>
      <c r="C6" s="7">
        <v>1.6759624481201101</v>
      </c>
      <c r="D6" s="7">
        <v>2.484</v>
      </c>
      <c r="E6">
        <v>0</v>
      </c>
      <c r="F6">
        <f>$B6</f>
        <v>1980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s="2" t="s">
        <v>4</v>
      </c>
      <c r="Q6" s="2">
        <v>0.64096712997866256</v>
      </c>
    </row>
    <row r="7" spans="1:24">
      <c r="A7">
        <v>2</v>
      </c>
      <c r="B7">
        <v>1981</v>
      </c>
      <c r="C7" s="7">
        <v>1.51839816570282</v>
      </c>
      <c r="D7" s="7">
        <v>2.8039999999999998</v>
      </c>
      <c r="E7">
        <v>0</v>
      </c>
      <c r="F7">
        <f>$B7</f>
        <v>1981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s="2" t="s">
        <v>5</v>
      </c>
      <c r="Q7" s="2">
        <v>0.25050592938857619</v>
      </c>
    </row>
    <row r="8" spans="1:24" ht="13.5" thickBot="1">
      <c r="A8">
        <v>2</v>
      </c>
      <c r="B8">
        <v>1982</v>
      </c>
      <c r="C8" s="7">
        <v>1.5591905117034901</v>
      </c>
      <c r="D8" s="7">
        <v>2.5299999999999998</v>
      </c>
      <c r="E8">
        <v>0</v>
      </c>
      <c r="F8">
        <f>$B8</f>
        <v>1982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s="3" t="s">
        <v>6</v>
      </c>
      <c r="Q8" s="3">
        <v>40</v>
      </c>
    </row>
    <row r="9" spans="1:24">
      <c r="A9">
        <v>2</v>
      </c>
      <c r="B9">
        <v>1983</v>
      </c>
      <c r="C9" s="7">
        <v>1.7254101037979099</v>
      </c>
      <c r="D9" s="7">
        <v>2.34</v>
      </c>
      <c r="E9">
        <v>0</v>
      </c>
      <c r="F9">
        <f>$B9</f>
        <v>1983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24" ht="13.5" thickBot="1">
      <c r="A10">
        <v>3</v>
      </c>
      <c r="B10">
        <v>1980</v>
      </c>
      <c r="C10" s="7">
        <v>1.51596271991729</v>
      </c>
      <c r="D10" s="7">
        <v>2.3319999999999999</v>
      </c>
      <c r="E10">
        <v>0</v>
      </c>
      <c r="F10">
        <v>0</v>
      </c>
      <c r="G10">
        <f>$B10</f>
        <v>1980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7</v>
      </c>
    </row>
    <row r="11" spans="1:24">
      <c r="A11">
        <v>3</v>
      </c>
      <c r="B11">
        <v>1981</v>
      </c>
      <c r="C11" s="7">
        <v>1.735379</v>
      </c>
      <c r="D11" s="7">
        <v>2.1160000000000001</v>
      </c>
      <c r="E11">
        <v>0</v>
      </c>
      <c r="F11">
        <v>0</v>
      </c>
      <c r="G11">
        <f>$B11</f>
        <v>1981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s="4"/>
      <c r="Q11" s="4" t="s">
        <v>12</v>
      </c>
      <c r="R11" s="4" t="s">
        <v>13</v>
      </c>
      <c r="S11" s="4" t="s">
        <v>14</v>
      </c>
      <c r="T11" s="4" t="s">
        <v>15</v>
      </c>
      <c r="U11" s="4" t="s">
        <v>16</v>
      </c>
    </row>
    <row r="12" spans="1:24">
      <c r="A12">
        <v>3</v>
      </c>
      <c r="B12">
        <v>1982</v>
      </c>
      <c r="C12" s="7">
        <v>1.6317436695098799</v>
      </c>
      <c r="D12" s="7">
        <v>2.5</v>
      </c>
      <c r="E12">
        <v>0</v>
      </c>
      <c r="F12">
        <v>0</v>
      </c>
      <c r="G12">
        <f>$B12</f>
        <v>1982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s="2" t="s">
        <v>8</v>
      </c>
      <c r="Q12" s="2">
        <v>11</v>
      </c>
      <c r="R12" s="2">
        <v>5.0594879402889283</v>
      </c>
      <c r="S12" s="2">
        <v>0.45995344911717528</v>
      </c>
      <c r="T12" s="2">
        <v>7.3295592527078322</v>
      </c>
      <c r="U12" s="2">
        <v>1.0104619257717516E-5</v>
      </c>
    </row>
    <row r="13" spans="1:24">
      <c r="A13">
        <v>3</v>
      </c>
      <c r="B13">
        <v>1983</v>
      </c>
      <c r="C13" s="7">
        <v>1.9982287883758501</v>
      </c>
      <c r="D13" s="7">
        <v>2.4740000000000002</v>
      </c>
      <c r="E13">
        <v>0</v>
      </c>
      <c r="F13">
        <v>0</v>
      </c>
      <c r="G13">
        <f>$B13</f>
        <v>1983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s="2" t="s">
        <v>9</v>
      </c>
      <c r="Q13" s="2">
        <v>28</v>
      </c>
      <c r="R13" s="2">
        <v>1.7570901784473605</v>
      </c>
      <c r="S13" s="2">
        <v>6.2753220658834305E-2</v>
      </c>
      <c r="T13" s="2"/>
      <c r="U13" s="2"/>
    </row>
    <row r="14" spans="1:24" ht="13.5" thickBot="1">
      <c r="A14">
        <v>4</v>
      </c>
      <c r="B14">
        <v>1980</v>
      </c>
      <c r="C14" s="7">
        <v>1.894115</v>
      </c>
      <c r="D14" s="7">
        <v>1.8640000000000001</v>
      </c>
      <c r="E14">
        <v>0</v>
      </c>
      <c r="F14">
        <v>0</v>
      </c>
      <c r="G14">
        <v>0</v>
      </c>
      <c r="H14">
        <f>$B14</f>
        <v>1980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s="3" t="s">
        <v>10</v>
      </c>
      <c r="Q14" s="3">
        <v>39</v>
      </c>
      <c r="R14" s="3">
        <v>6.816578118736289</v>
      </c>
      <c r="S14" s="3"/>
      <c r="T14" s="3"/>
      <c r="U14" s="3"/>
    </row>
    <row r="15" spans="1:24" ht="13.5" thickBot="1">
      <c r="A15">
        <v>4</v>
      </c>
      <c r="B15">
        <v>1981</v>
      </c>
      <c r="C15" s="7">
        <v>1.47115933895111</v>
      </c>
      <c r="D15" s="7">
        <v>2.0209999999999999</v>
      </c>
      <c r="E15">
        <v>0</v>
      </c>
      <c r="F15">
        <v>0</v>
      </c>
      <c r="G15">
        <v>0</v>
      </c>
      <c r="H15">
        <f>$B15</f>
        <v>1981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4">
      <c r="A16">
        <v>4</v>
      </c>
      <c r="B16">
        <v>1982</v>
      </c>
      <c r="C16" s="7">
        <v>1.4734975099563601</v>
      </c>
      <c r="D16" s="7">
        <v>2.274</v>
      </c>
      <c r="E16">
        <v>0</v>
      </c>
      <c r="F16">
        <v>0</v>
      </c>
      <c r="G16">
        <v>0</v>
      </c>
      <c r="H16">
        <f>$B16</f>
        <v>1982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s="4"/>
      <c r="Q16" s="4" t="s">
        <v>17</v>
      </c>
      <c r="R16" s="4" t="s">
        <v>5</v>
      </c>
      <c r="S16" s="4" t="s">
        <v>18</v>
      </c>
      <c r="T16" s="4" t="s">
        <v>19</v>
      </c>
      <c r="U16" s="4" t="s">
        <v>20</v>
      </c>
      <c r="V16" s="4" t="s">
        <v>21</v>
      </c>
      <c r="W16" s="4" t="s">
        <v>22</v>
      </c>
      <c r="X16" s="4" t="s">
        <v>23</v>
      </c>
    </row>
    <row r="17" spans="1:24">
      <c r="A17">
        <v>4</v>
      </c>
      <c r="B17">
        <v>1983</v>
      </c>
      <c r="C17" s="7">
        <v>1.7409142255782999</v>
      </c>
      <c r="D17" s="7">
        <v>2.1120000000000001</v>
      </c>
      <c r="E17">
        <v>0</v>
      </c>
      <c r="F17">
        <v>0</v>
      </c>
      <c r="G17">
        <v>0</v>
      </c>
      <c r="H17">
        <f>$B17</f>
        <v>1983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s="2" t="s">
        <v>11</v>
      </c>
      <c r="Q17" s="2">
        <v>-207.75761413278417</v>
      </c>
      <c r="R17" s="2">
        <v>70.346741819979428</v>
      </c>
      <c r="S17" s="2">
        <v>-2.9533366970206743</v>
      </c>
      <c r="T17" s="2">
        <v>6.3027028044710101E-3</v>
      </c>
      <c r="U17" s="2">
        <v>-351.85638057018321</v>
      </c>
      <c r="V17" s="2">
        <v>-63.658847695385106</v>
      </c>
      <c r="W17" s="2">
        <v>-351.85638057018321</v>
      </c>
      <c r="X17" s="2">
        <v>-63.658847695385106</v>
      </c>
    </row>
    <row r="18" spans="1:24">
      <c r="A18">
        <v>5</v>
      </c>
      <c r="B18">
        <v>1980</v>
      </c>
      <c r="C18" s="7">
        <v>1.94877481460571</v>
      </c>
      <c r="D18" s="7">
        <v>2.08</v>
      </c>
      <c r="E18">
        <v>0</v>
      </c>
      <c r="F18">
        <v>0</v>
      </c>
      <c r="G18">
        <v>0</v>
      </c>
      <c r="H18">
        <v>0</v>
      </c>
      <c r="I18">
        <f>$B18</f>
        <v>1980</v>
      </c>
      <c r="J18">
        <v>0</v>
      </c>
      <c r="K18">
        <v>0</v>
      </c>
      <c r="L18">
        <v>0</v>
      </c>
      <c r="M18">
        <v>0</v>
      </c>
      <c r="N18">
        <v>0</v>
      </c>
      <c r="P18" s="2" t="s">
        <v>35</v>
      </c>
      <c r="Q18" s="2">
        <v>-0.11253791910873673</v>
      </c>
      <c r="R18" s="2">
        <v>0.12154878608183084</v>
      </c>
      <c r="S18" s="2">
        <v>-0.92586625285564195</v>
      </c>
      <c r="T18" s="2">
        <v>0.36242732507593922</v>
      </c>
      <c r="U18" s="2">
        <v>-0.36151931729739628</v>
      </c>
      <c r="V18" s="2">
        <v>0.1364434790799228</v>
      </c>
      <c r="W18" s="2">
        <v>-0.36151931729739628</v>
      </c>
      <c r="X18" s="2">
        <v>0.1364434790799228</v>
      </c>
    </row>
    <row r="19" spans="1:24">
      <c r="A19">
        <v>5</v>
      </c>
      <c r="B19">
        <v>1981</v>
      </c>
      <c r="C19" s="7">
        <v>1.96225929260253</v>
      </c>
      <c r="D19" s="7">
        <v>2.08</v>
      </c>
      <c r="E19">
        <v>0</v>
      </c>
      <c r="F19">
        <v>0</v>
      </c>
      <c r="G19">
        <v>0</v>
      </c>
      <c r="H19">
        <v>0</v>
      </c>
      <c r="I19">
        <f>$B19</f>
        <v>1981</v>
      </c>
      <c r="J19">
        <v>0</v>
      </c>
      <c r="K19">
        <v>0</v>
      </c>
      <c r="L19">
        <v>0</v>
      </c>
      <c r="M19">
        <v>0</v>
      </c>
      <c r="N19">
        <v>0</v>
      </c>
      <c r="P19" s="2" t="s">
        <v>45</v>
      </c>
      <c r="Q19" s="2">
        <v>0.1057386222732664</v>
      </c>
      <c r="R19" s="2">
        <v>3.5513040842518946E-2</v>
      </c>
      <c r="S19" s="2">
        <v>2.9774589774545013</v>
      </c>
      <c r="T19" s="2">
        <v>5.9390969834903296E-3</v>
      </c>
      <c r="U19" s="2">
        <v>3.2993456748136932E-2</v>
      </c>
      <c r="V19" s="2">
        <v>0.17848378779839585</v>
      </c>
      <c r="W19" s="2">
        <v>3.2993456748136932E-2</v>
      </c>
      <c r="X19" s="2">
        <v>0.17848378779839585</v>
      </c>
    </row>
    <row r="20" spans="1:24">
      <c r="A20">
        <v>5</v>
      </c>
      <c r="B20">
        <v>1982</v>
      </c>
      <c r="C20" s="7">
        <v>1.96329677104949</v>
      </c>
      <c r="D20" s="7">
        <v>2.6389999999999998</v>
      </c>
      <c r="E20">
        <v>0</v>
      </c>
      <c r="F20">
        <v>0</v>
      </c>
      <c r="G20">
        <v>0</v>
      </c>
      <c r="H20">
        <v>0</v>
      </c>
      <c r="I20">
        <f>$B20</f>
        <v>1982</v>
      </c>
      <c r="J20">
        <v>0</v>
      </c>
      <c r="K20">
        <v>0</v>
      </c>
      <c r="L20">
        <v>0</v>
      </c>
      <c r="M20">
        <v>0</v>
      </c>
      <c r="N20">
        <v>0</v>
      </c>
      <c r="P20" s="2" t="s">
        <v>46</v>
      </c>
      <c r="Q20" s="2">
        <v>0.1058102874872872</v>
      </c>
      <c r="R20" s="2">
        <v>3.5512258679917925E-2</v>
      </c>
      <c r="S20" s="2">
        <v>2.9795425979796266</v>
      </c>
      <c r="T20" s="2">
        <v>5.9086416974325744E-3</v>
      </c>
      <c r="U20" s="2">
        <v>3.3066724149594481E-2</v>
      </c>
      <c r="V20" s="2">
        <v>0.17855385082497993</v>
      </c>
      <c r="W20" s="2">
        <v>3.3066724149594481E-2</v>
      </c>
      <c r="X20" s="2">
        <v>0.17855385082497993</v>
      </c>
    </row>
    <row r="21" spans="1:24">
      <c r="A21">
        <v>5</v>
      </c>
      <c r="B21">
        <v>1983</v>
      </c>
      <c r="C21" s="7">
        <v>2.2025156021118102</v>
      </c>
      <c r="D21" s="7">
        <v>2.2229999999999999</v>
      </c>
      <c r="E21">
        <v>0</v>
      </c>
      <c r="F21">
        <v>0</v>
      </c>
      <c r="G21">
        <v>0</v>
      </c>
      <c r="H21">
        <v>0</v>
      </c>
      <c r="I21">
        <f>$B21</f>
        <v>1983</v>
      </c>
      <c r="J21">
        <v>0</v>
      </c>
      <c r="K21">
        <v>0</v>
      </c>
      <c r="L21">
        <v>0</v>
      </c>
      <c r="M21">
        <v>0</v>
      </c>
      <c r="N21">
        <v>0</v>
      </c>
      <c r="P21" s="2" t="s">
        <v>47</v>
      </c>
      <c r="Q21" s="2">
        <v>0.10585064317600318</v>
      </c>
      <c r="R21" s="2">
        <v>3.5511478947261213E-2</v>
      </c>
      <c r="S21" s="2">
        <v>2.9807444328974309</v>
      </c>
      <c r="T21" s="2">
        <v>5.8911425429235484E-3</v>
      </c>
      <c r="U21" s="2">
        <v>3.3108677048232005E-2</v>
      </c>
      <c r="V21" s="2">
        <v>0.17859260930377435</v>
      </c>
      <c r="W21" s="2">
        <v>3.3108677048232005E-2</v>
      </c>
      <c r="X21" s="2">
        <v>0.17859260930377435</v>
      </c>
    </row>
    <row r="22" spans="1:24">
      <c r="A22">
        <v>6</v>
      </c>
      <c r="B22">
        <v>1980</v>
      </c>
      <c r="C22" s="7">
        <v>0.25855487585067699</v>
      </c>
      <c r="D22" s="7">
        <v>1.0249999999999999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f>$B22</f>
        <v>1980</v>
      </c>
      <c r="K22">
        <v>0</v>
      </c>
      <c r="L22">
        <v>0</v>
      </c>
      <c r="M22">
        <v>0</v>
      </c>
      <c r="N22">
        <v>0</v>
      </c>
      <c r="P22" s="2" t="s">
        <v>48</v>
      </c>
      <c r="Q22" s="2">
        <v>0.1057961884561379</v>
      </c>
      <c r="R22" s="2">
        <v>3.5510266127294014E-2</v>
      </c>
      <c r="S22" s="2">
        <v>2.9793127451337376</v>
      </c>
      <c r="T22" s="2">
        <v>5.9119940559976356E-3</v>
      </c>
      <c r="U22" s="2">
        <v>3.305670667741635E-2</v>
      </c>
      <c r="V22" s="2">
        <v>0.17853567023485944</v>
      </c>
      <c r="W22" s="2">
        <v>3.305670667741635E-2</v>
      </c>
      <c r="X22" s="2">
        <v>0.17853567023485944</v>
      </c>
    </row>
    <row r="23" spans="1:24">
      <c r="A23">
        <v>6</v>
      </c>
      <c r="B23">
        <v>1981</v>
      </c>
      <c r="C23" s="7">
        <v>1.3199716806411701</v>
      </c>
      <c r="D23" s="7">
        <v>1.496</v>
      </c>
      <c r="E23">
        <v>0</v>
      </c>
      <c r="F23">
        <v>0</v>
      </c>
      <c r="G23">
        <v>0</v>
      </c>
      <c r="H23">
        <v>0</v>
      </c>
      <c r="I23">
        <v>0</v>
      </c>
      <c r="J23">
        <f>$B23</f>
        <v>1981</v>
      </c>
      <c r="K23">
        <v>0</v>
      </c>
      <c r="L23">
        <v>0</v>
      </c>
      <c r="M23">
        <v>0</v>
      </c>
      <c r="N23">
        <v>0</v>
      </c>
      <c r="P23" s="2" t="s">
        <v>49</v>
      </c>
      <c r="Q23" s="2">
        <v>0.10599578262108791</v>
      </c>
      <c r="R23" s="2">
        <v>3.5511056503490124E-2</v>
      </c>
      <c r="S23" s="2">
        <v>2.9848670543122355</v>
      </c>
      <c r="T23" s="2">
        <v>5.831488868971892E-3</v>
      </c>
      <c r="U23" s="2">
        <v>3.3254681830142976E-2</v>
      </c>
      <c r="V23" s="2">
        <v>0.17873688341203287</v>
      </c>
      <c r="W23" s="2">
        <v>3.3254681830142976E-2</v>
      </c>
      <c r="X23" s="2">
        <v>0.17873688341203287</v>
      </c>
    </row>
    <row r="24" spans="1:24">
      <c r="A24">
        <v>6</v>
      </c>
      <c r="B24">
        <v>1982</v>
      </c>
      <c r="C24" s="7">
        <v>1.46208524703979</v>
      </c>
      <c r="D24" s="7">
        <v>1.3939999999999999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f>$B24</f>
        <v>1982</v>
      </c>
      <c r="K24">
        <v>0</v>
      </c>
      <c r="L24">
        <v>0</v>
      </c>
      <c r="M24">
        <v>0</v>
      </c>
      <c r="N24">
        <v>0</v>
      </c>
      <c r="P24" s="2" t="s">
        <v>50</v>
      </c>
      <c r="Q24" s="2">
        <v>0.10549605529985444</v>
      </c>
      <c r="R24" s="2">
        <v>3.550877055104007E-2</v>
      </c>
      <c r="S24" s="2">
        <v>2.9709858624424945</v>
      </c>
      <c r="T24" s="2">
        <v>6.0346648722126384E-3</v>
      </c>
      <c r="U24" s="2">
        <v>3.2759637070171974E-2</v>
      </c>
      <c r="V24" s="2">
        <v>0.17823247352953692</v>
      </c>
      <c r="W24" s="2">
        <v>3.2759637070171974E-2</v>
      </c>
      <c r="X24" s="2">
        <v>0.17823247352953692</v>
      </c>
    </row>
    <row r="25" spans="1:24">
      <c r="A25">
        <v>6</v>
      </c>
      <c r="B25">
        <v>1983</v>
      </c>
      <c r="C25" s="7">
        <v>1.3202868700027399</v>
      </c>
      <c r="D25" s="7">
        <v>2.9239999999999999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f>$B25</f>
        <v>1983</v>
      </c>
      <c r="K25">
        <v>0</v>
      </c>
      <c r="L25">
        <v>0</v>
      </c>
      <c r="M25">
        <v>0</v>
      </c>
      <c r="N25">
        <v>0</v>
      </c>
      <c r="P25" s="2" t="s">
        <v>51</v>
      </c>
      <c r="Q25" s="2">
        <v>0.10597945635759309</v>
      </c>
      <c r="R25" s="2">
        <v>3.5512707069316571E-2</v>
      </c>
      <c r="S25" s="2">
        <v>2.9842685929499497</v>
      </c>
      <c r="T25" s="2">
        <v>5.840112774254105E-3</v>
      </c>
      <c r="U25" s="2">
        <v>3.3234974535866046E-2</v>
      </c>
      <c r="V25" s="2">
        <v>0.17872393817932014</v>
      </c>
      <c r="W25" s="2">
        <v>3.3234974535866046E-2</v>
      </c>
      <c r="X25" s="2">
        <v>0.17872393817932014</v>
      </c>
    </row>
    <row r="26" spans="1:24">
      <c r="A26">
        <v>7</v>
      </c>
      <c r="B26">
        <v>1980</v>
      </c>
      <c r="C26" s="7">
        <v>1.7372854948043801</v>
      </c>
      <c r="D26" s="7">
        <v>3.1150000000000002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f>$B26</f>
        <v>1980</v>
      </c>
      <c r="L26">
        <v>0</v>
      </c>
      <c r="M26">
        <v>0</v>
      </c>
      <c r="N26">
        <v>0</v>
      </c>
      <c r="P26" s="2" t="s">
        <v>52</v>
      </c>
      <c r="Q26" s="2">
        <v>0.10555204508109274</v>
      </c>
      <c r="R26" s="2">
        <v>3.5510018132005917E-2</v>
      </c>
      <c r="S26" s="2">
        <v>2.9724582141498961</v>
      </c>
      <c r="T26" s="2">
        <v>6.0127999463941749E-3</v>
      </c>
      <c r="U26" s="2">
        <v>3.2813071297683724E-2</v>
      </c>
      <c r="V26" s="2">
        <v>0.17829101886450177</v>
      </c>
      <c r="W26" s="2">
        <v>3.2813071297683724E-2</v>
      </c>
      <c r="X26" s="2">
        <v>0.17829101886450177</v>
      </c>
    </row>
    <row r="27" spans="1:24">
      <c r="A27">
        <v>7</v>
      </c>
      <c r="B27">
        <v>1981</v>
      </c>
      <c r="C27" s="7">
        <v>1.989601</v>
      </c>
      <c r="D27" s="7">
        <v>2.7349999999999999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f>$B27</f>
        <v>1981</v>
      </c>
      <c r="L27">
        <v>0</v>
      </c>
      <c r="M27">
        <v>0</v>
      </c>
      <c r="N27">
        <v>0</v>
      </c>
      <c r="P27" s="2" t="s">
        <v>53</v>
      </c>
      <c r="Q27" s="2">
        <v>0.10547617405673528</v>
      </c>
      <c r="R27" s="2">
        <v>3.5507909002324929E-2</v>
      </c>
      <c r="S27" s="2">
        <v>2.9704980388968858</v>
      </c>
      <c r="T27" s="2">
        <v>6.0419258464579351E-3</v>
      </c>
      <c r="U27" s="2">
        <v>3.2741520629570545E-2</v>
      </c>
      <c r="V27" s="2">
        <v>0.17821082748389999</v>
      </c>
      <c r="W27" s="2">
        <v>3.2741520629570545E-2</v>
      </c>
      <c r="X27" s="2">
        <v>0.17821082748389999</v>
      </c>
    </row>
    <row r="28" spans="1:24" ht="13.5" thickBot="1">
      <c r="A28">
        <v>7</v>
      </c>
      <c r="B28">
        <v>1982</v>
      </c>
      <c r="C28" s="7">
        <v>2.1899168491363499</v>
      </c>
      <c r="D28" s="7">
        <v>2.39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f>$B28</f>
        <v>1982</v>
      </c>
      <c r="L28">
        <v>0</v>
      </c>
      <c r="M28">
        <v>0</v>
      </c>
      <c r="N28">
        <v>0</v>
      </c>
      <c r="P28" s="3" t="s">
        <v>54</v>
      </c>
      <c r="Q28" s="3">
        <v>0.10552083436640884</v>
      </c>
      <c r="R28" s="3">
        <v>3.5507566256733139E-2</v>
      </c>
      <c r="S28" s="3">
        <v>2.9717844811850322</v>
      </c>
      <c r="T28" s="3">
        <v>6.0227957633652036E-3</v>
      </c>
      <c r="U28" s="3">
        <v>3.2786883021752852E-2</v>
      </c>
      <c r="V28" s="3">
        <v>0.17825478571106484</v>
      </c>
      <c r="W28" s="3">
        <v>3.2786883021752852E-2</v>
      </c>
      <c r="X28" s="3">
        <v>0.17825478571106484</v>
      </c>
    </row>
    <row r="29" spans="1:24">
      <c r="A29">
        <v>7</v>
      </c>
      <c r="B29">
        <v>1983</v>
      </c>
      <c r="C29" s="7">
        <v>1.85546326637268</v>
      </c>
      <c r="D29" s="7">
        <v>2.34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f>$B29</f>
        <v>1983</v>
      </c>
      <c r="L29">
        <v>0</v>
      </c>
      <c r="M29">
        <v>0</v>
      </c>
      <c r="N29">
        <v>0</v>
      </c>
    </row>
    <row r="30" spans="1:24" ht="12.75" customHeight="1">
      <c r="A30">
        <v>8</v>
      </c>
      <c r="B30">
        <v>1980</v>
      </c>
      <c r="C30" s="7">
        <v>1.20873534679412</v>
      </c>
      <c r="D30" s="7">
        <v>1.8759999999999999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>$B30</f>
        <v>1980</v>
      </c>
      <c r="M30">
        <v>0</v>
      </c>
      <c r="N30">
        <v>0</v>
      </c>
    </row>
    <row r="31" spans="1:24">
      <c r="A31">
        <v>8</v>
      </c>
      <c r="B31">
        <v>1981</v>
      </c>
      <c r="C31" s="7">
        <v>1.1940397024154601</v>
      </c>
      <c r="D31" s="7">
        <v>2.327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f>$B31</f>
        <v>1981</v>
      </c>
      <c r="M31">
        <v>0</v>
      </c>
      <c r="N31">
        <v>0</v>
      </c>
    </row>
    <row r="32" spans="1:24">
      <c r="A32">
        <v>8</v>
      </c>
      <c r="B32">
        <v>1982</v>
      </c>
      <c r="C32" s="7">
        <v>1.1704405546188299</v>
      </c>
      <c r="D32" s="7">
        <v>2.0059999999999998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f>$B32</f>
        <v>1982</v>
      </c>
      <c r="M32">
        <v>0</v>
      </c>
      <c r="N32">
        <v>0</v>
      </c>
    </row>
    <row r="33" spans="1:14">
      <c r="A33">
        <v>8</v>
      </c>
      <c r="B33">
        <v>1983</v>
      </c>
      <c r="C33" s="7">
        <v>1.0979645252227701</v>
      </c>
      <c r="D33" s="7">
        <v>1.8260000000000001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f>$B33</f>
        <v>1983</v>
      </c>
      <c r="M33">
        <v>0</v>
      </c>
      <c r="N33">
        <v>0</v>
      </c>
    </row>
    <row r="34" spans="1:14">
      <c r="A34">
        <v>9</v>
      </c>
      <c r="B34">
        <v>1980</v>
      </c>
      <c r="C34" s="7">
        <v>0.50247013568878096</v>
      </c>
      <c r="D34" s="7">
        <v>1.8740000000000001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f>$B34</f>
        <v>1980</v>
      </c>
      <c r="N34">
        <v>0</v>
      </c>
    </row>
    <row r="35" spans="1:14">
      <c r="A35">
        <v>9</v>
      </c>
      <c r="B35">
        <v>1981</v>
      </c>
      <c r="C35" s="7">
        <v>1.0649123191833501</v>
      </c>
      <c r="D35" s="7">
        <v>1.71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f>$B35</f>
        <v>1981</v>
      </c>
      <c r="N35">
        <v>0</v>
      </c>
    </row>
    <row r="36" spans="1:14">
      <c r="A36">
        <v>9</v>
      </c>
      <c r="B36">
        <v>1982</v>
      </c>
      <c r="C36" s="7">
        <v>1.1894979999999999</v>
      </c>
      <c r="D36" s="7">
        <v>1.488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f>$B36</f>
        <v>1982</v>
      </c>
      <c r="N36">
        <v>0</v>
      </c>
    </row>
    <row r="37" spans="1:14">
      <c r="A37">
        <v>9</v>
      </c>
      <c r="B37">
        <v>1983</v>
      </c>
      <c r="C37" s="7">
        <v>1.53988850116729</v>
      </c>
      <c r="D37" s="7">
        <v>0.93899999999999995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f>$B37</f>
        <v>1983</v>
      </c>
      <c r="N37">
        <v>0</v>
      </c>
    </row>
    <row r="38" spans="1:14">
      <c r="A38">
        <v>10</v>
      </c>
      <c r="B38">
        <v>1980</v>
      </c>
      <c r="C38" s="7">
        <v>1.0052939999999999</v>
      </c>
      <c r="D38" s="7">
        <v>1.296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f>$B38</f>
        <v>1980</v>
      </c>
    </row>
    <row r="39" spans="1:14">
      <c r="A39">
        <v>10</v>
      </c>
      <c r="B39">
        <v>1981</v>
      </c>
      <c r="C39" s="7">
        <v>0.93768739999999995</v>
      </c>
      <c r="D39" s="7">
        <v>1.9419999999999999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f>$B39</f>
        <v>1981</v>
      </c>
    </row>
    <row r="40" spans="1:14">
      <c r="A40">
        <v>10</v>
      </c>
      <c r="B40">
        <v>1982</v>
      </c>
      <c r="C40" s="7">
        <v>1.36748766899108</v>
      </c>
      <c r="D40" s="7">
        <v>1.2450000000000001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f>$B40</f>
        <v>1982</v>
      </c>
    </row>
    <row r="41" spans="1:14">
      <c r="A41">
        <v>10</v>
      </c>
      <c r="B41">
        <v>1983</v>
      </c>
      <c r="C41" s="7">
        <v>1.3780087232589699</v>
      </c>
      <c r="D41" s="7">
        <v>1.196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f>$B41</f>
        <v>1983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44"/>
  <sheetViews>
    <sheetView workbookViewId="0"/>
  </sheetViews>
  <sheetFormatPr defaultRowHeight="12.75"/>
  <cols>
    <col min="16" max="17" width="9.28515625" bestFit="1" customWidth="1"/>
    <col min="18" max="18" width="10.140625" bestFit="1" customWidth="1"/>
  </cols>
  <sheetData>
    <row r="1" spans="1:28">
      <c r="A1" s="1" t="s">
        <v>32</v>
      </c>
      <c r="B1" s="1" t="s">
        <v>0</v>
      </c>
      <c r="C1" s="1" t="s">
        <v>34</v>
      </c>
      <c r="D1" s="1" t="s">
        <v>35</v>
      </c>
      <c r="E1" s="1" t="s">
        <v>55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6" t="s">
        <v>36</v>
      </c>
      <c r="Q1" s="6" t="s">
        <v>37</v>
      </c>
      <c r="R1" s="6" t="s">
        <v>56</v>
      </c>
      <c r="S1" s="1"/>
      <c r="T1" t="s">
        <v>38</v>
      </c>
    </row>
    <row r="2" spans="1:28" ht="13.5" thickBot="1">
      <c r="A2">
        <v>1</v>
      </c>
      <c r="B2">
        <v>1980</v>
      </c>
      <c r="C2" s="7">
        <v>1.1975401639938299</v>
      </c>
      <c r="D2" s="7">
        <v>2.6720000000000002</v>
      </c>
      <c r="E2" s="7">
        <f>D2*B2</f>
        <v>5290.56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7">
        <f t="array" ref="P2">C2-SUM(TRANSPOSE((F2:O2)*$F$42:$O$42))</f>
        <v>-0.25952863515853997</v>
      </c>
      <c r="Q2" s="7">
        <f t="array" ref="Q2">D2-SUM(TRANSPOSE((F2:O2)*($F$43:$O$43)))</f>
        <v>-5.0999999999999712E-2</v>
      </c>
      <c r="R2" s="7">
        <f t="array" ref="R2">E2-SUM(TRANSPOSE((F2:O2)*($F$44:$O$44)))</f>
        <v>-105.24999999999909</v>
      </c>
    </row>
    <row r="3" spans="1:28">
      <c r="A3">
        <v>1</v>
      </c>
      <c r="B3">
        <v>1981</v>
      </c>
      <c r="C3" s="7">
        <v>1.8530599999999999</v>
      </c>
      <c r="D3" s="7">
        <v>2.3199999999999998</v>
      </c>
      <c r="E3" s="7">
        <f t="shared" ref="E3:E41" si="0">D3*B3</f>
        <v>4595.92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7">
        <f t="array" ref="P3">C3-SUM(TRANSPOSE((F3:O3)*$F$42:$O$42))</f>
        <v>0.39599120084763006</v>
      </c>
      <c r="Q3" s="7">
        <f t="array" ref="Q3">D3-SUM(TRANSPOSE((F3:O3)*($F$43:$O$43)))</f>
        <v>-0.40300000000000002</v>
      </c>
      <c r="R3" s="7">
        <f t="array" ref="R3">E3-SUM(TRANSPOSE((F3:O3)*($F$44:$O$44)))</f>
        <v>-799.88999999999942</v>
      </c>
      <c r="T3" s="5" t="s">
        <v>1</v>
      </c>
      <c r="U3" s="5"/>
    </row>
    <row r="4" spans="1:28">
      <c r="A4">
        <v>1</v>
      </c>
      <c r="B4">
        <v>1982</v>
      </c>
      <c r="C4" s="7">
        <v>1.3444616794586099</v>
      </c>
      <c r="D4" s="7">
        <v>2.94</v>
      </c>
      <c r="E4" s="7">
        <f t="shared" si="0"/>
        <v>5827.08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">
        <f t="array" ref="P4">C4-SUM(TRANSPOSE((F4:O4)*$F$42:$O$42))</f>
        <v>-0.11260711969375992</v>
      </c>
      <c r="Q4" s="7">
        <f t="array" ref="Q4">D4-SUM(TRANSPOSE((F4:O4)*($F$43:$O$43)))</f>
        <v>0.21700000000000008</v>
      </c>
      <c r="R4" s="7">
        <f t="array" ref="R4">E4-SUM(TRANSPOSE((F4:O4)*($F$44:$O$44)))</f>
        <v>431.27000000000044</v>
      </c>
      <c r="T4" s="2" t="s">
        <v>2</v>
      </c>
      <c r="U4" s="2">
        <v>0.41139785363382764</v>
      </c>
    </row>
    <row r="5" spans="1:28">
      <c r="A5">
        <v>1</v>
      </c>
      <c r="B5">
        <v>1983</v>
      </c>
      <c r="C5" s="7">
        <v>1.4332133531570399</v>
      </c>
      <c r="D5" s="7">
        <v>2.96</v>
      </c>
      <c r="E5" s="7">
        <f t="shared" si="0"/>
        <v>5869.68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7">
        <f t="array" ref="P5">C5-SUM(TRANSPOSE((F5:O5)*$F$42:$O$42))</f>
        <v>-2.385544599532996E-2</v>
      </c>
      <c r="Q5" s="7">
        <f t="array" ref="Q5">D5-SUM(TRANSPOSE((F5:O5)*($F$43:$O$43)))</f>
        <v>0.2370000000000001</v>
      </c>
      <c r="R5" s="7">
        <f t="array" ref="R5">E5-SUM(TRANSPOSE((F5:O5)*($F$44:$O$44)))</f>
        <v>473.8700000000008</v>
      </c>
      <c r="T5" s="2" t="s">
        <v>3</v>
      </c>
      <c r="U5" s="2">
        <v>0.16924819397452026</v>
      </c>
    </row>
    <row r="6" spans="1:28">
      <c r="A6">
        <v>2</v>
      </c>
      <c r="B6">
        <v>1980</v>
      </c>
      <c r="C6" s="7">
        <v>1.6759624481201101</v>
      </c>
      <c r="D6" s="7">
        <v>2.484</v>
      </c>
      <c r="E6" s="7">
        <f t="shared" si="0"/>
        <v>4918.32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7">
        <f t="array" ref="P6">C6-SUM(TRANSPOSE((F6:O6)*$F$42:$O$42))</f>
        <v>5.6222140789027542E-2</v>
      </c>
      <c r="Q6" s="7">
        <f t="array" ref="Q6">D6-SUM(TRANSPOSE((F6:O6)*($F$43:$O$43)))</f>
        <v>-5.5499999999999883E-2</v>
      </c>
      <c r="R6" s="7">
        <f t="array" ref="R6">E6-SUM(TRANSPOSE((F6:O6)*($F$44:$O$44)))</f>
        <v>-113.61099999999897</v>
      </c>
      <c r="T6" s="2" t="s">
        <v>4</v>
      </c>
      <c r="U6" s="2">
        <v>0.12434269094611596</v>
      </c>
    </row>
    <row r="7" spans="1:28">
      <c r="A7">
        <v>2</v>
      </c>
      <c r="B7">
        <v>1981</v>
      </c>
      <c r="C7" s="7">
        <v>1.51839816570282</v>
      </c>
      <c r="D7" s="7">
        <v>2.8039999999999998</v>
      </c>
      <c r="E7" s="7">
        <f t="shared" si="0"/>
        <v>5554.7239999999993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7">
        <f t="array" ref="P7">C7-SUM(TRANSPOSE((F7:O7)*$F$42:$O$42))</f>
        <v>-0.10134214162826249</v>
      </c>
      <c r="Q7" s="7">
        <f t="array" ref="Q7">D7-SUM(TRANSPOSE((F7:O7)*($F$43:$O$43)))</f>
        <v>0.26449999999999996</v>
      </c>
      <c r="R7" s="7">
        <f t="array" ref="R7">E7-SUM(TRANSPOSE((F7:O7)*($F$44:$O$44)))</f>
        <v>522.79300000000057</v>
      </c>
      <c r="T7" s="2" t="s">
        <v>5</v>
      </c>
      <c r="U7" s="2">
        <v>0.22946316704623806</v>
      </c>
    </row>
    <row r="8" spans="1:28" ht="13.5" thickBot="1">
      <c r="A8">
        <v>2</v>
      </c>
      <c r="B8">
        <v>1982</v>
      </c>
      <c r="C8" s="7">
        <v>1.5591905117034901</v>
      </c>
      <c r="D8" s="7">
        <v>2.5299999999999998</v>
      </c>
      <c r="E8" s="7">
        <f t="shared" si="0"/>
        <v>5014.46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7">
        <f t="array" ref="P8">C8-SUM(TRANSPOSE((F8:O8)*$F$42:$O$42))</f>
        <v>-6.054979562759244E-2</v>
      </c>
      <c r="Q8" s="7">
        <f t="array" ref="Q8">D8-SUM(TRANSPOSE((F8:O8)*($F$43:$O$43)))</f>
        <v>-9.5000000000000639E-3</v>
      </c>
      <c r="R8" s="7">
        <f t="array" ref="R8">E8-SUM(TRANSPOSE((F8:O8)*($F$44:$O$44)))</f>
        <v>-17.470999999998639</v>
      </c>
      <c r="T8" s="3" t="s">
        <v>6</v>
      </c>
      <c r="U8" s="3">
        <v>40</v>
      </c>
    </row>
    <row r="9" spans="1:28">
      <c r="A9">
        <v>2</v>
      </c>
      <c r="B9">
        <v>1983</v>
      </c>
      <c r="C9" s="7">
        <v>1.7254101037979099</v>
      </c>
      <c r="D9" s="7">
        <v>2.34</v>
      </c>
      <c r="E9" s="7">
        <f t="shared" si="0"/>
        <v>4640.2199999999993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7">
        <f t="array" ref="P9">C9-SUM(TRANSPOSE((F9:O9)*$F$42:$O$42))</f>
        <v>0.10566979646682739</v>
      </c>
      <c r="Q9" s="7">
        <f t="array" ref="Q9">D9-SUM(TRANSPOSE((F9:O9)*($F$43:$O$43)))</f>
        <v>-0.19950000000000001</v>
      </c>
      <c r="R9" s="7">
        <f t="array" ref="R9">E9-SUM(TRANSPOSE((F9:O9)*($F$44:$O$44)))</f>
        <v>-391.71099999999933</v>
      </c>
    </row>
    <row r="10" spans="1:28" ht="13.5" thickBot="1">
      <c r="A10">
        <v>3</v>
      </c>
      <c r="B10">
        <v>1980</v>
      </c>
      <c r="C10" s="7">
        <v>1.51596271991729</v>
      </c>
      <c r="D10" s="7">
        <v>2.3319999999999999</v>
      </c>
      <c r="E10" s="7">
        <f t="shared" si="0"/>
        <v>4617.3599999999997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7">
        <f t="array" ref="P10">C10-SUM(TRANSPOSE((F10:O10)*$F$42:$O$42))</f>
        <v>-0.20436582453346497</v>
      </c>
      <c r="Q10" s="7">
        <f t="array" ref="Q10">D10-SUM(TRANSPOSE((F10:O10)*($F$43:$O$43)))</f>
        <v>-2.3500000000000298E-2</v>
      </c>
      <c r="R10" s="7">
        <f t="array" ref="R10">E10-SUM(TRANSPOSE((F10:O10)*($F$44:$O$44)))</f>
        <v>-50.164499999999862</v>
      </c>
      <c r="T10" t="s">
        <v>7</v>
      </c>
    </row>
    <row r="11" spans="1:28">
      <c r="A11">
        <v>3</v>
      </c>
      <c r="B11">
        <v>1981</v>
      </c>
      <c r="C11" s="7">
        <v>1.735379</v>
      </c>
      <c r="D11" s="7">
        <v>2.1160000000000001</v>
      </c>
      <c r="E11" s="7">
        <f t="shared" si="0"/>
        <v>4191.7960000000003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7">
        <f t="array" ref="P11">C11-SUM(TRANSPOSE((F11:O11)*$F$42:$O$42))</f>
        <v>1.5050455549245001E-2</v>
      </c>
      <c r="Q11" s="7">
        <f t="array" ref="Q11">D11-SUM(TRANSPOSE((F11:O11)*($F$43:$O$43)))</f>
        <v>-0.23950000000000005</v>
      </c>
      <c r="R11" s="7">
        <f t="array" ref="R11">E11-SUM(TRANSPOSE((F11:O11)*($F$44:$O$44)))</f>
        <v>-475.72849999999926</v>
      </c>
      <c r="T11" s="4"/>
      <c r="U11" s="4" t="s">
        <v>12</v>
      </c>
      <c r="V11" s="4" t="s">
        <v>13</v>
      </c>
      <c r="W11" s="4" t="s">
        <v>14</v>
      </c>
      <c r="X11" s="4" t="s">
        <v>15</v>
      </c>
      <c r="Y11" s="4" t="s">
        <v>16</v>
      </c>
    </row>
    <row r="12" spans="1:28">
      <c r="A12">
        <v>3</v>
      </c>
      <c r="B12">
        <v>1982</v>
      </c>
      <c r="C12" s="7">
        <v>1.6317436695098799</v>
      </c>
      <c r="D12" s="7">
        <v>2.5</v>
      </c>
      <c r="E12" s="7">
        <f t="shared" si="0"/>
        <v>4955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7">
        <f t="array" ref="P12">C12-SUM(TRANSPOSE((F12:O12)*$F$42:$O$42))</f>
        <v>-8.858487494087508E-2</v>
      </c>
      <c r="Q12" s="7">
        <f t="array" ref="Q12">D12-SUM(TRANSPOSE((F12:O12)*($F$43:$O$43)))</f>
        <v>0.14449999999999985</v>
      </c>
      <c r="R12" s="7">
        <f t="array" ref="R12">E12-SUM(TRANSPOSE((F12:O12)*($F$44:$O$44)))</f>
        <v>287.47550000000047</v>
      </c>
      <c r="T12" s="2" t="s">
        <v>8</v>
      </c>
      <c r="U12" s="2">
        <v>2</v>
      </c>
      <c r="V12" s="2">
        <v>0.39689939772230343</v>
      </c>
      <c r="W12" s="2">
        <v>0.19844969886115171</v>
      </c>
      <c r="X12" s="2">
        <v>3.7689855933128023</v>
      </c>
      <c r="Y12" s="2">
        <v>3.2375683122197997E-2</v>
      </c>
    </row>
    <row r="13" spans="1:28">
      <c r="A13">
        <v>3</v>
      </c>
      <c r="B13">
        <v>1983</v>
      </c>
      <c r="C13" s="7">
        <v>1.9982287883758501</v>
      </c>
      <c r="D13" s="7">
        <v>2.4740000000000002</v>
      </c>
      <c r="E13" s="7">
        <f t="shared" si="0"/>
        <v>4905.942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7">
        <f t="array" ref="P13">C13-SUM(TRANSPOSE((F13:O13)*$F$42:$O$42))</f>
        <v>0.27790024392509505</v>
      </c>
      <c r="Q13" s="7">
        <f t="array" ref="Q13">D13-SUM(TRANSPOSE((F13:O13)*($F$43:$O$43)))</f>
        <v>0.11850000000000005</v>
      </c>
      <c r="R13" s="7">
        <f t="array" ref="R13">E13-SUM(TRANSPOSE((F13:O13)*($F$44:$O$44)))</f>
        <v>238.41750000000047</v>
      </c>
      <c r="T13" s="2" t="s">
        <v>9</v>
      </c>
      <c r="U13" s="2">
        <v>37</v>
      </c>
      <c r="V13" s="2">
        <v>1.9481737661429208</v>
      </c>
      <c r="W13" s="2">
        <v>5.2653345030889753E-2</v>
      </c>
      <c r="X13" s="2"/>
      <c r="Y13" s="2"/>
    </row>
    <row r="14" spans="1:28" ht="13.5" thickBot="1">
      <c r="A14">
        <v>4</v>
      </c>
      <c r="B14">
        <v>1980</v>
      </c>
      <c r="C14" s="7">
        <v>1.894115</v>
      </c>
      <c r="D14" s="7">
        <v>1.8640000000000001</v>
      </c>
      <c r="E14" s="7">
        <f t="shared" si="0"/>
        <v>3690.7200000000003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7">
        <f t="array" ref="P14">C14-SUM(TRANSPOSE((F14:O14)*$F$42:$O$42))</f>
        <v>0.24919348137855746</v>
      </c>
      <c r="Q14" s="7">
        <f t="array" ref="Q14">D14-SUM(TRANSPOSE((F14:O14)*($F$43:$O$43)))</f>
        <v>-0.2037500000000001</v>
      </c>
      <c r="R14" s="7">
        <f t="array" ref="R14">E14-SUM(TRANSPOSE((F14:O14)*($F$44:$O$44)))</f>
        <v>-406.65124999999989</v>
      </c>
      <c r="T14" s="3" t="s">
        <v>10</v>
      </c>
      <c r="U14" s="3">
        <v>39</v>
      </c>
      <c r="V14" s="3">
        <v>2.3450731638652242</v>
      </c>
      <c r="W14" s="3"/>
      <c r="X14" s="3"/>
      <c r="Y14" s="3"/>
    </row>
    <row r="15" spans="1:28" ht="13.5" thickBot="1">
      <c r="A15">
        <v>4</v>
      </c>
      <c r="B15">
        <v>1981</v>
      </c>
      <c r="C15" s="7">
        <v>1.47115933895111</v>
      </c>
      <c r="D15" s="7">
        <v>2.0209999999999999</v>
      </c>
      <c r="E15" s="7">
        <f t="shared" si="0"/>
        <v>4003.6009999999997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7">
        <f t="array" ref="P15">C15-SUM(TRANSPOSE((F15:O15)*$F$42:$O$42))</f>
        <v>-0.17376217967033258</v>
      </c>
      <c r="Q15" s="7">
        <f t="array" ref="Q15">D15-SUM(TRANSPOSE((F15:O15)*($F$43:$O$43)))</f>
        <v>-4.6750000000000291E-2</v>
      </c>
      <c r="R15" s="7">
        <f t="array" ref="R15">E15-SUM(TRANSPOSE((F15:O15)*($F$44:$O$44)))</f>
        <v>-93.770250000000487</v>
      </c>
    </row>
    <row r="16" spans="1:28">
      <c r="A16">
        <v>4</v>
      </c>
      <c r="B16">
        <v>1982</v>
      </c>
      <c r="C16" s="7">
        <v>1.4734975099563601</v>
      </c>
      <c r="D16" s="7">
        <v>2.274</v>
      </c>
      <c r="E16" s="7">
        <f t="shared" si="0"/>
        <v>4507.0680000000002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7">
        <f t="array" ref="P16">C16-SUM(TRANSPOSE((F16:O16)*$F$42:$O$42))</f>
        <v>-0.17142400866508245</v>
      </c>
      <c r="Q16" s="7">
        <f t="array" ref="Q16">D16-SUM(TRANSPOSE((F16:O16)*($F$43:$O$43)))</f>
        <v>0.20624999999999982</v>
      </c>
      <c r="R16" s="7">
        <f t="array" ref="R16">E16-SUM(TRANSPOSE((F16:O16)*($F$44:$O$44)))</f>
        <v>409.69675000000007</v>
      </c>
      <c r="T16" s="4"/>
      <c r="U16" s="4" t="s">
        <v>17</v>
      </c>
      <c r="V16" s="4" t="s">
        <v>5</v>
      </c>
      <c r="W16" s="4" t="s">
        <v>18</v>
      </c>
      <c r="X16" s="4" t="s">
        <v>19</v>
      </c>
      <c r="Y16" s="4" t="s">
        <v>20</v>
      </c>
      <c r="Z16" s="4" t="s">
        <v>21</v>
      </c>
      <c r="AA16" s="4" t="s">
        <v>22</v>
      </c>
      <c r="AB16" s="4" t="s">
        <v>23</v>
      </c>
    </row>
    <row r="17" spans="1:28">
      <c r="A17">
        <v>4</v>
      </c>
      <c r="B17">
        <v>1983</v>
      </c>
      <c r="C17" s="7">
        <v>1.7409142255782999</v>
      </c>
      <c r="D17" s="7">
        <v>2.1120000000000001</v>
      </c>
      <c r="E17" s="7">
        <f t="shared" si="0"/>
        <v>4188.0960000000005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7">
        <f t="array" ref="P17">C17-SUM(TRANSPOSE((F17:O17)*$F$42:$O$42))</f>
        <v>9.5992706956857354E-2</v>
      </c>
      <c r="Q17" s="7">
        <f t="array" ref="Q17">D17-SUM(TRANSPOSE((F17:O17)*($F$43:$O$43)))</f>
        <v>4.4249999999999901E-2</v>
      </c>
      <c r="R17" s="7">
        <f t="array" ref="R17">E17-SUM(TRANSPOSE((F17:O17)*($F$44:$O$44)))</f>
        <v>90.724750000000313</v>
      </c>
      <c r="T17" s="2" t="s">
        <v>11</v>
      </c>
      <c r="U17" s="2">
        <v>-1.0043232533953978E-14</v>
      </c>
      <c r="V17" s="2">
        <v>3.6281312349090183E-2</v>
      </c>
      <c r="W17" s="2">
        <v>-2.768155803549876E-13</v>
      </c>
      <c r="X17" s="2">
        <v>1</v>
      </c>
      <c r="Y17" s="2">
        <v>-7.3512921062256278E-2</v>
      </c>
      <c r="Z17" s="2">
        <v>7.3512921062236183E-2</v>
      </c>
      <c r="AA17" s="2">
        <v>-7.3512921062256278E-2</v>
      </c>
      <c r="AB17" s="2">
        <v>7.3512921062236183E-2</v>
      </c>
    </row>
    <row r="18" spans="1:28">
      <c r="A18">
        <v>5</v>
      </c>
      <c r="B18">
        <v>1980</v>
      </c>
      <c r="C18" s="7">
        <v>1.94877481460571</v>
      </c>
      <c r="D18" s="7">
        <v>2.08</v>
      </c>
      <c r="E18" s="7">
        <f t="shared" si="0"/>
        <v>4118.4000000000005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 s="7">
        <f t="array" ref="P18">C18-SUM(TRANSPOSE((F18:O18)*$F$42:$O$42))</f>
        <v>-7.0436805486674858E-2</v>
      </c>
      <c r="Q18" s="7">
        <f t="array" ref="Q18">D18-SUM(TRANSPOSE((F18:O18)*($F$43:$O$43)))</f>
        <v>-0.17549999999999955</v>
      </c>
      <c r="R18" s="7">
        <f t="array" ref="R18">E18-SUM(TRANSPOSE((F18:O18)*($F$44:$O$44)))</f>
        <v>-350.99674999999934</v>
      </c>
      <c r="T18" s="2" t="s">
        <v>37</v>
      </c>
      <c r="U18" s="2">
        <v>-78.491319276080304</v>
      </c>
      <c r="V18" s="2">
        <v>29.825397558297702</v>
      </c>
      <c r="W18" s="2">
        <v>-2.6316939823738674</v>
      </c>
      <c r="X18" s="2">
        <v>1.2317135752740122E-2</v>
      </c>
      <c r="Y18" s="2">
        <v>-138.92331454838563</v>
      </c>
      <c r="Z18" s="2">
        <v>-18.059324003774982</v>
      </c>
      <c r="AA18" s="2">
        <v>-138.92331454838563</v>
      </c>
      <c r="AB18" s="2">
        <v>-18.059324003774982</v>
      </c>
    </row>
    <row r="19" spans="1:28" ht="13.5" thickBot="1">
      <c r="A19">
        <v>5</v>
      </c>
      <c r="B19">
        <v>1981</v>
      </c>
      <c r="C19" s="7">
        <v>1.96225929260253</v>
      </c>
      <c r="D19" s="7">
        <v>2.08</v>
      </c>
      <c r="E19" s="7">
        <f t="shared" si="0"/>
        <v>4120.4800000000005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s="7">
        <f t="array" ref="P19">C19-SUM(TRANSPOSE((F19:O19)*$F$42:$O$42))</f>
        <v>-5.6952327489854904E-2</v>
      </c>
      <c r="Q19" s="7">
        <f t="array" ref="Q19">D19-SUM(TRANSPOSE((F19:O19)*($F$43:$O$43)))</f>
        <v>-0.17549999999999955</v>
      </c>
      <c r="R19" s="7">
        <f t="array" ref="R19">E19-SUM(TRANSPOSE((F19:O19)*($F$44:$O$44)))</f>
        <v>-348.91674999999941</v>
      </c>
      <c r="T19" s="3" t="s">
        <v>56</v>
      </c>
      <c r="U19" s="3">
        <v>3.9550994922752214E-2</v>
      </c>
      <c r="V19" s="3">
        <v>1.5045484280920783E-2</v>
      </c>
      <c r="W19" s="3">
        <v>2.6287618387204015</v>
      </c>
      <c r="X19" s="3">
        <v>1.240663050670803E-2</v>
      </c>
      <c r="Y19" s="3">
        <v>9.0659483057895854E-3</v>
      </c>
      <c r="Z19" s="3">
        <v>7.0036041539714849E-2</v>
      </c>
      <c r="AA19" s="3">
        <v>9.0659483057895854E-3</v>
      </c>
      <c r="AB19" s="3">
        <v>7.0036041539714849E-2</v>
      </c>
    </row>
    <row r="20" spans="1:28">
      <c r="A20">
        <v>5</v>
      </c>
      <c r="B20">
        <v>1982</v>
      </c>
      <c r="C20" s="7">
        <v>1.96329677104949</v>
      </c>
      <c r="D20" s="7">
        <v>2.6389999999999998</v>
      </c>
      <c r="E20" s="7">
        <f t="shared" si="0"/>
        <v>5230.4979999999996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 s="7">
        <f t="array" ref="P20">C20-SUM(TRANSPOSE((F20:O20)*$F$42:$O$42))</f>
        <v>-5.5914849042894899E-2</v>
      </c>
      <c r="Q20" s="7">
        <f t="array" ref="Q20">D20-SUM(TRANSPOSE((F20:O20)*($F$43:$O$43)))</f>
        <v>0.38350000000000017</v>
      </c>
      <c r="R20" s="7">
        <f t="array" ref="R20">E20-SUM(TRANSPOSE((F20:O20)*($F$44:$O$44)))</f>
        <v>761.10124999999971</v>
      </c>
    </row>
    <row r="21" spans="1:28">
      <c r="A21">
        <v>5</v>
      </c>
      <c r="B21">
        <v>1983</v>
      </c>
      <c r="C21" s="7">
        <v>2.2025156021118102</v>
      </c>
      <c r="D21" s="7">
        <v>2.2229999999999999</v>
      </c>
      <c r="E21" s="7">
        <f t="shared" si="0"/>
        <v>4408.2089999999998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 s="7">
        <f t="array" ref="P21">C21-SUM(TRANSPOSE((F21:O21)*$F$42:$O$42))</f>
        <v>0.18330398201942533</v>
      </c>
      <c r="Q21" s="7">
        <f t="array" ref="Q21">D21-SUM(TRANSPOSE((F21:O21)*($F$43:$O$43)))</f>
        <v>-3.2499999999999751E-2</v>
      </c>
      <c r="R21" s="7">
        <f t="array" ref="R21">E21-SUM(TRANSPOSE((F21:O21)*($F$44:$O$44)))</f>
        <v>-61.187750000000051</v>
      </c>
    </row>
    <row r="22" spans="1:28">
      <c r="A22">
        <v>6</v>
      </c>
      <c r="B22">
        <v>1980</v>
      </c>
      <c r="C22" s="7">
        <v>0.25855487585067699</v>
      </c>
      <c r="D22" s="7">
        <v>1.0249999999999999</v>
      </c>
      <c r="E22" s="7">
        <f t="shared" si="0"/>
        <v>2029.4999999999998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 s="7">
        <f t="array" ref="P22">C22-SUM(TRANSPOSE((F22:O22)*$F$42:$O$42))</f>
        <v>-0.83166979253291728</v>
      </c>
      <c r="Q22" s="7">
        <f t="array" ref="Q22">D22-SUM(TRANSPOSE((F22:O22)*($F$43:$O$43)))</f>
        <v>-0.68475000000000019</v>
      </c>
      <c r="R22" s="7">
        <f t="array" ref="R22">E22-SUM(TRANSPOSE((F22:O22)*($F$44:$O$44)))</f>
        <v>-1359.0690000000002</v>
      </c>
    </row>
    <row r="23" spans="1:28">
      <c r="A23">
        <v>6</v>
      </c>
      <c r="B23">
        <v>1981</v>
      </c>
      <c r="C23" s="7">
        <v>1.3199716806411701</v>
      </c>
      <c r="D23" s="7">
        <v>1.496</v>
      </c>
      <c r="E23" s="7">
        <f t="shared" si="0"/>
        <v>2963.576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 s="7">
        <f t="array" ref="P23">C23-SUM(TRANSPOSE((F23:O23)*$F$42:$O$42))</f>
        <v>0.22974701225757577</v>
      </c>
      <c r="Q23" s="7">
        <f t="array" ref="Q23">D23-SUM(TRANSPOSE((F23:O23)*($F$43:$O$43)))</f>
        <v>-0.21375000000000011</v>
      </c>
      <c r="R23" s="7">
        <f t="array" ref="R23">E23-SUM(TRANSPOSE((F23:O23)*($F$44:$O$44)))</f>
        <v>-424.99299999999994</v>
      </c>
    </row>
    <row r="24" spans="1:28">
      <c r="A24">
        <v>6</v>
      </c>
      <c r="B24">
        <v>1982</v>
      </c>
      <c r="C24" s="7">
        <v>1.46208524703979</v>
      </c>
      <c r="D24" s="7">
        <v>1.3939999999999999</v>
      </c>
      <c r="E24" s="7">
        <f t="shared" si="0"/>
        <v>2762.9079999999999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 s="7">
        <f t="array" ref="P24">C24-SUM(TRANSPOSE((F24:O24)*$F$42:$O$42))</f>
        <v>0.37186057865619571</v>
      </c>
      <c r="Q24" s="7">
        <f t="array" ref="Q24">D24-SUM(TRANSPOSE((F24:O24)*($F$43:$O$43)))</f>
        <v>-0.3157500000000002</v>
      </c>
      <c r="R24" s="7">
        <f t="array" ref="R24">E24-SUM(TRANSPOSE((F24:O24)*($F$44:$O$44)))</f>
        <v>-625.66100000000006</v>
      </c>
    </row>
    <row r="25" spans="1:28">
      <c r="A25">
        <v>6</v>
      </c>
      <c r="B25">
        <v>1983</v>
      </c>
      <c r="C25" s="7">
        <v>1.3202868700027399</v>
      </c>
      <c r="D25" s="7">
        <v>2.9239999999999999</v>
      </c>
      <c r="E25" s="7">
        <f t="shared" si="0"/>
        <v>5798.2919999999995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 s="7">
        <f t="array" ref="P25">C25-SUM(TRANSPOSE((F25:O25)*$F$42:$O$42))</f>
        <v>0.23006220161914559</v>
      </c>
      <c r="Q25" s="7">
        <f t="array" ref="Q25">D25-SUM(TRANSPOSE((F25:O25)*($F$43:$O$43)))</f>
        <v>1.2142499999999998</v>
      </c>
      <c r="R25" s="7">
        <f t="array" ref="R25">E25-SUM(TRANSPOSE((F25:O25)*($F$44:$O$44)))</f>
        <v>2409.7229999999995</v>
      </c>
    </row>
    <row r="26" spans="1:28">
      <c r="A26">
        <v>7</v>
      </c>
      <c r="B26">
        <v>1980</v>
      </c>
      <c r="C26" s="7">
        <v>1.7372854948043801</v>
      </c>
      <c r="D26" s="7">
        <v>3.1150000000000002</v>
      </c>
      <c r="E26" s="7">
        <f t="shared" si="0"/>
        <v>6167.7000000000007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 s="7">
        <f t="array" ref="P26">C26-SUM(TRANSPOSE((F26:O26)*$F$42:$O$42))</f>
        <v>-0.20578115777397232</v>
      </c>
      <c r="Q26" s="7">
        <f t="array" ref="Q26">D26-SUM(TRANSPOSE((F26:O26)*($F$43:$O$43)))</f>
        <v>0.4700000000000002</v>
      </c>
      <c r="R26" s="7">
        <f t="array" ref="R26">E26-SUM(TRANSPOSE((F26:O26)*($F$44:$O$44)))</f>
        <v>926.96625000000131</v>
      </c>
    </row>
    <row r="27" spans="1:28">
      <c r="A27">
        <v>7</v>
      </c>
      <c r="B27">
        <v>1981</v>
      </c>
      <c r="C27" s="7">
        <v>1.989601</v>
      </c>
      <c r="D27" s="7">
        <v>2.7349999999999999</v>
      </c>
      <c r="E27" s="7">
        <f t="shared" si="0"/>
        <v>5418.0349999999999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 s="7">
        <f t="array" ref="P27">C27-SUM(TRANSPOSE((F27:O27)*$F$42:$O$42))</f>
        <v>4.6534347421647526E-2</v>
      </c>
      <c r="Q27" s="7">
        <f t="array" ref="Q27">D27-SUM(TRANSPOSE((F27:O27)*($F$43:$O$43)))</f>
        <v>8.9999999999999858E-2</v>
      </c>
      <c r="R27" s="7">
        <f t="array" ref="R27">E27-SUM(TRANSPOSE((F27:O27)*($F$44:$O$44)))</f>
        <v>177.30125000000044</v>
      </c>
    </row>
    <row r="28" spans="1:28">
      <c r="A28">
        <v>7</v>
      </c>
      <c r="B28">
        <v>1982</v>
      </c>
      <c r="C28" s="7">
        <v>2.1899168491363499</v>
      </c>
      <c r="D28" s="7">
        <v>2.39</v>
      </c>
      <c r="E28" s="7">
        <f t="shared" si="0"/>
        <v>4736.9800000000005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 s="7">
        <f t="array" ref="P28">C28-SUM(TRANSPOSE((F28:O28)*$F$42:$O$42))</f>
        <v>0.24685019655799745</v>
      </c>
      <c r="Q28" s="7">
        <f t="array" ref="Q28">D28-SUM(TRANSPOSE((F28:O28)*($F$43:$O$43)))</f>
        <v>-0.25499999999999989</v>
      </c>
      <c r="R28" s="7">
        <f t="array" ref="R28">E28-SUM(TRANSPOSE((F28:O28)*($F$44:$O$44)))</f>
        <v>-503.75374999999894</v>
      </c>
    </row>
    <row r="29" spans="1:28">
      <c r="A29">
        <v>7</v>
      </c>
      <c r="B29">
        <v>1983</v>
      </c>
      <c r="C29" s="7">
        <v>1.85546326637268</v>
      </c>
      <c r="D29" s="7">
        <v>2.34</v>
      </c>
      <c r="E29" s="7">
        <f t="shared" si="0"/>
        <v>4640.2199999999993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 s="7">
        <f t="array" ref="P29">C29-SUM(TRANSPOSE((F29:O29)*$F$42:$O$42))</f>
        <v>-8.7603386205672429E-2</v>
      </c>
      <c r="Q29" s="7">
        <f t="array" ref="Q29">D29-SUM(TRANSPOSE((F29:O29)*($F$43:$O$43)))</f>
        <v>-0.30500000000000016</v>
      </c>
      <c r="R29" s="7">
        <f t="array" ref="R29">E29-SUM(TRANSPOSE((F29:O29)*($F$44:$O$44)))</f>
        <v>-600.51375000000007</v>
      </c>
    </row>
    <row r="30" spans="1:28">
      <c r="A30">
        <v>8</v>
      </c>
      <c r="B30">
        <v>1980</v>
      </c>
      <c r="C30" s="7">
        <v>1.20873534679412</v>
      </c>
      <c r="D30" s="7">
        <v>1.8759999999999999</v>
      </c>
      <c r="E30" s="7">
        <f t="shared" si="0"/>
        <v>3714.4799999999996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 s="7">
        <f t="array" ref="P30">C30-SUM(TRANSPOSE((F30:O30)*$F$42:$O$42))</f>
        <v>4.0940314531324962E-2</v>
      </c>
      <c r="Q30" s="7">
        <f t="array" ref="Q30">D30-SUM(TRANSPOSE((F30:O30)*($F$43:$O$43)))</f>
        <v>-0.13275000000000015</v>
      </c>
      <c r="R30" s="7">
        <f t="array" ref="R30">E30-SUM(TRANSPOSE((F30:O30)*($F$44:$O$44)))</f>
        <v>-265.79925000000048</v>
      </c>
    </row>
    <row r="31" spans="1:28">
      <c r="A31">
        <v>8</v>
      </c>
      <c r="B31">
        <v>1981</v>
      </c>
      <c r="C31" s="7">
        <v>1.1940397024154601</v>
      </c>
      <c r="D31" s="7">
        <v>2.327</v>
      </c>
      <c r="E31" s="7">
        <f t="shared" si="0"/>
        <v>4609.7870000000003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 s="7">
        <f t="array" ref="P31">C31-SUM(TRANSPOSE((F31:O31)*$F$42:$O$42))</f>
        <v>2.6244670152665073E-2</v>
      </c>
      <c r="Q31" s="7">
        <f t="array" ref="Q31">D31-SUM(TRANSPOSE((F31:O31)*($F$43:$O$43)))</f>
        <v>0.31824999999999992</v>
      </c>
      <c r="R31" s="7">
        <f t="array" ref="R31">E31-SUM(TRANSPOSE((F31:O31)*($F$44:$O$44)))</f>
        <v>629.50775000000021</v>
      </c>
    </row>
    <row r="32" spans="1:28">
      <c r="A32">
        <v>8</v>
      </c>
      <c r="B32">
        <v>1982</v>
      </c>
      <c r="C32" s="7">
        <v>1.1704405546188299</v>
      </c>
      <c r="D32" s="7">
        <v>2.0059999999999998</v>
      </c>
      <c r="E32" s="7">
        <f t="shared" si="0"/>
        <v>3975.8919999999994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 s="7">
        <f t="array" ref="P32">C32-SUM(TRANSPOSE((F32:O32)*$F$42:$O$42))</f>
        <v>2.6455223560348795E-3</v>
      </c>
      <c r="Q32" s="7">
        <f t="array" ref="Q32">D32-SUM(TRANSPOSE((F32:O32)*($F$43:$O$43)))</f>
        <v>-2.7500000000002522E-3</v>
      </c>
      <c r="R32" s="7">
        <f t="array" ref="R32">E32-SUM(TRANSPOSE((F32:O32)*($F$44:$O$44)))</f>
        <v>-4.3872500000006767</v>
      </c>
    </row>
    <row r="33" spans="1:18">
      <c r="A33">
        <v>8</v>
      </c>
      <c r="B33">
        <v>1983</v>
      </c>
      <c r="C33" s="7">
        <v>1.0979645252227701</v>
      </c>
      <c r="D33" s="7">
        <v>1.8260000000000001</v>
      </c>
      <c r="E33" s="7">
        <f t="shared" si="0"/>
        <v>3620.9580000000001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 s="7">
        <f t="array" ref="P33">C33-SUM(TRANSPOSE((F33:O33)*$F$42:$O$42))</f>
        <v>-6.9830507040024914E-2</v>
      </c>
      <c r="Q33" s="7">
        <f t="array" ref="Q33">D33-SUM(TRANSPOSE((F33:O33)*($F$43:$O$43)))</f>
        <v>-0.18274999999999997</v>
      </c>
      <c r="R33" s="7">
        <f t="array" ref="R33">E33-SUM(TRANSPOSE((F33:O33)*($F$44:$O$44)))</f>
        <v>-359.32124999999996</v>
      </c>
    </row>
    <row r="34" spans="1:18">
      <c r="A34">
        <v>9</v>
      </c>
      <c r="B34">
        <v>1980</v>
      </c>
      <c r="C34" s="7">
        <v>0.50247013568878096</v>
      </c>
      <c r="D34" s="7">
        <v>1.8740000000000001</v>
      </c>
      <c r="E34" s="7">
        <f t="shared" si="0"/>
        <v>3710.5200000000004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 s="7">
        <f t="array" ref="P34">C34-SUM(TRANSPOSE((F34:O34)*$F$42:$O$42))</f>
        <v>-0.57172210332107432</v>
      </c>
      <c r="Q34" s="7">
        <f t="array" ref="Q34">D34-SUM(TRANSPOSE((F34:O34)*($F$43:$O$43)))</f>
        <v>0.37125000000000008</v>
      </c>
      <c r="R34" s="7">
        <f t="array" ref="R34">E34-SUM(TRANSPOSE((F34:O34)*($F$44:$O$44)))</f>
        <v>733.19925000000012</v>
      </c>
    </row>
    <row r="35" spans="1:18">
      <c r="A35">
        <v>9</v>
      </c>
      <c r="B35">
        <v>1981</v>
      </c>
      <c r="C35" s="7">
        <v>1.0649123191833501</v>
      </c>
      <c r="D35" s="7">
        <v>1.71</v>
      </c>
      <c r="E35" s="7">
        <f t="shared" si="0"/>
        <v>3387.5099999999998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 s="7">
        <f t="array" ref="P35">C35-SUM(TRANSPOSE((F35:O35)*$F$42:$O$42))</f>
        <v>-9.279919826505223E-3</v>
      </c>
      <c r="Q35" s="7">
        <f t="array" ref="Q35">D35-SUM(TRANSPOSE((F35:O35)*($F$43:$O$43)))</f>
        <v>0.20724999999999993</v>
      </c>
      <c r="R35" s="7">
        <f t="array" ref="R35">E35-SUM(TRANSPOSE((F35:O35)*($F$44:$O$44)))</f>
        <v>410.18924999999945</v>
      </c>
    </row>
    <row r="36" spans="1:18">
      <c r="A36">
        <v>9</v>
      </c>
      <c r="B36">
        <v>1982</v>
      </c>
      <c r="C36" s="7">
        <v>1.1894979999999999</v>
      </c>
      <c r="D36" s="7">
        <v>1.488</v>
      </c>
      <c r="E36" s="7">
        <f t="shared" si="0"/>
        <v>2949.2159999999999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 s="7">
        <f t="array" ref="P36">C36-SUM(TRANSPOSE((F36:O36)*$F$42:$O$42))</f>
        <v>0.11530576099014467</v>
      </c>
      <c r="Q36" s="7">
        <f t="array" ref="Q36">D36-SUM(TRANSPOSE((F36:O36)*($F$43:$O$43)))</f>
        <v>-1.4750000000000041E-2</v>
      </c>
      <c r="R36" s="7">
        <f t="array" ref="R36">E36-SUM(TRANSPOSE((F36:O36)*($F$44:$O$44)))</f>
        <v>-28.104750000000422</v>
      </c>
    </row>
    <row r="37" spans="1:18">
      <c r="A37">
        <v>9</v>
      </c>
      <c r="B37">
        <v>1983</v>
      </c>
      <c r="C37" s="7">
        <v>1.53988850116729</v>
      </c>
      <c r="D37" s="7">
        <v>0.93899999999999995</v>
      </c>
      <c r="E37" s="7">
        <f t="shared" si="0"/>
        <v>1862.0369999999998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 s="7">
        <f t="array" ref="P37">C37-SUM(TRANSPOSE((F37:O37)*$F$42:$O$42))</f>
        <v>0.46569626215743476</v>
      </c>
      <c r="Q37" s="7">
        <f t="array" ref="Q37">D37-SUM(TRANSPOSE((F37:O37)*($F$43:$O$43)))</f>
        <v>-0.56375000000000008</v>
      </c>
      <c r="R37" s="7">
        <f t="array" ref="R37">E37-SUM(TRANSPOSE((F37:O37)*($F$44:$O$44)))</f>
        <v>-1115.2837500000005</v>
      </c>
    </row>
    <row r="38" spans="1:18">
      <c r="A38">
        <v>10</v>
      </c>
      <c r="B38">
        <v>1980</v>
      </c>
      <c r="C38" s="7">
        <v>1.0052939999999999</v>
      </c>
      <c r="D38" s="7">
        <v>1.296</v>
      </c>
      <c r="E38" s="7">
        <f t="shared" si="0"/>
        <v>2566.08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s="7">
        <f t="array" ref="P38">C38-SUM(TRANSPOSE((F38:O38)*$F$42:$O$42))</f>
        <v>-0.16682544806251243</v>
      </c>
      <c r="Q38" s="7">
        <f t="array" ref="Q38">D38-SUM(TRANSPOSE((F38:O38)*($F$43:$O$43)))</f>
        <v>-0.12375000000000003</v>
      </c>
      <c r="R38" s="7">
        <f t="array" ref="R38">E38-SUM(TRANSPOSE((F38:O38)*($F$44:$O$44)))</f>
        <v>-247.0300000000002</v>
      </c>
    </row>
    <row r="39" spans="1:18">
      <c r="A39">
        <v>10</v>
      </c>
      <c r="B39">
        <v>1981</v>
      </c>
      <c r="C39" s="7">
        <v>0.93768739999999995</v>
      </c>
      <c r="D39" s="7">
        <v>1.9419999999999999</v>
      </c>
      <c r="E39" s="7">
        <f t="shared" si="0"/>
        <v>3847.1019999999999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s="7">
        <f t="array" ref="P39">C39-SUM(TRANSPOSE((F39:O39)*$F$42:$O$42))</f>
        <v>-0.23443204806251239</v>
      </c>
      <c r="Q39" s="7">
        <f t="array" ref="Q39">D39-SUM(TRANSPOSE((F39:O39)*($F$43:$O$43)))</f>
        <v>0.52224999999999988</v>
      </c>
      <c r="R39" s="7">
        <f t="array" ref="R39">E39-SUM(TRANSPOSE((F39:O39)*($F$44:$O$44)))</f>
        <v>1033.9919999999997</v>
      </c>
    </row>
    <row r="40" spans="1:18">
      <c r="A40">
        <v>10</v>
      </c>
      <c r="B40">
        <v>1982</v>
      </c>
      <c r="C40" s="7">
        <v>1.36748766899108</v>
      </c>
      <c r="D40" s="7">
        <v>1.2450000000000001</v>
      </c>
      <c r="E40" s="7">
        <f t="shared" si="0"/>
        <v>2467.59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s="7">
        <f t="array" ref="P40">C40-SUM(TRANSPOSE((F40:O40)*$F$42:$O$42))</f>
        <v>0.19536822092856765</v>
      </c>
      <c r="Q40" s="7">
        <f t="array" ref="Q40">D40-SUM(TRANSPOSE((F40:O40)*($F$43:$O$43)))</f>
        <v>-0.17474999999999996</v>
      </c>
      <c r="R40" s="7">
        <f t="array" ref="R40">E40-SUM(TRANSPOSE((F40:O40)*($F$44:$O$44)))</f>
        <v>-345.52</v>
      </c>
    </row>
    <row r="41" spans="1:18">
      <c r="A41">
        <v>10</v>
      </c>
      <c r="B41">
        <v>1983</v>
      </c>
      <c r="C41" s="7">
        <v>1.3780087232589699</v>
      </c>
      <c r="D41" s="7">
        <v>1.196</v>
      </c>
      <c r="E41" s="7">
        <f t="shared" si="0"/>
        <v>2371.6680000000001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s="7">
        <f t="array" ref="P41">C41-SUM(TRANSPOSE((F41:O41)*$F$42:$O$42))</f>
        <v>0.20588927519645761</v>
      </c>
      <c r="Q41" s="7">
        <f t="array" ref="Q41">D41-SUM(TRANSPOSE((F41:O41)*($F$43:$O$43)))</f>
        <v>-0.22375000000000012</v>
      </c>
      <c r="R41" s="7">
        <f t="array" ref="R41">E41-SUM(TRANSPOSE((F41:O41)*($F$44:$O$44)))</f>
        <v>-441.44200000000001</v>
      </c>
    </row>
    <row r="42" spans="1:18">
      <c r="E42" s="1" t="s">
        <v>43</v>
      </c>
      <c r="F42">
        <f t="array" ref="F42:O42">MMULT(TRANSPOSE(C2:C41),F2:O41)/4</f>
        <v>1.4570687991523699</v>
      </c>
      <c r="G42">
        <v>1.6197403073310825</v>
      </c>
      <c r="H42">
        <v>1.720328544450755</v>
      </c>
      <c r="I42">
        <v>1.6449215186214425</v>
      </c>
      <c r="J42">
        <v>2.0192116200923849</v>
      </c>
      <c r="K42">
        <v>1.0902246683835943</v>
      </c>
      <c r="L42">
        <v>1.9430666525783524</v>
      </c>
      <c r="M42">
        <v>1.167795032262795</v>
      </c>
      <c r="N42">
        <v>1.0741922390098553</v>
      </c>
      <c r="O42">
        <v>1.1721194480625123</v>
      </c>
    </row>
    <row r="43" spans="1:18">
      <c r="E43" s="1" t="s">
        <v>44</v>
      </c>
      <c r="F43">
        <f t="array" ref="F43:O43">MMULT(TRANSPOSE(D2:D41),F2:O41)/4</f>
        <v>2.7229999999999999</v>
      </c>
      <c r="G43">
        <v>2.5394999999999999</v>
      </c>
      <c r="H43">
        <v>2.3555000000000001</v>
      </c>
      <c r="I43">
        <v>2.0677500000000002</v>
      </c>
      <c r="J43">
        <v>2.2554999999999996</v>
      </c>
      <c r="K43">
        <v>1.7097500000000001</v>
      </c>
      <c r="L43">
        <v>2.645</v>
      </c>
      <c r="M43">
        <v>2.00875</v>
      </c>
      <c r="N43">
        <v>1.50275</v>
      </c>
      <c r="O43">
        <v>1.4197500000000001</v>
      </c>
    </row>
    <row r="44" spans="1:18">
      <c r="E44" s="1" t="s">
        <v>57</v>
      </c>
      <c r="F44">
        <f t="array" ref="F44:O44">MMULT(TRANSPOSE(E2:E41),F2:O41)/4</f>
        <v>5395.8099999999995</v>
      </c>
      <c r="G44">
        <v>5031.9309999999987</v>
      </c>
      <c r="H44">
        <v>4667.5244999999995</v>
      </c>
      <c r="I44">
        <v>4097.3712500000001</v>
      </c>
      <c r="J44">
        <v>4469.3967499999999</v>
      </c>
      <c r="K44">
        <v>3388.569</v>
      </c>
      <c r="L44">
        <v>5240.7337499999994</v>
      </c>
      <c r="M44">
        <v>3980.27925</v>
      </c>
      <c r="N44">
        <v>2977.3207500000003</v>
      </c>
      <c r="O44">
        <v>2813.11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pooled OLS</vt:lpstr>
      <vt:lpstr>FE dummies </vt:lpstr>
      <vt:lpstr>FE demeaned</vt:lpstr>
      <vt:lpstr>FD</vt:lpstr>
      <vt:lpstr>year as regressor</vt:lpstr>
      <vt:lpstr>year dummies</vt:lpstr>
      <vt:lpstr>year and firm dummies</vt:lpstr>
      <vt:lpstr>firm-year dummies</vt:lpstr>
      <vt:lpstr>year-X interaction + FE</vt:lpstr>
    </vt:vector>
  </TitlesOfParts>
  <Company>WU-Wien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Alois Geyer</dc:creator>
  <cp:lastModifiedBy>Alois Geyer</cp:lastModifiedBy>
  <dcterms:created xsi:type="dcterms:W3CDTF">2012-03-10T05:55:09Z</dcterms:created>
  <dcterms:modified xsi:type="dcterms:W3CDTF">2013-02-23T08:07:21Z</dcterms:modified>
</cp:coreProperties>
</file>