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ois\OneDrive\Documents\GitHub\Expansion-Board-WaRP7\"/>
    </mc:Choice>
  </mc:AlternateContent>
  <xr:revisionPtr revIDLastSave="0" documentId="13_ncr:1_{08CA8305-3321-4BA1-B658-9A2335AF881B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5" i="1" l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3" i="1"/>
  <c r="L23" i="1" s="1"/>
  <c r="K24" i="1"/>
  <c r="L24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2" i="1"/>
  <c r="L2" i="1" s="1"/>
  <c r="K25" i="1"/>
  <c r="L25" i="1" s="1"/>
  <c r="K22" i="1"/>
  <c r="L22" i="1" s="1"/>
  <c r="N2" i="1" l="1"/>
</calcChain>
</file>

<file path=xl/sharedStrings.xml><?xml version="1.0" encoding="utf-8"?>
<sst xmlns="http://schemas.openxmlformats.org/spreadsheetml/2006/main" count="81" uniqueCount="54">
  <si>
    <t>Colonne1</t>
  </si>
  <si>
    <t>Nom du produit</t>
  </si>
  <si>
    <t>Nom du fabricant</t>
  </si>
  <si>
    <t>Référence du fabricant</t>
  </si>
  <si>
    <t>Nom du fournisseur</t>
  </si>
  <si>
    <t>Référence du fournisseur</t>
  </si>
  <si>
    <t>Quantité</t>
  </si>
  <si>
    <t>Prenom etudiant</t>
  </si>
  <si>
    <t>Etat de la commande</t>
  </si>
  <si>
    <t>Prix unitaire H.T. (€)</t>
  </si>
  <si>
    <t>Total H.T (€)</t>
  </si>
  <si>
    <t>Prix TTC (€)</t>
  </si>
  <si>
    <t>Commentaire</t>
  </si>
  <si>
    <t>Total TTC</t>
  </si>
  <si>
    <t>Farnell</t>
  </si>
  <si>
    <t>NCP1117LPST33T3G</t>
  </si>
  <si>
    <t>ON SEMICONDUCTOR</t>
  </si>
  <si>
    <t>MICROCHIP</t>
  </si>
  <si>
    <t>MCP2515-E/SO</t>
  </si>
  <si>
    <t>NXP</t>
  </si>
  <si>
    <t>LM75AD,112</t>
  </si>
  <si>
    <t>MCP2008T-E/SO</t>
  </si>
  <si>
    <t>PCF8591T/2,518</t>
  </si>
  <si>
    <t xml:space="preserve">Regulator 3.3V </t>
  </si>
  <si>
    <t>Temperature sensor</t>
  </si>
  <si>
    <t>GPIO Expander</t>
  </si>
  <si>
    <t>ADC/DAC</t>
  </si>
  <si>
    <t>RTC</t>
  </si>
  <si>
    <t>MCP7040-I/SN</t>
  </si>
  <si>
    <t xml:space="preserve">BUS Can-SPI </t>
  </si>
  <si>
    <t xml:space="preserve">Transceiver CAN </t>
  </si>
  <si>
    <t>MCP255-E/SN</t>
  </si>
  <si>
    <t>Quart 32.768 Khz</t>
  </si>
  <si>
    <t>ABRACON</t>
  </si>
  <si>
    <t>ABS07-1-20-32.768KHZ-T</t>
  </si>
  <si>
    <t>Quart 8 MHz</t>
  </si>
  <si>
    <t>2832065RL</t>
  </si>
  <si>
    <t>IDQ FREQUENCY PRODUCT</t>
  </si>
  <si>
    <t>LFXTAL056567</t>
  </si>
  <si>
    <t>Resistance 22K</t>
  </si>
  <si>
    <t xml:space="preserve">Resistance 100 R </t>
  </si>
  <si>
    <t xml:space="preserve">Resistance 10 R </t>
  </si>
  <si>
    <t xml:space="preserve">Resistance 100 K </t>
  </si>
  <si>
    <t>Condensateur 6pF</t>
  </si>
  <si>
    <t>Condensateur 18pF</t>
  </si>
  <si>
    <t>Condensateur 18nF</t>
  </si>
  <si>
    <t>Condensateur 100nF</t>
  </si>
  <si>
    <t>Condensateur 10uF</t>
  </si>
  <si>
    <t>Header 6 pins</t>
  </si>
  <si>
    <t>Header 3 pins</t>
  </si>
  <si>
    <t>Header 2 pins</t>
  </si>
  <si>
    <t>LED Bleu vert</t>
  </si>
  <si>
    <t>Header 8 pins</t>
  </si>
  <si>
    <t>Header 8 pins femelle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</si>
</sst>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4" fillId="2" borderId="0" xfId="0" applyFont="1" applyFill="1"/>
    <xf numFmtId="164" fontId="0" fillId="0" borderId="0" xfId="0" applyNumberFormat="1"/>
    <xf numFmtId="0" fontId="0" fillId="0" borderId="0" xfId="0" applyFill="1" applyAlignment="1">
      <alignment horizontal="left"/>
    </xf>
    <xf numFmtId="0" fontId="2" fillId="0" borderId="0" xfId="1" applyFill="1" applyAlignment="1">
      <alignment horizontal="left"/>
    </xf>
    <xf numFmtId="2" fontId="0" fillId="0" borderId="0" xfId="0" applyNumberFormat="1" applyFill="1" applyAlignment="1">
      <alignment horizontal="left"/>
    </xf>
    <xf numFmtId="8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 wrapText="1"/>
    </xf>
    <xf numFmtId="0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2" fontId="0" fillId="0" borderId="0" xfId="0" applyNumberFormat="1" applyFill="1" applyAlignment="1">
      <alignment horizontal="left" wrapText="1"/>
    </xf>
    <xf numFmtId="2" fontId="0" fillId="0" borderId="0" xfId="0" applyNumberFormat="1" applyAlignment="1">
      <alignment horizontal="left"/>
    </xf>
    <xf numFmtId="0" fontId="5" fillId="0" borderId="0" xfId="2" applyFont="1" applyAlignment="1">
      <alignment horizontal="left"/>
    </xf>
  </cellXfs>
  <cellStyles count="3">
    <cellStyle name="Hyperlink" xfId="1" xr:uid="{00000000-0005-0000-0000-000000000000}"/>
    <cellStyle name="Lien hypertexte" xfId="2" builtinId="8"/>
    <cellStyle name="Normal" xfId="0" builtinId="0"/>
  </cellStyles>
  <dxfs count="15">
    <dxf>
      <alignment horizontal="left" indent="0"/>
    </dxf>
    <dxf>
      <numFmt numFmtId="2" formatCode="0.00"/>
      <alignment horizontal="left" vertical="bottom" textRotation="0" wrapText="0" indent="0" justifyLastLine="0" shrinkToFit="0" readingOrder="0"/>
    </dxf>
    <dxf>
      <numFmt numFmtId="0" formatCode="General"/>
      <alignment horizontal="left" indent="0"/>
    </dxf>
    <dxf>
      <alignment horizontal="left" indent="0"/>
    </dxf>
    <dxf>
      <alignment horizontal="left" indent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indent="0"/>
    </dxf>
    <dxf>
      <alignment horizontal="left" indent="0"/>
    </dxf>
    <dxf>
      <alignment horizontal="left" indent="0"/>
    </dxf>
    <dxf>
      <alignment horizontal="left" indent="0"/>
    </dxf>
    <dxf>
      <alignment horizontal="left" indent="0"/>
    </dxf>
    <dxf>
      <alignment horizontal="left" indent="0"/>
    </dxf>
    <dxf>
      <alignment horizontal="left" inden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M25" totalsRowShown="0" headerRowDxfId="14" dataDxfId="13">
  <autoFilter ref="A1:M25" xr:uid="{00000000-0009-0000-0100-000001000000}"/>
  <tableColumns count="13">
    <tableColumn id="11" xr3:uid="{00000000-0010-0000-0000-00000B000000}" name="Colonne1" dataDxfId="12"/>
    <tableColumn id="1" xr3:uid="{00000000-0010-0000-0000-000001000000}" name="Nom du produit" dataDxfId="11"/>
    <tableColumn id="2" xr3:uid="{00000000-0010-0000-0000-000002000000}" name="Nom du fabricant" dataDxfId="10"/>
    <tableColumn id="3" xr3:uid="{00000000-0010-0000-0000-000003000000}" name="Référence du fabricant" dataDxfId="9"/>
    <tableColumn id="4" xr3:uid="{00000000-0010-0000-0000-000004000000}" name="Nom du fournisseur" dataDxfId="8"/>
    <tableColumn id="5" xr3:uid="{00000000-0010-0000-0000-000005000000}" name="Référence du fournisseur" dataDxfId="7"/>
    <tableColumn id="6" xr3:uid="{00000000-0010-0000-0000-000006000000}" name="Quantité" dataDxfId="6">
      <calculatedColumnFormula>Tableau1[[#This Row],[Quantité]]*Tableau1[[#This Row],[Etat de la commande]]</calculatedColumnFormula>
    </tableColumn>
    <tableColumn id="7" xr3:uid="{00000000-0010-0000-0000-000007000000}" name="Prenom etudiant" dataDxfId="5"/>
    <tableColumn id="12" xr3:uid="{00000000-0010-0000-0000-00000C000000}" name="Etat de la commande" dataDxfId="4"/>
    <tableColumn id="8" xr3:uid="{00000000-0010-0000-0000-000008000000}" name="Prix unitaire H.T. (€)" dataDxfId="3"/>
    <tableColumn id="9" xr3:uid="{00000000-0010-0000-0000-000009000000}" name="Total H.T (€)" dataDxfId="2">
      <calculatedColumnFormula>Tableau1[[#This Row],[Quantité]]*Tableau1[[#This Row],[Prix unitaire H.T. (€)]]</calculatedColumnFormula>
    </tableColumn>
    <tableColumn id="13" xr3:uid="{00000000-0010-0000-0000-00000D000000}" name="Prix TTC (€)" dataDxfId="1">
      <calculatedColumnFormula>K2*1.2</calculatedColumnFormula>
    </tableColumn>
    <tableColumn id="10" xr3:uid="{00000000-0010-0000-0000-00000A000000}" name="Commentai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"/>
  <sheetViews>
    <sheetView tabSelected="1" zoomScale="85" zoomScaleNormal="85" workbookViewId="0">
      <selection activeCell="F2" sqref="F2"/>
    </sheetView>
  </sheetViews>
  <sheetFormatPr baseColWidth="10" defaultColWidth="9.140625" defaultRowHeight="15" x14ac:dyDescent="0.25"/>
  <cols>
    <col min="1" max="1" width="2.7109375" customWidth="1"/>
    <col min="2" max="2" width="66.85546875" bestFit="1" customWidth="1"/>
    <col min="3" max="3" width="26.42578125" customWidth="1"/>
    <col min="4" max="4" width="26.85546875" customWidth="1"/>
    <col min="5" max="5" width="26.28515625" customWidth="1"/>
    <col min="6" max="6" width="21.28515625" customWidth="1"/>
    <col min="7" max="8" width="22.7109375" customWidth="1"/>
    <col min="9" max="9" width="14.85546875" customWidth="1"/>
    <col min="10" max="10" width="16.5703125" customWidth="1"/>
    <col min="11" max="11" width="10.7109375" customWidth="1"/>
    <col min="12" max="12" width="13.42578125" customWidth="1"/>
    <col min="13" max="13" width="16.7109375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1" t="s">
        <v>13</v>
      </c>
    </row>
    <row r="2" spans="1:14" x14ac:dyDescent="0.25">
      <c r="A2" s="7"/>
      <c r="B2" s="7" t="s">
        <v>23</v>
      </c>
      <c r="C2" s="7" t="s">
        <v>16</v>
      </c>
      <c r="D2" s="7" t="s">
        <v>15</v>
      </c>
      <c r="E2" s="7" t="s">
        <v>14</v>
      </c>
      <c r="F2" s="17">
        <v>2534283</v>
      </c>
      <c r="G2" s="7">
        <v>1</v>
      </c>
      <c r="H2" s="7"/>
      <c r="I2" s="7"/>
      <c r="J2" s="13">
        <v>0.40699999999999997</v>
      </c>
      <c r="K2" s="7">
        <f>Tableau1[[#This Row],[Quantité]]*Tableau1[[#This Row],[Prix unitaire H.T. (€)]]</f>
        <v>0.40699999999999997</v>
      </c>
      <c r="L2" s="9">
        <f t="shared" ref="L2:L10" si="0">K2*1.2</f>
        <v>0.48839999999999995</v>
      </c>
      <c r="M2" s="7"/>
      <c r="N2" s="6">
        <f>SUM(L2:L62)</f>
        <v>27.765720000000002</v>
      </c>
    </row>
    <row r="3" spans="1:14" x14ac:dyDescent="0.25">
      <c r="A3" s="7"/>
      <c r="B3" s="7" t="s">
        <v>29</v>
      </c>
      <c r="C3" s="7" t="s">
        <v>17</v>
      </c>
      <c r="D3" s="7" t="s">
        <v>18</v>
      </c>
      <c r="E3" s="7" t="s">
        <v>14</v>
      </c>
      <c r="F3" s="7">
        <v>1605565</v>
      </c>
      <c r="G3" s="7">
        <v>1</v>
      </c>
      <c r="H3" s="7"/>
      <c r="I3" s="7"/>
      <c r="J3" s="14">
        <v>2.09</v>
      </c>
      <c r="K3" s="7">
        <f>Tableau1[[#This Row],[Quantité]]*Tableau1[[#This Row],[Prix unitaire H.T. (€)]]</f>
        <v>2.09</v>
      </c>
      <c r="L3" s="9">
        <f t="shared" si="0"/>
        <v>2.5079999999999996</v>
      </c>
      <c r="M3" s="7"/>
    </row>
    <row r="4" spans="1:14" x14ac:dyDescent="0.25">
      <c r="A4" s="7"/>
      <c r="B4" s="7" t="s">
        <v>24</v>
      </c>
      <c r="C4" s="7" t="s">
        <v>19</v>
      </c>
      <c r="D4" s="7" t="s">
        <v>20</v>
      </c>
      <c r="E4" s="7" t="s">
        <v>14</v>
      </c>
      <c r="F4" s="7">
        <v>1854077</v>
      </c>
      <c r="G4" s="7">
        <v>1</v>
      </c>
      <c r="H4" s="7"/>
      <c r="I4" s="7"/>
      <c r="J4" s="13">
        <v>0.436</v>
      </c>
      <c r="K4" s="7">
        <f>Tableau1[[#This Row],[Quantité]]*Tableau1[[#This Row],[Prix unitaire H.T. (€)]]</f>
        <v>0.436</v>
      </c>
      <c r="L4" s="9">
        <f t="shared" si="0"/>
        <v>0.5232</v>
      </c>
      <c r="M4" s="7"/>
    </row>
    <row r="5" spans="1:14" s="3" customFormat="1" x14ac:dyDescent="0.25">
      <c r="A5" s="7"/>
      <c r="B5" s="7" t="s">
        <v>25</v>
      </c>
      <c r="C5" s="7" t="s">
        <v>17</v>
      </c>
      <c r="D5" s="7" t="s">
        <v>21</v>
      </c>
      <c r="E5" s="7" t="s">
        <v>14</v>
      </c>
      <c r="F5" s="7">
        <v>2851556</v>
      </c>
      <c r="G5" s="7">
        <v>1</v>
      </c>
      <c r="H5" s="7"/>
      <c r="I5" s="7"/>
      <c r="J5" s="13">
        <v>0.96399999999999997</v>
      </c>
      <c r="K5" s="7">
        <f>Tableau1[[#This Row],[Quantité]]*Tableau1[[#This Row],[Prix unitaire H.T. (€)]]</f>
        <v>0.96399999999999997</v>
      </c>
      <c r="L5" s="9">
        <f t="shared" si="0"/>
        <v>1.1567999999999998</v>
      </c>
      <c r="M5" s="7"/>
    </row>
    <row r="6" spans="1:14" x14ac:dyDescent="0.25">
      <c r="A6" s="7"/>
      <c r="B6" s="7" t="s">
        <v>26</v>
      </c>
      <c r="C6" s="7" t="s">
        <v>19</v>
      </c>
      <c r="D6" s="7" t="s">
        <v>22</v>
      </c>
      <c r="E6" s="7" t="s">
        <v>14</v>
      </c>
      <c r="F6" s="2">
        <v>2400442</v>
      </c>
      <c r="G6" s="7">
        <v>1</v>
      </c>
      <c r="H6" s="7"/>
      <c r="I6" s="7"/>
      <c r="J6" s="14">
        <v>2.92</v>
      </c>
      <c r="K6" s="7">
        <f>Tableau1[[#This Row],[Quantité]]*Tableau1[[#This Row],[Prix unitaire H.T. (€)]]</f>
        <v>2.92</v>
      </c>
      <c r="L6" s="9">
        <f t="shared" si="0"/>
        <v>3.504</v>
      </c>
      <c r="M6" s="7"/>
    </row>
    <row r="7" spans="1:14" x14ac:dyDescent="0.25">
      <c r="A7" s="7"/>
      <c r="B7" s="7" t="s">
        <v>27</v>
      </c>
      <c r="C7" s="7" t="s">
        <v>17</v>
      </c>
      <c r="D7" s="7" t="s">
        <v>28</v>
      </c>
      <c r="E7" s="7" t="s">
        <v>14</v>
      </c>
      <c r="F7" s="2">
        <v>2361122</v>
      </c>
      <c r="G7" s="7">
        <v>1</v>
      </c>
      <c r="H7" s="7"/>
      <c r="I7" s="7"/>
      <c r="J7" s="14">
        <v>0.745</v>
      </c>
      <c r="K7" s="7">
        <f>Tableau1[[#This Row],[Quantité]]*Tableau1[[#This Row],[Prix unitaire H.T. (€)]]</f>
        <v>0.745</v>
      </c>
      <c r="L7" s="9">
        <f t="shared" si="0"/>
        <v>0.89400000000000002</v>
      </c>
      <c r="M7" s="7"/>
    </row>
    <row r="8" spans="1:14" x14ac:dyDescent="0.25">
      <c r="A8" s="7"/>
      <c r="B8" s="7" t="s">
        <v>30</v>
      </c>
      <c r="C8" s="7" t="s">
        <v>17</v>
      </c>
      <c r="D8" s="7" t="s">
        <v>31</v>
      </c>
      <c r="E8" s="7" t="s">
        <v>14</v>
      </c>
      <c r="F8" s="2">
        <v>1467746</v>
      </c>
      <c r="G8" s="7">
        <v>1</v>
      </c>
      <c r="H8" s="7"/>
      <c r="I8" s="7"/>
      <c r="J8" s="14">
        <v>1.18</v>
      </c>
      <c r="K8" s="7">
        <f>Tableau1[[#This Row],[Quantité]]*Tableau1[[#This Row],[Prix unitaire H.T. (€)]]</f>
        <v>1.18</v>
      </c>
      <c r="L8" s="9">
        <f t="shared" si="0"/>
        <v>1.4159999999999999</v>
      </c>
      <c r="M8" s="7"/>
    </row>
    <row r="9" spans="1:14" x14ac:dyDescent="0.25">
      <c r="A9" s="7"/>
      <c r="B9" s="7" t="s">
        <v>35</v>
      </c>
      <c r="C9" s="7" t="s">
        <v>37</v>
      </c>
      <c r="D9" s="7" t="s">
        <v>38</v>
      </c>
      <c r="E9" s="7" t="s">
        <v>14</v>
      </c>
      <c r="F9" s="2" t="s">
        <v>36</v>
      </c>
      <c r="G9" s="7">
        <v>1</v>
      </c>
      <c r="H9" s="7"/>
      <c r="I9" s="7"/>
      <c r="J9" s="14">
        <v>1.06</v>
      </c>
      <c r="K9" s="7">
        <f>Tableau1[[#This Row],[Quantité]]*Tableau1[[#This Row],[Prix unitaire H.T. (€)]]</f>
        <v>1.06</v>
      </c>
      <c r="L9" s="9">
        <f t="shared" si="0"/>
        <v>1.272</v>
      </c>
      <c r="M9" s="7"/>
    </row>
    <row r="10" spans="1:14" s="3" customFormat="1" x14ac:dyDescent="0.25">
      <c r="A10" s="7"/>
      <c r="B10" s="7" t="s">
        <v>32</v>
      </c>
      <c r="C10" s="7" t="s">
        <v>33</v>
      </c>
      <c r="D10" s="7" t="s">
        <v>34</v>
      </c>
      <c r="E10" s="7" t="s">
        <v>14</v>
      </c>
      <c r="F10" s="2">
        <v>2467864</v>
      </c>
      <c r="G10" s="7">
        <v>1</v>
      </c>
      <c r="H10" s="7"/>
      <c r="I10" s="7"/>
      <c r="J10" s="13">
        <v>0.56599999999999995</v>
      </c>
      <c r="K10" s="7">
        <f>Tableau1[[#This Row],[Quantité]]*Tableau1[[#This Row],[Prix unitaire H.T. (€)]]</f>
        <v>0.56599999999999995</v>
      </c>
      <c r="L10" s="9">
        <f t="shared" si="0"/>
        <v>0.67919999999999991</v>
      </c>
      <c r="M10" s="7"/>
    </row>
    <row r="11" spans="1:14" s="3" customFormat="1" x14ac:dyDescent="0.25">
      <c r="A11" s="7"/>
      <c r="B11" s="7" t="s">
        <v>39</v>
      </c>
      <c r="C11" s="7"/>
      <c r="D11" s="7"/>
      <c r="E11" s="7" t="s">
        <v>14</v>
      </c>
      <c r="F11" s="2">
        <v>2447607</v>
      </c>
      <c r="G11" s="7">
        <v>2</v>
      </c>
      <c r="H11" s="7"/>
      <c r="I11" s="7"/>
      <c r="J11" s="13">
        <v>9.4999999999999998E-3</v>
      </c>
      <c r="K11" s="7">
        <f>Tableau1[[#This Row],[Quantité]]*Tableau1[[#This Row],[Prix unitaire H.T. (€)]]</f>
        <v>1.9E-2</v>
      </c>
      <c r="L11" s="9">
        <f>K11*1.2</f>
        <v>2.2799999999999997E-2</v>
      </c>
      <c r="M11" s="7"/>
    </row>
    <row r="12" spans="1:14" s="3" customFormat="1" x14ac:dyDescent="0.25">
      <c r="A12" s="7"/>
      <c r="B12" s="7" t="s">
        <v>41</v>
      </c>
      <c r="C12" s="7"/>
      <c r="D12" s="7"/>
      <c r="E12" s="7" t="s">
        <v>14</v>
      </c>
      <c r="F12" s="2">
        <v>2447556</v>
      </c>
      <c r="G12" s="7">
        <v>1</v>
      </c>
      <c r="H12" s="7"/>
      <c r="I12" s="7"/>
      <c r="J12" s="13">
        <v>9.7000000000000003E-3</v>
      </c>
      <c r="K12" s="7">
        <f>Tableau1[[#This Row],[Quantité]]*Tableau1[[#This Row],[Prix unitaire H.T. (€)]]</f>
        <v>9.7000000000000003E-3</v>
      </c>
      <c r="L12" s="9">
        <f>K12*1.2</f>
        <v>1.1639999999999999E-2</v>
      </c>
      <c r="M12" s="7"/>
    </row>
    <row r="13" spans="1:14" s="3" customFormat="1" x14ac:dyDescent="0.25">
      <c r="A13" s="7"/>
      <c r="B13" s="7" t="s">
        <v>42</v>
      </c>
      <c r="C13" s="7"/>
      <c r="D13" s="7"/>
      <c r="E13" s="7" t="s">
        <v>14</v>
      </c>
      <c r="F13" s="2">
        <v>1469860</v>
      </c>
      <c r="G13" s="7">
        <v>1</v>
      </c>
      <c r="H13" s="7"/>
      <c r="I13" s="7"/>
      <c r="J13" s="13">
        <v>3.44E-2</v>
      </c>
      <c r="K13" s="7">
        <f>Tableau1[[#This Row],[Quantité]]*Tableau1[[#This Row],[Prix unitaire H.T. (€)]]</f>
        <v>3.44E-2</v>
      </c>
      <c r="L13" s="9">
        <f>K13*1.2</f>
        <v>4.1279999999999997E-2</v>
      </c>
      <c r="M13" s="7"/>
    </row>
    <row r="14" spans="1:14" s="3" customFormat="1" x14ac:dyDescent="0.25">
      <c r="A14" s="7"/>
      <c r="B14" s="7" t="s">
        <v>40</v>
      </c>
      <c r="C14" s="7"/>
      <c r="D14" s="7"/>
      <c r="E14" s="7" t="s">
        <v>14</v>
      </c>
      <c r="F14" s="2">
        <v>1738946</v>
      </c>
      <c r="G14" s="7">
        <v>9</v>
      </c>
      <c r="H14" s="7"/>
      <c r="I14" s="7"/>
      <c r="J14" s="14">
        <v>8.7900000000000006E-2</v>
      </c>
      <c r="K14" s="7">
        <f>Tableau1[[#This Row],[Quantité]]*Tableau1[[#This Row],[Prix unitaire H.T. (€)]]</f>
        <v>0.79110000000000003</v>
      </c>
      <c r="L14" s="9">
        <f>K14*1.2</f>
        <v>0.94931999999999994</v>
      </c>
      <c r="M14" s="7"/>
    </row>
    <row r="15" spans="1:14" s="3" customFormat="1" x14ac:dyDescent="0.25">
      <c r="A15" s="7"/>
      <c r="B15" s="7" t="s">
        <v>43</v>
      </c>
      <c r="C15" s="7"/>
      <c r="D15" s="7"/>
      <c r="E15" s="7" t="s">
        <v>14</v>
      </c>
      <c r="F15" s="2">
        <v>1759185</v>
      </c>
      <c r="G15" s="7">
        <v>2</v>
      </c>
      <c r="H15" s="7"/>
      <c r="I15" s="7"/>
      <c r="J15" s="13">
        <v>5.8299999999999998E-2</v>
      </c>
      <c r="K15" s="7">
        <f>Tableau1[[#This Row],[Quantité]]*Tableau1[[#This Row],[Prix unitaire H.T. (€)]]</f>
        <v>0.1166</v>
      </c>
      <c r="L15" s="9">
        <f>K15*1.2</f>
        <v>0.13991999999999999</v>
      </c>
      <c r="M15" s="7"/>
    </row>
    <row r="16" spans="1:14" s="3" customFormat="1" x14ac:dyDescent="0.25">
      <c r="A16" s="7"/>
      <c r="B16" s="7" t="s">
        <v>44</v>
      </c>
      <c r="C16" s="7"/>
      <c r="D16" s="7"/>
      <c r="E16" s="7" t="s">
        <v>14</v>
      </c>
      <c r="F16" s="2">
        <v>1759194</v>
      </c>
      <c r="G16" s="7">
        <v>2</v>
      </c>
      <c r="H16" s="7"/>
      <c r="I16" s="7"/>
      <c r="J16" s="13">
        <v>6.4799999999999996E-2</v>
      </c>
      <c r="K16" s="7">
        <f>Tableau1[[#This Row],[Quantité]]*Tableau1[[#This Row],[Prix unitaire H.T. (€)]]</f>
        <v>0.12959999999999999</v>
      </c>
      <c r="L16" s="9">
        <f t="shared" ref="L16:L25" si="1">K16*1.2</f>
        <v>0.15551999999999999</v>
      </c>
      <c r="M16" s="7"/>
    </row>
    <row r="17" spans="1:13" x14ac:dyDescent="0.25">
      <c r="A17" s="7"/>
      <c r="B17" s="7" t="s">
        <v>45</v>
      </c>
      <c r="C17" s="7"/>
      <c r="D17" s="7"/>
      <c r="E17" s="7" t="s">
        <v>14</v>
      </c>
      <c r="F17" s="2">
        <v>1759251</v>
      </c>
      <c r="G17" s="7">
        <v>1</v>
      </c>
      <c r="H17" s="7"/>
      <c r="I17" s="7"/>
      <c r="J17" s="14">
        <v>7.9200000000000007E-2</v>
      </c>
      <c r="K17" s="7">
        <f>Tableau1[[#This Row],[Quantité]]*Tableau1[[#This Row],[Prix unitaire H.T. (€)]]</f>
        <v>7.9200000000000007E-2</v>
      </c>
      <c r="L17" s="9">
        <f t="shared" si="1"/>
        <v>9.5039999999999999E-2</v>
      </c>
      <c r="M17" s="7"/>
    </row>
    <row r="18" spans="1:13" x14ac:dyDescent="0.25">
      <c r="A18" s="7"/>
      <c r="B18" s="7" t="s">
        <v>46</v>
      </c>
      <c r="C18" s="7"/>
      <c r="D18" s="7"/>
      <c r="E18" s="7" t="s">
        <v>14</v>
      </c>
      <c r="F18" s="2">
        <v>2522443</v>
      </c>
      <c r="G18" s="7">
        <v>1</v>
      </c>
      <c r="H18" s="7"/>
      <c r="I18" s="7"/>
      <c r="J18" s="14">
        <v>5.0500000000000003E-2</v>
      </c>
      <c r="K18" s="7">
        <f>Tableau1[[#This Row],[Quantité]]*Tableau1[[#This Row],[Prix unitaire H.T. (€)]]</f>
        <v>5.0500000000000003E-2</v>
      </c>
      <c r="L18" s="9">
        <f t="shared" si="1"/>
        <v>6.0600000000000001E-2</v>
      </c>
      <c r="M18" s="7"/>
    </row>
    <row r="19" spans="1:13" x14ac:dyDescent="0.25">
      <c r="A19" s="7"/>
      <c r="B19" s="7" t="s">
        <v>47</v>
      </c>
      <c r="C19" s="7"/>
      <c r="D19" s="7"/>
      <c r="E19" s="7" t="s">
        <v>14</v>
      </c>
      <c r="F19" s="2">
        <v>9402144</v>
      </c>
      <c r="G19" s="7">
        <v>2</v>
      </c>
      <c r="H19" s="7"/>
      <c r="I19" s="7"/>
      <c r="J19" s="14">
        <v>0.20499999999999999</v>
      </c>
      <c r="K19" s="7">
        <f>Tableau1[[#This Row],[Quantité]]*Tableau1[[#This Row],[Prix unitaire H.T. (€)]]</f>
        <v>0.41</v>
      </c>
      <c r="L19" s="9">
        <f t="shared" si="1"/>
        <v>0.49199999999999994</v>
      </c>
      <c r="M19" s="7"/>
    </row>
    <row r="20" spans="1:13" x14ac:dyDescent="0.25">
      <c r="A20" s="7"/>
      <c r="B20" s="7" t="s">
        <v>50</v>
      </c>
      <c r="C20" s="7"/>
      <c r="D20" s="7"/>
      <c r="E20" s="7" t="s">
        <v>14</v>
      </c>
      <c r="F20" s="2">
        <v>9733302</v>
      </c>
      <c r="G20" s="7">
        <v>1</v>
      </c>
      <c r="H20" s="7"/>
      <c r="I20" s="7"/>
      <c r="J20" s="14">
        <v>0.40699999999999997</v>
      </c>
      <c r="K20" s="7">
        <f>Tableau1[[#This Row],[Quantité]]*Tableau1[[#This Row],[Prix unitaire H.T. (€)]]</f>
        <v>0.40699999999999997</v>
      </c>
      <c r="L20" s="9">
        <f t="shared" si="1"/>
        <v>0.48839999999999995</v>
      </c>
      <c r="M20" s="7"/>
    </row>
    <row r="21" spans="1:13" x14ac:dyDescent="0.25">
      <c r="A21" s="7"/>
      <c r="B21" s="7" t="s">
        <v>49</v>
      </c>
      <c r="C21" s="7"/>
      <c r="D21" s="7"/>
      <c r="E21" s="7" t="s">
        <v>14</v>
      </c>
      <c r="F21" s="17">
        <v>9733450</v>
      </c>
      <c r="G21" s="7">
        <v>1</v>
      </c>
      <c r="H21" s="7"/>
      <c r="I21" s="7"/>
      <c r="J21" s="14">
        <v>0.56499999999999995</v>
      </c>
      <c r="K21" s="7">
        <f>Tableau1[[#This Row],[Quantité]]*Tableau1[[#This Row],[Prix unitaire H.T. (€)]]</f>
        <v>0.56499999999999995</v>
      </c>
      <c r="L21" s="9">
        <f t="shared" si="1"/>
        <v>0.67799999999999994</v>
      </c>
      <c r="M21" s="7"/>
    </row>
    <row r="22" spans="1:13" x14ac:dyDescent="0.25">
      <c r="A22" s="7"/>
      <c r="B22" s="7" t="s">
        <v>53</v>
      </c>
      <c r="C22" s="7"/>
      <c r="D22" s="7"/>
      <c r="E22" s="7" t="s">
        <v>14</v>
      </c>
      <c r="F22" s="17">
        <v>1593463</v>
      </c>
      <c r="G22" s="7">
        <v>2</v>
      </c>
      <c r="H22" s="7"/>
      <c r="I22" s="7"/>
      <c r="J22" s="14">
        <v>0.39</v>
      </c>
      <c r="K22" s="7">
        <f>Tableau1[[#This Row],[Quantité]]*Tableau1[[#This Row],[Prix unitaire H.T. (€)]]</f>
        <v>0.78</v>
      </c>
      <c r="L22" s="9">
        <f t="shared" si="1"/>
        <v>0.93599999999999994</v>
      </c>
      <c r="M22" s="7"/>
    </row>
    <row r="23" spans="1:13" x14ac:dyDescent="0.25">
      <c r="A23" s="7"/>
      <c r="B23" s="7" t="s">
        <v>52</v>
      </c>
      <c r="C23" s="7"/>
      <c r="D23" s="7"/>
      <c r="E23" s="7" t="s">
        <v>14</v>
      </c>
      <c r="F23" s="17">
        <v>9733345</v>
      </c>
      <c r="G23" s="7">
        <v>2</v>
      </c>
      <c r="H23" s="7"/>
      <c r="I23" s="7"/>
      <c r="J23" s="14">
        <v>1.0900000000000001</v>
      </c>
      <c r="K23" s="7">
        <f>Tableau1[[#This Row],[Quantité]]*Tableau1[[#This Row],[Prix unitaire H.T. (€)]]</f>
        <v>2.1800000000000002</v>
      </c>
      <c r="L23" s="9">
        <f t="shared" si="1"/>
        <v>2.6160000000000001</v>
      </c>
      <c r="M23" s="7"/>
    </row>
    <row r="24" spans="1:13" x14ac:dyDescent="0.25">
      <c r="A24" s="7"/>
      <c r="B24" s="7" t="s">
        <v>48</v>
      </c>
      <c r="C24" s="7"/>
      <c r="D24" s="7"/>
      <c r="E24" s="7" t="s">
        <v>14</v>
      </c>
      <c r="F24" s="2">
        <v>2751311</v>
      </c>
      <c r="G24" s="7">
        <v>1</v>
      </c>
      <c r="H24" s="7"/>
      <c r="I24" s="7"/>
      <c r="J24" s="13">
        <v>0.222</v>
      </c>
      <c r="K24" s="7">
        <f>Tableau1[[#This Row],[Quantité]]*Tableau1[[#This Row],[Prix unitaire H.T. (€)]]</f>
        <v>0.222</v>
      </c>
      <c r="L24" s="9">
        <f t="shared" si="1"/>
        <v>0.26639999999999997</v>
      </c>
      <c r="M24" s="7"/>
    </row>
    <row r="25" spans="1:13" x14ac:dyDescent="0.25">
      <c r="A25" s="7"/>
      <c r="B25" s="7" t="s">
        <v>51</v>
      </c>
      <c r="C25" s="7"/>
      <c r="D25" s="7"/>
      <c r="E25" s="7" t="s">
        <v>14</v>
      </c>
      <c r="F25" s="2">
        <v>2614990</v>
      </c>
      <c r="G25" s="7">
        <v>8</v>
      </c>
      <c r="H25" s="7"/>
      <c r="I25" s="7"/>
      <c r="J25" s="13">
        <v>0.872</v>
      </c>
      <c r="K25" s="12">
        <f>Tableau1[[#This Row],[Quantité]]*Tableau1[[#This Row],[Prix unitaire H.T. (€)]]</f>
        <v>6.976</v>
      </c>
      <c r="L25" s="9">
        <f t="shared" si="1"/>
        <v>8.3712</v>
      </c>
      <c r="M25" s="7"/>
    </row>
    <row r="26" spans="1:13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9"/>
      <c r="M26" s="7"/>
    </row>
    <row r="27" spans="1:13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9"/>
      <c r="M27" s="7"/>
    </row>
    <row r="28" spans="1:13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9"/>
      <c r="M28" s="7"/>
    </row>
    <row r="29" spans="1:13" x14ac:dyDescent="0.25">
      <c r="A29" s="7"/>
      <c r="B29" s="7"/>
      <c r="C29" s="7"/>
      <c r="D29" s="7"/>
      <c r="E29" s="7"/>
      <c r="G29" s="7"/>
      <c r="H29" s="7"/>
      <c r="I29" s="7"/>
      <c r="J29" s="7"/>
      <c r="K29" s="7"/>
      <c r="L29" s="9"/>
      <c r="M29" s="7"/>
    </row>
    <row r="30" spans="1:13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9"/>
      <c r="M30" s="7"/>
    </row>
    <row r="31" spans="1:13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9"/>
      <c r="M31" s="7"/>
    </row>
    <row r="32" spans="1:13" x14ac:dyDescent="0.25">
      <c r="A32" s="7"/>
      <c r="B32" s="7"/>
      <c r="C32" s="7"/>
      <c r="D32" s="7"/>
      <c r="E32" s="7"/>
      <c r="F32" s="8"/>
      <c r="G32" s="7"/>
      <c r="H32" s="7"/>
      <c r="I32" s="7"/>
      <c r="J32" s="7"/>
      <c r="K32" s="7"/>
      <c r="L32" s="9"/>
      <c r="M32" s="7"/>
    </row>
    <row r="33" spans="1:13" x14ac:dyDescent="0.25">
      <c r="A33" s="7"/>
      <c r="B33" s="7"/>
      <c r="C33" s="7"/>
      <c r="D33" s="7"/>
      <c r="E33" s="7"/>
      <c r="F33" s="8"/>
      <c r="G33" s="7"/>
      <c r="H33" s="7"/>
      <c r="I33" s="7"/>
      <c r="J33" s="7"/>
      <c r="K33" s="7"/>
      <c r="L33" s="9"/>
      <c r="M33" s="7"/>
    </row>
    <row r="34" spans="1:13" ht="15" customHeight="1" x14ac:dyDescent="0.25">
      <c r="A34" s="7"/>
      <c r="B34" s="7"/>
      <c r="C34" s="7"/>
      <c r="D34" s="7"/>
      <c r="E34" s="7"/>
      <c r="F34" s="8"/>
      <c r="G34" s="7"/>
      <c r="H34" s="7"/>
      <c r="I34" s="7"/>
      <c r="J34" s="7"/>
      <c r="K34" s="7"/>
      <c r="L34" s="9"/>
      <c r="M34" s="7"/>
    </row>
    <row r="35" spans="1:13" x14ac:dyDescent="0.25">
      <c r="A35" s="7"/>
      <c r="B35" s="7"/>
      <c r="C35" s="7"/>
      <c r="D35" s="11"/>
      <c r="E35" s="7"/>
      <c r="F35" s="11"/>
      <c r="G35" s="7"/>
      <c r="H35" s="7"/>
      <c r="I35" s="7"/>
      <c r="J35" s="11"/>
      <c r="K35" s="11"/>
      <c r="L35" s="15"/>
      <c r="M35" s="7"/>
    </row>
    <row r="36" spans="1:13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9"/>
      <c r="M36" s="7"/>
    </row>
    <row r="37" spans="1:13" x14ac:dyDescent="0.25">
      <c r="A37" s="7"/>
      <c r="B37" s="7"/>
      <c r="C37" s="7"/>
      <c r="D37" s="7"/>
      <c r="E37" s="7"/>
      <c r="F37" s="7"/>
      <c r="G37" s="7"/>
      <c r="H37" s="7"/>
      <c r="I37" s="7"/>
      <c r="J37" s="10"/>
      <c r="K37" s="12"/>
      <c r="L37" s="9"/>
      <c r="M37" s="7"/>
    </row>
    <row r="38" spans="1:13" x14ac:dyDescent="0.25">
      <c r="A38" s="7"/>
      <c r="B38" s="7"/>
      <c r="C38" s="7"/>
      <c r="D38" s="7"/>
      <c r="E38" s="7"/>
      <c r="F38" s="7"/>
      <c r="G38" s="7"/>
      <c r="H38" s="7"/>
      <c r="I38" s="7"/>
      <c r="J38" s="10"/>
      <c r="K38" s="12"/>
      <c r="L38" s="9"/>
      <c r="M38" s="7"/>
    </row>
    <row r="39" spans="1:13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9"/>
      <c r="M39" s="7"/>
    </row>
    <row r="40" spans="1:13" x14ac:dyDescent="0.25">
      <c r="A40" s="7"/>
      <c r="B40" s="7"/>
      <c r="C40" s="7"/>
      <c r="D40" s="7"/>
      <c r="E40" s="7"/>
      <c r="F40" s="7"/>
      <c r="G40" s="7"/>
      <c r="H40" s="7"/>
      <c r="I40" s="7"/>
      <c r="J40" s="10"/>
      <c r="K40" s="7"/>
      <c r="L40" s="10"/>
      <c r="M40" s="7"/>
    </row>
    <row r="41" spans="1:13" x14ac:dyDescent="0.25">
      <c r="A41" s="7"/>
      <c r="B41" s="7"/>
      <c r="C41" s="7"/>
      <c r="D41" s="7"/>
      <c r="E41" s="7"/>
      <c r="F41" s="8"/>
      <c r="G41" s="7"/>
      <c r="H41" s="7"/>
      <c r="I41" s="7"/>
      <c r="J41" s="10"/>
      <c r="K41" s="12"/>
      <c r="L41" s="10"/>
      <c r="M41" s="7"/>
    </row>
    <row r="42" spans="1:13" x14ac:dyDescent="0.25">
      <c r="A42" s="2"/>
      <c r="B42" s="2"/>
      <c r="C42" s="7"/>
      <c r="D42" s="7"/>
      <c r="E42" s="7"/>
      <c r="F42" s="7"/>
      <c r="G42" s="7"/>
      <c r="H42" s="2"/>
      <c r="I42" s="2"/>
      <c r="J42" s="2"/>
      <c r="K42" s="2"/>
      <c r="L42" s="16"/>
      <c r="M42" s="7"/>
    </row>
    <row r="43" spans="1:13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6"/>
      <c r="M43" s="7"/>
    </row>
    <row r="44" spans="1:13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16"/>
      <c r="M44" s="7"/>
    </row>
    <row r="45" spans="1:13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16"/>
      <c r="M45" s="7"/>
    </row>
    <row r="46" spans="1:13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16"/>
      <c r="M46" s="7"/>
    </row>
    <row r="47" spans="1:13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16"/>
      <c r="M47" s="7"/>
    </row>
    <row r="48" spans="1:13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16"/>
      <c r="M48" s="7"/>
    </row>
    <row r="49" spans="1:13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16"/>
      <c r="M49" s="7"/>
    </row>
    <row r="50" spans="1:13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16"/>
      <c r="M50" s="7"/>
    </row>
    <row r="51" spans="1:13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16"/>
      <c r="M51" s="7"/>
    </row>
    <row r="52" spans="1:13" x14ac:dyDescent="0.25">
      <c r="A52" s="2"/>
      <c r="B52" s="2"/>
      <c r="C52" s="7"/>
      <c r="D52" s="7"/>
      <c r="E52" s="7"/>
      <c r="F52" s="7"/>
      <c r="G52" s="7"/>
      <c r="H52" s="2"/>
      <c r="I52" s="2"/>
      <c r="J52" s="2"/>
      <c r="K52" s="2"/>
      <c r="L52" s="16"/>
      <c r="M52" s="7"/>
    </row>
    <row r="53" spans="1:13" x14ac:dyDescent="0.25">
      <c r="A53" s="2"/>
      <c r="B53" s="2"/>
      <c r="C53" s="7"/>
      <c r="D53" s="7"/>
      <c r="E53" s="7"/>
      <c r="F53" s="7"/>
      <c r="G53" s="7"/>
      <c r="H53" s="2"/>
      <c r="I53" s="2"/>
      <c r="J53" s="2"/>
      <c r="K53" s="2"/>
      <c r="L53" s="16"/>
      <c r="M53" s="7"/>
    </row>
    <row r="54" spans="1:13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16"/>
      <c r="M54" s="7"/>
    </row>
    <row r="55" spans="1:13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16"/>
      <c r="M55" s="7"/>
    </row>
    <row r="56" spans="1:13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16"/>
      <c r="M56" s="7"/>
    </row>
    <row r="57" spans="1:13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16"/>
      <c r="M57" s="7"/>
    </row>
    <row r="58" spans="1:13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16"/>
      <c r="M58" s="7"/>
    </row>
    <row r="59" spans="1:13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16"/>
      <c r="M59" s="7"/>
    </row>
    <row r="60" spans="1:13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16"/>
      <c r="M60" s="7"/>
    </row>
    <row r="61" spans="1:13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16"/>
      <c r="M61" s="7"/>
    </row>
    <row r="62" spans="1:13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16"/>
      <c r="M62" s="7"/>
    </row>
    <row r="63" spans="1:13" x14ac:dyDescent="0.25">
      <c r="A63" s="2"/>
      <c r="B63" s="2"/>
      <c r="C63" s="7"/>
      <c r="D63" s="7"/>
      <c r="E63" s="7"/>
      <c r="F63" s="7"/>
      <c r="G63" s="7"/>
      <c r="H63" s="2"/>
      <c r="I63" s="2"/>
      <c r="J63" s="2"/>
      <c r="K63" s="2"/>
      <c r="L63" s="16"/>
      <c r="M63" s="7"/>
    </row>
    <row r="64" spans="1:13" x14ac:dyDescent="0.25">
      <c r="A64" s="2"/>
      <c r="B64" s="2"/>
      <c r="C64" s="7"/>
      <c r="D64" s="7"/>
      <c r="E64" s="7"/>
      <c r="F64" s="7"/>
      <c r="G64" s="7"/>
      <c r="H64" s="2"/>
      <c r="I64" s="2"/>
      <c r="J64" s="2"/>
      <c r="K64" s="2"/>
      <c r="L64" s="16"/>
      <c r="M64" s="7"/>
    </row>
    <row r="65" spans="1:13" x14ac:dyDescent="0.25">
      <c r="A65" s="2"/>
      <c r="B65" s="2"/>
      <c r="C65" s="7"/>
      <c r="D65" s="7"/>
      <c r="E65" s="7"/>
      <c r="F65" s="7"/>
      <c r="G65" s="7"/>
      <c r="H65" s="2"/>
      <c r="I65" s="2"/>
      <c r="J65" s="2"/>
      <c r="K65" s="2"/>
      <c r="L65" s="16"/>
      <c r="M65" s="7"/>
    </row>
    <row r="66" spans="1:13" x14ac:dyDescent="0.25">
      <c r="A66" s="2"/>
      <c r="B66" s="2"/>
      <c r="C66" s="7"/>
      <c r="D66" s="7"/>
      <c r="E66" s="7"/>
      <c r="F66" s="7"/>
      <c r="G66" s="7"/>
      <c r="H66" s="2"/>
      <c r="I66" s="2"/>
      <c r="J66" s="2"/>
      <c r="K66" s="2"/>
      <c r="L66" s="16"/>
      <c r="M66" s="7"/>
    </row>
    <row r="76" spans="1:13" x14ac:dyDescent="0.25">
      <c r="C76" s="3"/>
      <c r="D76" s="3"/>
      <c r="E76" s="3"/>
      <c r="F76" s="3"/>
      <c r="G76" s="3"/>
    </row>
    <row r="77" spans="1:13" x14ac:dyDescent="0.25">
      <c r="C77" s="3"/>
      <c r="D77" s="3"/>
      <c r="E77" s="3"/>
      <c r="F77" s="3"/>
      <c r="G77" s="3"/>
    </row>
    <row r="78" spans="1:13" x14ac:dyDescent="0.25">
      <c r="C78" s="3"/>
      <c r="D78" s="3"/>
      <c r="E78" s="3"/>
      <c r="F78" s="3"/>
      <c r="G78" s="3"/>
    </row>
    <row r="79" spans="1:13" x14ac:dyDescent="0.25">
      <c r="C79" s="3"/>
      <c r="D79" s="3"/>
      <c r="E79" s="3"/>
      <c r="F79" s="3"/>
      <c r="G79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</dc:creator>
  <cp:keywords/>
  <dc:description/>
  <cp:lastModifiedBy>Aloïs Miclo</cp:lastModifiedBy>
  <cp:revision/>
  <dcterms:created xsi:type="dcterms:W3CDTF">2018-02-09T13:37:25Z</dcterms:created>
  <dcterms:modified xsi:type="dcterms:W3CDTF">2019-02-22T17:02:33Z</dcterms:modified>
  <cp:category/>
  <cp:contentStatus/>
</cp:coreProperties>
</file>