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oud Drive/Backup - 22 July/Uk Shared Drive/Alok/Documents/Boozeshare/Amhi Kolhapuri/"/>
    </mc:Choice>
  </mc:AlternateContent>
  <xr:revisionPtr revIDLastSave="0" documentId="13_ncr:1_{18412DBD-C51D-894A-B5D0-95C3C43AA306}" xr6:coauthVersionLast="47" xr6:coauthVersionMax="47" xr10:uidLastSave="{00000000-0000-0000-0000-000000000000}"/>
  <bookViews>
    <workbookView xWindow="0" yWindow="0" windowWidth="33600" windowHeight="21000" xr2:uid="{38719521-377F-4741-9EE8-0558358F7643}"/>
  </bookViews>
  <sheets>
    <sheet name="Amhi Kolhapur" sheetId="1" r:id="rId1"/>
    <sheet name="Amhi Kolhapur (2)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E16" i="2"/>
  <c r="D16" i="2"/>
  <c r="C16" i="2"/>
  <c r="E4" i="2"/>
  <c r="E5" i="2" s="1"/>
  <c r="E7" i="2" s="1"/>
  <c r="E9" i="2" s="1"/>
  <c r="G5" i="2"/>
  <c r="G7" i="2" s="1"/>
  <c r="G9" i="2" s="1"/>
  <c r="F5" i="2"/>
  <c r="F7" i="2" s="1"/>
  <c r="F9" i="2" s="1"/>
  <c r="B16" i="2"/>
  <c r="D5" i="2"/>
  <c r="D7" i="2" s="1"/>
  <c r="D9" i="2" s="1"/>
  <c r="C5" i="2"/>
  <c r="C7" i="2" s="1"/>
  <c r="C9" i="2" s="1"/>
  <c r="B5" i="2"/>
  <c r="B7" i="2" s="1"/>
  <c r="B9" i="2" s="1"/>
  <c r="G35" i="1"/>
  <c r="F35" i="1"/>
  <c r="E31" i="1"/>
  <c r="E33" i="1" s="1"/>
  <c r="D31" i="1"/>
  <c r="D33" i="1" s="1"/>
  <c r="C31" i="1"/>
  <c r="C33" i="1" s="1"/>
  <c r="B31" i="1"/>
  <c r="B33" i="1" s="1"/>
  <c r="E26" i="1"/>
  <c r="G26" i="1" s="1"/>
  <c r="D26" i="1"/>
  <c r="C26" i="1"/>
  <c r="B26" i="1"/>
  <c r="E22" i="1"/>
  <c r="E24" i="1" s="1"/>
  <c r="D22" i="1"/>
  <c r="D24" i="1" s="1"/>
  <c r="C22" i="1"/>
  <c r="C24" i="1" s="1"/>
  <c r="B22" i="1"/>
  <c r="B24" i="1" s="1"/>
  <c r="E12" i="1"/>
  <c r="E13" i="1" s="1"/>
  <c r="E15" i="1" s="1"/>
  <c r="E17" i="1" s="1"/>
  <c r="C13" i="1"/>
  <c r="C15" i="1" s="1"/>
  <c r="C17" i="1" s="1"/>
  <c r="D13" i="1"/>
  <c r="D15" i="1" s="1"/>
  <c r="D17" i="1" s="1"/>
  <c r="B13" i="1"/>
  <c r="B15" i="1" s="1"/>
  <c r="B17" i="1" s="1"/>
  <c r="G17" i="1" s="1"/>
  <c r="E4" i="1"/>
  <c r="E6" i="1" s="1"/>
  <c r="E8" i="1" s="1"/>
  <c r="F8" i="1" s="1"/>
  <c r="D4" i="1"/>
  <c r="D6" i="1" s="1"/>
  <c r="D8" i="1" s="1"/>
  <c r="C4" i="1"/>
  <c r="C6" i="1" s="1"/>
  <c r="C8" i="1" s="1"/>
  <c r="B4" i="1"/>
  <c r="B6" i="1" s="1"/>
  <c r="B8" i="1" s="1"/>
  <c r="G8" i="1" s="1"/>
  <c r="F26" i="1" l="1"/>
  <c r="F17" i="1"/>
</calcChain>
</file>

<file path=xl/sharedStrings.xml><?xml version="1.0" encoding="utf-8"?>
<sst xmlns="http://schemas.openxmlformats.org/spreadsheetml/2006/main" count="108" uniqueCount="59">
  <si>
    <t>Total customers</t>
  </si>
  <si>
    <t>Month 1</t>
  </si>
  <si>
    <t>New Downloads</t>
  </si>
  <si>
    <t>Average Transaction value</t>
  </si>
  <si>
    <t>Total billing</t>
  </si>
  <si>
    <t>Amhi Kop Commission rate</t>
  </si>
  <si>
    <t>Amhi Kop Earning</t>
  </si>
  <si>
    <t>Month 2</t>
  </si>
  <si>
    <t>Month 3</t>
  </si>
  <si>
    <t>Month 24</t>
  </si>
  <si>
    <t>Transactions Count @ 10%</t>
  </si>
  <si>
    <t>Model 1 - Percentage cut of customer's first transaction to AK</t>
  </si>
  <si>
    <t>Till Date Downloads</t>
  </si>
  <si>
    <t>Model 2 - Lifetime percentage cut of transaction to AK</t>
  </si>
  <si>
    <t>Model 3 - Per download cost</t>
  </si>
  <si>
    <t>Amhi Kop Per download rate</t>
  </si>
  <si>
    <t>5 year contract</t>
  </si>
  <si>
    <t>5 years</t>
  </si>
  <si>
    <t>Model 4 - Standard retainer basis</t>
  </si>
  <si>
    <t>2 years</t>
  </si>
  <si>
    <t>3 year contract</t>
  </si>
  <si>
    <t>will finish in 2 years</t>
  </si>
  <si>
    <t>Amhi Kolhapuri Earning</t>
  </si>
  <si>
    <t>Amhi Kolhapuri Per download rate</t>
  </si>
  <si>
    <t>Amhi Kolhapuri Commission</t>
  </si>
  <si>
    <t>Transactions Count @ 10% conversion</t>
  </si>
  <si>
    <t>WAIU - Amhi Kolhapuri Partnership</t>
  </si>
  <si>
    <t>Model 1 - Revenue sharing - 5 Years</t>
  </si>
  <si>
    <t>Total Earning At End of Tenure = 7 Lacs</t>
  </si>
  <si>
    <t>Downloads till date</t>
  </si>
  <si>
    <t>Month 36</t>
  </si>
  <si>
    <t>Month 12</t>
  </si>
  <si>
    <t>Month 60</t>
  </si>
  <si>
    <t>Total Earning At End of Tenure = 10 Lacs</t>
  </si>
  <si>
    <t>Model 2 - Per download based - 5 Years</t>
  </si>
  <si>
    <t>Amhi Kolhapuri earnings till date</t>
  </si>
  <si>
    <t>S. No</t>
  </si>
  <si>
    <t>Date</t>
  </si>
  <si>
    <t>Event</t>
  </si>
  <si>
    <t>Notes</t>
  </si>
  <si>
    <t>Alok Sambuddha - UHCP Claim ID 24398</t>
  </si>
  <si>
    <t>Cashless application raised &amp; all documents shared</t>
  </si>
  <si>
    <t>For next few days UHCP requested different documents and versions, which were all provided to their need</t>
  </si>
  <si>
    <t>Cashless request approved &amp; operation scheduled for 8th June 2021</t>
  </si>
  <si>
    <t>However UHCP put the discharge date in past i.e. 2nd June</t>
  </si>
  <si>
    <t>I raised a correction on the discharge date, as operation was yet to happen but their document indicated it's happened already</t>
  </si>
  <si>
    <t>No response was received from UHCP so I called them and they said a correction will be sent before operation</t>
  </si>
  <si>
    <t>I went on with the operation</t>
  </si>
  <si>
    <t>UHCP send a denial of credit letter quoting incorrect dates, which was their own fault in first place!</t>
  </si>
  <si>
    <t>I paid the bill and went through recovery</t>
  </si>
  <si>
    <t>I also raised a dispute to UHCP but never received a response</t>
  </si>
  <si>
    <t>I went through second setting of the operation</t>
  </si>
  <si>
    <t>I went through third &amp; final setting of the operation</t>
  </si>
  <si>
    <t>Paid for it myself</t>
  </si>
  <si>
    <t>Paid for it myself. No response from UHCP</t>
  </si>
  <si>
    <t>UHCP replied saying the claim was approved due to a technical error and therefore was rejected on the day of the operation</t>
  </si>
  <si>
    <t>They suggested they will raise to their leadership for offline approval of the claim</t>
  </si>
  <si>
    <t>After 8 months of chasing, UHCP said claim is rejected by policy</t>
  </si>
  <si>
    <t>There was no support or request of investigation of the issue from CEG. So I aim to reach them agin after my current backlog of project work is 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</si>
</sst>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/>
    <xf numFmtId="0" fontId="4" fillId="0" borderId="5" xfId="0" applyFont="1" applyBorder="1"/>
    <xf numFmtId="0" fontId="5" fillId="0" borderId="5" xfId="0" applyFont="1" applyBorder="1"/>
    <xf numFmtId="0" fontId="0" fillId="0" borderId="13" xfId="0" applyBorder="1"/>
    <xf numFmtId="0" fontId="0" fillId="0" borderId="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6" fillId="0" borderId="5" xfId="0" applyFont="1" applyBorder="1"/>
    <xf numFmtId="0" fontId="0" fillId="5" borderId="5" xfId="0" applyFill="1" applyBorder="1"/>
    <xf numFmtId="0" fontId="3" fillId="6" borderId="0" xfId="0" applyFont="1" applyFill="1"/>
    <xf numFmtId="164" fontId="3" fillId="6" borderId="0" xfId="0" applyNumberFormat="1" applyFont="1" applyFill="1"/>
    <xf numFmtId="10" fontId="0" fillId="2" borderId="1" xfId="0" applyNumberFormat="1" applyFill="1" applyBorder="1" applyAlignment="1">
      <alignment horizontal="center"/>
    </xf>
    <xf numFmtId="10" fontId="0" fillId="2" borderId="6" xfId="0" applyNumberForma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5" xfId="0" applyFont="1" applyBorder="1"/>
    <xf numFmtId="0" fontId="0" fillId="0" borderId="7" xfId="0" applyFont="1" applyBorder="1"/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10" fontId="0" fillId="8" borderId="25" xfId="0" applyNumberFormat="1" applyFill="1" applyBorder="1" applyAlignment="1">
      <alignment horizontal="center"/>
    </xf>
    <xf numFmtId="10" fontId="0" fillId="8" borderId="26" xfId="0" applyNumberFormat="1" applyFill="1" applyBorder="1" applyAlignment="1">
      <alignment horizontal="center"/>
    </xf>
    <xf numFmtId="10" fontId="0" fillId="8" borderId="31" xfId="0" applyNumberForma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33" xfId="0" applyFont="1" applyFill="1" applyBorder="1" applyAlignment="1">
      <alignment horizontal="center"/>
    </xf>
    <xf numFmtId="0" fontId="7" fillId="7" borderId="34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5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horizontal="center" vertical="top"/>
    </xf>
    <xf numFmtId="15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vertical="top" wrapText="1"/>
    </xf>
    <xf numFmtId="0" fontId="2" fillId="10" borderId="16" xfId="0" applyFont="1" applyFill="1" applyBorder="1" applyAlignment="1">
      <alignment horizontal="center" vertical="top" wrapText="1"/>
    </xf>
    <xf numFmtId="0" fontId="2" fillId="10" borderId="17" xfId="0" applyFont="1" applyFill="1" applyBorder="1" applyAlignment="1">
      <alignment horizontal="center" vertical="top" wrapText="1"/>
    </xf>
    <xf numFmtId="0" fontId="2" fillId="10" borderId="18" xfId="0" applyFont="1" applyFill="1" applyBorder="1" applyAlignment="1">
      <alignment horizontal="center" vertical="top" wrapText="1"/>
    </xf>
    <xf numFmtId="0" fontId="0" fillId="0" borderId="9" xfId="0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7D75-38E9-CD4A-8CEA-DD9C3048E64E}">
  <dimension ref="A1:H35"/>
  <sheetViews>
    <sheetView tabSelected="1" topLeftCell="A7" zoomScale="140" zoomScaleNormal="140" workbookViewId="0">
      <selection activeCell="B23" sqref="B23"/>
    </sheetView>
  </sheetViews>
  <sheetFormatPr baseColWidth="10" defaultRowHeight="16" x14ac:dyDescent="0.2"/>
  <cols>
    <col min="1" max="1" width="25.1640625" bestFit="1" customWidth="1"/>
    <col min="2" max="5" width="10.83203125" style="2"/>
  </cols>
  <sheetData>
    <row r="1" spans="1:7" ht="17" thickBot="1" x14ac:dyDescent="0.25">
      <c r="A1" s="26" t="s">
        <v>11</v>
      </c>
      <c r="B1" s="27"/>
      <c r="C1" s="27"/>
      <c r="D1" s="27"/>
      <c r="E1" s="28"/>
    </row>
    <row r="2" spans="1:7" x14ac:dyDescent="0.2">
      <c r="A2" s="7" t="s">
        <v>0</v>
      </c>
      <c r="B2" s="9" t="s">
        <v>1</v>
      </c>
      <c r="C2" s="9" t="s">
        <v>7</v>
      </c>
      <c r="D2" s="9" t="s">
        <v>8</v>
      </c>
      <c r="E2" s="10" t="s">
        <v>9</v>
      </c>
    </row>
    <row r="3" spans="1:7" x14ac:dyDescent="0.2">
      <c r="A3" s="6" t="s">
        <v>2</v>
      </c>
      <c r="B3" s="11">
        <v>2500</v>
      </c>
      <c r="C3" s="11">
        <v>2500</v>
      </c>
      <c r="D3" s="11">
        <v>2500</v>
      </c>
      <c r="E3" s="12">
        <v>2500</v>
      </c>
    </row>
    <row r="4" spans="1:7" x14ac:dyDescent="0.2">
      <c r="A4" s="3" t="s">
        <v>10</v>
      </c>
      <c r="B4" s="11">
        <f>B3/10</f>
        <v>250</v>
      </c>
      <c r="C4" s="11">
        <f>C3/10</f>
        <v>250</v>
      </c>
      <c r="D4" s="11">
        <f>D3/10</f>
        <v>250</v>
      </c>
      <c r="E4" s="12">
        <f>E3/10</f>
        <v>250</v>
      </c>
    </row>
    <row r="5" spans="1:7" x14ac:dyDescent="0.2">
      <c r="A5" s="3" t="s">
        <v>3</v>
      </c>
      <c r="B5" s="11">
        <v>1500</v>
      </c>
      <c r="C5" s="11">
        <v>1500</v>
      </c>
      <c r="D5" s="11">
        <v>1500</v>
      </c>
      <c r="E5" s="12">
        <v>1500</v>
      </c>
    </row>
    <row r="6" spans="1:7" x14ac:dyDescent="0.2">
      <c r="A6" s="3" t="s">
        <v>4</v>
      </c>
      <c r="B6" s="13">
        <f>B5*B4</f>
        <v>375000</v>
      </c>
      <c r="C6" s="13">
        <f>C5*C4</f>
        <v>375000</v>
      </c>
      <c r="D6" s="13">
        <f>D5*D4</f>
        <v>375000</v>
      </c>
      <c r="E6" s="14">
        <f>E5*E4</f>
        <v>375000</v>
      </c>
    </row>
    <row r="7" spans="1:7" x14ac:dyDescent="0.2">
      <c r="A7" s="3" t="s">
        <v>5</v>
      </c>
      <c r="B7" s="24">
        <v>2.5000000000000001E-2</v>
      </c>
      <c r="C7" s="24"/>
      <c r="D7" s="24"/>
      <c r="E7" s="25"/>
      <c r="F7" t="s">
        <v>19</v>
      </c>
      <c r="G7" t="s">
        <v>16</v>
      </c>
    </row>
    <row r="8" spans="1:7" ht="17" thickBot="1" x14ac:dyDescent="0.25">
      <c r="A8" s="4" t="s">
        <v>6</v>
      </c>
      <c r="B8" s="15">
        <f>B7*B6</f>
        <v>9375</v>
      </c>
      <c r="C8" s="15">
        <f>C6*B7</f>
        <v>9375</v>
      </c>
      <c r="D8" s="15">
        <f>B7*D6</f>
        <v>9375</v>
      </c>
      <c r="E8" s="16">
        <f>B7*E6</f>
        <v>9375</v>
      </c>
      <c r="F8" s="1">
        <f>E8*24</f>
        <v>225000</v>
      </c>
      <c r="G8" s="1">
        <f>B8*60</f>
        <v>562500</v>
      </c>
    </row>
    <row r="9" spans="1:7" ht="17" thickBot="1" x14ac:dyDescent="0.25">
      <c r="A9" s="29"/>
      <c r="B9" s="30"/>
      <c r="C9" s="30"/>
      <c r="D9" s="30"/>
      <c r="E9" s="31"/>
    </row>
    <row r="10" spans="1:7" ht="17" thickBot="1" x14ac:dyDescent="0.25">
      <c r="A10" s="26" t="s">
        <v>13</v>
      </c>
      <c r="B10" s="27"/>
      <c r="C10" s="27"/>
      <c r="D10" s="27"/>
      <c r="E10" s="28"/>
    </row>
    <row r="11" spans="1:7" x14ac:dyDescent="0.2">
      <c r="A11" s="7" t="s">
        <v>0</v>
      </c>
      <c r="B11" s="9" t="s">
        <v>1</v>
      </c>
      <c r="C11" s="9" t="s">
        <v>7</v>
      </c>
      <c r="D11" s="9" t="s">
        <v>8</v>
      </c>
      <c r="E11" s="10" t="s">
        <v>9</v>
      </c>
    </row>
    <row r="12" spans="1:7" x14ac:dyDescent="0.2">
      <c r="A12" s="5" t="s">
        <v>12</v>
      </c>
      <c r="B12" s="11">
        <v>2500</v>
      </c>
      <c r="C12" s="11">
        <v>5000</v>
      </c>
      <c r="D12" s="11">
        <v>7500</v>
      </c>
      <c r="E12" s="12">
        <f>B12*24</f>
        <v>60000</v>
      </c>
    </row>
    <row r="13" spans="1:7" x14ac:dyDescent="0.2">
      <c r="A13" s="3" t="s">
        <v>10</v>
      </c>
      <c r="B13" s="11">
        <f>B12/10</f>
        <v>250</v>
      </c>
      <c r="C13" s="11">
        <f>C12/10</f>
        <v>500</v>
      </c>
      <c r="D13" s="11">
        <f>D12/10</f>
        <v>750</v>
      </c>
      <c r="E13" s="12">
        <f>E12/10</f>
        <v>6000</v>
      </c>
    </row>
    <row r="14" spans="1:7" x14ac:dyDescent="0.2">
      <c r="A14" s="3" t="s">
        <v>3</v>
      </c>
      <c r="B14" s="11">
        <v>1500</v>
      </c>
      <c r="C14" s="11">
        <v>1500</v>
      </c>
      <c r="D14" s="11">
        <v>1500</v>
      </c>
      <c r="E14" s="12">
        <v>1500</v>
      </c>
    </row>
    <row r="15" spans="1:7" x14ac:dyDescent="0.2">
      <c r="A15" s="3" t="s">
        <v>4</v>
      </c>
      <c r="B15" s="13">
        <f>B14*B13</f>
        <v>375000</v>
      </c>
      <c r="C15" s="13">
        <f>C14*C13</f>
        <v>750000</v>
      </c>
      <c r="D15" s="13">
        <f>D14*D13</f>
        <v>1125000</v>
      </c>
      <c r="E15" s="14">
        <f>E14*E13</f>
        <v>9000000</v>
      </c>
    </row>
    <row r="16" spans="1:7" x14ac:dyDescent="0.2">
      <c r="A16" s="3" t="s">
        <v>5</v>
      </c>
      <c r="B16" s="24">
        <v>1E-3</v>
      </c>
      <c r="C16" s="24"/>
      <c r="D16" s="24"/>
      <c r="E16" s="25"/>
      <c r="F16" t="s">
        <v>19</v>
      </c>
      <c r="G16" t="s">
        <v>16</v>
      </c>
    </row>
    <row r="17" spans="1:8" ht="17" thickBot="1" x14ac:dyDescent="0.25">
      <c r="A17" s="4" t="s">
        <v>6</v>
      </c>
      <c r="B17" s="15">
        <f>B16*B15</f>
        <v>375</v>
      </c>
      <c r="C17" s="15">
        <f>C15*B16</f>
        <v>750</v>
      </c>
      <c r="D17" s="15">
        <f>B16*D15</f>
        <v>1125</v>
      </c>
      <c r="E17" s="16">
        <f>B16*E15</f>
        <v>9000</v>
      </c>
      <c r="F17" s="1">
        <f>B17*24*25/2</f>
        <v>112500</v>
      </c>
      <c r="G17" s="1">
        <f>B17*60*61/2</f>
        <v>686250</v>
      </c>
    </row>
    <row r="18" spans="1:8" ht="17" thickBot="1" x14ac:dyDescent="0.25">
      <c r="A18" s="29"/>
      <c r="B18" s="30"/>
      <c r="C18" s="30"/>
      <c r="D18" s="30"/>
      <c r="E18" s="31"/>
    </row>
    <row r="19" spans="1:8" ht="17" thickBot="1" x14ac:dyDescent="0.25">
      <c r="A19" s="34" t="s">
        <v>14</v>
      </c>
      <c r="B19" s="35"/>
      <c r="C19" s="35"/>
      <c r="D19" s="35"/>
      <c r="E19" s="36"/>
    </row>
    <row r="20" spans="1:8" x14ac:dyDescent="0.2">
      <c r="A20" s="8" t="s">
        <v>0</v>
      </c>
      <c r="B20" s="17" t="s">
        <v>1</v>
      </c>
      <c r="C20" s="17" t="s">
        <v>7</v>
      </c>
      <c r="D20" s="17" t="s">
        <v>8</v>
      </c>
      <c r="E20" s="18" t="s">
        <v>9</v>
      </c>
    </row>
    <row r="21" spans="1:8" x14ac:dyDescent="0.2">
      <c r="A21" s="6" t="s">
        <v>2</v>
      </c>
      <c r="B21" s="11">
        <v>25000</v>
      </c>
      <c r="C21" s="11">
        <v>15000</v>
      </c>
      <c r="D21" s="11">
        <v>15000</v>
      </c>
      <c r="E21" s="12">
        <v>15000</v>
      </c>
    </row>
    <row r="22" spans="1:8" x14ac:dyDescent="0.2">
      <c r="A22" s="3" t="s">
        <v>10</v>
      </c>
      <c r="B22" s="11">
        <f>B21/10</f>
        <v>2500</v>
      </c>
      <c r="C22" s="11">
        <f>C21/10</f>
        <v>1500</v>
      </c>
      <c r="D22" s="11">
        <f>D21/10</f>
        <v>1500</v>
      </c>
      <c r="E22" s="12">
        <f>E21/10</f>
        <v>1500</v>
      </c>
    </row>
    <row r="23" spans="1:8" x14ac:dyDescent="0.2">
      <c r="A23" s="3" t="s">
        <v>3</v>
      </c>
      <c r="B23" s="11">
        <v>1500</v>
      </c>
      <c r="C23" s="11">
        <v>1500</v>
      </c>
      <c r="D23" s="11">
        <v>1500</v>
      </c>
      <c r="E23" s="12">
        <v>1500</v>
      </c>
    </row>
    <row r="24" spans="1:8" x14ac:dyDescent="0.2">
      <c r="A24" s="3" t="s">
        <v>4</v>
      </c>
      <c r="B24" s="13">
        <f>B23*B22</f>
        <v>3750000</v>
      </c>
      <c r="C24" s="13">
        <f>C23*C22</f>
        <v>2250000</v>
      </c>
      <c r="D24" s="13">
        <f>D23*D22</f>
        <v>2250000</v>
      </c>
      <c r="E24" s="14">
        <f>E23*E22</f>
        <v>2250000</v>
      </c>
    </row>
    <row r="25" spans="1:8" x14ac:dyDescent="0.2">
      <c r="A25" s="20" t="s">
        <v>15</v>
      </c>
      <c r="B25" s="37">
        <v>10</v>
      </c>
      <c r="C25" s="37"/>
      <c r="D25" s="37"/>
      <c r="E25" s="38"/>
      <c r="F25" t="s">
        <v>19</v>
      </c>
      <c r="G25" s="22" t="s">
        <v>17</v>
      </c>
      <c r="H25" t="s">
        <v>21</v>
      </c>
    </row>
    <row r="26" spans="1:8" ht="17" thickBot="1" x14ac:dyDescent="0.25">
      <c r="A26" s="4" t="s">
        <v>6</v>
      </c>
      <c r="B26" s="15">
        <f>B25*B21</f>
        <v>250000</v>
      </c>
      <c r="C26" s="15">
        <f>B25*C21</f>
        <v>150000</v>
      </c>
      <c r="D26" s="15">
        <f>B25*D21</f>
        <v>150000</v>
      </c>
      <c r="E26" s="16">
        <f>B25*E21</f>
        <v>150000</v>
      </c>
      <c r="F26" s="1">
        <f>24*E26</f>
        <v>3600000</v>
      </c>
      <c r="G26" s="23">
        <f>E26*60</f>
        <v>9000000</v>
      </c>
    </row>
    <row r="27" spans="1:8" ht="17" thickBot="1" x14ac:dyDescent="0.25">
      <c r="A27" s="39"/>
      <c r="B27" s="40"/>
      <c r="C27" s="40"/>
      <c r="D27" s="40"/>
      <c r="E27" s="41"/>
    </row>
    <row r="28" spans="1:8" ht="17" thickBot="1" x14ac:dyDescent="0.25">
      <c r="A28" s="34" t="s">
        <v>18</v>
      </c>
      <c r="B28" s="35"/>
      <c r="C28" s="35"/>
      <c r="D28" s="35"/>
      <c r="E28" s="36"/>
    </row>
    <row r="29" spans="1:8" x14ac:dyDescent="0.2">
      <c r="A29" s="8" t="s">
        <v>0</v>
      </c>
      <c r="B29" s="17" t="s">
        <v>1</v>
      </c>
      <c r="C29" s="17" t="s">
        <v>7</v>
      </c>
      <c r="D29" s="17" t="s">
        <v>8</v>
      </c>
      <c r="E29" s="18" t="s">
        <v>9</v>
      </c>
    </row>
    <row r="30" spans="1:8" x14ac:dyDescent="0.2">
      <c r="A30" s="6" t="s">
        <v>2</v>
      </c>
      <c r="B30" s="11">
        <v>2500</v>
      </c>
      <c r="C30" s="11">
        <v>2500</v>
      </c>
      <c r="D30" s="11">
        <v>2500</v>
      </c>
      <c r="E30" s="12">
        <v>2500</v>
      </c>
    </row>
    <row r="31" spans="1:8" x14ac:dyDescent="0.2">
      <c r="A31" s="3" t="s">
        <v>10</v>
      </c>
      <c r="B31" s="11">
        <f>B30/10</f>
        <v>250</v>
      </c>
      <c r="C31" s="11">
        <f>C30/10</f>
        <v>250</v>
      </c>
      <c r="D31" s="11">
        <f>D30/10</f>
        <v>250</v>
      </c>
      <c r="E31" s="12">
        <f>E30/10</f>
        <v>250</v>
      </c>
    </row>
    <row r="32" spans="1:8" x14ac:dyDescent="0.2">
      <c r="A32" s="3" t="s">
        <v>3</v>
      </c>
      <c r="B32" s="11">
        <v>1500</v>
      </c>
      <c r="C32" s="11">
        <v>1500</v>
      </c>
      <c r="D32" s="11">
        <v>1500</v>
      </c>
      <c r="E32" s="12">
        <v>1500</v>
      </c>
    </row>
    <row r="33" spans="1:7" x14ac:dyDescent="0.2">
      <c r="A33" s="3" t="s">
        <v>4</v>
      </c>
      <c r="B33" s="13">
        <f>B32*B31</f>
        <v>375000</v>
      </c>
      <c r="C33" s="13">
        <f>C32*C31</f>
        <v>375000</v>
      </c>
      <c r="D33" s="13">
        <f>D32*D31</f>
        <v>375000</v>
      </c>
      <c r="E33" s="14">
        <f>E32*E31</f>
        <v>375000</v>
      </c>
    </row>
    <row r="34" spans="1:7" x14ac:dyDescent="0.2">
      <c r="A34" s="21" t="s">
        <v>15</v>
      </c>
      <c r="B34" s="32">
        <v>0</v>
      </c>
      <c r="C34" s="32"/>
      <c r="D34" s="32"/>
      <c r="E34" s="33"/>
      <c r="F34" t="s">
        <v>19</v>
      </c>
      <c r="G34" s="19" t="s">
        <v>20</v>
      </c>
    </row>
    <row r="35" spans="1:7" ht="17" thickBot="1" x14ac:dyDescent="0.25">
      <c r="A35" s="4" t="s">
        <v>6</v>
      </c>
      <c r="B35" s="15">
        <v>11000</v>
      </c>
      <c r="C35" s="15">
        <v>11000</v>
      </c>
      <c r="D35" s="15">
        <v>11000</v>
      </c>
      <c r="E35" s="16">
        <v>11000</v>
      </c>
      <c r="F35" s="1">
        <f>E35*24</f>
        <v>264000</v>
      </c>
      <c r="G35" s="1">
        <f>E35*36</f>
        <v>396000</v>
      </c>
    </row>
  </sheetData>
  <mergeCells count="11">
    <mergeCell ref="B34:E34"/>
    <mergeCell ref="A19:E19"/>
    <mergeCell ref="B25:E25"/>
    <mergeCell ref="A18:E18"/>
    <mergeCell ref="A27:E27"/>
    <mergeCell ref="A28:E28"/>
    <mergeCell ref="B7:E7"/>
    <mergeCell ref="A1:E1"/>
    <mergeCell ref="A9:E9"/>
    <mergeCell ref="A10:E10"/>
    <mergeCell ref="B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D932-752F-8044-BD95-014FC4DCF5AB}">
  <dimension ref="A1:G17"/>
  <sheetViews>
    <sheetView zoomScale="150" zoomScaleNormal="140" workbookViewId="0">
      <selection activeCell="H2" sqref="H2"/>
    </sheetView>
  </sheetViews>
  <sheetFormatPr baseColWidth="10" defaultRowHeight="16" x14ac:dyDescent="0.2"/>
  <cols>
    <col min="1" max="1" width="33.33203125" bestFit="1" customWidth="1"/>
    <col min="2" max="5" width="10.83203125" style="2"/>
    <col min="6" max="7" width="14.1640625" style="2" customWidth="1"/>
    <col min="8" max="8" width="21" customWidth="1"/>
  </cols>
  <sheetData>
    <row r="1" spans="1:7" ht="20" thickBot="1" x14ac:dyDescent="0.3">
      <c r="A1" s="62" t="s">
        <v>26</v>
      </c>
      <c r="B1" s="63"/>
      <c r="C1" s="63"/>
      <c r="D1" s="63"/>
      <c r="E1" s="63"/>
      <c r="F1" s="63"/>
      <c r="G1" s="64"/>
    </row>
    <row r="2" spans="1:7" ht="22" thickBot="1" x14ac:dyDescent="0.3">
      <c r="A2" s="59" t="s">
        <v>27</v>
      </c>
      <c r="B2" s="60"/>
      <c r="C2" s="60"/>
      <c r="D2" s="60"/>
      <c r="E2" s="60"/>
      <c r="F2" s="60"/>
      <c r="G2" s="61"/>
    </row>
    <row r="3" spans="1:7" x14ac:dyDescent="0.2">
      <c r="A3" s="8" t="s">
        <v>0</v>
      </c>
      <c r="B3" s="17" t="s">
        <v>1</v>
      </c>
      <c r="C3" s="17" t="s">
        <v>7</v>
      </c>
      <c r="D3" s="17" t="s">
        <v>8</v>
      </c>
      <c r="E3" s="17" t="s">
        <v>31</v>
      </c>
      <c r="F3" s="17" t="s">
        <v>30</v>
      </c>
      <c r="G3" s="18" t="s">
        <v>32</v>
      </c>
    </row>
    <row r="4" spans="1:7" x14ac:dyDescent="0.2">
      <c r="A4" s="42" t="s">
        <v>29</v>
      </c>
      <c r="B4" s="11">
        <v>2500</v>
      </c>
      <c r="C4" s="11">
        <v>5000</v>
      </c>
      <c r="D4" s="11">
        <v>7500</v>
      </c>
      <c r="E4" s="11">
        <f>B4*12</f>
        <v>30000</v>
      </c>
      <c r="F4" s="11">
        <v>60000</v>
      </c>
      <c r="G4" s="12">
        <v>100000</v>
      </c>
    </row>
    <row r="5" spans="1:7" x14ac:dyDescent="0.2">
      <c r="A5" s="3" t="s">
        <v>25</v>
      </c>
      <c r="B5" s="11">
        <f>B4/10</f>
        <v>250</v>
      </c>
      <c r="C5" s="11">
        <f>C4/10</f>
        <v>500</v>
      </c>
      <c r="D5" s="11">
        <f>D4/10</f>
        <v>750</v>
      </c>
      <c r="E5" s="11">
        <f>E4/10</f>
        <v>3000</v>
      </c>
      <c r="F5" s="11">
        <f>F4/10</f>
        <v>6000</v>
      </c>
      <c r="G5" s="12">
        <f>G4/10</f>
        <v>10000</v>
      </c>
    </row>
    <row r="6" spans="1:7" x14ac:dyDescent="0.2">
      <c r="A6" s="3" t="s">
        <v>3</v>
      </c>
      <c r="B6" s="11">
        <v>1500</v>
      </c>
      <c r="C6" s="11">
        <v>1500</v>
      </c>
      <c r="D6" s="11">
        <v>1500</v>
      </c>
      <c r="E6" s="11">
        <v>1500</v>
      </c>
      <c r="F6" s="11">
        <v>1500</v>
      </c>
      <c r="G6" s="12">
        <v>1500</v>
      </c>
    </row>
    <row r="7" spans="1:7" x14ac:dyDescent="0.2">
      <c r="A7" s="3" t="s">
        <v>4</v>
      </c>
      <c r="B7" s="13">
        <f>B6*B5</f>
        <v>375000</v>
      </c>
      <c r="C7" s="13">
        <f>C6*C5</f>
        <v>750000</v>
      </c>
      <c r="D7" s="13">
        <f>D6*D5</f>
        <v>1125000</v>
      </c>
      <c r="E7" s="13">
        <f>E6*E5</f>
        <v>4500000</v>
      </c>
      <c r="F7" s="13">
        <f>F6*F5</f>
        <v>9000000</v>
      </c>
      <c r="G7" s="14">
        <f>G6*G5</f>
        <v>15000000</v>
      </c>
    </row>
    <row r="8" spans="1:7" x14ac:dyDescent="0.2">
      <c r="A8" s="3" t="s">
        <v>24</v>
      </c>
      <c r="B8" s="50">
        <v>1E-3</v>
      </c>
      <c r="C8" s="51"/>
      <c r="D8" s="51"/>
      <c r="E8" s="51"/>
      <c r="F8" s="51"/>
      <c r="G8" s="52"/>
    </row>
    <row r="9" spans="1:7" ht="17" thickBot="1" x14ac:dyDescent="0.25">
      <c r="A9" s="4" t="s">
        <v>22</v>
      </c>
      <c r="B9" s="15">
        <f>B8*B7</f>
        <v>375</v>
      </c>
      <c r="C9" s="15">
        <f>C7*B8</f>
        <v>750</v>
      </c>
      <c r="D9" s="15">
        <f>B8*D7</f>
        <v>1125</v>
      </c>
      <c r="E9" s="15">
        <f>B8*E7</f>
        <v>4500</v>
      </c>
      <c r="F9" s="15">
        <f>B8*F7</f>
        <v>9000</v>
      </c>
      <c r="G9" s="16">
        <f>B8*G7</f>
        <v>15000</v>
      </c>
    </row>
    <row r="10" spans="1:7" ht="20" thickBot="1" x14ac:dyDescent="0.3">
      <c r="A10" s="47" t="s">
        <v>28</v>
      </c>
      <c r="B10" s="48"/>
      <c r="C10" s="48"/>
      <c r="D10" s="48"/>
      <c r="E10" s="48"/>
      <c r="F10" s="48"/>
      <c r="G10" s="49"/>
    </row>
    <row r="11" spans="1:7" x14ac:dyDescent="0.2">
      <c r="A11" s="44"/>
      <c r="B11" s="45"/>
      <c r="C11" s="45"/>
      <c r="D11" s="45"/>
      <c r="E11" s="45"/>
      <c r="F11" s="45"/>
      <c r="G11" s="46"/>
    </row>
    <row r="12" spans="1:7" ht="22" thickBot="1" x14ac:dyDescent="0.3">
      <c r="A12" s="58" t="s">
        <v>34</v>
      </c>
      <c r="B12" s="58"/>
      <c r="C12" s="58"/>
      <c r="D12" s="58"/>
      <c r="E12" s="58"/>
      <c r="F12" s="58"/>
      <c r="G12" s="58"/>
    </row>
    <row r="13" spans="1:7" x14ac:dyDescent="0.2">
      <c r="A13" s="8" t="s">
        <v>0</v>
      </c>
      <c r="B13" s="17" t="s">
        <v>1</v>
      </c>
      <c r="C13" s="17" t="s">
        <v>7</v>
      </c>
      <c r="D13" s="17" t="s">
        <v>8</v>
      </c>
      <c r="E13" s="17" t="s">
        <v>31</v>
      </c>
      <c r="F13" s="17" t="s">
        <v>30</v>
      </c>
      <c r="G13" s="18" t="s">
        <v>32</v>
      </c>
    </row>
    <row r="14" spans="1:7" x14ac:dyDescent="0.2">
      <c r="A14" s="42" t="s">
        <v>29</v>
      </c>
      <c r="B14" s="11">
        <v>2500</v>
      </c>
      <c r="C14" s="11">
        <v>5000</v>
      </c>
      <c r="D14" s="11">
        <v>7500</v>
      </c>
      <c r="E14" s="11">
        <v>30000</v>
      </c>
      <c r="F14" s="11">
        <v>60000</v>
      </c>
      <c r="G14" s="12">
        <v>100000</v>
      </c>
    </row>
    <row r="15" spans="1:7" x14ac:dyDescent="0.2">
      <c r="A15" s="42" t="s">
        <v>23</v>
      </c>
      <c r="B15" s="56">
        <v>10</v>
      </c>
      <c r="C15" s="56"/>
      <c r="D15" s="56"/>
      <c r="E15" s="56"/>
      <c r="F15" s="56"/>
      <c r="G15" s="57"/>
    </row>
    <row r="16" spans="1:7" ht="17" thickBot="1" x14ac:dyDescent="0.25">
      <c r="A16" s="43" t="s">
        <v>35</v>
      </c>
      <c r="B16" s="15">
        <f>B15*B14</f>
        <v>25000</v>
      </c>
      <c r="C16" s="15">
        <f>B15*C14</f>
        <v>50000</v>
      </c>
      <c r="D16" s="15">
        <f>B15*D14</f>
        <v>75000</v>
      </c>
      <c r="E16" s="15">
        <f>B15*E14</f>
        <v>300000</v>
      </c>
      <c r="F16" s="15">
        <f>B15*F14</f>
        <v>600000</v>
      </c>
      <c r="G16" s="16">
        <f>B15*G14</f>
        <v>1000000</v>
      </c>
    </row>
    <row r="17" spans="1:7" ht="20" thickBot="1" x14ac:dyDescent="0.3">
      <c r="A17" s="53" t="s">
        <v>33</v>
      </c>
      <c r="B17" s="54"/>
      <c r="C17" s="54"/>
      <c r="D17" s="54"/>
      <c r="E17" s="54"/>
      <c r="F17" s="54"/>
      <c r="G17" s="55"/>
    </row>
  </sheetData>
  <mergeCells count="8">
    <mergeCell ref="A12:G12"/>
    <mergeCell ref="A17:G17"/>
    <mergeCell ref="A11:G11"/>
    <mergeCell ref="B15:G15"/>
    <mergeCell ref="A1:G1"/>
    <mergeCell ref="A2:G2"/>
    <mergeCell ref="A10:G10"/>
    <mergeCell ref="B8:G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1E86-F718-6A46-A529-191AEBD534A6}">
  <dimension ref="A1:D11"/>
  <sheetViews>
    <sheetView zoomScale="200" zoomScaleNormal="200" workbookViewId="0">
      <selection activeCell="C12" sqref="C12"/>
    </sheetView>
  </sheetViews>
  <sheetFormatPr baseColWidth="10" defaultRowHeight="16" x14ac:dyDescent="0.2"/>
  <cols>
    <col min="1" max="2" width="10.83203125" style="66"/>
    <col min="3" max="3" width="44" style="65" bestFit="1" customWidth="1"/>
    <col min="4" max="4" width="52.1640625" style="65" bestFit="1" customWidth="1"/>
    <col min="5" max="16384" width="10.83203125" style="65"/>
  </cols>
  <sheetData>
    <row r="1" spans="1:4" ht="17" thickBot="1" x14ac:dyDescent="0.25">
      <c r="A1" s="79" t="s">
        <v>40</v>
      </c>
      <c r="B1" s="80"/>
      <c r="C1" s="80"/>
      <c r="D1" s="81"/>
    </row>
    <row r="2" spans="1:4" ht="17" x14ac:dyDescent="0.2">
      <c r="A2" s="83" t="s">
        <v>36</v>
      </c>
      <c r="B2" s="84" t="s">
        <v>37</v>
      </c>
      <c r="C2" s="84" t="s">
        <v>38</v>
      </c>
      <c r="D2" s="85" t="s">
        <v>39</v>
      </c>
    </row>
    <row r="3" spans="1:4" ht="34" x14ac:dyDescent="0.2">
      <c r="A3" s="71">
        <v>1</v>
      </c>
      <c r="B3" s="67">
        <v>44346</v>
      </c>
      <c r="C3" s="68" t="s">
        <v>41</v>
      </c>
      <c r="D3" s="72" t="s">
        <v>42</v>
      </c>
    </row>
    <row r="4" spans="1:4" ht="34" x14ac:dyDescent="0.2">
      <c r="A4" s="71">
        <v>2</v>
      </c>
      <c r="B4" s="67">
        <v>44351</v>
      </c>
      <c r="C4" s="68" t="s">
        <v>43</v>
      </c>
      <c r="D4" s="73" t="s">
        <v>44</v>
      </c>
    </row>
    <row r="5" spans="1:4" ht="51" x14ac:dyDescent="0.2">
      <c r="A5" s="71">
        <v>3</v>
      </c>
      <c r="B5" s="67">
        <v>44352</v>
      </c>
      <c r="C5" s="68" t="s">
        <v>45</v>
      </c>
      <c r="D5" s="72" t="s">
        <v>46</v>
      </c>
    </row>
    <row r="6" spans="1:4" ht="34" x14ac:dyDescent="0.2">
      <c r="A6" s="71">
        <v>4</v>
      </c>
      <c r="B6" s="67">
        <v>44355</v>
      </c>
      <c r="C6" s="68" t="s">
        <v>47</v>
      </c>
      <c r="D6" s="73" t="s">
        <v>48</v>
      </c>
    </row>
    <row r="7" spans="1:4" x14ac:dyDescent="0.2">
      <c r="A7" s="74">
        <v>5</v>
      </c>
      <c r="B7" s="69">
        <v>44355</v>
      </c>
      <c r="C7" s="70" t="s">
        <v>49</v>
      </c>
      <c r="D7" s="75" t="s">
        <v>50</v>
      </c>
    </row>
    <row r="8" spans="1:4" x14ac:dyDescent="0.2">
      <c r="A8" s="74">
        <v>6</v>
      </c>
      <c r="B8" s="69">
        <v>44416</v>
      </c>
      <c r="C8" s="70" t="s">
        <v>51</v>
      </c>
      <c r="D8" s="75" t="s">
        <v>54</v>
      </c>
    </row>
    <row r="9" spans="1:4" ht="51" x14ac:dyDescent="0.2">
      <c r="A9" s="74">
        <v>7</v>
      </c>
      <c r="B9" s="69">
        <v>44446</v>
      </c>
      <c r="C9" s="68" t="s">
        <v>55</v>
      </c>
      <c r="D9" s="72" t="s">
        <v>56</v>
      </c>
    </row>
    <row r="10" spans="1:4" x14ac:dyDescent="0.2">
      <c r="A10" s="74">
        <v>8</v>
      </c>
      <c r="B10" s="69">
        <v>44451</v>
      </c>
      <c r="C10" s="70" t="s">
        <v>52</v>
      </c>
      <c r="D10" s="75" t="s">
        <v>53</v>
      </c>
    </row>
    <row r="11" spans="1:4" ht="52" thickBot="1" x14ac:dyDescent="0.25">
      <c r="A11" s="76">
        <v>9</v>
      </c>
      <c r="B11" s="77">
        <v>44264</v>
      </c>
      <c r="C11" s="78" t="s">
        <v>57</v>
      </c>
      <c r="D11" s="82" t="s">
        <v>58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Amhi Kolhapur</vt:lpstr>
      <vt:lpstr>Amhi Kolhapur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2022-03-27T12:44:32Z</dcterms:created>
  <dcterms:modified xsi:type="dcterms:W3CDTF">2022-04-07T05:28:48Z</dcterms:modified>
</cp:coreProperties>
</file>