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BoozeShare\Chetan Oswal\"/>
    </mc:Choice>
  </mc:AlternateContent>
  <bookViews>
    <workbookView xWindow="0" yWindow="0" windowWidth="20490" windowHeight="7755"/>
  </bookViews>
  <sheets>
    <sheet name="Earning - By month &amp; phases" sheetId="6" r:id="rId1"/>
    <sheet name="Points" sheetId="13" r:id="rId2"/>
    <sheet name="Legal Age Of Buying Alcohol" sheetId="2"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 i="6" l="1"/>
  <c r="F10" i="6" s="1"/>
  <c r="E5" i="6"/>
  <c r="E10" i="6" s="1"/>
  <c r="F20" i="13" l="1"/>
  <c r="F19" i="13"/>
  <c r="F18" i="13"/>
  <c r="F17" i="13"/>
  <c r="F16" i="13"/>
  <c r="C16" i="6"/>
  <c r="C17" i="6" s="1"/>
  <c r="C3" i="6" l="1"/>
  <c r="C5" i="6" s="1"/>
  <c r="C4" i="6" l="1"/>
  <c r="C6" i="6" s="1"/>
  <c r="C18" i="6" l="1"/>
  <c r="C12" i="6"/>
  <c r="C14" i="6" s="1"/>
  <c r="C8" i="6"/>
  <c r="C9" i="6" s="1"/>
  <c r="C10" i="6" l="1"/>
  <c r="C11" i="6" s="1"/>
  <c r="C20" i="6"/>
  <c r="C21" i="6" s="1"/>
  <c r="C22" i="6" l="1"/>
  <c r="C23" i="6" s="1"/>
</calcChain>
</file>

<file path=xl/sharedStrings.xml><?xml version="1.0" encoding="utf-8"?>
<sst xmlns="http://schemas.openxmlformats.org/spreadsheetml/2006/main" count="231" uniqueCount="159">
  <si>
    <t>S. No.</t>
  </si>
  <si>
    <t>Andaman and Nicobar Islands</t>
  </si>
  <si>
    <t>Andhra Pradesh</t>
  </si>
  <si>
    <t>Arunachal Pradesh</t>
  </si>
  <si>
    <t>Assam</t>
  </si>
  <si>
    <t>Bihar</t>
  </si>
  <si>
    <t>Illegal</t>
  </si>
  <si>
    <t>Total ban on all alcohol since 4 April 2016[11]</t>
  </si>
  <si>
    <t>Chandigarh</t>
  </si>
  <si>
    <t>Chhattisgarh</t>
  </si>
  <si>
    <t>Dadra and Nagar Haveli and Daman and Diu</t>
  </si>
  <si>
    <t>Delhi</t>
  </si>
  <si>
    <t>Unspecified, However minimum legal age to purchase alcohol is 25.[13]</t>
  </si>
  <si>
    <t>Goa</t>
  </si>
  <si>
    <t>Gujarat</t>
  </si>
  <si>
    <r>
      <t>Non-Residents of Gujarat can apply for limited Liquor Permits. </t>
    </r>
    <r>
      <rPr>
        <sz val="11"/>
        <color rgb="FF0B0080"/>
        <rFont val="Arial"/>
        <family val="2"/>
      </rPr>
      <t>Banned since 1960</t>
    </r>
    <r>
      <rPr>
        <sz val="11"/>
        <color rgb="FF202122"/>
        <rFont val="Arial"/>
        <family val="2"/>
      </rPr>
      <t>.</t>
    </r>
    <r>
      <rPr>
        <vertAlign val="superscript"/>
        <sz val="8"/>
        <color rgb="FF0B0080"/>
        <rFont val="Arial"/>
        <family val="2"/>
      </rPr>
      <t>[15]</t>
    </r>
  </si>
  <si>
    <t>Haryana</t>
  </si>
  <si>
    <r>
      <t>The Punjab Excise Act, which also extends to Haryana, prohibits establishments from employing "women in any part of such premises in which such liquor or intoxicating drug is consumed by the public".</t>
    </r>
    <r>
      <rPr>
        <vertAlign val="superscript"/>
        <sz val="8"/>
        <color rgb="FF0B0080"/>
        <rFont val="Arial"/>
        <family val="2"/>
      </rPr>
      <t>[16]</t>
    </r>
    <r>
      <rPr>
        <sz val="11"/>
        <color rgb="FF202122"/>
        <rFont val="Arial"/>
        <family val="2"/>
      </rPr>
      <t> Section 30 of the Punjab Excise Act has been declared unconstitutional by the Supreme Court of India on 12 December 2007, which was responsible for not allowing women to work in such premises.</t>
    </r>
    <r>
      <rPr>
        <vertAlign val="superscript"/>
        <sz val="8"/>
        <color rgb="FF0B0080"/>
        <rFont val="Arial"/>
        <family val="2"/>
      </rPr>
      <t>[17]</t>
    </r>
  </si>
  <si>
    <t>Himachal Pradesh</t>
  </si>
  <si>
    <t>Jammu and Kashmir</t>
  </si>
  <si>
    <t>Jharkhand</t>
  </si>
  <si>
    <t>Karnataka</t>
  </si>
  <si>
    <r>
      <t>Arrack</t>
    </r>
    <r>
      <rPr>
        <sz val="11"/>
        <color rgb="FF202122"/>
        <rFont val="Arial"/>
        <family val="2"/>
      </rPr>
      <t> has been banned in Karnataka since 1 July 2007.</t>
    </r>
    <r>
      <rPr>
        <vertAlign val="superscript"/>
        <sz val="8"/>
        <color rgb="FF0B0080"/>
        <rFont val="Arial"/>
        <family val="2"/>
      </rPr>
      <t>[23][24]</t>
    </r>
    <r>
      <rPr>
        <sz val="11"/>
        <color rgb="FF202122"/>
        <rFont val="Arial"/>
        <family val="2"/>
      </rPr>
      <t> The Karanataka Excise Department, 1967, stipulate that </t>
    </r>
    <r>
      <rPr>
        <i/>
        <sz val="11"/>
        <color rgb="FF202122"/>
        <rFont val="Arial"/>
        <family val="2"/>
      </rPr>
      <t>drinking</t>
    </r>
    <r>
      <rPr>
        <sz val="11"/>
        <color rgb="FF202122"/>
        <rFont val="Arial"/>
        <family val="2"/>
      </rPr>
      <t> age is 21. However, the Karnataka Excise Act, 1965, states 18 as the minimum age to </t>
    </r>
    <r>
      <rPr>
        <i/>
        <sz val="11"/>
        <color rgb="FF202122"/>
        <rFont val="Arial"/>
        <family val="2"/>
      </rPr>
      <t>purchase</t>
    </r>
    <r>
      <rPr>
        <sz val="11"/>
        <color rgb="FF202122"/>
        <rFont val="Arial"/>
        <family val="2"/>
      </rPr>
      <t> alcohol. The law is ambiguous and in practise many bars serve those above age 18 though a few bars refuse service to anyone below 21. </t>
    </r>
    <r>
      <rPr>
        <vertAlign val="superscript"/>
        <sz val="8"/>
        <color rgb="FF0B0080"/>
        <rFont val="Arial"/>
        <family val="2"/>
      </rPr>
      <t>[25][26]</t>
    </r>
  </si>
  <si>
    <t>Kerala</t>
  </si>
  <si>
    <r>
      <t>Kerala government has planned to implement prohibition of hard liquor in 10 years.</t>
    </r>
    <r>
      <rPr>
        <vertAlign val="superscript"/>
        <sz val="8"/>
        <color rgb="FF0B0080"/>
        <rFont val="Arial"/>
        <family val="2"/>
      </rPr>
      <t>[28][3]</t>
    </r>
  </si>
  <si>
    <t>Ladakh</t>
  </si>
  <si>
    <t>Lakshadweep</t>
  </si>
  <si>
    <r>
      <t>Illegal</t>
    </r>
    <r>
      <rPr>
        <vertAlign val="superscript"/>
        <sz val="8"/>
        <color rgb="FF0B0080"/>
        <rFont val="Arial"/>
        <family val="2"/>
      </rPr>
      <t>[10]</t>
    </r>
  </si>
  <si>
    <r>
      <t>Consumption is legal only on the resort island of </t>
    </r>
    <r>
      <rPr>
        <sz val="11"/>
        <color rgb="FF0B0080"/>
        <rFont val="Arial"/>
        <family val="2"/>
      </rPr>
      <t>Bangaram</t>
    </r>
    <r>
      <rPr>
        <sz val="11"/>
        <color rgb="FF202122"/>
        <rFont val="Arial"/>
        <family val="2"/>
      </rPr>
      <t>.</t>
    </r>
    <r>
      <rPr>
        <vertAlign val="superscript"/>
        <sz val="8"/>
        <color rgb="FF0B0080"/>
        <rFont val="Arial"/>
        <family val="2"/>
      </rPr>
      <t>[30]</t>
    </r>
  </si>
  <si>
    <t>Madhya Pradesh</t>
  </si>
  <si>
    <t>Maharashtra</t>
  </si>
  <si>
    <r>
      <t>In Maharashtra, a liquor licence obtained from a Government Civil Hospital is required to drink, although this is largely not enforced. Additionally, state legislature empowers district governments to ban alcohol entirely. As a result, three districts, </t>
    </r>
    <r>
      <rPr>
        <sz val="11"/>
        <color rgb="FF0B0080"/>
        <rFont val="Arial"/>
        <family val="2"/>
      </rPr>
      <t>Wardha</t>
    </r>
    <r>
      <rPr>
        <sz val="11"/>
        <color rgb="FF202122"/>
        <rFont val="Arial"/>
        <family val="2"/>
      </rPr>
      <t>, </t>
    </r>
    <r>
      <rPr>
        <sz val="11"/>
        <color rgb="FF0B0080"/>
        <rFont val="Arial"/>
        <family val="2"/>
      </rPr>
      <t>Gadchiroli</t>
    </r>
    <r>
      <rPr>
        <sz val="11"/>
        <color rgb="FF202122"/>
        <rFont val="Arial"/>
        <family val="2"/>
      </rPr>
      <t> and </t>
    </r>
    <r>
      <rPr>
        <sz val="11"/>
        <color rgb="FF0B0080"/>
        <rFont val="Arial"/>
        <family val="2"/>
      </rPr>
      <t>Chandrapur</t>
    </r>
    <r>
      <rPr>
        <sz val="11"/>
        <color rgb="FF202122"/>
        <rFont val="Arial"/>
        <family val="2"/>
      </rPr>
      <t> have imposed a total ban on the production and sale of alcohol.</t>
    </r>
  </si>
  <si>
    <t>Manipur</t>
  </si>
  <si>
    <r>
      <t>Partial prohibition since 2002, prohibited in the districts of </t>
    </r>
    <r>
      <rPr>
        <sz val="11"/>
        <color rgb="FF0B0080"/>
        <rFont val="Arial"/>
        <family val="2"/>
      </rPr>
      <t>Bishnupur</t>
    </r>
    <r>
      <rPr>
        <sz val="11"/>
        <color rgb="FF202122"/>
        <rFont val="Arial"/>
        <family val="2"/>
      </rPr>
      <t>, </t>
    </r>
    <r>
      <rPr>
        <sz val="11"/>
        <color rgb="FF0B0080"/>
        <rFont val="Arial"/>
        <family val="2"/>
      </rPr>
      <t>Imphal East</t>
    </r>
    <r>
      <rPr>
        <sz val="11"/>
        <color rgb="FF202122"/>
        <rFont val="Arial"/>
        <family val="2"/>
      </rPr>
      <t>, </t>
    </r>
    <r>
      <rPr>
        <sz val="11"/>
        <color rgb="FF0B0080"/>
        <rFont val="Arial"/>
        <family val="2"/>
      </rPr>
      <t>Imphal West</t>
    </r>
    <r>
      <rPr>
        <sz val="11"/>
        <color rgb="FF202122"/>
        <rFont val="Arial"/>
        <family val="2"/>
      </rPr>
      <t> and </t>
    </r>
    <r>
      <rPr>
        <sz val="11"/>
        <color rgb="FF0B0080"/>
        <rFont val="Arial"/>
        <family val="2"/>
      </rPr>
      <t>Thoubal</t>
    </r>
    <r>
      <rPr>
        <vertAlign val="superscript"/>
        <sz val="8"/>
        <color rgb="FF0B0080"/>
        <rFont val="Arial"/>
        <family val="2"/>
      </rPr>
      <t>[32]</t>
    </r>
  </si>
  <si>
    <t>Meghalaya</t>
  </si>
  <si>
    <t>Mizoram</t>
  </si>
  <si>
    <t>Illegal[34]</t>
  </si>
  <si>
    <t>Banned since 2019[35]</t>
  </si>
  <si>
    <t>Nagaland</t>
  </si>
  <si>
    <r>
      <t>Illegal</t>
    </r>
    <r>
      <rPr>
        <vertAlign val="superscript"/>
        <sz val="8"/>
        <color rgb="FF0B0080"/>
        <rFont val="Arial"/>
        <family val="2"/>
      </rPr>
      <t>[2]</t>
    </r>
  </si>
  <si>
    <t>Sale and consumption illegal since 1989.[36]</t>
  </si>
  <si>
    <t>Odisha</t>
  </si>
  <si>
    <t>Puducherry</t>
  </si>
  <si>
    <t>Punjab</t>
  </si>
  <si>
    <r>
      <t>The Punjab Excise Act prohibits establishments from employing "women in any part of such premises in which such liquor or intoxicating drug is consumed by the public".</t>
    </r>
    <r>
      <rPr>
        <vertAlign val="superscript"/>
        <sz val="8"/>
        <color rgb="FF0B0080"/>
        <rFont val="Arial"/>
        <family val="2"/>
      </rPr>
      <t>[16]</t>
    </r>
    <r>
      <rPr>
        <sz val="11"/>
        <color rgb="FF202122"/>
        <rFont val="Arial"/>
        <family val="2"/>
      </rPr>
      <t> Section 30 of the Punjab Excise Act has been declared unconstitutional by the Supreme Court of India on 12 December 2007, which was responsible for not allowing women to work in such premises.</t>
    </r>
    <r>
      <rPr>
        <vertAlign val="superscript"/>
        <sz val="8"/>
        <color rgb="FF0B0080"/>
        <rFont val="Arial"/>
        <family val="2"/>
      </rPr>
      <t>[17]</t>
    </r>
  </si>
  <si>
    <t>Rajasthan</t>
  </si>
  <si>
    <t>Sikkim</t>
  </si>
  <si>
    <t>Tamil Nadu</t>
  </si>
  <si>
    <t>Telangana</t>
  </si>
  <si>
    <t>Tripura</t>
  </si>
  <si>
    <t>Uttar Pradesh</t>
  </si>
  <si>
    <t>Section 22 [41]</t>
  </si>
  <si>
    <t>Uttarakhand</t>
  </si>
  <si>
    <t>West Bengal</t>
  </si>
  <si>
    <t>dd</t>
  </si>
  <si>
    <t>21 (beer) 25 (others)</t>
  </si>
  <si>
    <t>State</t>
  </si>
  <si>
    <t>Legal Drinking Age</t>
  </si>
  <si>
    <t>Comments</t>
  </si>
  <si>
    <t>Notes</t>
  </si>
  <si>
    <t>Average regular customers - 15%</t>
  </si>
  <si>
    <t>Total customer target per FL3</t>
  </si>
  <si>
    <t>Average per sale spend per month</t>
  </si>
  <si>
    <t>Monthly sale value</t>
  </si>
  <si>
    <t>Revenue Category &amp; Phases</t>
  </si>
  <si>
    <t>Details</t>
  </si>
  <si>
    <t>Average Customers per FL3</t>
  </si>
  <si>
    <t>Assuming 3 years old business</t>
  </si>
  <si>
    <t>Minimum target for FL4 Customers Per FL3</t>
  </si>
  <si>
    <t>Billdesk</t>
  </si>
  <si>
    <t>N/A</t>
  </si>
  <si>
    <t>1 FL3 Only</t>
  </si>
  <si>
    <t>Module</t>
  </si>
  <si>
    <t>Points Value</t>
  </si>
  <si>
    <t>Transfer cost</t>
  </si>
  <si>
    <t>Purchase</t>
  </si>
  <si>
    <t>10000+</t>
  </si>
  <si>
    <t>Depiction</t>
  </si>
  <si>
    <t>Pint/Glass of wine</t>
  </si>
  <si>
    <t>Drinks for a couple</t>
  </si>
  <si>
    <t>3 wine glasses</t>
  </si>
  <si>
    <t>Wine/Champagne bottle</t>
  </si>
  <si>
    <t>Whiskey bottle</t>
  </si>
  <si>
    <t>Family</t>
  </si>
  <si>
    <t>Transfer</t>
  </si>
  <si>
    <t>Gifting</t>
  </si>
  <si>
    <t>9000+</t>
  </si>
  <si>
    <t>8100+</t>
  </si>
  <si>
    <t>`</t>
  </si>
  <si>
    <t>Offer</t>
  </si>
  <si>
    <t>Offer - Share</t>
  </si>
  <si>
    <t>Regular customers</t>
  </si>
  <si>
    <r>
      <t xml:space="preserve">Drink Sharing - 25% of </t>
    </r>
    <r>
      <rPr>
        <sz val="11"/>
        <color rgb="FF00B050"/>
        <rFont val="Calibri"/>
        <family val="2"/>
        <scheme val="minor"/>
      </rPr>
      <t xml:space="preserve">Regular </t>
    </r>
    <r>
      <rPr>
        <sz val="11"/>
        <color theme="1"/>
        <rFont val="Calibri"/>
        <family val="2"/>
        <scheme val="minor"/>
      </rPr>
      <t>Customers</t>
    </r>
  </si>
  <si>
    <r>
      <t xml:space="preserve">Drink Sharing - 10% of </t>
    </r>
    <r>
      <rPr>
        <sz val="11"/>
        <color rgb="FF00B0F0"/>
        <rFont val="Calibri"/>
        <family val="2"/>
        <scheme val="minor"/>
      </rPr>
      <t>Remaining</t>
    </r>
    <r>
      <rPr>
        <sz val="11"/>
        <color theme="1"/>
        <rFont val="Calibri"/>
        <family val="2"/>
        <scheme val="minor"/>
      </rPr>
      <t xml:space="preserve"> Customers</t>
    </r>
  </si>
  <si>
    <t>FreeSpirit Profit</t>
  </si>
  <si>
    <t>Customer Cashback</t>
  </si>
  <si>
    <t>12% cashback for partner bank's customers
10% cashback for all other customers</t>
  </si>
  <si>
    <t>Food &amp; Drink Purchase &amp; Sharing</t>
  </si>
  <si>
    <t>FreeSpirit Discount</t>
  </si>
  <si>
    <t>Drink Offering</t>
  </si>
  <si>
    <t>5% Members</t>
  </si>
  <si>
    <t>Sale value per person per month</t>
  </si>
  <si>
    <t>FreeSpirit Offer Charges</t>
  </si>
  <si>
    <t>Monthly valuation of offers made</t>
  </si>
  <si>
    <t>Offering FL3 Profit</t>
  </si>
  <si>
    <t>For FL3 who provisioned the offer</t>
  </si>
  <si>
    <t>Premium service charges</t>
  </si>
  <si>
    <t>10% members</t>
  </si>
  <si>
    <t>6% cashback for partner bank's customers
5% cashback for all other customers</t>
  </si>
  <si>
    <t>Delivery</t>
  </si>
  <si>
    <t>FreeSpirit Target</t>
  </si>
  <si>
    <t>5000+</t>
  </si>
  <si>
    <t>After expiry automatically change reduce point balance by 10%</t>
  </si>
  <si>
    <t>Receiver points</t>
  </si>
  <si>
    <t>Receiver validity</t>
  </si>
  <si>
    <t>Sudhir
15-Jul</t>
  </si>
  <si>
    <t>No 10% charge on offering a drink</t>
  </si>
  <si>
    <t>Further transfers to follow purchase cycle but without any cashback
Offering FL3 needs to be tracked.</t>
  </si>
  <si>
    <t>Cannot transfer less than 300 Rs
Transfer values to remain same as purchase value, to maintain validity standard.</t>
  </si>
  <si>
    <t>Sender</t>
  </si>
  <si>
    <t>Receiver</t>
  </si>
  <si>
    <t>Ravi
1-Jul</t>
  </si>
  <si>
    <t>Piyush 
5-Jul</t>
  </si>
  <si>
    <t>OFER SERVICE</t>
  </si>
  <si>
    <t>Gifting/Sharing Service</t>
  </si>
  <si>
    <t>Pay Later</t>
  </si>
  <si>
    <t>1% bank customers</t>
  </si>
  <si>
    <t>Bank share</t>
  </si>
  <si>
    <t>Based on FL3 selection criteria</t>
  </si>
  <si>
    <t>Current market trend</t>
  </si>
  <si>
    <t>Points redemption can happen at any FL3</t>
  </si>
  <si>
    <t>Total sale value ₹25000</t>
  </si>
  <si>
    <t>Conservative Figures - Sale value ₹25 Lacs</t>
  </si>
  <si>
    <t>Total sale value 10Lacs per Location; 1CR 10 Location</t>
  </si>
  <si>
    <t>6% cashback for partner bank
5% cashback for all other customers</t>
  </si>
  <si>
    <t>Sale value ₹60000</t>
  </si>
  <si>
    <t>Paid</t>
  </si>
  <si>
    <t>Liquor</t>
  </si>
  <si>
    <t>No GST</t>
  </si>
  <si>
    <t>Food</t>
  </si>
  <si>
    <t>18% GST</t>
  </si>
  <si>
    <t>5% GST</t>
  </si>
  <si>
    <t>Food - 5* hotel</t>
  </si>
  <si>
    <t>Points Based</t>
  </si>
  <si>
    <t>Cash Based</t>
  </si>
  <si>
    <t>Particulars</t>
  </si>
  <si>
    <t>Bill</t>
  </si>
  <si>
    <t>FL3 82%</t>
  </si>
  <si>
    <t>with GST</t>
  </si>
  <si>
    <t>Fl4</t>
  </si>
  <si>
    <t>Balance</t>
  </si>
  <si>
    <t>Setoff</t>
  </si>
  <si>
    <t>Earning</t>
  </si>
  <si>
    <t>Queries:</t>
  </si>
  <si>
    <t>If Restaurant is charged 5% GST, how can we charge 18%</t>
  </si>
  <si>
    <t>Why we don’t come under 5%</t>
  </si>
  <si>
    <t>Our service inclue both food (GST 5%) &amp; Liquor (VAT 5%)</t>
  </si>
  <si>
    <t>No VAT</t>
  </si>
  <si>
    <t>VAT 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</si>
</sst>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5" formatCode="[&gt;=10000000]&quot;₹ &quot;##\,##\,##\,##0;[&gt;=100000]&quot;₹ &quot;\ ##\,##\,##0;&quot;₹ &quot;##,##0"/>
    <numFmt numFmtId="166" formatCode="[&gt;=10000000]&quot;₹ &quot;##\,##\,##\,##0;[&gt;=100000]&quot;₹ &quot;\ ##\,##\,##0;&quot;  &quot;##,##0"/>
  </numFmts>
  <fonts count="13" x14ac:knownFonts="1">
    <font>
      <sz val="11"/>
      <color theme="1"/>
      <name val="Calibri"/>
      <family val="2"/>
      <scheme val="minor"/>
    </font>
    <font>
      <b/>
      <sz val="11"/>
      <color theme="1"/>
      <name val="Calibri"/>
      <family val="2"/>
      <scheme val="minor"/>
    </font>
    <font>
      <sz val="11"/>
      <color rgb="FF202122"/>
      <name val="Arial"/>
      <family val="2"/>
    </font>
    <font>
      <sz val="11"/>
      <color rgb="FF0B0080"/>
      <name val="Arial"/>
      <family val="2"/>
    </font>
    <font>
      <vertAlign val="superscript"/>
      <sz val="8"/>
      <color rgb="FF0B0080"/>
      <name val="Arial"/>
      <family val="2"/>
    </font>
    <font>
      <i/>
      <sz val="11"/>
      <color rgb="FF202122"/>
      <name val="Arial"/>
      <family val="2"/>
    </font>
    <font>
      <sz val="11"/>
      <color rgb="FFFF0000"/>
      <name val="Calibri"/>
      <family val="2"/>
      <scheme val="minor"/>
    </font>
    <font>
      <b/>
      <sz val="11"/>
      <color rgb="FF7030A0"/>
      <name val="Calibri"/>
      <family val="2"/>
      <scheme val="minor"/>
    </font>
    <font>
      <b/>
      <sz val="12"/>
      <color theme="1"/>
      <name val="Calibri"/>
      <family val="2"/>
      <scheme val="minor"/>
    </font>
    <font>
      <sz val="11"/>
      <color rgb="FF00B050"/>
      <name val="Calibri"/>
      <family val="2"/>
      <scheme val="minor"/>
    </font>
    <font>
      <sz val="11"/>
      <color rgb="FF00B0F0"/>
      <name val="Calibri"/>
      <family val="2"/>
      <scheme val="minor"/>
    </font>
    <font>
      <b/>
      <sz val="11"/>
      <color rgb="FF00B050"/>
      <name val="Calibri"/>
      <family val="2"/>
      <scheme val="minor"/>
    </font>
    <font>
      <b/>
      <sz val="14"/>
      <color theme="1"/>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rgb="FF00B0F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
      <patternFill patternType="solid">
        <fgColor theme="7" tint="0.79998168889431442"/>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135">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wrapText="1"/>
    </xf>
    <xf numFmtId="0" fontId="0" fillId="0" borderId="1" xfId="0" applyBorder="1" applyAlignment="1">
      <alignment vertical="top"/>
    </xf>
    <xf numFmtId="0" fontId="0" fillId="0" borderId="1" xfId="0" applyBorder="1" applyAlignment="1">
      <alignment horizontal="left" vertical="top"/>
    </xf>
    <xf numFmtId="0" fontId="0" fillId="0" borderId="1" xfId="0" applyBorder="1" applyAlignment="1">
      <alignment vertical="top" wrapText="1"/>
    </xf>
    <xf numFmtId="0" fontId="1" fillId="2" borderId="1" xfId="0" applyFont="1" applyFill="1" applyBorder="1"/>
    <xf numFmtId="0" fontId="1" fillId="2" borderId="1" xfId="0" applyFont="1" applyFill="1" applyBorder="1" applyAlignment="1">
      <alignment horizontal="left"/>
    </xf>
    <xf numFmtId="0" fontId="1" fillId="2" borderId="1" xfId="0" applyFont="1" applyFill="1" applyBorder="1" applyAlignment="1">
      <alignment wrapText="1"/>
    </xf>
    <xf numFmtId="16" fontId="0" fillId="0" borderId="0" xfId="0" applyNumberFormat="1"/>
    <xf numFmtId="0" fontId="0" fillId="0" borderId="0" xfId="0" applyAlignment="1">
      <alignment horizontal="left" vertical="center"/>
    </xf>
    <xf numFmtId="165" fontId="0" fillId="0" borderId="0" xfId="0" applyNumberFormat="1" applyAlignment="1">
      <alignment horizontal="center" vertical="center"/>
    </xf>
    <xf numFmtId="0" fontId="0" fillId="0" borderId="0" xfId="0" applyAlignment="1">
      <alignment horizontal="center"/>
    </xf>
    <xf numFmtId="0" fontId="0" fillId="0" borderId="1" xfId="0" applyBorder="1" applyAlignment="1">
      <alignment horizontal="center"/>
    </xf>
    <xf numFmtId="9" fontId="0" fillId="0" borderId="1" xfId="0" applyNumberFormat="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5" xfId="0" applyFont="1" applyFill="1" applyBorder="1" applyAlignment="1">
      <alignment horizontal="center" wrapText="1"/>
    </xf>
    <xf numFmtId="0" fontId="1" fillId="3" borderId="6" xfId="0" applyFont="1" applyFill="1" applyBorder="1" applyAlignment="1">
      <alignment horizontal="center"/>
    </xf>
    <xf numFmtId="0" fontId="0" fillId="5" borderId="1" xfId="0" applyFill="1" applyBorder="1" applyAlignment="1">
      <alignment horizontal="center"/>
    </xf>
    <xf numFmtId="9" fontId="0" fillId="5" borderId="1" xfId="0" applyNumberFormat="1" applyFill="1" applyBorder="1" applyAlignment="1">
      <alignment horizontal="center"/>
    </xf>
    <xf numFmtId="0" fontId="9" fillId="5" borderId="1" xfId="0" applyFont="1" applyFill="1" applyBorder="1" applyAlignment="1">
      <alignment horizontal="center"/>
    </xf>
    <xf numFmtId="0" fontId="0" fillId="5" borderId="1" xfId="0" applyFill="1" applyBorder="1"/>
    <xf numFmtId="0" fontId="0" fillId="5" borderId="15" xfId="0" applyFill="1" applyBorder="1" applyAlignment="1">
      <alignment horizontal="center"/>
    </xf>
    <xf numFmtId="9" fontId="0" fillId="5" borderId="15" xfId="0" applyNumberFormat="1" applyFill="1" applyBorder="1" applyAlignment="1">
      <alignment horizontal="center"/>
    </xf>
    <xf numFmtId="0" fontId="9" fillId="5" borderId="15" xfId="0" applyFont="1" applyFill="1" applyBorder="1" applyAlignment="1">
      <alignment horizontal="center"/>
    </xf>
    <xf numFmtId="0" fontId="0" fillId="5" borderId="15" xfId="0" applyFill="1" applyBorder="1"/>
    <xf numFmtId="0" fontId="0" fillId="5" borderId="3" xfId="0" applyFill="1" applyBorder="1" applyAlignment="1">
      <alignment horizontal="center"/>
    </xf>
    <xf numFmtId="0" fontId="0" fillId="5" borderId="3" xfId="0" applyFill="1" applyBorder="1"/>
    <xf numFmtId="0" fontId="0" fillId="6" borderId="12" xfId="0" applyFill="1" applyBorder="1" applyAlignment="1">
      <alignment horizontal="center"/>
    </xf>
    <xf numFmtId="9" fontId="0" fillId="6" borderId="12" xfId="0" applyNumberFormat="1" applyFill="1" applyBorder="1" applyAlignment="1">
      <alignment horizontal="center"/>
    </xf>
    <xf numFmtId="0" fontId="9" fillId="6" borderId="12" xfId="0" applyFont="1" applyFill="1" applyBorder="1" applyAlignment="1">
      <alignment horizontal="center"/>
    </xf>
    <xf numFmtId="0" fontId="0" fillId="6" borderId="12" xfId="0" applyFill="1" applyBorder="1"/>
    <xf numFmtId="0" fontId="0" fillId="6" borderId="1" xfId="0" applyFill="1" applyBorder="1" applyAlignment="1">
      <alignment horizontal="center"/>
    </xf>
    <xf numFmtId="9" fontId="0" fillId="6" borderId="1" xfId="0" applyNumberFormat="1" applyFill="1" applyBorder="1" applyAlignment="1">
      <alignment horizontal="center"/>
    </xf>
    <xf numFmtId="0" fontId="9" fillId="6" borderId="1" xfId="0" applyFont="1" applyFill="1" applyBorder="1" applyAlignment="1">
      <alignment horizontal="center"/>
    </xf>
    <xf numFmtId="0" fontId="0" fillId="6" borderId="1" xfId="0" applyFill="1" applyBorder="1"/>
    <xf numFmtId="0" fontId="0" fillId="6" borderId="12" xfId="0" applyFill="1" applyBorder="1" applyAlignment="1">
      <alignment horizontal="left" vertical="center"/>
    </xf>
    <xf numFmtId="166" fontId="0" fillId="6" borderId="12" xfId="0" applyNumberFormat="1" applyFill="1" applyBorder="1" applyAlignment="1">
      <alignment horizontal="center" vertical="center" wrapText="1"/>
    </xf>
    <xf numFmtId="166" fontId="0" fillId="6" borderId="7" xfId="0" applyNumberFormat="1" applyFill="1" applyBorder="1" applyAlignment="1">
      <alignment horizontal="center" vertical="center" wrapText="1"/>
    </xf>
    <xf numFmtId="0" fontId="0" fillId="6" borderId="1" xfId="0" applyFill="1" applyBorder="1" applyAlignment="1">
      <alignment horizontal="left" vertical="center"/>
    </xf>
    <xf numFmtId="166" fontId="0" fillId="6" borderId="1" xfId="0" applyNumberFormat="1" applyFill="1" applyBorder="1" applyAlignment="1">
      <alignment horizontal="center" vertical="center" wrapText="1"/>
    </xf>
    <xf numFmtId="166" fontId="0" fillId="6" borderId="8" xfId="0" applyNumberFormat="1" applyFill="1" applyBorder="1" applyAlignment="1">
      <alignment horizontal="center" vertical="center" wrapText="1"/>
    </xf>
    <xf numFmtId="0" fontId="0" fillId="6" borderId="7" xfId="0" applyFill="1" applyBorder="1" applyAlignment="1">
      <alignment horizontal="left" vertical="center"/>
    </xf>
    <xf numFmtId="165" fontId="0" fillId="6" borderId="1" xfId="0" applyNumberFormat="1" applyFill="1" applyBorder="1" applyAlignment="1">
      <alignment horizontal="center" vertical="center" wrapText="1"/>
    </xf>
    <xf numFmtId="0" fontId="0" fillId="6" borderId="8" xfId="0" applyFill="1" applyBorder="1" applyAlignment="1">
      <alignment horizontal="left" vertical="center"/>
    </xf>
    <xf numFmtId="0" fontId="0" fillId="6" borderId="13" xfId="0" applyFill="1" applyBorder="1" applyAlignment="1">
      <alignment vertical="center"/>
    </xf>
    <xf numFmtId="9" fontId="0" fillId="6" borderId="1" xfId="0" applyNumberFormat="1" applyFill="1" applyBorder="1" applyAlignment="1">
      <alignment horizontal="left" vertical="center"/>
    </xf>
    <xf numFmtId="166" fontId="1" fillId="6" borderId="12" xfId="0" applyNumberFormat="1" applyFont="1" applyFill="1" applyBorder="1" applyAlignment="1">
      <alignment horizontal="center" vertical="center" wrapText="1"/>
    </xf>
    <xf numFmtId="0" fontId="0" fillId="6" borderId="15" xfId="0" applyFill="1" applyBorder="1" applyAlignment="1">
      <alignment horizontal="left" vertical="center"/>
    </xf>
    <xf numFmtId="0" fontId="7" fillId="7" borderId="4" xfId="0" applyFont="1" applyFill="1" applyBorder="1" applyAlignment="1">
      <alignment horizontal="center" vertical="center"/>
    </xf>
    <xf numFmtId="0" fontId="7" fillId="7" borderId="5" xfId="0" applyFont="1" applyFill="1" applyBorder="1" applyAlignment="1">
      <alignment horizontal="center" vertical="center"/>
    </xf>
    <xf numFmtId="0" fontId="7" fillId="7" borderId="5" xfId="0" applyFont="1" applyFill="1" applyBorder="1" applyAlignment="1">
      <alignment horizontal="center" vertical="center" wrapText="1"/>
    </xf>
    <xf numFmtId="0" fontId="7" fillId="7" borderId="6" xfId="0" applyFont="1" applyFill="1" applyBorder="1" applyAlignment="1">
      <alignment horizontal="center" vertical="center"/>
    </xf>
    <xf numFmtId="0" fontId="0" fillId="8" borderId="12" xfId="0" applyFill="1" applyBorder="1" applyAlignment="1">
      <alignment horizontal="left" vertical="center"/>
    </xf>
    <xf numFmtId="0" fontId="0" fillId="8" borderId="7" xfId="0" applyFill="1" applyBorder="1" applyAlignment="1">
      <alignment horizontal="left" vertical="center"/>
    </xf>
    <xf numFmtId="0" fontId="0" fillId="8" borderId="1" xfId="0" applyFill="1" applyBorder="1" applyAlignment="1">
      <alignment horizontal="left" vertical="center"/>
    </xf>
    <xf numFmtId="165" fontId="0" fillId="8" borderId="1" xfId="0" applyNumberFormat="1" applyFill="1" applyBorder="1" applyAlignment="1">
      <alignment horizontal="center" vertical="center" wrapText="1"/>
    </xf>
    <xf numFmtId="0" fontId="0" fillId="8" borderId="8" xfId="0" applyFill="1" applyBorder="1" applyAlignment="1">
      <alignment horizontal="left" vertical="center"/>
    </xf>
    <xf numFmtId="0" fontId="0" fillId="8" borderId="13" xfId="0" applyFill="1" applyBorder="1" applyAlignment="1">
      <alignment vertical="center"/>
    </xf>
    <xf numFmtId="9" fontId="0" fillId="8" borderId="1" xfId="0" applyNumberFormat="1" applyFill="1" applyBorder="1" applyAlignment="1">
      <alignment horizontal="left" vertical="center"/>
    </xf>
    <xf numFmtId="0" fontId="0" fillId="8" borderId="17" xfId="0" applyFill="1" applyBorder="1" applyAlignment="1">
      <alignment vertical="center"/>
    </xf>
    <xf numFmtId="9" fontId="0" fillId="8" borderId="2" xfId="0" applyNumberFormat="1" applyFill="1" applyBorder="1" applyAlignment="1">
      <alignment horizontal="left" vertical="center"/>
    </xf>
    <xf numFmtId="165" fontId="9" fillId="8" borderId="2" xfId="0" applyNumberFormat="1" applyFont="1" applyFill="1" applyBorder="1" applyAlignment="1">
      <alignment horizontal="center" vertical="center" wrapText="1"/>
    </xf>
    <xf numFmtId="166" fontId="0" fillId="8" borderId="12" xfId="0" applyNumberFormat="1" applyFill="1" applyBorder="1" applyAlignment="1">
      <alignment horizontal="center" vertical="center" wrapText="1"/>
    </xf>
    <xf numFmtId="0" fontId="0" fillId="8" borderId="3" xfId="0" applyFill="1" applyBorder="1" applyAlignment="1">
      <alignment horizontal="left" vertical="center"/>
    </xf>
    <xf numFmtId="166" fontId="8" fillId="8" borderId="3" xfId="0" applyNumberFormat="1" applyFont="1" applyFill="1" applyBorder="1" applyAlignment="1">
      <alignment horizontal="center" vertical="center" wrapText="1"/>
    </xf>
    <xf numFmtId="0" fontId="0" fillId="8" borderId="20" xfId="0" applyFill="1" applyBorder="1" applyAlignment="1">
      <alignment horizontal="left" vertical="center"/>
    </xf>
    <xf numFmtId="166" fontId="0" fillId="6" borderId="15" xfId="0" applyNumberFormat="1" applyFill="1" applyBorder="1" applyAlignment="1">
      <alignment horizontal="center" vertical="center" wrapText="1"/>
    </xf>
    <xf numFmtId="166" fontId="0" fillId="6" borderId="9" xfId="0" applyNumberFormat="1" applyFill="1" applyBorder="1" applyAlignment="1">
      <alignment horizontal="center" vertical="center" wrapText="1"/>
    </xf>
    <xf numFmtId="0" fontId="0" fillId="6" borderId="8" xfId="0" applyFont="1" applyFill="1" applyBorder="1" applyAlignment="1">
      <alignment horizontal="left" vertical="center" wrapText="1"/>
    </xf>
    <xf numFmtId="0" fontId="0" fillId="6" borderId="13" xfId="0" applyFill="1" applyBorder="1" applyAlignment="1">
      <alignment horizontal="center" vertical="center"/>
    </xf>
    <xf numFmtId="0" fontId="0" fillId="6" borderId="11" xfId="0" applyFill="1" applyBorder="1" applyAlignment="1">
      <alignment horizontal="center" vertical="center"/>
    </xf>
    <xf numFmtId="0" fontId="7" fillId="7" borderId="29" xfId="0" applyFont="1" applyFill="1" applyBorder="1" applyAlignment="1">
      <alignment horizontal="center" vertical="center" wrapText="1"/>
    </xf>
    <xf numFmtId="0" fontId="7" fillId="7" borderId="0" xfId="0" applyFont="1" applyFill="1" applyBorder="1" applyAlignment="1">
      <alignment horizontal="center" vertical="center" wrapText="1"/>
    </xf>
    <xf numFmtId="0" fontId="0" fillId="6" borderId="30" xfId="0" applyFill="1" applyBorder="1" applyAlignment="1">
      <alignment horizontal="left" vertical="center"/>
    </xf>
    <xf numFmtId="0" fontId="0" fillId="6" borderId="28" xfId="0" applyFill="1" applyBorder="1" applyAlignment="1">
      <alignment horizontal="left" vertical="center"/>
    </xf>
    <xf numFmtId="0" fontId="0" fillId="6" borderId="21" xfId="0" applyFill="1" applyBorder="1" applyAlignment="1">
      <alignment vertical="center"/>
    </xf>
    <xf numFmtId="0" fontId="0" fillId="6" borderId="14" xfId="0" applyFill="1" applyBorder="1" applyAlignment="1">
      <alignment vertical="center"/>
    </xf>
    <xf numFmtId="9" fontId="0" fillId="6" borderId="15" xfId="0" applyNumberFormat="1" applyFill="1" applyBorder="1" applyAlignment="1">
      <alignment horizontal="left" vertical="center"/>
    </xf>
    <xf numFmtId="165" fontId="9" fillId="6" borderId="15" xfId="0" applyNumberFormat="1" applyFont="1" applyFill="1" applyBorder="1" applyAlignment="1">
      <alignment horizontal="center" vertical="center" wrapText="1"/>
    </xf>
    <xf numFmtId="0" fontId="0" fillId="6" borderId="9" xfId="0" applyFill="1" applyBorder="1" applyAlignment="1">
      <alignment horizontal="left" vertical="center"/>
    </xf>
    <xf numFmtId="0" fontId="0" fillId="6" borderId="13" xfId="0" applyFill="1" applyBorder="1" applyAlignment="1">
      <alignment horizontal="center" vertical="center"/>
    </xf>
    <xf numFmtId="0" fontId="0" fillId="6" borderId="14" xfId="0" applyFill="1" applyBorder="1" applyAlignment="1">
      <alignment horizontal="center" vertical="center"/>
    </xf>
    <xf numFmtId="0" fontId="0" fillId="8" borderId="8" xfId="0" applyFont="1" applyFill="1" applyBorder="1" applyAlignment="1">
      <alignment horizontal="left" vertical="center" wrapText="1"/>
    </xf>
    <xf numFmtId="0" fontId="0" fillId="8" borderId="10" xfId="0" applyFont="1" applyFill="1" applyBorder="1" applyAlignment="1">
      <alignment horizontal="left" vertical="center"/>
    </xf>
    <xf numFmtId="0" fontId="1" fillId="8" borderId="21" xfId="0" applyFont="1" applyFill="1" applyBorder="1" applyAlignment="1">
      <alignment horizontal="center" vertical="center" wrapText="1"/>
    </xf>
    <xf numFmtId="0" fontId="1" fillId="8" borderId="13" xfId="0" applyFont="1" applyFill="1" applyBorder="1" applyAlignment="1">
      <alignment horizontal="center" vertical="center" wrapText="1"/>
    </xf>
    <xf numFmtId="0" fontId="1" fillId="6" borderId="31" xfId="0" applyFont="1" applyFill="1" applyBorder="1" applyAlignment="1">
      <alignment horizontal="center" vertical="center" wrapText="1"/>
    </xf>
    <xf numFmtId="0" fontId="1" fillId="6" borderId="32" xfId="0" applyFont="1" applyFill="1" applyBorder="1" applyAlignment="1">
      <alignment horizontal="center" vertical="center" wrapText="1"/>
    </xf>
    <xf numFmtId="0" fontId="1" fillId="6" borderId="33" xfId="0" applyFont="1" applyFill="1" applyBorder="1" applyAlignment="1">
      <alignment horizontal="center" vertical="center" wrapText="1"/>
    </xf>
    <xf numFmtId="0" fontId="1" fillId="8" borderId="11" xfId="0" applyFont="1" applyFill="1" applyBorder="1" applyAlignment="1">
      <alignment horizontal="center" vertical="center" wrapText="1"/>
    </xf>
    <xf numFmtId="0" fontId="1" fillId="6" borderId="11"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0" fillId="6" borderId="8" xfId="0" applyFont="1" applyFill="1" applyBorder="1" applyAlignment="1">
      <alignment horizontal="left" vertical="center" wrapText="1"/>
    </xf>
    <xf numFmtId="0" fontId="12" fillId="4" borderId="22" xfId="0" applyFont="1" applyFill="1" applyBorder="1" applyAlignment="1">
      <alignment horizontal="center" vertical="center"/>
    </xf>
    <xf numFmtId="0" fontId="12" fillId="4" borderId="23" xfId="0" applyFont="1" applyFill="1" applyBorder="1" applyAlignment="1">
      <alignment horizontal="center" vertical="center"/>
    </xf>
    <xf numFmtId="0" fontId="12" fillId="4" borderId="24" xfId="0" applyFont="1" applyFill="1" applyBorder="1" applyAlignment="1">
      <alignment horizontal="center" vertical="center"/>
    </xf>
    <xf numFmtId="0" fontId="12" fillId="4" borderId="25" xfId="0" applyFont="1" applyFill="1" applyBorder="1" applyAlignment="1">
      <alignment horizontal="center" vertical="center"/>
    </xf>
    <xf numFmtId="0" fontId="12" fillId="4" borderId="26" xfId="0" applyFont="1" applyFill="1" applyBorder="1" applyAlignment="1">
      <alignment horizontal="center" vertical="center"/>
    </xf>
    <xf numFmtId="0" fontId="12" fillId="4" borderId="27" xfId="0" applyFont="1" applyFill="1" applyBorder="1" applyAlignment="1">
      <alignment horizontal="center" vertical="center"/>
    </xf>
    <xf numFmtId="0" fontId="0" fillId="6" borderId="11" xfId="0" applyFill="1" applyBorder="1" applyAlignment="1">
      <alignment horizontal="center" vertical="center" wrapText="1"/>
    </xf>
    <xf numFmtId="0" fontId="0" fillId="6" borderId="18" xfId="0" applyFill="1" applyBorder="1" applyAlignment="1">
      <alignment horizontal="center" vertical="center"/>
    </xf>
    <xf numFmtId="0" fontId="0" fillId="6" borderId="19" xfId="0" applyFill="1" applyBorder="1" applyAlignment="1">
      <alignment horizontal="center" vertical="center"/>
    </xf>
    <xf numFmtId="0" fontId="0" fillId="6" borderId="20" xfId="0" applyFill="1" applyBorder="1" applyAlignment="1">
      <alignment horizontal="center" vertical="center"/>
    </xf>
    <xf numFmtId="0" fontId="0" fillId="5" borderId="13" xfId="0" applyFill="1" applyBorder="1" applyAlignment="1">
      <alignment horizontal="center" vertical="center" wrapText="1"/>
    </xf>
    <xf numFmtId="0" fontId="0" fillId="5" borderId="13" xfId="0" applyFill="1" applyBorder="1" applyAlignment="1">
      <alignment horizontal="center" vertical="center"/>
    </xf>
    <xf numFmtId="0" fontId="0" fillId="5" borderId="14" xfId="0" applyFill="1" applyBorder="1" applyAlignment="1">
      <alignment horizontal="center" vertical="center"/>
    </xf>
    <xf numFmtId="0" fontId="6" fillId="5" borderId="10" xfId="0" applyFont="1" applyFill="1" applyBorder="1" applyAlignment="1">
      <alignment horizontal="center" vertical="center" wrapText="1"/>
    </xf>
    <xf numFmtId="0" fontId="6" fillId="5" borderId="19" xfId="0" applyFont="1" applyFill="1" applyBorder="1" applyAlignment="1">
      <alignment horizontal="center" vertical="center"/>
    </xf>
    <xf numFmtId="0" fontId="6" fillId="5" borderId="16" xfId="0" applyFont="1" applyFill="1" applyBorder="1" applyAlignment="1">
      <alignment horizontal="center" vertical="center"/>
    </xf>
    <xf numFmtId="0" fontId="0" fillId="5" borderId="21" xfId="0" applyFill="1" applyBorder="1" applyAlignment="1">
      <alignment horizontal="center" vertical="center" wrapText="1"/>
    </xf>
    <xf numFmtId="0" fontId="6" fillId="5" borderId="20" xfId="0" applyFont="1" applyFill="1" applyBorder="1" applyAlignment="1">
      <alignment horizontal="center" vertical="top" wrapText="1"/>
    </xf>
    <xf numFmtId="0" fontId="6" fillId="5" borderId="8" xfId="0" applyFont="1" applyFill="1" applyBorder="1" applyAlignment="1">
      <alignment horizontal="center" vertical="top" wrapText="1"/>
    </xf>
    <xf numFmtId="0" fontId="0" fillId="0" borderId="13" xfId="0" applyBorder="1" applyAlignment="1">
      <alignment horizontal="center" vertical="center" wrapText="1"/>
    </xf>
    <xf numFmtId="0" fontId="0" fillId="0" borderId="13" xfId="0" applyBorder="1" applyAlignment="1">
      <alignment horizontal="center" vertical="center"/>
    </xf>
    <xf numFmtId="0" fontId="6" fillId="0" borderId="8" xfId="0" applyFont="1" applyBorder="1" applyAlignment="1">
      <alignment horizontal="center" vertical="top" wrapText="1"/>
    </xf>
    <xf numFmtId="0" fontId="6" fillId="0" borderId="8" xfId="0" applyFont="1" applyBorder="1" applyAlignment="1">
      <alignment horizontal="center" vertical="top"/>
    </xf>
    <xf numFmtId="0" fontId="0" fillId="5" borderId="10" xfId="0" applyFill="1" applyBorder="1" applyAlignment="1">
      <alignment horizontal="center"/>
    </xf>
    <xf numFmtId="0" fontId="0" fillId="5" borderId="19" xfId="0" applyFill="1" applyBorder="1" applyAlignment="1">
      <alignment horizontal="center"/>
    </xf>
    <xf numFmtId="0" fontId="0" fillId="5" borderId="16" xfId="0" applyFill="1" applyBorder="1" applyAlignment="1">
      <alignment horizontal="center"/>
    </xf>
    <xf numFmtId="165" fontId="11" fillId="8" borderId="2" xfId="0" applyNumberFormat="1" applyFont="1" applyFill="1" applyBorder="1" applyAlignment="1">
      <alignment horizontal="center" vertical="center" wrapText="1"/>
    </xf>
    <xf numFmtId="165" fontId="11" fillId="6" borderId="15" xfId="0" applyNumberFormat="1" applyFont="1" applyFill="1" applyBorder="1" applyAlignment="1">
      <alignment horizontal="center" vertical="center" wrapText="1"/>
    </xf>
    <xf numFmtId="0" fontId="0" fillId="6" borderId="9" xfId="0" applyFont="1" applyFill="1" applyBorder="1" applyAlignment="1">
      <alignment horizontal="left" vertical="center"/>
    </xf>
    <xf numFmtId="0" fontId="0" fillId="0" borderId="12"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1" fillId="0" borderId="11"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cellXfs>
  <cellStyles count="1">
    <cellStyle name="Normal" xfId="0" builtinId="0"/>
  </cellStyles>
  <dxfs count="0"/>
  <tableStyles count="0" defaultTableStyle="TableStyleMedium2" defaultPivotStyle="PivotStyleLight16"/>
  <colors>
    <mruColors>
      <color rgb="FF1FE0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hyperlink" Target="https://en.wikipedia.org/wiki/Chhattisgarh" TargetMode="External"/><Relationship Id="rId18" Type="http://schemas.openxmlformats.org/officeDocument/2006/relationships/hyperlink" Target="https://en.wikipedia.org/wiki/Alcohol_laws_of_India" TargetMode="External"/><Relationship Id="rId26" Type="http://schemas.openxmlformats.org/officeDocument/2006/relationships/hyperlink" Target="https://en.wikipedia.org/wiki/Jharkhand" TargetMode="External"/><Relationship Id="rId39" Type="http://schemas.openxmlformats.org/officeDocument/2006/relationships/hyperlink" Target="https://en.wikipedia.org/wiki/Mizoram" TargetMode="External"/><Relationship Id="rId21" Type="http://schemas.openxmlformats.org/officeDocument/2006/relationships/hyperlink" Target="https://en.wikipedia.org/wiki/Haryana" TargetMode="External"/><Relationship Id="rId34" Type="http://schemas.openxmlformats.org/officeDocument/2006/relationships/hyperlink" Target="https://en.wikipedia.org/wiki/Maharashtra" TargetMode="External"/><Relationship Id="rId42" Type="http://schemas.openxmlformats.org/officeDocument/2006/relationships/hyperlink" Target="https://en.wikipedia.org/wiki/Odisha" TargetMode="External"/><Relationship Id="rId47" Type="http://schemas.openxmlformats.org/officeDocument/2006/relationships/hyperlink" Target="https://en.wikipedia.org/wiki/Rajasthan" TargetMode="External"/><Relationship Id="rId50" Type="http://schemas.openxmlformats.org/officeDocument/2006/relationships/hyperlink" Target="https://en.wikipedia.org/wiki/Alcohol_laws_of_India" TargetMode="External"/><Relationship Id="rId55" Type="http://schemas.openxmlformats.org/officeDocument/2006/relationships/hyperlink" Target="https://en.wikipedia.org/wiki/Uttar_Pradesh" TargetMode="External"/><Relationship Id="rId63" Type="http://schemas.openxmlformats.org/officeDocument/2006/relationships/hyperlink" Target="https://en.wikipedia.org/wiki/Alcohol_laws_of_India" TargetMode="External"/><Relationship Id="rId7" Type="http://schemas.openxmlformats.org/officeDocument/2006/relationships/hyperlink" Target="https://en.wikipedia.org/wiki/Assam" TargetMode="External"/><Relationship Id="rId2" Type="http://schemas.openxmlformats.org/officeDocument/2006/relationships/hyperlink" Target="https://en.wikipedia.org/wiki/Alcohol_laws_of_India" TargetMode="External"/><Relationship Id="rId16" Type="http://schemas.openxmlformats.org/officeDocument/2006/relationships/hyperlink" Target="https://en.wikipedia.org/wiki/Delhi" TargetMode="External"/><Relationship Id="rId29" Type="http://schemas.openxmlformats.org/officeDocument/2006/relationships/hyperlink" Target="https://en.wikipedia.org/wiki/Alcohol_laws_of_India" TargetMode="External"/><Relationship Id="rId11" Type="http://schemas.openxmlformats.org/officeDocument/2006/relationships/hyperlink" Target="https://en.wikipedia.org/wiki/Chandigarh" TargetMode="External"/><Relationship Id="rId24" Type="http://schemas.openxmlformats.org/officeDocument/2006/relationships/hyperlink" Target="https://en.wikipedia.org/wiki/Alcohol_laws_of_India" TargetMode="External"/><Relationship Id="rId32" Type="http://schemas.openxmlformats.org/officeDocument/2006/relationships/hyperlink" Target="https://en.wikipedia.org/wiki/Madhya_Pradesh" TargetMode="External"/><Relationship Id="rId37" Type="http://schemas.openxmlformats.org/officeDocument/2006/relationships/hyperlink" Target="https://en.wikipedia.org/wiki/Meghalaya" TargetMode="External"/><Relationship Id="rId40" Type="http://schemas.openxmlformats.org/officeDocument/2006/relationships/hyperlink" Target="https://en.wikipedia.org/wiki/Alcohol_laws_of_India" TargetMode="External"/><Relationship Id="rId45" Type="http://schemas.openxmlformats.org/officeDocument/2006/relationships/hyperlink" Target="https://en.wikipedia.org/wiki/Punjab,_India" TargetMode="External"/><Relationship Id="rId53" Type="http://schemas.openxmlformats.org/officeDocument/2006/relationships/hyperlink" Target="https://en.wikipedia.org/wiki/Telangana" TargetMode="External"/><Relationship Id="rId58" Type="http://schemas.openxmlformats.org/officeDocument/2006/relationships/hyperlink" Target="https://en.wikipedia.org/wiki/Alcohol_laws_of_India" TargetMode="External"/><Relationship Id="rId5" Type="http://schemas.openxmlformats.org/officeDocument/2006/relationships/hyperlink" Target="https://en.wikipedia.org/wiki/Arunachal_Pradesh" TargetMode="External"/><Relationship Id="rId61" Type="http://schemas.openxmlformats.org/officeDocument/2006/relationships/hyperlink" Target="https://en.wikipedia.org/wiki/Alcohol_laws_of_India" TargetMode="External"/><Relationship Id="rId19" Type="http://schemas.openxmlformats.org/officeDocument/2006/relationships/hyperlink" Target="https://en.wikipedia.org/wiki/Gujarat" TargetMode="External"/><Relationship Id="rId14" Type="http://schemas.openxmlformats.org/officeDocument/2006/relationships/hyperlink" Target="https://en.wikipedia.org/wiki/Alcohol_laws_of_India" TargetMode="External"/><Relationship Id="rId22" Type="http://schemas.openxmlformats.org/officeDocument/2006/relationships/hyperlink" Target="https://en.wikipedia.org/wiki/Alcohol_laws_of_India" TargetMode="External"/><Relationship Id="rId27" Type="http://schemas.openxmlformats.org/officeDocument/2006/relationships/hyperlink" Target="https://en.wikipedia.org/wiki/Karnataka" TargetMode="External"/><Relationship Id="rId30" Type="http://schemas.openxmlformats.org/officeDocument/2006/relationships/hyperlink" Target="https://en.wikipedia.org/wiki/Ladakh" TargetMode="External"/><Relationship Id="rId35" Type="http://schemas.openxmlformats.org/officeDocument/2006/relationships/hyperlink" Target="https://en.wikipedia.org/wiki/Manipur" TargetMode="External"/><Relationship Id="rId43" Type="http://schemas.openxmlformats.org/officeDocument/2006/relationships/hyperlink" Target="https://en.wikipedia.org/wiki/Puducherry" TargetMode="External"/><Relationship Id="rId48" Type="http://schemas.openxmlformats.org/officeDocument/2006/relationships/hyperlink" Target="https://en.wikipedia.org/wiki/Alcohol_laws_of_India" TargetMode="External"/><Relationship Id="rId56" Type="http://schemas.openxmlformats.org/officeDocument/2006/relationships/hyperlink" Target="https://en.wikipedia.org/wiki/Uttarakhand" TargetMode="External"/><Relationship Id="rId64" Type="http://schemas.openxmlformats.org/officeDocument/2006/relationships/printerSettings" Target="../printerSettings/printerSettings3.bin"/><Relationship Id="rId8" Type="http://schemas.openxmlformats.org/officeDocument/2006/relationships/hyperlink" Target="https://en.wikipedia.org/wiki/Alcohol_laws_of_India" TargetMode="External"/><Relationship Id="rId51" Type="http://schemas.openxmlformats.org/officeDocument/2006/relationships/hyperlink" Target="https://en.wikipedia.org/wiki/Tamil_Nadu" TargetMode="External"/><Relationship Id="rId3" Type="http://schemas.openxmlformats.org/officeDocument/2006/relationships/hyperlink" Target="https://en.wikipedia.org/wiki/Andhra_Pradesh" TargetMode="External"/><Relationship Id="rId12" Type="http://schemas.openxmlformats.org/officeDocument/2006/relationships/hyperlink" Target="https://en.wikipedia.org/wiki/Alcohol_laws_of_India" TargetMode="External"/><Relationship Id="rId17" Type="http://schemas.openxmlformats.org/officeDocument/2006/relationships/hyperlink" Target="https://en.wikipedia.org/wiki/Goa" TargetMode="External"/><Relationship Id="rId25" Type="http://schemas.openxmlformats.org/officeDocument/2006/relationships/hyperlink" Target="https://en.wikipedia.org/wiki/Jammu_and_Kashmir_(union_territory)" TargetMode="External"/><Relationship Id="rId33" Type="http://schemas.openxmlformats.org/officeDocument/2006/relationships/hyperlink" Target="https://en.wikipedia.org/wiki/Alcohol_laws_of_India" TargetMode="External"/><Relationship Id="rId38" Type="http://schemas.openxmlformats.org/officeDocument/2006/relationships/hyperlink" Target="https://en.wikipedia.org/wiki/Alcohol_laws_of_India" TargetMode="External"/><Relationship Id="rId46" Type="http://schemas.openxmlformats.org/officeDocument/2006/relationships/hyperlink" Target="https://en.wikipedia.org/wiki/Alcohol_laws_of_India" TargetMode="External"/><Relationship Id="rId59" Type="http://schemas.openxmlformats.org/officeDocument/2006/relationships/hyperlink" Target="https://en.wikipedia.org/wiki/Alcohol_laws_of_India" TargetMode="External"/><Relationship Id="rId20" Type="http://schemas.openxmlformats.org/officeDocument/2006/relationships/hyperlink" Target="https://en.wikipedia.org/wiki/Bombay_Prohibition_(Gujarat_Amendment)_Act,_2009" TargetMode="External"/><Relationship Id="rId41" Type="http://schemas.openxmlformats.org/officeDocument/2006/relationships/hyperlink" Target="https://en.wikipedia.org/wiki/Nagaland" TargetMode="External"/><Relationship Id="rId54" Type="http://schemas.openxmlformats.org/officeDocument/2006/relationships/hyperlink" Target="https://en.wikipedia.org/wiki/Tripura" TargetMode="External"/><Relationship Id="rId62" Type="http://schemas.openxmlformats.org/officeDocument/2006/relationships/hyperlink" Target="https://en.wikipedia.org/wiki/Alcohol_laws_of_India" TargetMode="External"/><Relationship Id="rId1" Type="http://schemas.openxmlformats.org/officeDocument/2006/relationships/hyperlink" Target="https://en.wikipedia.org/wiki/Andaman_and_Nicobar_Islands" TargetMode="External"/><Relationship Id="rId6" Type="http://schemas.openxmlformats.org/officeDocument/2006/relationships/hyperlink" Target="https://en.wikipedia.org/wiki/Alcohol_laws_of_India" TargetMode="External"/><Relationship Id="rId15" Type="http://schemas.openxmlformats.org/officeDocument/2006/relationships/hyperlink" Target="https://en.wikipedia.org/wiki/Dadra_and_Nagar_Haveli_and_Daman_and_Diu" TargetMode="External"/><Relationship Id="rId23" Type="http://schemas.openxmlformats.org/officeDocument/2006/relationships/hyperlink" Target="https://en.wikipedia.org/wiki/Himachal_Pradesh" TargetMode="External"/><Relationship Id="rId28" Type="http://schemas.openxmlformats.org/officeDocument/2006/relationships/hyperlink" Target="https://en.wikipedia.org/wiki/Kerala" TargetMode="External"/><Relationship Id="rId36" Type="http://schemas.openxmlformats.org/officeDocument/2006/relationships/hyperlink" Target="https://en.wikipedia.org/wiki/Alcohol_laws_of_India" TargetMode="External"/><Relationship Id="rId49" Type="http://schemas.openxmlformats.org/officeDocument/2006/relationships/hyperlink" Target="https://en.wikipedia.org/wiki/Sikkim" TargetMode="External"/><Relationship Id="rId57" Type="http://schemas.openxmlformats.org/officeDocument/2006/relationships/hyperlink" Target="https://en.wikipedia.org/wiki/West_Bengal" TargetMode="External"/><Relationship Id="rId10" Type="http://schemas.openxmlformats.org/officeDocument/2006/relationships/hyperlink" Target="https://en.wikipedia.org/wiki/Bihar_Excise_(Amendment)_Act,_2016" TargetMode="External"/><Relationship Id="rId31" Type="http://schemas.openxmlformats.org/officeDocument/2006/relationships/hyperlink" Target="https://en.wikipedia.org/wiki/Lakshadweep" TargetMode="External"/><Relationship Id="rId44" Type="http://schemas.openxmlformats.org/officeDocument/2006/relationships/hyperlink" Target="https://en.wikipedia.org/wiki/Alcohol_laws_of_India" TargetMode="External"/><Relationship Id="rId52" Type="http://schemas.openxmlformats.org/officeDocument/2006/relationships/hyperlink" Target="https://en.wikipedia.org/wiki/Alcohol_laws_of_India" TargetMode="External"/><Relationship Id="rId60" Type="http://schemas.openxmlformats.org/officeDocument/2006/relationships/hyperlink" Target="https://en.wikipedia.org/wiki/Alcohol_laws_of_India" TargetMode="External"/><Relationship Id="rId4" Type="http://schemas.openxmlformats.org/officeDocument/2006/relationships/hyperlink" Target="https://en.wikipedia.org/wiki/Alcohol_laws_of_India" TargetMode="External"/><Relationship Id="rId9" Type="http://schemas.openxmlformats.org/officeDocument/2006/relationships/hyperlink" Target="https://en.wikipedia.org/wiki/Biha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tabSelected="1" zoomScaleNormal="100" workbookViewId="0">
      <pane ySplit="1" topLeftCell="A2" activePane="bottomLeft" state="frozen"/>
      <selection activeCell="B1" sqref="B1"/>
      <selection pane="bottomLeft"/>
    </sheetView>
  </sheetViews>
  <sheetFormatPr defaultRowHeight="15" x14ac:dyDescent="0.25"/>
  <cols>
    <col min="1" max="1" width="31.85546875" style="3" bestFit="1" customWidth="1"/>
    <col min="2" max="2" width="41.5703125" bestFit="1" customWidth="1"/>
    <col min="3" max="3" width="13.85546875" style="16" bestFit="1" customWidth="1"/>
    <col min="4" max="4" width="49.28515625" customWidth="1"/>
    <col min="5" max="5" width="18.85546875" style="16" customWidth="1"/>
    <col min="6" max="6" width="18.42578125" style="16" customWidth="1"/>
    <col min="7" max="7" width="9.85546875" style="16" bestFit="1" customWidth="1"/>
  </cols>
  <sheetData>
    <row r="1" spans="1:7" ht="30.75" thickBot="1" x14ac:dyDescent="0.3">
      <c r="A1" s="54" t="s">
        <v>64</v>
      </c>
      <c r="B1" s="55" t="s">
        <v>65</v>
      </c>
      <c r="C1" s="56" t="s">
        <v>71</v>
      </c>
      <c r="D1" s="57" t="s">
        <v>59</v>
      </c>
      <c r="E1" s="77" t="s">
        <v>143</v>
      </c>
      <c r="F1" s="78" t="s">
        <v>144</v>
      </c>
      <c r="G1" s="78" t="s">
        <v>145</v>
      </c>
    </row>
    <row r="2" spans="1:7" x14ac:dyDescent="0.25">
      <c r="A2" s="76" t="s">
        <v>66</v>
      </c>
      <c r="B2" s="41" t="s">
        <v>67</v>
      </c>
      <c r="C2" s="42">
        <v>8000</v>
      </c>
      <c r="D2" s="43" t="s">
        <v>128</v>
      </c>
      <c r="E2" s="16">
        <v>1000</v>
      </c>
      <c r="F2" s="16">
        <v>1000</v>
      </c>
      <c r="G2" s="16" t="s">
        <v>146</v>
      </c>
    </row>
    <row r="3" spans="1:7" x14ac:dyDescent="0.25">
      <c r="A3" s="75" t="s">
        <v>91</v>
      </c>
      <c r="B3" s="44" t="s">
        <v>60</v>
      </c>
      <c r="C3" s="45">
        <f>C2*0.15</f>
        <v>1200</v>
      </c>
      <c r="D3" s="46" t="s">
        <v>129</v>
      </c>
      <c r="E3" s="16">
        <v>1180</v>
      </c>
      <c r="F3" s="16">
        <v>1050</v>
      </c>
      <c r="G3" s="16" t="s">
        <v>136</v>
      </c>
    </row>
    <row r="4" spans="1:7" x14ac:dyDescent="0.25">
      <c r="A4" s="86" t="s">
        <v>110</v>
      </c>
      <c r="B4" s="44" t="s">
        <v>92</v>
      </c>
      <c r="C4" s="45">
        <f>C3/4</f>
        <v>300</v>
      </c>
      <c r="D4" s="46"/>
      <c r="E4" s="16">
        <v>820</v>
      </c>
      <c r="F4" s="16">
        <v>820</v>
      </c>
      <c r="G4" s="16" t="s">
        <v>147</v>
      </c>
    </row>
    <row r="5" spans="1:7" ht="15.75" thickBot="1" x14ac:dyDescent="0.3">
      <c r="A5" s="87"/>
      <c r="B5" s="53" t="s">
        <v>93</v>
      </c>
      <c r="C5" s="72">
        <f>ROUNDDOWN((C2-C3)*0.103, 0)</f>
        <v>700</v>
      </c>
      <c r="D5" s="73"/>
      <c r="E5" s="16">
        <f>E4*1.18</f>
        <v>967.59999999999991</v>
      </c>
      <c r="F5" s="16">
        <f>F4*1.05</f>
        <v>861</v>
      </c>
      <c r="G5" s="16" t="s">
        <v>148</v>
      </c>
    </row>
    <row r="6" spans="1:7" ht="15.75" customHeight="1" x14ac:dyDescent="0.25">
      <c r="A6" s="90" t="s">
        <v>97</v>
      </c>
      <c r="B6" s="69" t="s">
        <v>61</v>
      </c>
      <c r="C6" s="70">
        <f>C5+C4</f>
        <v>1000</v>
      </c>
      <c r="D6" s="71" t="s">
        <v>68</v>
      </c>
      <c r="E6" s="16">
        <v>100</v>
      </c>
      <c r="F6" s="16">
        <v>100</v>
      </c>
      <c r="G6" s="16" t="s">
        <v>149</v>
      </c>
    </row>
    <row r="7" spans="1:7" x14ac:dyDescent="0.25">
      <c r="A7" s="91"/>
      <c r="B7" s="60" t="s">
        <v>62</v>
      </c>
      <c r="C7" s="61">
        <v>2500</v>
      </c>
      <c r="D7" s="62" t="s">
        <v>132</v>
      </c>
      <c r="E7" s="16">
        <v>23.6</v>
      </c>
      <c r="F7" s="16">
        <v>23.6</v>
      </c>
      <c r="G7" s="16" t="s">
        <v>69</v>
      </c>
    </row>
    <row r="8" spans="1:7" hidden="1" x14ac:dyDescent="0.25">
      <c r="A8" s="91"/>
      <c r="B8" s="60" t="s">
        <v>63</v>
      </c>
      <c r="C8" s="61">
        <f>C7*C6</f>
        <v>2500000</v>
      </c>
      <c r="D8" s="62"/>
    </row>
    <row r="9" spans="1:7" hidden="1" x14ac:dyDescent="0.25">
      <c r="A9" s="63" t="s">
        <v>98</v>
      </c>
      <c r="B9" s="64">
        <v>0.18</v>
      </c>
      <c r="C9" s="61">
        <f>C8*B9</f>
        <v>450000</v>
      </c>
      <c r="D9" s="62"/>
    </row>
    <row r="10" spans="1:7" x14ac:dyDescent="0.25">
      <c r="A10" s="63" t="s">
        <v>95</v>
      </c>
      <c r="B10" s="64">
        <v>0.12</v>
      </c>
      <c r="C10" s="61">
        <f>C9*B10/B9</f>
        <v>300000</v>
      </c>
      <c r="D10" s="88" t="s">
        <v>96</v>
      </c>
      <c r="E10" s="16">
        <f>E3-E7-E6-E5</f>
        <v>88.800000000000182</v>
      </c>
      <c r="F10" s="16">
        <f>F3-F7-F6-F5</f>
        <v>65.400000000000091</v>
      </c>
      <c r="G10" s="16" t="s">
        <v>150</v>
      </c>
    </row>
    <row r="11" spans="1:7" ht="15.75" thickBot="1" x14ac:dyDescent="0.3">
      <c r="A11" s="65" t="s">
        <v>94</v>
      </c>
      <c r="B11" s="66">
        <v>0.06</v>
      </c>
      <c r="C11" s="67">
        <f>C9-C10</f>
        <v>150000</v>
      </c>
      <c r="D11" s="89"/>
      <c r="E11" s="16">
        <v>28.8</v>
      </c>
      <c r="F11" s="16">
        <v>5.4</v>
      </c>
      <c r="G11" s="16" t="s">
        <v>151</v>
      </c>
    </row>
    <row r="12" spans="1:7" ht="15" customHeight="1" x14ac:dyDescent="0.25">
      <c r="A12" s="92" t="s">
        <v>99</v>
      </c>
      <c r="B12" s="79" t="s">
        <v>100</v>
      </c>
      <c r="C12" s="52">
        <f>C6*0.05</f>
        <v>50</v>
      </c>
      <c r="D12" s="47"/>
      <c r="E12" s="16">
        <v>60</v>
      </c>
      <c r="F12" s="16">
        <v>60</v>
      </c>
      <c r="G12" s="16" t="s">
        <v>152</v>
      </c>
    </row>
    <row r="13" spans="1:7" x14ac:dyDescent="0.25">
      <c r="A13" s="93"/>
      <c r="B13" s="80" t="s">
        <v>101</v>
      </c>
      <c r="C13" s="48">
        <v>500</v>
      </c>
      <c r="D13" s="49" t="s">
        <v>131</v>
      </c>
    </row>
    <row r="14" spans="1:7" ht="15.75" hidden="1" thickBot="1" x14ac:dyDescent="0.3">
      <c r="A14" s="94"/>
      <c r="B14" s="80" t="s">
        <v>103</v>
      </c>
      <c r="C14" s="48">
        <f>C13*C12</f>
        <v>25000</v>
      </c>
      <c r="D14" s="74"/>
    </row>
    <row r="15" spans="1:7" hidden="1" x14ac:dyDescent="0.25">
      <c r="A15" s="81" t="s">
        <v>102</v>
      </c>
      <c r="B15" s="51">
        <v>1</v>
      </c>
      <c r="C15" s="48">
        <v>25000</v>
      </c>
      <c r="D15" s="49" t="s">
        <v>106</v>
      </c>
    </row>
    <row r="16" spans="1:7" x14ac:dyDescent="0.25">
      <c r="A16" s="50" t="s">
        <v>104</v>
      </c>
      <c r="B16" s="51">
        <v>0.33</v>
      </c>
      <c r="C16" s="48">
        <f>C15*B16</f>
        <v>8250</v>
      </c>
      <c r="D16" s="49" t="s">
        <v>105</v>
      </c>
    </row>
    <row r="17" spans="1:7" ht="15.75" thickBot="1" x14ac:dyDescent="0.3">
      <c r="A17" s="82" t="s">
        <v>94</v>
      </c>
      <c r="B17" s="83">
        <v>0.67</v>
      </c>
      <c r="C17" s="84">
        <f>C15-C16</f>
        <v>16750</v>
      </c>
      <c r="D17" s="85" t="s">
        <v>130</v>
      </c>
    </row>
    <row r="18" spans="1:7" ht="15" customHeight="1" x14ac:dyDescent="0.25">
      <c r="A18" s="95" t="s">
        <v>109</v>
      </c>
      <c r="B18" s="58" t="s">
        <v>107</v>
      </c>
      <c r="C18" s="68">
        <f>C6*0.1</f>
        <v>100</v>
      </c>
      <c r="D18" s="59"/>
    </row>
    <row r="19" spans="1:7" x14ac:dyDescent="0.25">
      <c r="A19" s="91"/>
      <c r="B19" s="60" t="s">
        <v>101</v>
      </c>
      <c r="C19" s="61">
        <v>600</v>
      </c>
      <c r="D19" s="62" t="s">
        <v>135</v>
      </c>
    </row>
    <row r="20" spans="1:7" ht="15" hidden="1" customHeight="1" x14ac:dyDescent="0.25">
      <c r="A20" s="91"/>
      <c r="B20" s="60" t="s">
        <v>63</v>
      </c>
      <c r="C20" s="61">
        <f>C19*C18</f>
        <v>60000</v>
      </c>
      <c r="D20" s="62"/>
    </row>
    <row r="21" spans="1:7" hidden="1" x14ac:dyDescent="0.25">
      <c r="A21" s="63" t="s">
        <v>98</v>
      </c>
      <c r="B21" s="64">
        <v>0.12</v>
      </c>
      <c r="C21" s="61">
        <f>C20*B21</f>
        <v>7200</v>
      </c>
      <c r="D21" s="62"/>
    </row>
    <row r="22" spans="1:7" x14ac:dyDescent="0.25">
      <c r="A22" s="63" t="s">
        <v>95</v>
      </c>
      <c r="B22" s="64">
        <v>0.06</v>
      </c>
      <c r="C22" s="61">
        <f>C21*B22/B21</f>
        <v>3600</v>
      </c>
      <c r="D22" s="88" t="s">
        <v>108</v>
      </c>
    </row>
    <row r="23" spans="1:7" ht="15.75" thickBot="1" x14ac:dyDescent="0.3">
      <c r="A23" s="65" t="s">
        <v>94</v>
      </c>
      <c r="B23" s="66">
        <v>0.06</v>
      </c>
      <c r="C23" s="125">
        <f>C21-C22</f>
        <v>3600</v>
      </c>
      <c r="D23" s="89"/>
    </row>
    <row r="24" spans="1:7" ht="15" customHeight="1" x14ac:dyDescent="0.25">
      <c r="A24" s="96" t="s">
        <v>125</v>
      </c>
      <c r="B24" s="41" t="s">
        <v>126</v>
      </c>
      <c r="C24" s="42">
        <v>1000</v>
      </c>
      <c r="D24" s="47"/>
    </row>
    <row r="25" spans="1:7" x14ac:dyDescent="0.25">
      <c r="A25" s="97"/>
      <c r="B25" s="44" t="s">
        <v>101</v>
      </c>
      <c r="C25" s="48">
        <v>1000</v>
      </c>
      <c r="D25" s="49" t="s">
        <v>133</v>
      </c>
    </row>
    <row r="26" spans="1:7" ht="15" hidden="1" customHeight="1" x14ac:dyDescent="0.25">
      <c r="A26" s="97"/>
      <c r="B26" s="44" t="s">
        <v>63</v>
      </c>
      <c r="C26" s="48"/>
      <c r="D26" s="49"/>
    </row>
    <row r="27" spans="1:7" hidden="1" x14ac:dyDescent="0.25">
      <c r="A27" s="50" t="s">
        <v>98</v>
      </c>
      <c r="B27" s="51">
        <v>0.18</v>
      </c>
      <c r="C27" s="48"/>
      <c r="D27" s="49"/>
    </row>
    <row r="28" spans="1:7" x14ac:dyDescent="0.25">
      <c r="A28" s="50" t="s">
        <v>127</v>
      </c>
      <c r="B28" s="51">
        <v>0.06</v>
      </c>
      <c r="C28" s="48">
        <v>60000</v>
      </c>
      <c r="D28" s="98" t="s">
        <v>134</v>
      </c>
    </row>
    <row r="29" spans="1:7" ht="15.75" thickBot="1" x14ac:dyDescent="0.3">
      <c r="A29" s="82" t="s">
        <v>94</v>
      </c>
      <c r="B29" s="83">
        <v>0.12</v>
      </c>
      <c r="C29" s="126">
        <v>120000</v>
      </c>
      <c r="D29" s="127"/>
    </row>
    <row r="30" spans="1:7" x14ac:dyDescent="0.25">
      <c r="A30" s="14" t="s">
        <v>153</v>
      </c>
      <c r="B30" s="14"/>
      <c r="C30" s="15"/>
      <c r="D30" s="14"/>
      <c r="E30" s="132" t="s">
        <v>137</v>
      </c>
      <c r="F30" s="128" t="s">
        <v>158</v>
      </c>
      <c r="G30" s="129" t="s">
        <v>138</v>
      </c>
    </row>
    <row r="31" spans="1:7" x14ac:dyDescent="0.25">
      <c r="A31" s="3" t="s">
        <v>154</v>
      </c>
      <c r="B31" s="14"/>
      <c r="C31" s="15"/>
      <c r="D31" s="14"/>
      <c r="E31" s="133" t="s">
        <v>139</v>
      </c>
      <c r="F31" s="17" t="s">
        <v>157</v>
      </c>
      <c r="G31" s="130" t="s">
        <v>141</v>
      </c>
    </row>
    <row r="32" spans="1:7" ht="15.75" thickBot="1" x14ac:dyDescent="0.3">
      <c r="A32" s="3" t="s">
        <v>155</v>
      </c>
      <c r="E32" s="134" t="s">
        <v>142</v>
      </c>
      <c r="F32" s="17" t="s">
        <v>157</v>
      </c>
      <c r="G32" s="131" t="s">
        <v>140</v>
      </c>
    </row>
    <row r="33" spans="1:1" x14ac:dyDescent="0.25">
      <c r="A33" s="3" t="s">
        <v>156</v>
      </c>
    </row>
  </sheetData>
  <mergeCells count="8">
    <mergeCell ref="A4:A5"/>
    <mergeCell ref="D10:D11"/>
    <mergeCell ref="A6:A8"/>
    <mergeCell ref="D22:D23"/>
    <mergeCell ref="A12:A14"/>
    <mergeCell ref="A18:A20"/>
    <mergeCell ref="A24:A26"/>
    <mergeCell ref="D28:D2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workbookViewId="0">
      <pane ySplit="1" topLeftCell="A2" activePane="bottomLeft" state="frozen"/>
      <selection pane="bottomLeft" activeCell="F4" sqref="F4:F9"/>
    </sheetView>
  </sheetViews>
  <sheetFormatPr defaultRowHeight="15" x14ac:dyDescent="0.25"/>
  <cols>
    <col min="2" max="2" width="12.28515625" style="16" bestFit="1" customWidth="1"/>
    <col min="3" max="3" width="12.140625" style="16" bestFit="1" customWidth="1"/>
    <col min="4" max="4" width="12.28515625" style="16" bestFit="1" customWidth="1"/>
    <col min="5" max="5" width="17" style="16" bestFit="1" customWidth="1"/>
    <col min="6" max="6" width="20.7109375" style="16" customWidth="1"/>
    <col min="7" max="7" width="23.28515625" bestFit="1" customWidth="1"/>
    <col min="8" max="8" width="40.28515625" customWidth="1"/>
  </cols>
  <sheetData>
    <row r="1" spans="1:11" ht="15.75" thickBot="1" x14ac:dyDescent="0.3">
      <c r="A1" s="19" t="s">
        <v>0</v>
      </c>
      <c r="B1" s="20" t="s">
        <v>72</v>
      </c>
      <c r="C1" s="20" t="s">
        <v>73</v>
      </c>
      <c r="D1" s="20" t="s">
        <v>74</v>
      </c>
      <c r="E1" s="20" t="s">
        <v>114</v>
      </c>
      <c r="F1" s="21" t="s">
        <v>113</v>
      </c>
      <c r="G1" s="20" t="s">
        <v>77</v>
      </c>
      <c r="H1" s="22" t="s">
        <v>59</v>
      </c>
      <c r="I1" s="13"/>
      <c r="J1" s="13"/>
      <c r="K1" s="13"/>
    </row>
    <row r="2" spans="1:11" x14ac:dyDescent="0.25">
      <c r="A2" s="99" t="s">
        <v>124</v>
      </c>
      <c r="B2" s="100"/>
      <c r="C2" s="100"/>
      <c r="D2" s="100"/>
      <c r="E2" s="100"/>
      <c r="F2" s="100"/>
      <c r="G2" s="100"/>
      <c r="H2" s="101"/>
      <c r="I2" s="13"/>
      <c r="J2" s="13"/>
      <c r="K2" s="13"/>
    </row>
    <row r="3" spans="1:11" ht="15.75" thickBot="1" x14ac:dyDescent="0.3">
      <c r="A3" s="102"/>
      <c r="B3" s="103"/>
      <c r="C3" s="103"/>
      <c r="D3" s="103"/>
      <c r="E3" s="103"/>
      <c r="F3" s="103"/>
      <c r="G3" s="103"/>
      <c r="H3" s="104"/>
      <c r="I3" s="13"/>
      <c r="J3" s="13"/>
      <c r="K3" s="13"/>
    </row>
    <row r="4" spans="1:11" x14ac:dyDescent="0.25">
      <c r="A4" s="115" t="s">
        <v>121</v>
      </c>
      <c r="B4" s="31" t="s">
        <v>75</v>
      </c>
      <c r="C4" s="31">
        <v>300</v>
      </c>
      <c r="D4" s="31">
        <v>0</v>
      </c>
      <c r="E4" s="31" t="s">
        <v>70</v>
      </c>
      <c r="F4" s="31"/>
      <c r="G4" s="32" t="s">
        <v>78</v>
      </c>
      <c r="H4" s="116" t="s">
        <v>112</v>
      </c>
    </row>
    <row r="5" spans="1:11" x14ac:dyDescent="0.25">
      <c r="A5" s="110"/>
      <c r="B5" s="23" t="s">
        <v>75</v>
      </c>
      <c r="C5" s="23">
        <v>750</v>
      </c>
      <c r="D5" s="23">
        <v>0</v>
      </c>
      <c r="E5" s="23" t="s">
        <v>70</v>
      </c>
      <c r="F5" s="23"/>
      <c r="G5" s="26" t="s">
        <v>79</v>
      </c>
      <c r="H5" s="117"/>
    </row>
    <row r="6" spans="1:11" x14ac:dyDescent="0.25">
      <c r="A6" s="110"/>
      <c r="B6" s="23" t="s">
        <v>75</v>
      </c>
      <c r="C6" s="23">
        <v>1000</v>
      </c>
      <c r="D6" s="23">
        <v>0</v>
      </c>
      <c r="E6" s="23" t="s">
        <v>70</v>
      </c>
      <c r="F6" s="23"/>
      <c r="G6" s="26" t="s">
        <v>80</v>
      </c>
      <c r="H6" s="117"/>
    </row>
    <row r="7" spans="1:11" x14ac:dyDescent="0.25">
      <c r="A7" s="110"/>
      <c r="B7" s="23" t="s">
        <v>75</v>
      </c>
      <c r="C7" s="23">
        <v>2500</v>
      </c>
      <c r="D7" s="23">
        <v>0</v>
      </c>
      <c r="E7" s="23" t="s">
        <v>70</v>
      </c>
      <c r="F7" s="23"/>
      <c r="G7" s="26" t="s">
        <v>81</v>
      </c>
      <c r="H7" s="117"/>
    </row>
    <row r="8" spans="1:11" x14ac:dyDescent="0.25">
      <c r="A8" s="110"/>
      <c r="B8" s="23" t="s">
        <v>75</v>
      </c>
      <c r="C8" s="23">
        <v>5000</v>
      </c>
      <c r="D8" s="23">
        <v>0</v>
      </c>
      <c r="E8" s="23" t="s">
        <v>70</v>
      </c>
      <c r="F8" s="23"/>
      <c r="G8" s="26" t="s">
        <v>82</v>
      </c>
      <c r="H8" s="117"/>
    </row>
    <row r="9" spans="1:11" x14ac:dyDescent="0.25">
      <c r="A9" s="110"/>
      <c r="B9" s="23" t="s">
        <v>75</v>
      </c>
      <c r="C9" s="23" t="s">
        <v>76</v>
      </c>
      <c r="D9" s="23">
        <v>0</v>
      </c>
      <c r="E9" s="23" t="s">
        <v>70</v>
      </c>
      <c r="F9" s="23"/>
      <c r="G9" s="26" t="s">
        <v>83</v>
      </c>
      <c r="H9" s="117"/>
    </row>
    <row r="10" spans="1:11" x14ac:dyDescent="0.25">
      <c r="A10" s="118" t="s">
        <v>122</v>
      </c>
      <c r="B10" s="17" t="s">
        <v>85</v>
      </c>
      <c r="C10" s="17">
        <v>300</v>
      </c>
      <c r="D10" s="18">
        <v>0.1</v>
      </c>
      <c r="E10" s="17">
        <v>60</v>
      </c>
      <c r="F10" s="17">
        <v>270</v>
      </c>
      <c r="G10" s="4" t="s">
        <v>78</v>
      </c>
      <c r="H10" s="120" t="s">
        <v>118</v>
      </c>
    </row>
    <row r="11" spans="1:11" x14ac:dyDescent="0.25">
      <c r="A11" s="119"/>
      <c r="B11" s="17" t="s">
        <v>85</v>
      </c>
      <c r="C11" s="17">
        <v>750</v>
      </c>
      <c r="D11" s="18">
        <v>0.1</v>
      </c>
      <c r="E11" s="17">
        <v>60</v>
      </c>
      <c r="F11" s="17">
        <v>675</v>
      </c>
      <c r="G11" s="4" t="s">
        <v>79</v>
      </c>
      <c r="H11" s="121"/>
    </row>
    <row r="12" spans="1:11" x14ac:dyDescent="0.25">
      <c r="A12" s="119"/>
      <c r="B12" s="17" t="s">
        <v>85</v>
      </c>
      <c r="C12" s="17">
        <v>1000</v>
      </c>
      <c r="D12" s="18">
        <v>0.1</v>
      </c>
      <c r="E12" s="17">
        <v>60</v>
      </c>
      <c r="F12" s="17">
        <v>900</v>
      </c>
      <c r="G12" s="4" t="s">
        <v>80</v>
      </c>
      <c r="H12" s="121"/>
    </row>
    <row r="13" spans="1:11" x14ac:dyDescent="0.25">
      <c r="A13" s="119"/>
      <c r="B13" s="17" t="s">
        <v>85</v>
      </c>
      <c r="C13" s="17">
        <v>2500</v>
      </c>
      <c r="D13" s="18">
        <v>0.1</v>
      </c>
      <c r="E13" s="17">
        <v>60</v>
      </c>
      <c r="F13" s="17">
        <v>2250</v>
      </c>
      <c r="G13" s="4" t="s">
        <v>81</v>
      </c>
      <c r="H13" s="121"/>
    </row>
    <row r="14" spans="1:11" x14ac:dyDescent="0.25">
      <c r="A14" s="119"/>
      <c r="B14" s="17" t="s">
        <v>85</v>
      </c>
      <c r="C14" s="17">
        <v>5000</v>
      </c>
      <c r="D14" s="18">
        <v>0.1</v>
      </c>
      <c r="E14" s="17">
        <v>60</v>
      </c>
      <c r="F14" s="17">
        <v>4000</v>
      </c>
      <c r="G14" s="4" t="s">
        <v>82</v>
      </c>
      <c r="H14" s="121"/>
    </row>
    <row r="15" spans="1:11" x14ac:dyDescent="0.25">
      <c r="A15" s="119"/>
      <c r="B15" s="17" t="s">
        <v>85</v>
      </c>
      <c r="C15" s="17" t="s">
        <v>76</v>
      </c>
      <c r="D15" s="18">
        <v>0.1</v>
      </c>
      <c r="E15" s="17">
        <v>60</v>
      </c>
      <c r="F15" s="17" t="s">
        <v>86</v>
      </c>
      <c r="G15" s="4" t="s">
        <v>83</v>
      </c>
      <c r="H15" s="121"/>
    </row>
    <row r="16" spans="1:11" x14ac:dyDescent="0.25">
      <c r="A16" s="109" t="s">
        <v>115</v>
      </c>
      <c r="B16" s="23" t="s">
        <v>84</v>
      </c>
      <c r="C16" s="23">
        <v>270</v>
      </c>
      <c r="D16" s="24">
        <v>0.1</v>
      </c>
      <c r="E16" s="25">
        <v>60</v>
      </c>
      <c r="F16" s="25">
        <f>C16*0.9</f>
        <v>243</v>
      </c>
      <c r="G16" s="26" t="s">
        <v>78</v>
      </c>
      <c r="H16" s="122"/>
    </row>
    <row r="17" spans="1:10" x14ac:dyDescent="0.25">
      <c r="A17" s="110"/>
      <c r="B17" s="23" t="s">
        <v>84</v>
      </c>
      <c r="C17" s="23">
        <v>675</v>
      </c>
      <c r="D17" s="24">
        <v>0.1</v>
      </c>
      <c r="E17" s="25">
        <v>60</v>
      </c>
      <c r="F17" s="25">
        <f>C17*0.9</f>
        <v>607.5</v>
      </c>
      <c r="G17" s="26" t="s">
        <v>79</v>
      </c>
      <c r="H17" s="123"/>
    </row>
    <row r="18" spans="1:10" x14ac:dyDescent="0.25">
      <c r="A18" s="110"/>
      <c r="B18" s="23" t="s">
        <v>84</v>
      </c>
      <c r="C18" s="23">
        <v>900</v>
      </c>
      <c r="D18" s="24">
        <v>0.1</v>
      </c>
      <c r="E18" s="25">
        <v>60</v>
      </c>
      <c r="F18" s="25">
        <f>C18*0.9</f>
        <v>810</v>
      </c>
      <c r="G18" s="26" t="s">
        <v>80</v>
      </c>
      <c r="H18" s="123"/>
    </row>
    <row r="19" spans="1:10" x14ac:dyDescent="0.25">
      <c r="A19" s="110"/>
      <c r="B19" s="23" t="s">
        <v>84</v>
      </c>
      <c r="C19" s="23">
        <v>2250</v>
      </c>
      <c r="D19" s="24">
        <v>0.1</v>
      </c>
      <c r="E19" s="25">
        <v>60</v>
      </c>
      <c r="F19" s="25">
        <f>C19*0.9</f>
        <v>2025</v>
      </c>
      <c r="G19" s="26" t="s">
        <v>81</v>
      </c>
      <c r="H19" s="123"/>
    </row>
    <row r="20" spans="1:10" x14ac:dyDescent="0.25">
      <c r="A20" s="110"/>
      <c r="B20" s="23" t="s">
        <v>84</v>
      </c>
      <c r="C20" s="23">
        <v>4500</v>
      </c>
      <c r="D20" s="24">
        <v>0.1</v>
      </c>
      <c r="E20" s="25">
        <v>60</v>
      </c>
      <c r="F20" s="25">
        <f>C20*0.9</f>
        <v>4050</v>
      </c>
      <c r="G20" s="26" t="s">
        <v>82</v>
      </c>
      <c r="H20" s="123"/>
    </row>
    <row r="21" spans="1:10" ht="15.75" thickBot="1" x14ac:dyDescent="0.3">
      <c r="A21" s="111"/>
      <c r="B21" s="27" t="s">
        <v>84</v>
      </c>
      <c r="C21" s="27" t="s">
        <v>86</v>
      </c>
      <c r="D21" s="28">
        <v>0.1</v>
      </c>
      <c r="E21" s="29">
        <v>60</v>
      </c>
      <c r="F21" s="29" t="s">
        <v>87</v>
      </c>
      <c r="G21" s="30" t="s">
        <v>83</v>
      </c>
      <c r="H21" s="124"/>
    </row>
    <row r="22" spans="1:10" x14ac:dyDescent="0.25">
      <c r="A22" s="99" t="s">
        <v>123</v>
      </c>
      <c r="B22" s="100"/>
      <c r="C22" s="100"/>
      <c r="D22" s="100"/>
      <c r="E22" s="100"/>
      <c r="F22" s="100"/>
      <c r="G22" s="100"/>
      <c r="H22" s="101"/>
    </row>
    <row r="23" spans="1:10" ht="15.75" thickBot="1" x14ac:dyDescent="0.3">
      <c r="A23" s="102"/>
      <c r="B23" s="103"/>
      <c r="C23" s="103"/>
      <c r="D23" s="103"/>
      <c r="E23" s="103"/>
      <c r="F23" s="103"/>
      <c r="G23" s="103"/>
      <c r="H23" s="104"/>
    </row>
    <row r="24" spans="1:10" x14ac:dyDescent="0.25">
      <c r="A24" s="105" t="s">
        <v>119</v>
      </c>
      <c r="B24" s="33" t="s">
        <v>89</v>
      </c>
      <c r="C24" s="33">
        <v>500</v>
      </c>
      <c r="D24" s="34">
        <v>0</v>
      </c>
      <c r="E24" s="35">
        <v>60</v>
      </c>
      <c r="F24" s="35">
        <v>250</v>
      </c>
      <c r="G24" s="36" t="s">
        <v>78</v>
      </c>
      <c r="H24" s="106" t="s">
        <v>116</v>
      </c>
      <c r="J24" t="s">
        <v>88</v>
      </c>
    </row>
    <row r="25" spans="1:10" x14ac:dyDescent="0.25">
      <c r="A25" s="86"/>
      <c r="B25" s="37" t="s">
        <v>89</v>
      </c>
      <c r="C25" s="37">
        <v>1000</v>
      </c>
      <c r="D25" s="38">
        <v>0</v>
      </c>
      <c r="E25" s="39">
        <v>60</v>
      </c>
      <c r="F25" s="39">
        <v>500</v>
      </c>
      <c r="G25" s="40" t="s">
        <v>79</v>
      </c>
      <c r="H25" s="107"/>
    </row>
    <row r="26" spans="1:10" x14ac:dyDescent="0.25">
      <c r="A26" s="86"/>
      <c r="B26" s="37" t="s">
        <v>89</v>
      </c>
      <c r="C26" s="37">
        <v>1500</v>
      </c>
      <c r="D26" s="38">
        <v>0</v>
      </c>
      <c r="E26" s="39">
        <v>60</v>
      </c>
      <c r="F26" s="39">
        <v>750</v>
      </c>
      <c r="G26" s="40" t="s">
        <v>80</v>
      </c>
      <c r="H26" s="107"/>
    </row>
    <row r="27" spans="1:10" x14ac:dyDescent="0.25">
      <c r="A27" s="86"/>
      <c r="B27" s="37" t="s">
        <v>89</v>
      </c>
      <c r="C27" s="37">
        <v>2000</v>
      </c>
      <c r="D27" s="38">
        <v>0</v>
      </c>
      <c r="E27" s="39">
        <v>60</v>
      </c>
      <c r="F27" s="39">
        <v>1000</v>
      </c>
      <c r="G27" s="40" t="s">
        <v>81</v>
      </c>
      <c r="H27" s="107"/>
    </row>
    <row r="28" spans="1:10" x14ac:dyDescent="0.25">
      <c r="A28" s="86"/>
      <c r="B28" s="37" t="s">
        <v>89</v>
      </c>
      <c r="C28" s="37">
        <v>5000</v>
      </c>
      <c r="D28" s="38">
        <v>0</v>
      </c>
      <c r="E28" s="39">
        <v>60</v>
      </c>
      <c r="F28" s="39">
        <v>2500</v>
      </c>
      <c r="G28" s="40" t="s">
        <v>82</v>
      </c>
      <c r="H28" s="107"/>
    </row>
    <row r="29" spans="1:10" x14ac:dyDescent="0.25">
      <c r="A29" s="86"/>
      <c r="B29" s="37" t="s">
        <v>89</v>
      </c>
      <c r="C29" s="37" t="s">
        <v>76</v>
      </c>
      <c r="D29" s="38">
        <v>0</v>
      </c>
      <c r="E29" s="39">
        <v>60</v>
      </c>
      <c r="F29" s="39" t="s">
        <v>111</v>
      </c>
      <c r="G29" s="40" t="s">
        <v>83</v>
      </c>
      <c r="H29" s="108"/>
    </row>
    <row r="30" spans="1:10" x14ac:dyDescent="0.25">
      <c r="A30" s="109" t="s">
        <v>120</v>
      </c>
      <c r="B30" s="23" t="s">
        <v>90</v>
      </c>
      <c r="C30" s="23">
        <v>250</v>
      </c>
      <c r="D30" s="24">
        <v>0.1</v>
      </c>
      <c r="E30" s="25">
        <v>60</v>
      </c>
      <c r="F30" s="25">
        <v>250</v>
      </c>
      <c r="G30" s="26" t="s">
        <v>78</v>
      </c>
      <c r="H30" s="112" t="s">
        <v>117</v>
      </c>
    </row>
    <row r="31" spans="1:10" x14ac:dyDescent="0.25">
      <c r="A31" s="110"/>
      <c r="B31" s="23" t="s">
        <v>90</v>
      </c>
      <c r="C31" s="23">
        <v>500</v>
      </c>
      <c r="D31" s="24">
        <v>0.1</v>
      </c>
      <c r="E31" s="25">
        <v>60</v>
      </c>
      <c r="F31" s="25">
        <v>450</v>
      </c>
      <c r="G31" s="26" t="s">
        <v>79</v>
      </c>
      <c r="H31" s="113"/>
    </row>
    <row r="32" spans="1:10" x14ac:dyDescent="0.25">
      <c r="A32" s="110"/>
      <c r="B32" s="23" t="s">
        <v>90</v>
      </c>
      <c r="C32" s="23">
        <v>750</v>
      </c>
      <c r="D32" s="24">
        <v>0.1</v>
      </c>
      <c r="E32" s="25">
        <v>60</v>
      </c>
      <c r="F32" s="25">
        <v>675</v>
      </c>
      <c r="G32" s="26" t="s">
        <v>80</v>
      </c>
      <c r="H32" s="113"/>
    </row>
    <row r="33" spans="1:8" x14ac:dyDescent="0.25">
      <c r="A33" s="110"/>
      <c r="B33" s="23" t="s">
        <v>90</v>
      </c>
      <c r="C33" s="23">
        <v>1000</v>
      </c>
      <c r="D33" s="24">
        <v>0.1</v>
      </c>
      <c r="E33" s="25">
        <v>60</v>
      </c>
      <c r="F33" s="25">
        <v>900</v>
      </c>
      <c r="G33" s="26" t="s">
        <v>81</v>
      </c>
      <c r="H33" s="113"/>
    </row>
    <row r="34" spans="1:8" x14ac:dyDescent="0.25">
      <c r="A34" s="110"/>
      <c r="B34" s="23" t="s">
        <v>90</v>
      </c>
      <c r="C34" s="23">
        <v>2500</v>
      </c>
      <c r="D34" s="24">
        <v>0.1</v>
      </c>
      <c r="E34" s="25">
        <v>60</v>
      </c>
      <c r="F34" s="25">
        <v>2250</v>
      </c>
      <c r="G34" s="26" t="s">
        <v>82</v>
      </c>
      <c r="H34" s="113"/>
    </row>
    <row r="35" spans="1:8" ht="15.75" thickBot="1" x14ac:dyDescent="0.3">
      <c r="A35" s="111"/>
      <c r="B35" s="27" t="s">
        <v>90</v>
      </c>
      <c r="C35" s="27" t="s">
        <v>111</v>
      </c>
      <c r="D35" s="28">
        <v>0.1</v>
      </c>
      <c r="E35" s="29">
        <v>60</v>
      </c>
      <c r="F35" s="29" t="s">
        <v>86</v>
      </c>
      <c r="G35" s="30" t="s">
        <v>83</v>
      </c>
      <c r="H35" s="114"/>
    </row>
  </sheetData>
  <mergeCells count="12">
    <mergeCell ref="A2:H3"/>
    <mergeCell ref="A24:A29"/>
    <mergeCell ref="H24:H29"/>
    <mergeCell ref="A30:A35"/>
    <mergeCell ref="H30:H35"/>
    <mergeCell ref="A4:A9"/>
    <mergeCell ref="H4:H9"/>
    <mergeCell ref="A10:A15"/>
    <mergeCell ref="H10:H15"/>
    <mergeCell ref="A16:A21"/>
    <mergeCell ref="H16:H21"/>
    <mergeCell ref="A22:H2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workbookViewId="0"/>
  </sheetViews>
  <sheetFormatPr defaultRowHeight="15" x14ac:dyDescent="0.25"/>
  <cols>
    <col min="1" max="1" width="39.85546875" bestFit="1" customWidth="1"/>
    <col min="2" max="2" width="26.5703125" style="3" bestFit="1" customWidth="1"/>
    <col min="3" max="3" width="113" style="1" customWidth="1"/>
  </cols>
  <sheetData>
    <row r="1" spans="1:5" x14ac:dyDescent="0.25">
      <c r="A1" s="10" t="s">
        <v>56</v>
      </c>
      <c r="B1" s="11" t="s">
        <v>57</v>
      </c>
      <c r="C1" s="12" t="s">
        <v>58</v>
      </c>
    </row>
    <row r="2" spans="1:5" x14ac:dyDescent="0.25">
      <c r="A2" s="4" t="s">
        <v>1</v>
      </c>
      <c r="B2" s="5">
        <v>18</v>
      </c>
      <c r="C2" s="6"/>
      <c r="E2" t="s">
        <v>54</v>
      </c>
    </row>
    <row r="3" spans="1:5" x14ac:dyDescent="0.25">
      <c r="A3" s="4" t="s">
        <v>2</v>
      </c>
      <c r="B3" s="5">
        <v>21</v>
      </c>
      <c r="C3" s="6"/>
    </row>
    <row r="4" spans="1:5" x14ac:dyDescent="0.25">
      <c r="A4" s="4" t="s">
        <v>3</v>
      </c>
      <c r="B4" s="5">
        <v>21</v>
      </c>
      <c r="C4" s="6"/>
    </row>
    <row r="5" spans="1:5" x14ac:dyDescent="0.25">
      <c r="A5" s="4" t="s">
        <v>4</v>
      </c>
      <c r="B5" s="5">
        <v>21</v>
      </c>
      <c r="C5" s="6"/>
    </row>
    <row r="6" spans="1:5" x14ac:dyDescent="0.25">
      <c r="A6" s="4" t="s">
        <v>5</v>
      </c>
      <c r="B6" s="5" t="s">
        <v>6</v>
      </c>
      <c r="C6" t="s">
        <v>7</v>
      </c>
    </row>
    <row r="7" spans="1:5" x14ac:dyDescent="0.25">
      <c r="A7" s="4" t="s">
        <v>8</v>
      </c>
      <c r="B7" s="5">
        <v>25</v>
      </c>
      <c r="C7" s="6"/>
    </row>
    <row r="8" spans="1:5" x14ac:dyDescent="0.25">
      <c r="A8" s="4" t="s">
        <v>9</v>
      </c>
      <c r="B8" s="5">
        <v>21</v>
      </c>
      <c r="C8" s="6"/>
    </row>
    <row r="9" spans="1:5" x14ac:dyDescent="0.25">
      <c r="A9" s="4" t="s">
        <v>10</v>
      </c>
      <c r="B9" s="5">
        <v>25</v>
      </c>
      <c r="C9" s="6"/>
    </row>
    <row r="10" spans="1:5" x14ac:dyDescent="0.25">
      <c r="A10" s="4" t="s">
        <v>11</v>
      </c>
      <c r="B10" s="5">
        <v>25</v>
      </c>
      <c r="C10" t="s">
        <v>12</v>
      </c>
    </row>
    <row r="11" spans="1:5" x14ac:dyDescent="0.25">
      <c r="A11" s="4" t="s">
        <v>13</v>
      </c>
      <c r="B11" s="5">
        <v>21</v>
      </c>
      <c r="C11" s="6"/>
    </row>
    <row r="12" spans="1:5" x14ac:dyDescent="0.25">
      <c r="A12" s="4" t="s">
        <v>14</v>
      </c>
      <c r="B12" s="5" t="s">
        <v>6</v>
      </c>
      <c r="C12" s="6" t="s">
        <v>15</v>
      </c>
    </row>
    <row r="13" spans="1:5" ht="59.25" x14ac:dyDescent="0.25">
      <c r="A13" s="4" t="s">
        <v>16</v>
      </c>
      <c r="B13" s="5">
        <v>25</v>
      </c>
      <c r="C13" s="6" t="s">
        <v>17</v>
      </c>
    </row>
    <row r="14" spans="1:5" x14ac:dyDescent="0.25">
      <c r="A14" s="4" t="s">
        <v>18</v>
      </c>
      <c r="B14" s="5">
        <v>18</v>
      </c>
      <c r="C14" s="6"/>
    </row>
    <row r="15" spans="1:5" x14ac:dyDescent="0.25">
      <c r="A15" s="4" t="s">
        <v>19</v>
      </c>
      <c r="B15" s="5">
        <v>18</v>
      </c>
      <c r="C15" s="6"/>
    </row>
    <row r="16" spans="1:5" x14ac:dyDescent="0.25">
      <c r="A16" s="4" t="s">
        <v>20</v>
      </c>
      <c r="B16" s="5">
        <v>21</v>
      </c>
      <c r="C16" s="6"/>
    </row>
    <row r="17" spans="1:3" ht="58.5" x14ac:dyDescent="0.25">
      <c r="A17" s="4" t="s">
        <v>21</v>
      </c>
      <c r="B17" s="5">
        <v>18</v>
      </c>
      <c r="C17" s="6" t="s">
        <v>22</v>
      </c>
    </row>
    <row r="18" spans="1:3" x14ac:dyDescent="0.25">
      <c r="A18" s="4" t="s">
        <v>23</v>
      </c>
      <c r="B18" s="5">
        <v>23</v>
      </c>
      <c r="C18" s="6" t="s">
        <v>24</v>
      </c>
    </row>
    <row r="19" spans="1:3" x14ac:dyDescent="0.25">
      <c r="A19" s="4" t="s">
        <v>25</v>
      </c>
      <c r="B19" s="5">
        <v>18</v>
      </c>
      <c r="C19" s="6"/>
    </row>
    <row r="20" spans="1:3" x14ac:dyDescent="0.25">
      <c r="A20" s="4" t="s">
        <v>26</v>
      </c>
      <c r="B20" s="5" t="s">
        <v>27</v>
      </c>
      <c r="C20" s="6" t="s">
        <v>28</v>
      </c>
    </row>
    <row r="21" spans="1:3" x14ac:dyDescent="0.25">
      <c r="A21" s="4" t="s">
        <v>29</v>
      </c>
      <c r="B21" s="5">
        <v>21</v>
      </c>
      <c r="C21" s="6"/>
    </row>
    <row r="22" spans="1:3" s="2" customFormat="1" ht="15.75" customHeight="1" x14ac:dyDescent="0.25">
      <c r="A22" s="7" t="s">
        <v>30</v>
      </c>
      <c r="B22" s="8" t="s">
        <v>55</v>
      </c>
      <c r="C22" s="9" t="s">
        <v>31</v>
      </c>
    </row>
    <row r="24" spans="1:3" x14ac:dyDescent="0.25">
      <c r="A24" t="s">
        <v>32</v>
      </c>
      <c r="B24" s="3">
        <v>21</v>
      </c>
      <c r="C24" s="1" t="s">
        <v>33</v>
      </c>
    </row>
    <row r="25" spans="1:3" x14ac:dyDescent="0.25">
      <c r="A25" t="s">
        <v>34</v>
      </c>
      <c r="B25" s="3">
        <v>21</v>
      </c>
    </row>
    <row r="26" spans="1:3" x14ac:dyDescent="0.25">
      <c r="A26" t="s">
        <v>35</v>
      </c>
      <c r="B26" s="3" t="s">
        <v>36</v>
      </c>
      <c r="C26" t="s">
        <v>37</v>
      </c>
    </row>
    <row r="27" spans="1:3" x14ac:dyDescent="0.25">
      <c r="A27" t="s">
        <v>38</v>
      </c>
      <c r="B27" s="3" t="s">
        <v>39</v>
      </c>
      <c r="C27" t="s">
        <v>40</v>
      </c>
    </row>
    <row r="28" spans="1:3" x14ac:dyDescent="0.25">
      <c r="A28" t="s">
        <v>41</v>
      </c>
      <c r="B28" s="3">
        <v>21</v>
      </c>
    </row>
    <row r="29" spans="1:3" x14ac:dyDescent="0.25">
      <c r="A29" t="s">
        <v>42</v>
      </c>
      <c r="B29" s="3">
        <v>18</v>
      </c>
    </row>
    <row r="30" spans="1:3" ht="59.25" x14ac:dyDescent="0.25">
      <c r="A30" t="s">
        <v>43</v>
      </c>
      <c r="B30" s="3">
        <v>25</v>
      </c>
      <c r="C30" s="1" t="s">
        <v>44</v>
      </c>
    </row>
    <row r="31" spans="1:3" x14ac:dyDescent="0.25">
      <c r="A31" t="s">
        <v>45</v>
      </c>
      <c r="B31" s="3">
        <v>18</v>
      </c>
    </row>
    <row r="32" spans="1:3" x14ac:dyDescent="0.25">
      <c r="A32" t="s">
        <v>46</v>
      </c>
      <c r="B32" s="3">
        <v>18</v>
      </c>
    </row>
    <row r="33" spans="1:3" x14ac:dyDescent="0.25">
      <c r="A33" t="s">
        <v>47</v>
      </c>
      <c r="B33" s="3">
        <v>21</v>
      </c>
    </row>
    <row r="34" spans="1:3" x14ac:dyDescent="0.25">
      <c r="A34" t="s">
        <v>48</v>
      </c>
      <c r="B34" s="3">
        <v>21</v>
      </c>
    </row>
    <row r="35" spans="1:3" x14ac:dyDescent="0.25">
      <c r="A35" t="s">
        <v>49</v>
      </c>
      <c r="B35" s="3">
        <v>21</v>
      </c>
    </row>
    <row r="36" spans="1:3" x14ac:dyDescent="0.25">
      <c r="A36" t="s">
        <v>50</v>
      </c>
      <c r="B36" s="3">
        <v>21</v>
      </c>
      <c r="C36" t="s">
        <v>51</v>
      </c>
    </row>
    <row r="37" spans="1:3" x14ac:dyDescent="0.25">
      <c r="A37" t="s">
        <v>52</v>
      </c>
      <c r="B37" s="3">
        <v>21</v>
      </c>
    </row>
    <row r="38" spans="1:3" x14ac:dyDescent="0.25">
      <c r="A38" t="s">
        <v>53</v>
      </c>
      <c r="B38" s="3">
        <v>21</v>
      </c>
    </row>
  </sheetData>
  <hyperlinks>
    <hyperlink ref="A2" r:id="rId1" tooltip="Andaman and Nicobar Islands" display="https://en.wikipedia.org/wiki/Andaman_and_Nicobar_Islands"/>
    <hyperlink ref="B2" r:id="rId2" location="cite_note-MDAIndia-10" display="https://en.wikipedia.org/wiki/Alcohol_laws_of_India - cite_note-MDAIndia-10"/>
    <hyperlink ref="A3" r:id="rId3" tooltip="Andhra Pradesh" display="https://en.wikipedia.org/wiki/Andhra_Pradesh"/>
    <hyperlink ref="B3" r:id="rId4" location="cite_note-MDAIndia-10" display="https://en.wikipedia.org/wiki/Alcohol_laws_of_India - cite_note-MDAIndia-10"/>
    <hyperlink ref="A4" r:id="rId5" tooltip="Arunachal Pradesh" display="https://en.wikipedia.org/wiki/Arunachal_Pradesh"/>
    <hyperlink ref="B4" r:id="rId6" location="cite_note-MDAIndia-10" display="https://en.wikipedia.org/wiki/Alcohol_laws_of_India - cite_note-MDAIndia-10"/>
    <hyperlink ref="A5" r:id="rId7" tooltip="Assam" display="https://en.wikipedia.org/wiki/Assam"/>
    <hyperlink ref="B5" r:id="rId8" location="cite_note-MDAIndia-10" display="cite_note-MDAIndia-10"/>
    <hyperlink ref="A6" r:id="rId9" tooltip="Bihar" display="https://en.wikipedia.org/wiki/Bihar"/>
    <hyperlink ref="B6" r:id="rId10" tooltip="Bihar Excise (Amendment) Act, 2016" display="https://en.wikipedia.org/wiki/Bihar_Excise_(Amendment)_Act,_2016"/>
    <hyperlink ref="A7" r:id="rId11" tooltip="Chandigarh" display="https://en.wikipedia.org/wiki/Chandigarh"/>
    <hyperlink ref="B7" r:id="rId12" location="cite_note-12" display="https://en.wikipedia.org/wiki/Alcohol_laws_of_India - cite_note-12"/>
    <hyperlink ref="A8" r:id="rId13" tooltip="Chhattisgarh" display="https://en.wikipedia.org/wiki/Chhattisgarh"/>
    <hyperlink ref="B8" r:id="rId14" location="cite_note-MDAIndia-10" display="https://en.wikipedia.org/wiki/Alcohol_laws_of_India - cite_note-MDAIndia-10"/>
    <hyperlink ref="A9" r:id="rId15" tooltip="Dadra and Nagar Haveli and Daman and Diu" display="https://en.wikipedia.org/wiki/Dadra_and_Nagar_Haveli_and_Daman_and_Diu"/>
    <hyperlink ref="A10" r:id="rId16" tooltip="Delhi" display="https://en.wikipedia.org/wiki/Delhi"/>
    <hyperlink ref="A11" r:id="rId17" tooltip="Goa" display="https://en.wikipedia.org/wiki/Goa"/>
    <hyperlink ref="B11" r:id="rId18" location="cite_note-14" display="https://en.wikipedia.org/wiki/Alcohol_laws_of_India - cite_note-14"/>
    <hyperlink ref="A12" r:id="rId19" tooltip="Gujarat" display="https://en.wikipedia.org/wiki/Gujarat"/>
    <hyperlink ref="B12" r:id="rId20" tooltip="Bombay Prohibition (Gujarat Amendment) Act, 2009" display="https://en.wikipedia.org/wiki/Bombay_Prohibition_(Gujarat_Amendment)_Act,_2009"/>
    <hyperlink ref="A13" r:id="rId21" tooltip="Haryana" display="https://en.wikipedia.org/wiki/Haryana"/>
    <hyperlink ref="B13" r:id="rId22" location="cite_note-MDAIndia-10" display="cite_note-MDAIndia-10"/>
    <hyperlink ref="A14" r:id="rId23" tooltip="Himachal Pradesh" display="https://en.wikipedia.org/wiki/Himachal_Pradesh"/>
    <hyperlink ref="B14" r:id="rId24" location="cite_note-18" display="https://en.wikipedia.org/wiki/Alcohol_laws_of_India - cite_note-18"/>
    <hyperlink ref="A15" r:id="rId25" tooltip="Jammu and Kashmir (union territory)" display="https://en.wikipedia.org/wiki/Jammu_and_Kashmir_(union_territory)"/>
    <hyperlink ref="A16" r:id="rId26" tooltip="Jharkhand" display="https://en.wikipedia.org/wiki/Jharkhand"/>
    <hyperlink ref="A17" r:id="rId27" tooltip="Karnataka" display="https://en.wikipedia.org/wiki/Karnataka"/>
    <hyperlink ref="A18" r:id="rId28" tooltip="Kerala" display="https://en.wikipedia.org/wiki/Kerala"/>
    <hyperlink ref="B18" r:id="rId29" location="cite_note-27" display="https://en.wikipedia.org/wiki/Alcohol_laws_of_India - cite_note-27"/>
    <hyperlink ref="A19" r:id="rId30" tooltip="Ladakh" display="https://en.wikipedia.org/wiki/Ladakh"/>
    <hyperlink ref="A20" r:id="rId31" tooltip="Lakshadweep" display="https://en.wikipedia.org/wiki/Lakshadweep"/>
    <hyperlink ref="A21" r:id="rId32" tooltip="Madhya Pradesh" display="https://en.wikipedia.org/wiki/Madhya_Pradesh"/>
    <hyperlink ref="B21" r:id="rId33" location="cite_note-31" display="https://en.wikipedia.org/wiki/Alcohol_laws_of_India - cite_note-31"/>
    <hyperlink ref="A22" r:id="rId34" tooltip="Maharashtra" display="https://en.wikipedia.org/wiki/Maharashtra"/>
    <hyperlink ref="A24" r:id="rId35" tooltip="Manipur" display="https://en.wikipedia.org/wiki/Manipur"/>
    <hyperlink ref="B24" r:id="rId36" location="cite_note-MDAIndia-10" display="https://en.wikipedia.org/wiki/Alcohol_laws_of_India - cite_note-MDAIndia-10"/>
    <hyperlink ref="A25" r:id="rId37" tooltip="Meghalaya" display="https://en.wikipedia.org/wiki/Meghalaya"/>
    <hyperlink ref="B25" r:id="rId38" location="cite_note-ibn_18_rome-33" display="https://en.wikipedia.org/wiki/Alcohol_laws_of_India - cite_note-ibn_18_rome-33"/>
    <hyperlink ref="A26" r:id="rId39" tooltip="Mizoram" display="https://en.wikipedia.org/wiki/Mizoram"/>
    <hyperlink ref="B26" r:id="rId40" location="cite_note-34" display="https://en.wikipedia.org/wiki/Alcohol_laws_of_India - cite_note-34"/>
    <hyperlink ref="A27" r:id="rId41" tooltip="Nagaland" display="https://en.wikipedia.org/wiki/Nagaland"/>
    <hyperlink ref="A28" r:id="rId42" tooltip="Odisha" display="https://en.wikipedia.org/wiki/Odisha"/>
    <hyperlink ref="A29" r:id="rId43" tooltip="Puducherry" display="https://en.wikipedia.org/wiki/Puducherry"/>
    <hyperlink ref="B29" r:id="rId44" location="cite_note-MDAIndia-10" display="https://en.wikipedia.org/wiki/Alcohol_laws_of_India - cite_note-MDAIndia-10"/>
    <hyperlink ref="A30" r:id="rId45" tooltip="Punjab, India" display="https://en.wikipedia.org/wiki/Punjab,_India"/>
    <hyperlink ref="B30" r:id="rId46" location="cite_note-38" display="https://en.wikipedia.org/wiki/Alcohol_laws_of_India - cite_note-38"/>
    <hyperlink ref="A31" r:id="rId47" tooltip="Rajasthan" display="https://en.wikipedia.org/wiki/Rajasthan"/>
    <hyperlink ref="B31" r:id="rId48" location="cite_note-39" display="https://en.wikipedia.org/wiki/Alcohol_laws_of_India - cite_note-39"/>
    <hyperlink ref="A32" r:id="rId49" tooltip="Sikkim" display="https://en.wikipedia.org/wiki/Sikkim"/>
    <hyperlink ref="B32" r:id="rId50" location="cite_note-TOI2-40" display="https://en.wikipedia.org/wiki/Alcohol_laws_of_India - cite_note-TOI2-40"/>
    <hyperlink ref="A33" r:id="rId51" tooltip="Tamil Nadu" display="https://en.wikipedia.org/wiki/Tamil_Nadu"/>
    <hyperlink ref="B33" r:id="rId52" location="cite_note-MDAIndia-10" display="https://en.wikipedia.org/wiki/Alcohol_laws_of_India - cite_note-MDAIndia-10"/>
    <hyperlink ref="A34" r:id="rId53" tooltip="Telangana" display="https://en.wikipedia.org/wiki/Telangana"/>
    <hyperlink ref="A35" r:id="rId54" tooltip="Tripura" display="https://en.wikipedia.org/wiki/Tripura"/>
    <hyperlink ref="A36" r:id="rId55" tooltip="Uttar Pradesh" display="https://en.wikipedia.org/wiki/Uttar_Pradesh"/>
    <hyperlink ref="A37" r:id="rId56" tooltip="Uttarakhand" display="https://en.wikipedia.org/wiki/Uttarakhand"/>
    <hyperlink ref="A38" r:id="rId57" tooltip="West Bengal" display="https://en.wikipedia.org/wiki/West_Bengal"/>
    <hyperlink ref="B28" r:id="rId58" location="cite_note-ibn_18_rome-33" display="https://en.wikipedia.org/wiki/Alcohol_laws_of_India - cite_note-ibn_18_rome-33"/>
    <hyperlink ref="B34" r:id="rId59" location="cite_note-MDAIndia-10" display="https://en.wikipedia.org/wiki/Alcohol_laws_of_India - cite_note-MDAIndia-10"/>
    <hyperlink ref="B35" r:id="rId60" location="cite_note-MDAIndia-10" display="https://en.wikipedia.org/wiki/Alcohol_laws_of_India - cite_note-MDAIndia-10"/>
    <hyperlink ref="B36" r:id="rId61" location="cite_note-MDAIndia-10" display="https://en.wikipedia.org/wiki/Alcohol_laws_of_India - cite_note-MDAIndia-10"/>
    <hyperlink ref="B37" r:id="rId62" location="cite_note-MDAIndia-10" display="https://en.wikipedia.org/wiki/Alcohol_laws_of_India - cite_note-MDAIndia-10"/>
    <hyperlink ref="B38" r:id="rId63" location="cite_note-MDAIndia-10" display="https://en.wikipedia.org/wiki/Alcohol_laws_of_India - cite_note-MDAIndia-10"/>
  </hyperlinks>
  <pageMargins left="0.7" right="0.7" top="0.75" bottom="0.75" header="0.3" footer="0.3"/>
  <pageSetup orientation="portrait" r:id="rId6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Earning - By month &amp; phases</vt:lpstr>
      <vt:lpstr>Points</vt:lpstr>
      <vt:lpstr>Legal Age Of Buying Alcohol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2020-06-06T08:54:04Z</dcterms:created>
  <dcterms:modified xsi:type="dcterms:W3CDTF">2020-07-22T13:57:25Z</dcterms:modified>
</cp:coreProperties>
</file>