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Conservation" sheetId="2" r:id="rId5"/>
    <sheet name="Realistic" sheetId="3" r:id="rId6"/>
    <sheet name="Aggreasive" sheetId="4" r:id="rId7"/>
    <sheet name="Fixed Cost" sheetId="5" r:id="rId8"/>
  </sheets>
</workbook>
</file>

<file path=xl/sharedStrings.xml><?xml version="1.0" encoding="utf-8"?>
<sst xmlns="http://schemas.openxmlformats.org/spreadsheetml/2006/main" uniqueCount="62">
  <si>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</si>
  <si>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</si>
  <si>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</si>
  <si>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</si>
  <si>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Conservation</t>
  </si>
  <si>
    <t>Table 1</t>
  </si>
  <si>
    <t>Sitting capacity</t>
  </si>
  <si>
    <t>Sitting capacity for calculation</t>
  </si>
  <si>
    <t>Working Hrs Regulars time</t>
  </si>
  <si>
    <t>7.30 to 12.30</t>
  </si>
  <si>
    <t>Working Hrs Happy Hours</t>
  </si>
  <si>
    <t>12.30 to 7.30</t>
  </si>
  <si>
    <t>Per week</t>
  </si>
  <si>
    <t>Per month</t>
  </si>
  <si>
    <t>Weekends</t>
  </si>
  <si>
    <t>Weekdays</t>
  </si>
  <si>
    <t>Assumptions</t>
  </si>
  <si>
    <t>Person rotation Regular Time</t>
  </si>
  <si>
    <t>times</t>
  </si>
  <si>
    <t>Person rotation Happy Hours</t>
  </si>
  <si>
    <t>%</t>
  </si>
  <si>
    <t>per week</t>
  </si>
  <si>
    <t>Per Month</t>
  </si>
  <si>
    <t>% occupancy on weekend regular time</t>
  </si>
  <si>
    <t>% occupancy on weekend happy hrs</t>
  </si>
  <si>
    <t>% occupancy on weekday regular time</t>
  </si>
  <si>
    <t>% occupancy on weekday happy hrs</t>
  </si>
  <si>
    <t>Billing per person</t>
  </si>
  <si>
    <t>Gross</t>
  </si>
  <si>
    <t>After Tax</t>
  </si>
  <si>
    <t>Regular Time</t>
  </si>
  <si>
    <t>Happy Hours</t>
  </si>
  <si>
    <t xml:space="preserve">Gross Billing </t>
  </si>
  <si>
    <t>weekend regular time</t>
  </si>
  <si>
    <t>weekend happy hrs</t>
  </si>
  <si>
    <t>weekday regular time</t>
  </si>
  <si>
    <t>weekday happy hrs</t>
  </si>
  <si>
    <t>Total</t>
  </si>
  <si>
    <t>Contribution (Profit after variable cost)</t>
  </si>
  <si>
    <t>Net after Variable cost</t>
  </si>
  <si>
    <t>Fixed Cost</t>
  </si>
  <si>
    <t>Net Gain/Loss</t>
  </si>
  <si>
    <t>Realistic</t>
  </si>
  <si>
    <t>Aggreasive</t>
  </si>
  <si>
    <t>Particulars</t>
  </si>
  <si>
    <t>No of person</t>
  </si>
  <si>
    <t>Multiplier</t>
  </si>
  <si>
    <t>Amount</t>
  </si>
  <si>
    <t>Staff</t>
  </si>
  <si>
    <t>Kitchen</t>
  </si>
  <si>
    <t>Head Chef</t>
  </si>
  <si>
    <t>Kitchen Staff</t>
  </si>
  <si>
    <t>Floor</t>
  </si>
  <si>
    <t>Head</t>
  </si>
  <si>
    <t>Waiters</t>
  </si>
  <si>
    <t>Vallay (Contractor)</t>
  </si>
  <si>
    <t>Cleaning Staff</t>
  </si>
  <si>
    <t>Electricity</t>
  </si>
  <si>
    <t>Vending machines</t>
  </si>
  <si>
    <t>Housekeeping Cost (Material)</t>
  </si>
  <si>
    <t xml:space="preserve">Miscallaneous </t>
  </si>
  <si>
    <t>Rent</t>
  </si>
</sst>
</file>

<file path=xl/styles.xml><?xml version="1.0" encoding="utf-8"?>
<styleSheet xmlns="http://schemas.openxmlformats.org/spreadsheetml/2006/main">
  <numFmts count="1">
    <numFmt numFmtId="0" formatCode="General"/>
  </numFmts>
  <fonts count="7">
    <font>
      <sz val="11"/>
      <color indexed="8"/>
      <name val="Calibri"/>
    </font>
    <font>
      <sz val="12"/>
      <color indexed="8"/>
      <name val="Calibri"/>
    </font>
    <font>
      <sz val="14"/>
      <color indexed="8"/>
      <name val="Calibri"/>
    </font>
    <font>
      <sz val="12"/>
      <color indexed="8"/>
      <name val="Helvetica Neue"/>
    </font>
    <font>
      <u val="single"/>
      <sz val="12"/>
      <color indexed="11"/>
      <name val="Calibri"/>
    </font>
    <font>
      <sz val="14"/>
      <color indexed="8"/>
      <name val="Calibri"/>
    </font>
    <font>
      <b val="1"/>
      <sz val="11"/>
      <color indexed="8"/>
      <name val="Calibri"/>
    </font>
  </fonts>
  <fills count="5">
    <fill>
      <patternFill patternType="none"/>
    </fill>
    <fill>
      <patternFill patternType="gray125"/>
    </fill>
    <fill>
      <patternFill patternType="solid">
        <fgColor indexed="9"/>
        <bgColor auto="1"/>
      </patternFill>
    </fill>
    <fill>
      <patternFill patternType="solid">
        <fgColor indexed="10"/>
        <bgColor auto="1"/>
      </patternFill>
    </fill>
    <fill>
      <gradientFill type="linear" degree="270">
        <stop position="0">
          <color rgb="fffea4a3"/>
        </stop>
        <stop position="0.35">
          <color rgb="ffffbebd"/>
        </stop>
        <stop position="1">
          <color rgb="ffffe6e5"/>
        </stop>
      </gradientFill>
    </fill>
  </fills>
  <borders count="2">
    <border>
      <left/>
      <right/>
      <top/>
      <bottom/>
      <diagonal/>
    </border>
    <border>
      <left style="thin">
        <color indexed="12"/>
      </left>
      <right style="thin">
        <color indexed="12"/>
      </right>
      <top style="thin">
        <color indexed="12"/>
      </top>
      <bottom style="thin">
        <color indexed="12"/>
      </bottom>
      <diagonal/>
    </border>
  </borders>
  <cellStyleXfs count="1">
    <xf numFmtId="0" fontId="0" applyNumberFormat="0" applyFont="1" applyFill="0" applyBorder="0" applyAlignment="1" applyProtection="0">
      <alignment vertical="bottom"/>
    </xf>
  </cellStyleXfs>
  <cellXfs count="23">
    <xf numFmtId="0" fontId="0" applyNumberFormat="0" applyFont="1" applyFill="0" applyBorder="0" applyAlignment="1" applyProtection="0">
      <alignment vertical="bottom"/>
    </xf>
    <xf numFmtId="0" fontId="1" applyNumberFormat="0" applyFont="1" applyFill="0" applyBorder="0" applyAlignment="1" applyProtection="0">
      <alignment horizontal="left" vertical="bottom" wrapText="1"/>
    </xf>
    <xf numFmtId="0" fontId="2" applyNumberFormat="0" applyFont="1" applyFill="0" applyBorder="0" applyAlignment="1" applyProtection="0">
      <alignment horizontal="left" vertical="bottom"/>
    </xf>
    <xf numFmtId="0" fontId="1" fillId="2" applyNumberFormat="0" applyFont="1" applyFill="1" applyBorder="0" applyAlignment="1" applyProtection="0">
      <alignment horizontal="left" vertical="bottom"/>
    </xf>
    <xf numFmtId="0" fontId="1" fillId="3" applyNumberFormat="0" applyFont="1" applyFill="1" applyBorder="0" applyAlignment="1" applyProtection="0">
      <alignment horizontal="left" vertical="bottom"/>
    </xf>
    <xf numFmtId="0" fontId="4" fillId="3" applyNumberFormat="0" applyFont="1" applyFill="1" applyBorder="0" applyAlignment="1" applyProtection="0">
      <alignment horizontal="left" vertical="bottom"/>
    </xf>
    <xf numFmtId="0" fontId="0" applyNumberFormat="1" applyFont="1" applyFill="0" applyBorder="0" applyAlignment="1" applyProtection="0">
      <alignment vertical="bottom"/>
    </xf>
    <xf numFmtId="0" fontId="0" borderId="1" applyNumberFormat="0" applyFont="1" applyFill="0" applyBorder="1" applyAlignment="1" applyProtection="0">
      <alignment vertical="bottom"/>
    </xf>
    <xf numFmtId="49" fontId="0" borderId="1" applyNumberFormat="1" applyFont="1" applyFill="0" applyBorder="1" applyAlignment="1" applyProtection="0">
      <alignment vertical="bottom"/>
    </xf>
    <xf numFmtId="0" fontId="0" borderId="1" applyNumberFormat="1" applyFont="1" applyFill="0" applyBorder="1" applyAlignment="1" applyProtection="0">
      <alignment vertical="bottom"/>
    </xf>
    <xf numFmtId="9" fontId="0" borderId="1" applyNumberFormat="1" applyFont="1" applyFill="0" applyBorder="1" applyAlignment="1" applyProtection="0">
      <alignment vertical="bottom"/>
    </xf>
    <xf numFmtId="49" fontId="6" borderId="1" applyNumberFormat="1" applyFont="1" applyFill="0" applyBorder="1" applyAlignment="1" applyProtection="0">
      <alignment vertical="bottom"/>
    </xf>
    <xf numFmtId="1" fontId="0" borderId="1" applyNumberFormat="1" applyFont="1" applyFill="0" applyBorder="1" applyAlignment="1" applyProtection="0">
      <alignment vertical="bottom"/>
    </xf>
    <xf numFmtId="0" fontId="6" borderId="1" applyNumberFormat="0" applyFont="1" applyFill="0" applyBorder="1" applyAlignment="1" applyProtection="0">
      <alignment vertical="bottom"/>
    </xf>
    <xf numFmtId="49" fontId="6" borderId="1" applyNumberFormat="1" applyFont="1" applyFill="0" applyBorder="1" applyAlignment="1" applyProtection="0">
      <alignment horizontal="center" vertical="bottom"/>
    </xf>
    <xf numFmtId="0" fontId="6" borderId="1" applyNumberFormat="0" applyFont="1" applyFill="0" applyBorder="1" applyAlignment="1" applyProtection="0">
      <alignment horizontal="center" vertical="bottom"/>
    </xf>
    <xf numFmtId="1" fontId="6" borderId="1" applyNumberFormat="1" applyFont="1" applyFill="0" applyBorder="1"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fillId="4" borderId="1" applyNumberFormat="1" applyFont="1" applyFill="1" applyBorder="1" applyAlignment="1" applyProtection="0">
      <alignment vertical="bottom"/>
    </xf>
    <xf numFmtId="1" fontId="0" fillId="4" borderId="1" applyNumberFormat="1" applyFont="1" applyFill="1" applyBorder="1" applyAlignment="1" applyProtection="0">
      <alignment vertical="bottom"/>
    </xf>
    <xf numFmtId="3" fontId="0" borderId="1" applyNumberFormat="1" applyFont="1" applyFill="0" applyBorder="1" applyAlignment="1" applyProtection="0">
      <alignment vertical="bottom"/>
    </xf>
    <xf numFmtId="0" fontId="0" applyNumberFormat="1" applyFont="1" applyFill="0" applyBorder="0" applyAlignment="1" applyProtection="0">
      <alignment vertical="bottom"/>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aaaaaa"/>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theme/theme1.xml><?xml version="1.0" encoding="utf-8"?>
<a:theme xmlns:a="http://schemas.openxmlformats.org/drawingml/2006/main" xmlns:r="http://schemas.openxmlformats.org/officeDocument/2006/relationships" name="Office Theme">
  <a:themeElements>
    <a:clrScheme name="Office Them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sx="100000" sy="100000" kx="0" ky="0" algn="b" rotWithShape="0" blurRad="38100" dist="23000" dir="5400000">
              <a:srgbClr val="000000">
                <a:alpha val="35000"/>
              </a:srgbClr>
            </a:outerShdw>
          </a:effectLst>
        </a:effectStyle>
        <a:effectStyle>
          <a:effectLst>
            <a:outerShdw sx="100000" sy="100000" kx="0" ky="0" algn="b" rotWithShape="0" blurRad="38100" dist="23000" dir="5400000">
              <a:srgbClr val="000000">
                <a:alpha val="35000"/>
              </a:srgbClr>
            </a:outerShdw>
          </a:effectLst>
        </a:effectStyle>
        <a:effectStyle>
          <a:effectLst>
            <a:outerShdw sx="100000" sy="100000" kx="0" ky="0" algn="b" rotWithShape="0" blurRad="38100" dist="20000" dir="540000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sx="100000" sy="100000" kx="0" ky="0" algn="b" rotWithShape="0" blurRad="38100" dist="23000" dir="5400000">
            <a:srgbClr val="000000">
              <a:alpha val="35000"/>
            </a:srgbClr>
          </a:outerShdw>
        </a:effectLst>
        <a:sp3d/>
      </a:spPr>
      <a:bodyPr rot="0" spcFirstLastPara="1" vertOverflow="overflow" horzOverflow="overflow" vert="horz" wrap="square" lIns="45719" tIns="45719" rIns="45719" bIns="45719"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outerShdw sx="100000" sy="100000" kx="0" ky="0" algn="b" rotWithShape="0" blurRad="38100" dist="20000" dir="5400000">
            <a:srgbClr val="000000">
              <a:alpha val="38000"/>
            </a:srgbClr>
          </a:outerShdw>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0.5547" customWidth="1"/>
  </cols>
  <sheetData>
    <row r="3" ht="0.05" customHeight="1">
      <c r="B3" t="s" s="1">
        <v>0</v>
      </c>
      <c r="C3"/>
      <c r="D3"/>
    </row>
    <row r="7">
      <c r="B7" t="s" s="2">
        <v>1</v>
      </c>
      <c r="C7" t="s" s="2">
        <v>2</v>
      </c>
      <c r="D7" t="s" s="2">
        <v>3</v>
      </c>
    </row>
    <row r="9">
      <c r="B9" t="s" s="3">
        <v>4</v>
      </c>
      <c r="C9" s="3"/>
      <c r="D9" s="3"/>
    </row>
    <row r="10">
      <c r="B10" s="4"/>
      <c r="C10" t="s" s="4">
        <v>5</v>
      </c>
      <c r="D10" t="s" s="5">
        <v>4</v>
      </c>
    </row>
    <row r="11">
      <c r="B11" t="s" s="3">
        <v>42</v>
      </c>
      <c r="C11" s="3"/>
      <c r="D11" s="3"/>
    </row>
    <row r="12">
      <c r="B12" s="4"/>
      <c r="C12" t="s" s="4">
        <v>5</v>
      </c>
      <c r="D12" t="s" s="5">
        <v>42</v>
      </c>
    </row>
    <row r="13">
      <c r="B13" t="s" s="3">
        <v>43</v>
      </c>
      <c r="C13" s="3"/>
      <c r="D13" s="3"/>
    </row>
    <row r="14">
      <c r="B14" s="4"/>
      <c r="C14" t="s" s="4">
        <v>5</v>
      </c>
      <c r="D14" t="s" s="5">
        <v>43</v>
      </c>
    </row>
    <row r="15">
      <c r="B15" t="s" s="3">
        <v>40</v>
      </c>
      <c r="C15" s="3"/>
      <c r="D15" s="3"/>
    </row>
    <row r="16">
      <c r="B16" s="4"/>
      <c r="C16" t="s" s="4">
        <v>5</v>
      </c>
      <c r="D16" t="s" s="5">
        <v>40</v>
      </c>
    </row>
  </sheetData>
  <mergeCells count="1">
    <mergeCell ref="B3:D3"/>
  </mergeCells>
  <hyperlinks>
    <hyperlink ref="D10" location="'Conservation'!R1C1" tooltip="" display="Conservation"/>
    <hyperlink ref="D12" location="'Realistic'!R1C1" tooltip="" display="Realistic"/>
    <hyperlink ref="D14" location="'Aggreasive'!R1C1" tooltip="" display="Aggreasive"/>
    <hyperlink ref="D16" location="'Fixed Cost'!R1C1" tooltip="" display="Fixed Cost"/>
  </hyperlinks>
</worksheet>
</file>

<file path=xl/worksheets/sheet2.xml><?xml version="1.0" encoding="utf-8"?>
<worksheet xmlns:r="http://schemas.openxmlformats.org/officeDocument/2006/relationships" xmlns="http://schemas.openxmlformats.org/spreadsheetml/2006/main">
  <dimension ref="A1:F43"/>
  <sheetViews>
    <sheetView workbookViewId="0" showGridLines="0" defaultGridColor="1"/>
  </sheetViews>
  <sheetFormatPr defaultColWidth="8.83333" defaultRowHeight="15" customHeight="1" outlineLevelRow="0" outlineLevelCol="0"/>
  <cols>
    <col min="1" max="1" width="8.85156" style="6" customWidth="1"/>
    <col min="2" max="2" width="35.6719" style="6" customWidth="1"/>
    <col min="3" max="3" width="9.5" style="6" customWidth="1"/>
    <col min="4" max="4" width="11.8516" style="6" customWidth="1"/>
    <col min="5" max="6" width="10.3516" style="6" customWidth="1"/>
    <col min="7" max="16384" width="8.85156" style="6" customWidth="1"/>
  </cols>
  <sheetData>
    <row r="1" ht="15" customHeight="1">
      <c r="A1" s="7"/>
      <c r="B1" s="7"/>
      <c r="C1" s="7"/>
      <c r="D1" s="7"/>
      <c r="E1" s="7"/>
      <c r="F1" s="7"/>
    </row>
    <row r="2" ht="15" customHeight="1">
      <c r="A2" s="7"/>
      <c r="B2" s="7"/>
      <c r="C2" s="7"/>
      <c r="D2" s="7"/>
      <c r="E2" s="7"/>
      <c r="F2" s="7"/>
    </row>
    <row r="3" ht="15" customHeight="1">
      <c r="A3" s="7"/>
      <c r="B3" t="s" s="8">
        <v>6</v>
      </c>
      <c r="C3" s="9">
        <v>70</v>
      </c>
      <c r="D3" s="7"/>
      <c r="E3" s="7"/>
      <c r="F3" s="7"/>
    </row>
    <row r="4" ht="15" customHeight="1">
      <c r="A4" s="7"/>
      <c r="B4" t="s" s="8">
        <v>7</v>
      </c>
      <c r="C4" s="9">
        <v>60</v>
      </c>
      <c r="D4" s="7"/>
      <c r="E4" s="7"/>
      <c r="F4" s="7"/>
    </row>
    <row r="5" ht="15" customHeight="1">
      <c r="A5" s="7"/>
      <c r="B5" t="s" s="8">
        <v>8</v>
      </c>
      <c r="C5" s="9">
        <v>5</v>
      </c>
      <c r="D5" t="s" s="8">
        <v>9</v>
      </c>
      <c r="E5" s="7"/>
      <c r="F5" s="7"/>
    </row>
    <row r="6" ht="15" customHeight="1">
      <c r="A6" s="7"/>
      <c r="B6" t="s" s="8">
        <v>10</v>
      </c>
      <c r="C6" s="9">
        <v>7</v>
      </c>
      <c r="D6" t="s" s="8">
        <v>11</v>
      </c>
      <c r="E6" s="7"/>
      <c r="F6" s="7"/>
    </row>
    <row r="7" ht="15" customHeight="1">
      <c r="A7" s="7"/>
      <c r="B7" s="7"/>
      <c r="C7" t="s" s="8">
        <v>12</v>
      </c>
      <c r="D7" t="s" s="8">
        <v>13</v>
      </c>
      <c r="E7" s="7"/>
      <c r="F7" s="7"/>
    </row>
    <row r="8" ht="15" customHeight="1">
      <c r="A8" s="7"/>
      <c r="B8" t="s" s="8">
        <v>14</v>
      </c>
      <c r="C8" s="9">
        <v>2</v>
      </c>
      <c r="D8" s="9">
        <v>8</v>
      </c>
      <c r="E8" s="7"/>
      <c r="F8" s="7"/>
    </row>
    <row r="9" ht="15" customHeight="1">
      <c r="A9" s="7"/>
      <c r="B9" t="s" s="8">
        <v>15</v>
      </c>
      <c r="C9" s="9">
        <v>5</v>
      </c>
      <c r="D9" s="9">
        <v>22</v>
      </c>
      <c r="E9" s="7"/>
      <c r="F9" s="7"/>
    </row>
    <row r="10" ht="15" customHeight="1">
      <c r="A10" s="7"/>
      <c r="B10" s="7"/>
      <c r="C10" s="7"/>
      <c r="D10" s="7"/>
      <c r="E10" s="7"/>
      <c r="F10" s="7"/>
    </row>
    <row r="11" ht="15" customHeight="1">
      <c r="A11" s="7"/>
      <c r="B11" t="s" s="8">
        <v>16</v>
      </c>
      <c r="C11" s="7"/>
      <c r="D11" s="7"/>
      <c r="E11" s="7"/>
      <c r="F11" s="7"/>
    </row>
    <row r="12" ht="15" customHeight="1">
      <c r="A12" s="7"/>
      <c r="B12" t="s" s="8">
        <v>17</v>
      </c>
      <c r="C12" s="9">
        <v>2.5</v>
      </c>
      <c r="D12" t="s" s="8">
        <v>18</v>
      </c>
      <c r="E12" s="7"/>
      <c r="F12" s="7"/>
    </row>
    <row r="13" ht="15" customHeight="1">
      <c r="A13" s="7"/>
      <c r="B13" t="s" s="8">
        <v>19</v>
      </c>
      <c r="C13" s="9">
        <v>2</v>
      </c>
      <c r="D13" t="s" s="8">
        <v>18</v>
      </c>
      <c r="E13" s="7"/>
      <c r="F13" s="7"/>
    </row>
    <row r="14" ht="15" customHeight="1">
      <c r="A14" s="7"/>
      <c r="B14" s="7"/>
      <c r="C14" t="s" s="8">
        <v>20</v>
      </c>
      <c r="D14" t="s" s="8">
        <v>21</v>
      </c>
      <c r="E14" t="s" s="8">
        <v>22</v>
      </c>
      <c r="F14" s="7"/>
    </row>
    <row r="15" ht="15" customHeight="1">
      <c r="A15" s="7"/>
      <c r="B15" t="s" s="8">
        <v>23</v>
      </c>
      <c r="C15" s="10">
        <v>1</v>
      </c>
      <c r="D15" s="10">
        <f>C8*C12*C4*C15</f>
        <v>300</v>
      </c>
      <c r="E15" s="10">
        <f>C12*D8*C4*C15</f>
        <v>1200</v>
      </c>
      <c r="F15" s="7"/>
    </row>
    <row r="16" ht="15" customHeight="1">
      <c r="A16" s="7"/>
      <c r="B16" t="s" s="8">
        <v>24</v>
      </c>
      <c r="C16" s="10">
        <v>0.5</v>
      </c>
      <c r="D16" s="10">
        <f>C13*C4*C8*C16</f>
        <v>120</v>
      </c>
      <c r="E16" s="10">
        <f>C13*D8*C4*C16</f>
        <v>480</v>
      </c>
      <c r="F16" s="7"/>
    </row>
    <row r="17" ht="15" customHeight="1">
      <c r="A17" s="7"/>
      <c r="B17" t="s" s="8">
        <v>25</v>
      </c>
      <c r="C17" s="10">
        <v>0.5</v>
      </c>
      <c r="D17" s="10">
        <f>C12*C9*C4*C17</f>
        <v>375</v>
      </c>
      <c r="E17" s="10">
        <f>C12*D9*C4*C17</f>
        <v>1650</v>
      </c>
      <c r="F17" s="7"/>
    </row>
    <row r="18" ht="15" customHeight="1">
      <c r="A18" s="7"/>
      <c r="B18" t="s" s="8">
        <v>26</v>
      </c>
      <c r="C18" s="10">
        <v>0.25</v>
      </c>
      <c r="D18" s="10">
        <f>C13*C9*C4*C18</f>
        <v>150</v>
      </c>
      <c r="E18" s="10">
        <f>C13*D9*C4*C18</f>
        <v>660</v>
      </c>
      <c r="F18" s="7"/>
    </row>
    <row r="19" ht="15" customHeight="1">
      <c r="A19" s="7"/>
      <c r="B19" s="7"/>
      <c r="C19" s="7"/>
      <c r="D19" s="7"/>
      <c r="E19" s="7"/>
      <c r="F19" s="7"/>
    </row>
    <row r="20" ht="15" customHeight="1">
      <c r="A20" s="7"/>
      <c r="B20" t="s" s="11">
        <v>27</v>
      </c>
      <c r="C20" t="s" s="11">
        <v>28</v>
      </c>
      <c r="D20" t="s" s="11">
        <v>29</v>
      </c>
      <c r="E20" s="7"/>
      <c r="F20" s="7"/>
    </row>
    <row r="21" ht="15" customHeight="1">
      <c r="A21" s="7"/>
      <c r="B21" t="s" s="8">
        <v>30</v>
      </c>
      <c r="C21" s="12">
        <v>500</v>
      </c>
      <c r="D21" s="12">
        <f>ROUND(C21/120%,0)</f>
        <v>417</v>
      </c>
      <c r="E21" s="7"/>
      <c r="F21" s="7"/>
    </row>
    <row r="22" ht="15" customHeight="1">
      <c r="A22" s="7"/>
      <c r="B22" t="s" s="8">
        <v>31</v>
      </c>
      <c r="C22" s="9">
        <v>300</v>
      </c>
      <c r="D22" s="9">
        <f>ROUND(C22/120%,0)</f>
        <v>250</v>
      </c>
      <c r="E22" s="7"/>
      <c r="F22" s="7"/>
    </row>
    <row r="23" ht="15" customHeight="1">
      <c r="A23" s="7"/>
      <c r="B23" s="7"/>
      <c r="C23" s="7"/>
      <c r="D23" s="7"/>
      <c r="E23" s="7"/>
      <c r="F23" s="7"/>
    </row>
    <row r="24" ht="15" customHeight="1">
      <c r="A24" s="7"/>
      <c r="B24" s="13"/>
      <c r="C24" t="s" s="14">
        <v>28</v>
      </c>
      <c r="D24" s="15"/>
      <c r="E24" t="s" s="14">
        <v>29</v>
      </c>
      <c r="F24" s="15"/>
    </row>
    <row r="25" ht="15" customHeight="1">
      <c r="A25" s="7"/>
      <c r="B25" t="s" s="11">
        <v>32</v>
      </c>
      <c r="C25" t="s" s="11">
        <v>12</v>
      </c>
      <c r="D25" t="s" s="11">
        <v>13</v>
      </c>
      <c r="E25" t="s" s="11">
        <v>12</v>
      </c>
      <c r="F25" t="s" s="11">
        <v>13</v>
      </c>
    </row>
    <row r="26" ht="15" customHeight="1">
      <c r="A26" s="7"/>
      <c r="B26" t="s" s="8">
        <v>33</v>
      </c>
      <c r="C26" s="12">
        <f>D15*C21</f>
        <v>150000</v>
      </c>
      <c r="D26" s="12">
        <f>E15*C21</f>
        <v>600000</v>
      </c>
      <c r="E26" s="12">
        <f>D21*E15</f>
        <v>500400</v>
      </c>
      <c r="F26" s="12">
        <f>D21*E15</f>
        <v>500400</v>
      </c>
    </row>
    <row r="27" ht="15" customHeight="1">
      <c r="A27" s="7"/>
      <c r="B27" t="s" s="8">
        <v>34</v>
      </c>
      <c r="C27" s="10">
        <f>C22*D16</f>
        <v>36000</v>
      </c>
      <c r="D27" s="10">
        <f>E16*C22</f>
        <v>144000</v>
      </c>
      <c r="E27" s="10">
        <f>D22*E16</f>
        <v>120000</v>
      </c>
      <c r="F27" s="10">
        <f>D22*E16</f>
        <v>120000</v>
      </c>
    </row>
    <row r="28" ht="15" customHeight="1">
      <c r="A28" s="7"/>
      <c r="B28" t="s" s="8">
        <v>35</v>
      </c>
      <c r="C28" s="12">
        <f>C21*D17</f>
        <v>187500</v>
      </c>
      <c r="D28" s="12">
        <f>C21*E17</f>
        <v>825000</v>
      </c>
      <c r="E28" s="12">
        <f>D21*E17</f>
        <v>688050</v>
      </c>
      <c r="F28" s="12">
        <f>D21*E17</f>
        <v>688050</v>
      </c>
    </row>
    <row r="29" ht="15" customHeight="1">
      <c r="A29" s="7"/>
      <c r="B29" t="s" s="8">
        <v>36</v>
      </c>
      <c r="C29" s="10">
        <f>C22*D18</f>
        <v>45000</v>
      </c>
      <c r="D29" s="10">
        <f>C22*E18</f>
        <v>198000</v>
      </c>
      <c r="E29" s="10">
        <f>D22*E18</f>
        <v>165000</v>
      </c>
      <c r="F29" s="10">
        <f>D22*E18</f>
        <v>165000</v>
      </c>
    </row>
    <row r="30" ht="15" customHeight="1">
      <c r="A30" s="7"/>
      <c r="B30" s="7"/>
      <c r="C30" s="7"/>
      <c r="D30" s="7"/>
      <c r="E30" s="7"/>
      <c r="F30" s="7"/>
    </row>
    <row r="31" ht="15" customHeight="1">
      <c r="A31" s="7"/>
      <c r="B31" t="s" s="11">
        <v>37</v>
      </c>
      <c r="C31" s="16">
        <f>SUM(C26:C29)</f>
        <v>418500</v>
      </c>
      <c r="D31" s="16">
        <f>SUM(D26:D29)</f>
        <v>1767000</v>
      </c>
      <c r="E31" s="16">
        <f>SUM(E26:E29)</f>
        <v>1473450</v>
      </c>
      <c r="F31" s="16">
        <f>SUM(F26:F29)</f>
        <v>1473450</v>
      </c>
    </row>
    <row r="32" ht="15" customHeight="1">
      <c r="A32" s="7"/>
      <c r="B32" s="7"/>
      <c r="C32" s="7"/>
      <c r="D32" s="7"/>
      <c r="E32" s="7"/>
      <c r="F32" s="7"/>
    </row>
    <row r="33" ht="15" customHeight="1">
      <c r="A33" s="7"/>
      <c r="B33" t="s" s="11">
        <v>38</v>
      </c>
      <c r="C33" s="7"/>
      <c r="D33" s="7"/>
      <c r="E33" s="7"/>
      <c r="F33" s="7"/>
    </row>
    <row r="34" ht="15" customHeight="1">
      <c r="A34" s="7"/>
      <c r="B34" t="s" s="8">
        <v>33</v>
      </c>
      <c r="C34" s="7"/>
      <c r="D34" s="7"/>
      <c r="E34" s="7"/>
      <c r="F34" s="9">
        <f>F26*60%</f>
        <v>300240</v>
      </c>
    </row>
    <row r="35" ht="15" customHeight="1">
      <c r="A35" s="7"/>
      <c r="B35" t="s" s="8">
        <v>34</v>
      </c>
      <c r="C35" s="7"/>
      <c r="D35" s="7"/>
      <c r="E35" s="7"/>
      <c r="F35" s="12">
        <f>F27*40%</f>
        <v>48000</v>
      </c>
    </row>
    <row r="36" ht="15" customHeight="1">
      <c r="A36" s="7"/>
      <c r="B36" t="s" s="8">
        <v>35</v>
      </c>
      <c r="C36" s="7"/>
      <c r="D36" s="7"/>
      <c r="E36" s="7"/>
      <c r="F36" s="9">
        <f>F28*60%</f>
        <v>412830</v>
      </c>
    </row>
    <row r="37" ht="15" customHeight="1">
      <c r="A37" s="7"/>
      <c r="B37" t="s" s="8">
        <v>36</v>
      </c>
      <c r="C37" s="7"/>
      <c r="D37" s="7"/>
      <c r="E37" s="7"/>
      <c r="F37" s="12">
        <f>F29*40%</f>
        <v>66000</v>
      </c>
    </row>
    <row r="38" ht="15" customHeight="1">
      <c r="A38" s="7"/>
      <c r="B38" s="7"/>
      <c r="C38" s="7"/>
      <c r="D38" s="7"/>
      <c r="E38" s="7"/>
      <c r="F38" s="9"/>
    </row>
    <row r="39" ht="15" customHeight="1">
      <c r="A39" s="7"/>
      <c r="B39" t="s" s="8">
        <v>39</v>
      </c>
      <c r="C39" s="7"/>
      <c r="D39" s="7"/>
      <c r="E39" s="7"/>
      <c r="F39" s="12">
        <f>SUM(F34:F37)</f>
        <v>827070</v>
      </c>
    </row>
    <row r="40" ht="15" customHeight="1">
      <c r="A40" s="7"/>
      <c r="B40" s="7"/>
      <c r="C40" s="7"/>
      <c r="D40" s="7"/>
      <c r="E40" s="7"/>
      <c r="F40" s="9"/>
    </row>
    <row r="41" ht="15" customHeight="1">
      <c r="A41" s="7"/>
      <c r="B41" t="s" s="8">
        <v>40</v>
      </c>
      <c r="C41" s="7"/>
      <c r="D41" s="7"/>
      <c r="E41" s="7"/>
      <c r="F41" s="9">
        <f>'Fixed Cost'!F28</f>
        <v>876000</v>
      </c>
    </row>
    <row r="42" ht="15" customHeight="1">
      <c r="A42" s="7"/>
      <c r="B42" s="7"/>
      <c r="C42" s="7"/>
      <c r="D42" s="7"/>
      <c r="E42" s="7"/>
      <c r="F42" s="7"/>
    </row>
    <row r="43" ht="15" customHeight="1">
      <c r="A43" s="7"/>
      <c r="B43" t="s" s="8">
        <v>41</v>
      </c>
      <c r="C43" s="7"/>
      <c r="D43" s="7"/>
      <c r="E43" s="7"/>
      <c r="F43" s="9">
        <f>F39-F41</f>
        <v>-48930</v>
      </c>
    </row>
  </sheetData>
  <mergeCells count="2">
    <mergeCell ref="C24:D24"/>
    <mergeCell ref="E24:F24"/>
  </mergeCells>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dimension ref="A1:F43"/>
  <sheetViews>
    <sheetView workbookViewId="0" showGridLines="0" defaultGridColor="1"/>
  </sheetViews>
  <sheetFormatPr defaultColWidth="8.83333" defaultRowHeight="15" customHeight="1" outlineLevelRow="0" outlineLevelCol="0"/>
  <cols>
    <col min="1" max="1" width="8.85156" style="17" customWidth="1"/>
    <col min="2" max="2" width="35.6719" style="17" customWidth="1"/>
    <col min="3" max="3" width="9.5" style="17" customWidth="1"/>
    <col min="4" max="4" width="11.8516" style="17" customWidth="1"/>
    <col min="5" max="6" width="10.3516" style="17" customWidth="1"/>
    <col min="7" max="16384" width="8.85156" style="17" customWidth="1"/>
  </cols>
  <sheetData>
    <row r="1" ht="15" customHeight="1">
      <c r="A1" s="7"/>
      <c r="B1" s="7"/>
      <c r="C1" s="7"/>
      <c r="D1" s="7"/>
      <c r="E1" s="7"/>
      <c r="F1" s="7"/>
    </row>
    <row r="2" ht="15" customHeight="1">
      <c r="A2" s="7"/>
      <c r="B2" s="7"/>
      <c r="C2" s="7"/>
      <c r="D2" s="7"/>
      <c r="E2" s="7"/>
      <c r="F2" s="7"/>
    </row>
    <row r="3" ht="15" customHeight="1">
      <c r="A3" s="7"/>
      <c r="B3" t="s" s="8">
        <v>6</v>
      </c>
      <c r="C3" s="9">
        <v>70</v>
      </c>
      <c r="D3" s="7"/>
      <c r="E3" s="7"/>
      <c r="F3" s="7"/>
    </row>
    <row r="4" ht="15" customHeight="1">
      <c r="A4" s="7"/>
      <c r="B4" t="s" s="8">
        <v>7</v>
      </c>
      <c r="C4" s="9">
        <v>60</v>
      </c>
      <c r="D4" s="7"/>
      <c r="E4" s="7"/>
      <c r="F4" s="7"/>
    </row>
    <row r="5" ht="15" customHeight="1">
      <c r="A5" s="7"/>
      <c r="B5" t="s" s="8">
        <v>8</v>
      </c>
      <c r="C5" s="9">
        <v>5</v>
      </c>
      <c r="D5" t="s" s="8">
        <v>9</v>
      </c>
      <c r="E5" s="7"/>
      <c r="F5" s="7"/>
    </row>
    <row r="6" ht="15" customHeight="1">
      <c r="A6" s="7"/>
      <c r="B6" t="s" s="8">
        <v>10</v>
      </c>
      <c r="C6" s="9">
        <v>7</v>
      </c>
      <c r="D6" t="s" s="8">
        <v>11</v>
      </c>
      <c r="E6" s="7"/>
      <c r="F6" s="7"/>
    </row>
    <row r="7" ht="15" customHeight="1">
      <c r="A7" s="7"/>
      <c r="B7" s="7"/>
      <c r="C7" t="s" s="8">
        <v>12</v>
      </c>
      <c r="D7" t="s" s="8">
        <v>13</v>
      </c>
      <c r="E7" s="7"/>
      <c r="F7" s="7"/>
    </row>
    <row r="8" ht="15" customHeight="1">
      <c r="A8" s="7"/>
      <c r="B8" t="s" s="8">
        <v>14</v>
      </c>
      <c r="C8" s="9">
        <v>2</v>
      </c>
      <c r="D8" s="9">
        <v>8</v>
      </c>
      <c r="E8" s="7"/>
      <c r="F8" s="7"/>
    </row>
    <row r="9" ht="15" customHeight="1">
      <c r="A9" s="7"/>
      <c r="B9" t="s" s="8">
        <v>15</v>
      </c>
      <c r="C9" s="9">
        <v>5</v>
      </c>
      <c r="D9" s="9">
        <v>22</v>
      </c>
      <c r="E9" s="7"/>
      <c r="F9" s="7"/>
    </row>
    <row r="10" ht="15" customHeight="1">
      <c r="A10" s="7"/>
      <c r="B10" s="7"/>
      <c r="C10" s="7"/>
      <c r="D10" s="7"/>
      <c r="E10" s="7"/>
      <c r="F10" s="7"/>
    </row>
    <row r="11" ht="15" customHeight="1">
      <c r="A11" s="7"/>
      <c r="B11" t="s" s="8">
        <v>16</v>
      </c>
      <c r="C11" s="7"/>
      <c r="D11" s="7"/>
      <c r="E11" s="7"/>
      <c r="F11" s="7"/>
    </row>
    <row r="12" ht="15" customHeight="1">
      <c r="A12" s="7"/>
      <c r="B12" t="s" s="8">
        <v>17</v>
      </c>
      <c r="C12" s="9">
        <v>2.5</v>
      </c>
      <c r="D12" t="s" s="8">
        <v>18</v>
      </c>
      <c r="E12" s="7"/>
      <c r="F12" s="7"/>
    </row>
    <row r="13" ht="15" customHeight="1">
      <c r="A13" s="7"/>
      <c r="B13" t="s" s="8">
        <v>19</v>
      </c>
      <c r="C13" s="9">
        <v>2</v>
      </c>
      <c r="D13" t="s" s="8">
        <v>18</v>
      </c>
      <c r="E13" s="7"/>
      <c r="F13" s="7"/>
    </row>
    <row r="14" ht="15" customHeight="1">
      <c r="A14" s="7"/>
      <c r="B14" s="7"/>
      <c r="C14" t="s" s="8">
        <v>20</v>
      </c>
      <c r="D14" t="s" s="8">
        <v>21</v>
      </c>
      <c r="E14" t="s" s="8">
        <v>22</v>
      </c>
      <c r="F14" s="7"/>
    </row>
    <row r="15" ht="15" customHeight="1">
      <c r="A15" s="7"/>
      <c r="B15" t="s" s="8">
        <v>23</v>
      </c>
      <c r="C15" s="10">
        <v>1</v>
      </c>
      <c r="D15" s="10">
        <f>C8*C12*C4*C15</f>
        <v>300</v>
      </c>
      <c r="E15" s="10">
        <f>C12*D8*C4*C15</f>
        <v>1200</v>
      </c>
      <c r="F15" s="7"/>
    </row>
    <row r="16" ht="15" customHeight="1">
      <c r="A16" s="7"/>
      <c r="B16" t="s" s="8">
        <v>24</v>
      </c>
      <c r="C16" s="10">
        <v>0.75</v>
      </c>
      <c r="D16" s="10">
        <f>C13*C4*C8*C16</f>
        <v>180</v>
      </c>
      <c r="E16" s="10">
        <f>C13*D8*C4*C16</f>
        <v>720</v>
      </c>
      <c r="F16" s="7"/>
    </row>
    <row r="17" ht="15" customHeight="1">
      <c r="A17" s="7"/>
      <c r="B17" t="s" s="8">
        <v>25</v>
      </c>
      <c r="C17" s="10">
        <v>0.75</v>
      </c>
      <c r="D17" s="10">
        <f>C12*C9*C4*C17</f>
        <v>562.5</v>
      </c>
      <c r="E17" s="10">
        <f>C12*D9*C4*C17</f>
        <v>2475</v>
      </c>
      <c r="F17" s="7"/>
    </row>
    <row r="18" ht="15" customHeight="1">
      <c r="A18" s="7"/>
      <c r="B18" t="s" s="8">
        <v>26</v>
      </c>
      <c r="C18" s="10">
        <v>0.25</v>
      </c>
      <c r="D18" s="10">
        <f>C13*C9*C4*C18</f>
        <v>150</v>
      </c>
      <c r="E18" s="10">
        <f>C13*D9*C4*C18</f>
        <v>660</v>
      </c>
      <c r="F18" s="7"/>
    </row>
    <row r="19" ht="15" customHeight="1">
      <c r="A19" s="7"/>
      <c r="B19" s="7"/>
      <c r="C19" s="7"/>
      <c r="D19" s="7"/>
      <c r="E19" s="7"/>
      <c r="F19" s="7"/>
    </row>
    <row r="20" ht="15" customHeight="1">
      <c r="A20" s="7"/>
      <c r="B20" t="s" s="11">
        <v>27</v>
      </c>
      <c r="C20" t="s" s="11">
        <v>28</v>
      </c>
      <c r="D20" t="s" s="11">
        <v>29</v>
      </c>
      <c r="E20" s="7"/>
      <c r="F20" s="7"/>
    </row>
    <row r="21" ht="15" customHeight="1">
      <c r="A21" s="7"/>
      <c r="B21" t="s" s="8">
        <v>30</v>
      </c>
      <c r="C21" s="12">
        <v>650</v>
      </c>
      <c r="D21" s="12">
        <f>ROUND(C21/120%,0)</f>
        <v>542</v>
      </c>
      <c r="E21" s="7"/>
      <c r="F21" s="7"/>
    </row>
    <row r="22" ht="15" customHeight="1">
      <c r="A22" s="7"/>
      <c r="B22" t="s" s="8">
        <v>31</v>
      </c>
      <c r="C22" s="9">
        <v>350</v>
      </c>
      <c r="D22" s="9">
        <f>ROUND(C22/120%,0)</f>
        <v>292</v>
      </c>
      <c r="E22" s="7"/>
      <c r="F22" s="7"/>
    </row>
    <row r="23" ht="15" customHeight="1">
      <c r="A23" s="7"/>
      <c r="B23" s="7"/>
      <c r="C23" s="7"/>
      <c r="D23" s="7"/>
      <c r="E23" s="7"/>
      <c r="F23" s="7"/>
    </row>
    <row r="24" ht="15" customHeight="1">
      <c r="A24" s="7"/>
      <c r="B24" s="13"/>
      <c r="C24" t="s" s="14">
        <v>28</v>
      </c>
      <c r="D24" s="15"/>
      <c r="E24" t="s" s="14">
        <v>29</v>
      </c>
      <c r="F24" s="15"/>
    </row>
    <row r="25" ht="15" customHeight="1">
      <c r="A25" s="7"/>
      <c r="B25" t="s" s="11">
        <v>32</v>
      </c>
      <c r="C25" t="s" s="11">
        <v>12</v>
      </c>
      <c r="D25" t="s" s="11">
        <v>13</v>
      </c>
      <c r="E25" t="s" s="11">
        <v>12</v>
      </c>
      <c r="F25" t="s" s="11">
        <v>13</v>
      </c>
    </row>
    <row r="26" ht="15" customHeight="1">
      <c r="A26" s="7"/>
      <c r="B26" t="s" s="8">
        <v>33</v>
      </c>
      <c r="C26" s="12">
        <f>D15*C21</f>
        <v>195000</v>
      </c>
      <c r="D26" s="12">
        <f>E15*C21</f>
        <v>780000</v>
      </c>
      <c r="E26" s="12">
        <f>D21*E15</f>
        <v>650400</v>
      </c>
      <c r="F26" s="12">
        <f>D21*E15</f>
        <v>650400</v>
      </c>
    </row>
    <row r="27" ht="15" customHeight="1">
      <c r="A27" s="7"/>
      <c r="B27" t="s" s="8">
        <v>34</v>
      </c>
      <c r="C27" s="10">
        <f>C22*D16</f>
        <v>63000</v>
      </c>
      <c r="D27" s="10">
        <f>E16*C22</f>
        <v>252000</v>
      </c>
      <c r="E27" s="10">
        <f>D22*E16</f>
        <v>210240</v>
      </c>
      <c r="F27" s="10">
        <f>D22*E16</f>
        <v>210240</v>
      </c>
    </row>
    <row r="28" ht="15" customHeight="1">
      <c r="A28" s="7"/>
      <c r="B28" t="s" s="8">
        <v>35</v>
      </c>
      <c r="C28" s="12">
        <f>C21*D17</f>
        <v>365625</v>
      </c>
      <c r="D28" s="12">
        <f>C21*E17</f>
        <v>1608750</v>
      </c>
      <c r="E28" s="12">
        <f>D21*E17</f>
        <v>1341450</v>
      </c>
      <c r="F28" s="12">
        <f>D21*E17</f>
        <v>1341450</v>
      </c>
    </row>
    <row r="29" ht="15" customHeight="1">
      <c r="A29" s="7"/>
      <c r="B29" t="s" s="8">
        <v>36</v>
      </c>
      <c r="C29" s="10">
        <f>C22*D18</f>
        <v>52500</v>
      </c>
      <c r="D29" s="10">
        <f>C22*E18</f>
        <v>231000</v>
      </c>
      <c r="E29" s="10">
        <f>D22*E18</f>
        <v>192720</v>
      </c>
      <c r="F29" s="10">
        <f>D22*E18</f>
        <v>192720</v>
      </c>
    </row>
    <row r="30" ht="15" customHeight="1">
      <c r="A30" s="7"/>
      <c r="B30" s="7"/>
      <c r="C30" s="7"/>
      <c r="D30" s="7"/>
      <c r="E30" s="7"/>
      <c r="F30" s="7"/>
    </row>
    <row r="31" ht="15" customHeight="1">
      <c r="A31" s="7"/>
      <c r="B31" t="s" s="11">
        <v>37</v>
      </c>
      <c r="C31" s="16">
        <f>SUM(C26:C29)</f>
        <v>676125</v>
      </c>
      <c r="D31" s="16">
        <f>SUM(D26:D29)</f>
        <v>2871750</v>
      </c>
      <c r="E31" s="16">
        <f>SUM(E26:E29)</f>
        <v>2394810</v>
      </c>
      <c r="F31" s="16">
        <f>SUM(F26:F29)</f>
        <v>2394810</v>
      </c>
    </row>
    <row r="32" ht="15" customHeight="1">
      <c r="A32" s="7"/>
      <c r="B32" s="7"/>
      <c r="C32" s="9"/>
      <c r="D32" s="9"/>
      <c r="E32" s="9"/>
      <c r="F32" s="9"/>
    </row>
    <row r="33" ht="15" customHeight="1">
      <c r="A33" s="7"/>
      <c r="B33" t="s" s="11">
        <v>38</v>
      </c>
      <c r="C33" s="9"/>
      <c r="D33" s="9"/>
      <c r="E33" s="9"/>
      <c r="F33" s="9"/>
    </row>
    <row r="34" ht="15" customHeight="1">
      <c r="A34" s="7"/>
      <c r="B34" t="s" s="8">
        <v>33</v>
      </c>
      <c r="C34" s="9"/>
      <c r="D34" s="9"/>
      <c r="E34" s="9"/>
      <c r="F34" s="9">
        <f>F26*60%</f>
        <v>390240</v>
      </c>
    </row>
    <row r="35" ht="15" customHeight="1">
      <c r="A35" s="7"/>
      <c r="B35" t="s" s="8">
        <v>34</v>
      </c>
      <c r="C35" s="9"/>
      <c r="D35" s="9"/>
      <c r="E35" s="9"/>
      <c r="F35" s="12">
        <f>F27*40%</f>
        <v>84096</v>
      </c>
    </row>
    <row r="36" ht="15" customHeight="1">
      <c r="A36" s="7"/>
      <c r="B36" t="s" s="8">
        <v>35</v>
      </c>
      <c r="C36" s="9"/>
      <c r="D36" s="9"/>
      <c r="E36" s="9"/>
      <c r="F36" s="9">
        <f>F28*60%</f>
        <v>804870</v>
      </c>
    </row>
    <row r="37" ht="15" customHeight="1">
      <c r="A37" s="7"/>
      <c r="B37" t="s" s="8">
        <v>36</v>
      </c>
      <c r="C37" s="9"/>
      <c r="D37" s="9"/>
      <c r="E37" s="9"/>
      <c r="F37" s="12">
        <f>F29*40%</f>
        <v>77088</v>
      </c>
    </row>
    <row r="38" ht="15" customHeight="1">
      <c r="A38" s="7"/>
      <c r="B38" s="7"/>
      <c r="C38" s="9"/>
      <c r="D38" s="9"/>
      <c r="E38" s="9"/>
      <c r="F38" s="9"/>
    </row>
    <row r="39" ht="15" customHeight="1">
      <c r="A39" s="7"/>
      <c r="B39" t="s" s="8">
        <v>39</v>
      </c>
      <c r="C39" s="9"/>
      <c r="D39" s="9"/>
      <c r="E39" s="9"/>
      <c r="F39" s="12">
        <f>SUM(F34:F37)</f>
        <v>1356294</v>
      </c>
    </row>
    <row r="40" ht="15" customHeight="1">
      <c r="A40" s="7"/>
      <c r="B40" s="7"/>
      <c r="C40" s="9"/>
      <c r="D40" s="9"/>
      <c r="E40" s="9"/>
      <c r="F40" s="9"/>
    </row>
    <row r="41" ht="15" customHeight="1">
      <c r="A41" s="7"/>
      <c r="B41" t="s" s="8">
        <v>40</v>
      </c>
      <c r="C41" s="9"/>
      <c r="D41" s="9"/>
      <c r="E41" s="9"/>
      <c r="F41" s="9">
        <f>'Fixed Cost'!F28</f>
        <v>876000</v>
      </c>
    </row>
    <row r="42" ht="15" customHeight="1">
      <c r="A42" s="7"/>
      <c r="B42" s="7"/>
      <c r="C42" s="9"/>
      <c r="D42" s="9"/>
      <c r="E42" s="9"/>
      <c r="F42" s="9"/>
    </row>
    <row r="43" ht="15" customHeight="1">
      <c r="A43" s="7"/>
      <c r="B43" t="s" s="8">
        <v>41</v>
      </c>
      <c r="C43" s="9"/>
      <c r="D43" s="9"/>
      <c r="E43" s="9"/>
      <c r="F43" s="12">
        <f>F39-F41</f>
        <v>480294</v>
      </c>
    </row>
  </sheetData>
  <mergeCells count="2">
    <mergeCell ref="C24:D24"/>
    <mergeCell ref="E24:F24"/>
  </mergeCells>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dimension ref="A1:F43"/>
  <sheetViews>
    <sheetView workbookViewId="0" showGridLines="0" defaultGridColor="1"/>
  </sheetViews>
  <sheetFormatPr defaultColWidth="8.83333" defaultRowHeight="15" customHeight="1" outlineLevelRow="0" outlineLevelCol="0"/>
  <cols>
    <col min="1" max="1" width="8.85156" style="18" customWidth="1"/>
    <col min="2" max="2" width="35.6719" style="18" customWidth="1"/>
    <col min="3" max="3" width="9.5" style="18" customWidth="1"/>
    <col min="4" max="4" width="11.8516" style="18" customWidth="1"/>
    <col min="5" max="6" width="10.3516" style="18" customWidth="1"/>
    <col min="7" max="16384" width="8.85156" style="18" customWidth="1"/>
  </cols>
  <sheetData>
    <row r="1" ht="15" customHeight="1">
      <c r="A1" s="7"/>
      <c r="B1" s="7"/>
      <c r="C1" s="7"/>
      <c r="D1" s="7"/>
      <c r="E1" s="7"/>
      <c r="F1" s="7"/>
    </row>
    <row r="2" ht="15" customHeight="1">
      <c r="A2" s="7"/>
      <c r="B2" s="7"/>
      <c r="C2" s="7"/>
      <c r="D2" s="7"/>
      <c r="E2" s="7"/>
      <c r="F2" s="7"/>
    </row>
    <row r="3" ht="15" customHeight="1">
      <c r="A3" s="7"/>
      <c r="B3" t="s" s="8">
        <v>6</v>
      </c>
      <c r="C3" s="9">
        <v>250</v>
      </c>
      <c r="D3" s="7"/>
      <c r="E3" s="7"/>
      <c r="F3" s="7"/>
    </row>
    <row r="4" ht="15" customHeight="1">
      <c r="A4" s="7"/>
      <c r="B4" t="s" s="8">
        <v>7</v>
      </c>
      <c r="C4" s="19">
        <v>200</v>
      </c>
      <c r="D4" s="7"/>
      <c r="E4" s="7"/>
      <c r="F4" s="7"/>
    </row>
    <row r="5" ht="15" customHeight="1">
      <c r="A5" s="7"/>
      <c r="B5" t="s" s="8">
        <v>8</v>
      </c>
      <c r="C5" s="9">
        <v>5</v>
      </c>
      <c r="D5" t="s" s="8">
        <v>9</v>
      </c>
      <c r="E5" s="7"/>
      <c r="F5" s="7"/>
    </row>
    <row r="6" ht="15" customHeight="1">
      <c r="A6" s="7"/>
      <c r="B6" t="s" s="8">
        <v>10</v>
      </c>
      <c r="C6" s="9">
        <v>7</v>
      </c>
      <c r="D6" t="s" s="8">
        <v>11</v>
      </c>
      <c r="E6" s="7"/>
      <c r="F6" s="7"/>
    </row>
    <row r="7" ht="15" customHeight="1">
      <c r="A7" s="7"/>
      <c r="B7" s="7"/>
      <c r="C7" t="s" s="8">
        <v>12</v>
      </c>
      <c r="D7" t="s" s="8">
        <v>13</v>
      </c>
      <c r="E7" s="7"/>
      <c r="F7" s="7"/>
    </row>
    <row r="8" ht="15" customHeight="1">
      <c r="A8" s="7"/>
      <c r="B8" t="s" s="8">
        <v>14</v>
      </c>
      <c r="C8" s="9">
        <v>2</v>
      </c>
      <c r="D8" s="9">
        <v>8</v>
      </c>
      <c r="E8" s="7"/>
      <c r="F8" s="7"/>
    </row>
    <row r="9" ht="15" customHeight="1">
      <c r="A9" s="7"/>
      <c r="B9" t="s" s="8">
        <v>15</v>
      </c>
      <c r="C9" s="9">
        <v>5</v>
      </c>
      <c r="D9" s="9">
        <v>22</v>
      </c>
      <c r="E9" s="7"/>
      <c r="F9" s="7"/>
    </row>
    <row r="10" ht="15" customHeight="1">
      <c r="A10" s="7"/>
      <c r="B10" s="7"/>
      <c r="C10" s="7"/>
      <c r="D10" s="7"/>
      <c r="E10" s="7"/>
      <c r="F10" s="7"/>
    </row>
    <row r="11" ht="15" customHeight="1">
      <c r="A11" s="7"/>
      <c r="B11" t="s" s="8">
        <v>16</v>
      </c>
      <c r="C11" s="7"/>
      <c r="D11" s="7"/>
      <c r="E11" s="7"/>
      <c r="F11" s="7"/>
    </row>
    <row r="12" ht="15" customHeight="1">
      <c r="A12" s="7"/>
      <c r="B12" t="s" s="8">
        <v>17</v>
      </c>
      <c r="C12" s="9">
        <v>2.5</v>
      </c>
      <c r="D12" t="s" s="8">
        <v>18</v>
      </c>
      <c r="E12" s="7"/>
      <c r="F12" s="7"/>
    </row>
    <row r="13" ht="15" customHeight="1">
      <c r="A13" s="7"/>
      <c r="B13" t="s" s="8">
        <v>19</v>
      </c>
      <c r="C13" s="9">
        <v>2</v>
      </c>
      <c r="D13" t="s" s="8">
        <v>18</v>
      </c>
      <c r="E13" s="7"/>
      <c r="F13" s="7"/>
    </row>
    <row r="14" ht="15" customHeight="1">
      <c r="A14" s="7"/>
      <c r="B14" s="7"/>
      <c r="C14" t="s" s="8">
        <v>20</v>
      </c>
      <c r="D14" t="s" s="8">
        <v>21</v>
      </c>
      <c r="E14" t="s" s="8">
        <v>22</v>
      </c>
      <c r="F14" s="7"/>
    </row>
    <row r="15" ht="15" customHeight="1">
      <c r="A15" s="7"/>
      <c r="B15" t="s" s="8">
        <v>23</v>
      </c>
      <c r="C15" s="10">
        <v>1</v>
      </c>
      <c r="D15" s="10">
        <f>C8*C12*C4*C15</f>
        <v>1000</v>
      </c>
      <c r="E15" s="10">
        <f>C12*D8*C4*C15</f>
        <v>4000</v>
      </c>
      <c r="F15" s="7"/>
    </row>
    <row r="16" ht="15" customHeight="1">
      <c r="A16" s="7"/>
      <c r="B16" t="s" s="8">
        <v>24</v>
      </c>
      <c r="C16" s="10">
        <v>0.75</v>
      </c>
      <c r="D16" s="10">
        <f>C13*C4*C8*C16</f>
        <v>600</v>
      </c>
      <c r="E16" s="10">
        <f>C13*D8*C4*C16</f>
        <v>2400</v>
      </c>
      <c r="F16" s="7"/>
    </row>
    <row r="17" ht="15" customHeight="1">
      <c r="A17" s="7"/>
      <c r="B17" t="s" s="8">
        <v>25</v>
      </c>
      <c r="C17" s="10">
        <v>0.75</v>
      </c>
      <c r="D17" s="10">
        <f>C12*C9*C4*C17</f>
        <v>1875</v>
      </c>
      <c r="E17" s="10">
        <f>C12*D9*C4*C17</f>
        <v>8250</v>
      </c>
      <c r="F17" s="7"/>
    </row>
    <row r="18" ht="15" customHeight="1">
      <c r="A18" s="7"/>
      <c r="B18" t="s" s="8">
        <v>26</v>
      </c>
      <c r="C18" s="10">
        <v>0.35</v>
      </c>
      <c r="D18" s="10">
        <f>C13*C9*C4*C18</f>
        <v>700</v>
      </c>
      <c r="E18" s="10">
        <f>C13*D9*C4*C18</f>
        <v>3080</v>
      </c>
      <c r="F18" s="7"/>
    </row>
    <row r="19" ht="15" customHeight="1">
      <c r="A19" s="7"/>
      <c r="B19" s="7"/>
      <c r="C19" s="7"/>
      <c r="D19" s="7"/>
      <c r="E19" s="7"/>
      <c r="F19" s="7"/>
    </row>
    <row r="20" ht="15" customHeight="1">
      <c r="A20" s="7"/>
      <c r="B20" t="s" s="11">
        <v>27</v>
      </c>
      <c r="C20" t="s" s="11">
        <v>28</v>
      </c>
      <c r="D20" t="s" s="11">
        <v>29</v>
      </c>
      <c r="E20" s="7"/>
      <c r="F20" s="7"/>
    </row>
    <row r="21" ht="15" customHeight="1">
      <c r="A21" s="7"/>
      <c r="B21" t="s" s="8">
        <v>30</v>
      </c>
      <c r="C21" s="20">
        <v>1200</v>
      </c>
      <c r="D21" s="12">
        <f>ROUND(C21/120%,0)</f>
        <v>1000</v>
      </c>
      <c r="E21" s="7"/>
      <c r="F21" s="7"/>
    </row>
    <row r="22" ht="15" customHeight="1">
      <c r="A22" s="7"/>
      <c r="B22" t="s" s="8">
        <v>31</v>
      </c>
      <c r="C22" s="19">
        <v>600</v>
      </c>
      <c r="D22" s="9">
        <f>ROUND(C22/120%,0)</f>
        <v>500</v>
      </c>
      <c r="E22" s="7"/>
      <c r="F22" s="7"/>
    </row>
    <row r="23" ht="15" customHeight="1">
      <c r="A23" s="7"/>
      <c r="B23" s="7"/>
      <c r="C23" s="7"/>
      <c r="D23" s="7"/>
      <c r="E23" s="7"/>
      <c r="F23" s="7"/>
    </row>
    <row r="24" ht="15" customHeight="1">
      <c r="A24" s="7"/>
      <c r="B24" s="13"/>
      <c r="C24" t="s" s="14">
        <v>28</v>
      </c>
      <c r="D24" s="15"/>
      <c r="E24" t="s" s="14">
        <v>29</v>
      </c>
      <c r="F24" s="15"/>
    </row>
    <row r="25" ht="15" customHeight="1">
      <c r="A25" s="7"/>
      <c r="B25" t="s" s="11">
        <v>32</v>
      </c>
      <c r="C25" t="s" s="11">
        <v>12</v>
      </c>
      <c r="D25" t="s" s="11">
        <v>13</v>
      </c>
      <c r="E25" t="s" s="11">
        <v>12</v>
      </c>
      <c r="F25" t="s" s="11">
        <v>13</v>
      </c>
    </row>
    <row r="26" ht="15" customHeight="1">
      <c r="A26" s="7"/>
      <c r="B26" t="s" s="8">
        <v>33</v>
      </c>
      <c r="C26" s="12">
        <f>D15*C21</f>
        <v>1200000</v>
      </c>
      <c r="D26" s="12">
        <f>E15*C21</f>
        <v>4800000</v>
      </c>
      <c r="E26" s="12">
        <f>D21*E15</f>
        <v>4000000</v>
      </c>
      <c r="F26" s="12">
        <f>D21*E15</f>
        <v>4000000</v>
      </c>
    </row>
    <row r="27" ht="15" customHeight="1">
      <c r="A27" s="7"/>
      <c r="B27" t="s" s="8">
        <v>34</v>
      </c>
      <c r="C27" s="12">
        <f>C22*D16</f>
        <v>360000</v>
      </c>
      <c r="D27" s="12">
        <f>E16*C22</f>
        <v>1440000</v>
      </c>
      <c r="E27" s="12">
        <f>D22*E16</f>
        <v>1200000</v>
      </c>
      <c r="F27" s="12">
        <f>D22*E16</f>
        <v>1200000</v>
      </c>
    </row>
    <row r="28" ht="15" customHeight="1">
      <c r="A28" s="7"/>
      <c r="B28" t="s" s="8">
        <v>35</v>
      </c>
      <c r="C28" s="12">
        <f>C21*D17</f>
        <v>2250000</v>
      </c>
      <c r="D28" s="12">
        <f>C21*E17</f>
        <v>9900000</v>
      </c>
      <c r="E28" s="12">
        <f>D21*E17</f>
        <v>8250000</v>
      </c>
      <c r="F28" s="12">
        <f>D21*E17</f>
        <v>8250000</v>
      </c>
    </row>
    <row r="29" ht="15" customHeight="1">
      <c r="A29" s="7"/>
      <c r="B29" t="s" s="8">
        <v>36</v>
      </c>
      <c r="C29" s="12">
        <f>C22*D18</f>
        <v>420000</v>
      </c>
      <c r="D29" s="12">
        <f>C22*E18</f>
        <v>1848000</v>
      </c>
      <c r="E29" s="12">
        <f>D22*E18</f>
        <v>1540000</v>
      </c>
      <c r="F29" s="12">
        <f>D22*E18</f>
        <v>1540000</v>
      </c>
    </row>
    <row r="30" ht="15" customHeight="1">
      <c r="A30" s="7"/>
      <c r="B30" s="7"/>
      <c r="C30" s="9"/>
      <c r="D30" s="9"/>
      <c r="E30" s="9"/>
      <c r="F30" s="9"/>
    </row>
    <row r="31" ht="15" customHeight="1">
      <c r="A31" s="7"/>
      <c r="B31" t="s" s="11">
        <v>37</v>
      </c>
      <c r="C31" s="16">
        <f>SUM(C26:C29)</f>
        <v>4230000</v>
      </c>
      <c r="D31" s="16">
        <f>SUM(D26:D29)</f>
        <v>17988000</v>
      </c>
      <c r="E31" s="16">
        <f>SUM(E26:E29)</f>
        <v>14990000</v>
      </c>
      <c r="F31" s="16">
        <f>SUM(F26:F29)</f>
        <v>14990000</v>
      </c>
    </row>
    <row r="32" ht="15" customHeight="1">
      <c r="A32" s="7"/>
      <c r="B32" s="7"/>
      <c r="C32" s="9"/>
      <c r="D32" s="9"/>
      <c r="E32" s="9"/>
      <c r="F32" s="9"/>
    </row>
    <row r="33" ht="15" customHeight="1">
      <c r="A33" s="7"/>
      <c r="B33" t="s" s="11">
        <v>38</v>
      </c>
      <c r="C33" s="9"/>
      <c r="D33" s="9"/>
      <c r="E33" s="9"/>
      <c r="F33" s="9"/>
    </row>
    <row r="34" ht="15" customHeight="1">
      <c r="A34" s="7"/>
      <c r="B34" t="s" s="8">
        <v>33</v>
      </c>
      <c r="C34" s="9"/>
      <c r="D34" s="9"/>
      <c r="E34" s="9"/>
      <c r="F34" s="9">
        <f>F26*60%</f>
        <v>2400000</v>
      </c>
    </row>
    <row r="35" ht="15" customHeight="1">
      <c r="A35" s="7"/>
      <c r="B35" t="s" s="8">
        <v>34</v>
      </c>
      <c r="C35" s="9"/>
      <c r="D35" s="9"/>
      <c r="E35" s="9"/>
      <c r="F35" s="12">
        <f>F27*40%</f>
        <v>480000</v>
      </c>
    </row>
    <row r="36" ht="15" customHeight="1">
      <c r="A36" s="7"/>
      <c r="B36" t="s" s="8">
        <v>35</v>
      </c>
      <c r="C36" s="9"/>
      <c r="D36" s="9"/>
      <c r="E36" s="9"/>
      <c r="F36" s="9">
        <f>F28*60%</f>
        <v>4950000</v>
      </c>
    </row>
    <row r="37" ht="15" customHeight="1">
      <c r="A37" s="7"/>
      <c r="B37" t="s" s="8">
        <v>36</v>
      </c>
      <c r="C37" s="9"/>
      <c r="D37" s="9"/>
      <c r="E37" s="9"/>
      <c r="F37" s="12">
        <f>F29*40%</f>
        <v>616000</v>
      </c>
    </row>
    <row r="38" ht="15" customHeight="1">
      <c r="A38" s="7"/>
      <c r="B38" s="7"/>
      <c r="C38" s="9"/>
      <c r="D38" s="9"/>
      <c r="E38" s="9"/>
      <c r="F38" s="9"/>
    </row>
    <row r="39" ht="15" customHeight="1">
      <c r="A39" s="7"/>
      <c r="B39" t="s" s="8">
        <v>39</v>
      </c>
      <c r="C39" s="9"/>
      <c r="D39" s="9"/>
      <c r="E39" s="9"/>
      <c r="F39" s="12">
        <f>SUM(F34:F37)</f>
        <v>8446000</v>
      </c>
    </row>
    <row r="40" ht="15" customHeight="1">
      <c r="A40" s="7"/>
      <c r="B40" s="7"/>
      <c r="C40" s="9"/>
      <c r="D40" s="9"/>
      <c r="E40" s="9"/>
      <c r="F40" s="9"/>
    </row>
    <row r="41" ht="15" customHeight="1">
      <c r="A41" s="7"/>
      <c r="B41" t="s" s="8">
        <v>40</v>
      </c>
      <c r="C41" s="9"/>
      <c r="D41" s="9"/>
      <c r="E41" s="9"/>
      <c r="F41" s="9">
        <f>4000000</f>
        <v>4000000</v>
      </c>
    </row>
    <row r="42" ht="15" customHeight="1">
      <c r="A42" s="7"/>
      <c r="B42" s="7"/>
      <c r="C42" s="9"/>
      <c r="D42" s="9"/>
      <c r="E42" s="9"/>
      <c r="F42" s="9"/>
    </row>
    <row r="43" ht="15" customHeight="1">
      <c r="A43" s="7"/>
      <c r="B43" t="s" s="8">
        <v>41</v>
      </c>
      <c r="C43" s="9"/>
      <c r="D43" s="9"/>
      <c r="E43" s="9"/>
      <c r="F43" s="21">
        <f>F39-F41</f>
        <v>4446000</v>
      </c>
    </row>
  </sheetData>
  <mergeCells count="2">
    <mergeCell ref="C24:D24"/>
    <mergeCell ref="E24:F24"/>
  </mergeCells>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5.xml><?xml version="1.0" encoding="utf-8"?>
<worksheet xmlns:r="http://schemas.openxmlformats.org/officeDocument/2006/relationships" xmlns="http://schemas.openxmlformats.org/spreadsheetml/2006/main">
  <dimension ref="A1:F28"/>
  <sheetViews>
    <sheetView workbookViewId="0" showGridLines="0" defaultGridColor="1"/>
  </sheetViews>
  <sheetFormatPr defaultColWidth="8.83333" defaultRowHeight="15" customHeight="1" outlineLevelRow="0" outlineLevelCol="0"/>
  <cols>
    <col min="1" max="1" width="8.85156" style="22" customWidth="1"/>
    <col min="2" max="2" width="30.1719" style="22" customWidth="1"/>
    <col min="3" max="4" width="13.1719" style="22" customWidth="1"/>
    <col min="5" max="6" width="8.85156" style="22" customWidth="1"/>
    <col min="7" max="16384" width="8.85156" style="22" customWidth="1"/>
  </cols>
  <sheetData>
    <row r="1" ht="15" customHeight="1">
      <c r="A1" s="7"/>
      <c r="B1" s="7"/>
      <c r="C1" s="7"/>
      <c r="D1" s="7"/>
      <c r="E1" s="7"/>
      <c r="F1" s="7"/>
    </row>
    <row r="2" ht="15" customHeight="1">
      <c r="A2" s="7"/>
      <c r="B2" s="7"/>
      <c r="C2" s="7"/>
      <c r="D2" s="7"/>
      <c r="E2" s="7"/>
      <c r="F2" s="7"/>
    </row>
    <row r="3" ht="15" customHeight="1">
      <c r="A3" s="7"/>
      <c r="B3" s="7"/>
      <c r="C3" s="7"/>
      <c r="D3" s="7"/>
      <c r="E3" s="7"/>
      <c r="F3" s="7"/>
    </row>
    <row r="4" ht="15" customHeight="1">
      <c r="A4" s="7"/>
      <c r="B4" t="s" s="8">
        <v>44</v>
      </c>
      <c r="C4" t="s" s="8">
        <v>45</v>
      </c>
      <c r="D4" t="s" s="8">
        <v>46</v>
      </c>
      <c r="E4" t="s" s="8">
        <v>47</v>
      </c>
      <c r="F4" t="s" s="8">
        <v>47</v>
      </c>
    </row>
    <row r="5" ht="15" customHeight="1">
      <c r="A5" s="7"/>
      <c r="B5" t="s" s="8">
        <v>48</v>
      </c>
      <c r="C5" s="7"/>
      <c r="D5" s="7"/>
      <c r="E5" s="7"/>
      <c r="F5" s="7"/>
    </row>
    <row r="6" ht="15" customHeight="1">
      <c r="A6" s="7"/>
      <c r="B6" t="s" s="8">
        <v>49</v>
      </c>
      <c r="C6" s="7"/>
      <c r="D6" s="7"/>
      <c r="E6" s="7"/>
      <c r="F6" s="7"/>
    </row>
    <row r="7" ht="15" customHeight="1">
      <c r="A7" s="7"/>
      <c r="B7" t="s" s="8">
        <v>50</v>
      </c>
      <c r="C7" s="9">
        <v>1</v>
      </c>
      <c r="D7" s="9">
        <v>25000</v>
      </c>
      <c r="E7" s="9">
        <f>D7*C7</f>
        <v>25000</v>
      </c>
      <c r="F7" s="7"/>
    </row>
    <row r="8" ht="15" customHeight="1">
      <c r="A8" s="7"/>
      <c r="B8" t="s" s="8">
        <v>51</v>
      </c>
      <c r="C8" s="9">
        <v>4</v>
      </c>
      <c r="D8" s="9">
        <v>15000</v>
      </c>
      <c r="E8" s="9">
        <f>D8*C8</f>
        <v>60000</v>
      </c>
      <c r="F8" s="7"/>
    </row>
    <row r="9" ht="15" customHeight="1">
      <c r="A9" s="7"/>
      <c r="B9" s="7"/>
      <c r="C9" s="7"/>
      <c r="D9" s="7"/>
      <c r="E9" s="7"/>
      <c r="F9" s="7"/>
    </row>
    <row r="10" ht="15" customHeight="1">
      <c r="A10" s="7"/>
      <c r="B10" t="s" s="8">
        <v>52</v>
      </c>
      <c r="C10" s="7"/>
      <c r="D10" s="7"/>
      <c r="E10" s="7"/>
      <c r="F10" s="7"/>
    </row>
    <row r="11" ht="15" customHeight="1">
      <c r="A11" s="7"/>
      <c r="B11" t="s" s="8">
        <v>53</v>
      </c>
      <c r="C11" s="9">
        <v>1</v>
      </c>
      <c r="D11" s="9">
        <v>30000</v>
      </c>
      <c r="E11" s="9">
        <f>D11*C11</f>
        <v>30000</v>
      </c>
      <c r="F11" s="7"/>
    </row>
    <row r="12" ht="15" customHeight="1">
      <c r="A12" s="7"/>
      <c r="B12" t="s" s="8">
        <v>54</v>
      </c>
      <c r="C12" s="9">
        <v>5</v>
      </c>
      <c r="D12" s="9">
        <v>15000</v>
      </c>
      <c r="E12" s="9">
        <f>D12*C12</f>
        <v>75000</v>
      </c>
      <c r="F12" s="7"/>
    </row>
    <row r="13" ht="15" customHeight="1">
      <c r="A13" s="7"/>
      <c r="B13" s="7"/>
      <c r="C13" s="7"/>
      <c r="D13" s="7"/>
      <c r="E13" s="7"/>
      <c r="F13" s="7"/>
    </row>
    <row r="14" ht="15" customHeight="1">
      <c r="A14" s="7"/>
      <c r="B14" t="s" s="8">
        <v>55</v>
      </c>
      <c r="C14" s="9">
        <v>1</v>
      </c>
      <c r="D14" s="9">
        <v>25000</v>
      </c>
      <c r="E14" s="9">
        <f>D14*C14</f>
        <v>25000</v>
      </c>
      <c r="F14" s="7"/>
    </row>
    <row r="15" ht="15" customHeight="1">
      <c r="A15" s="7"/>
      <c r="B15" s="7"/>
      <c r="C15" s="7"/>
      <c r="D15" s="7"/>
      <c r="E15" s="7"/>
      <c r="F15" s="7"/>
    </row>
    <row r="16" ht="15" customHeight="1">
      <c r="A16" s="7"/>
      <c r="B16" t="s" s="8">
        <v>56</v>
      </c>
      <c r="C16" s="9">
        <v>2</v>
      </c>
      <c r="D16" s="9">
        <v>8000</v>
      </c>
      <c r="E16" s="9">
        <f>D16*C16</f>
        <v>16000</v>
      </c>
      <c r="F16" s="9">
        <f>SUM(E7:E16)</f>
        <v>231000</v>
      </c>
    </row>
    <row r="17" ht="15" customHeight="1">
      <c r="A17" s="7"/>
      <c r="B17" s="7"/>
      <c r="C17" s="7"/>
      <c r="D17" s="7"/>
      <c r="E17" s="7"/>
      <c r="F17" s="7"/>
    </row>
    <row r="18" ht="15" customHeight="1">
      <c r="A18" s="7"/>
      <c r="B18" t="s" s="8">
        <v>57</v>
      </c>
      <c r="C18" s="7"/>
      <c r="D18" s="7"/>
      <c r="E18" s="7"/>
      <c r="F18" s="9">
        <v>70000</v>
      </c>
    </row>
    <row r="19" ht="15" customHeight="1">
      <c r="A19" s="7"/>
      <c r="B19" s="7"/>
      <c r="C19" s="7"/>
      <c r="D19" s="7"/>
      <c r="E19" s="7"/>
      <c r="F19" s="7"/>
    </row>
    <row r="20" ht="15" customHeight="1">
      <c r="A20" s="7"/>
      <c r="B20" t="s" s="8">
        <v>58</v>
      </c>
      <c r="C20" s="7"/>
      <c r="D20" s="7"/>
      <c r="E20" s="7"/>
      <c r="F20" s="9">
        <v>30000</v>
      </c>
    </row>
    <row r="21" ht="15" customHeight="1">
      <c r="A21" s="7"/>
      <c r="B21" s="7"/>
      <c r="C21" s="7"/>
      <c r="D21" s="7"/>
      <c r="E21" s="7"/>
      <c r="F21" s="7"/>
    </row>
    <row r="22" ht="15" customHeight="1">
      <c r="A22" s="7"/>
      <c r="B22" t="s" s="8">
        <v>59</v>
      </c>
      <c r="C22" s="7"/>
      <c r="D22" s="7"/>
      <c r="E22" s="7"/>
      <c r="F22" s="9">
        <v>15000</v>
      </c>
    </row>
    <row r="23" ht="15" customHeight="1">
      <c r="A23" s="7"/>
      <c r="B23" s="7"/>
      <c r="C23" s="7"/>
      <c r="D23" s="7"/>
      <c r="E23" s="7"/>
      <c r="F23" s="7"/>
    </row>
    <row r="24" ht="15" customHeight="1">
      <c r="A24" s="7"/>
      <c r="B24" t="s" s="8">
        <v>60</v>
      </c>
      <c r="C24" s="7"/>
      <c r="D24" s="7"/>
      <c r="E24" s="7"/>
      <c r="F24" s="9">
        <v>80000</v>
      </c>
    </row>
    <row r="25" ht="15" customHeight="1">
      <c r="A25" s="7"/>
      <c r="B25" s="7"/>
      <c r="C25" s="7"/>
      <c r="D25" s="7"/>
      <c r="E25" s="7"/>
      <c r="F25" s="7"/>
    </row>
    <row r="26" ht="15" customHeight="1">
      <c r="A26" s="7"/>
      <c r="B26" t="s" s="8">
        <v>61</v>
      </c>
      <c r="C26" s="7"/>
      <c r="D26" s="7"/>
      <c r="E26" s="7"/>
      <c r="F26" s="9">
        <v>450000</v>
      </c>
    </row>
    <row r="27" ht="15" customHeight="1">
      <c r="A27" s="7"/>
      <c r="B27" s="7"/>
      <c r="C27" s="7"/>
      <c r="D27" s="7"/>
      <c r="E27" s="7"/>
      <c r="F27" s="7"/>
    </row>
    <row r="28" ht="15" customHeight="1">
      <c r="A28" s="7"/>
      <c r="B28" t="s" s="8">
        <v>37</v>
      </c>
      <c r="C28" s="7"/>
      <c r="D28" s="7"/>
      <c r="E28" s="7"/>
      <c r="F28" s="9">
        <f>SUM(F16:F26)</f>
        <v>876000</v>
      </c>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