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Boozeshare-main/Lalit Valecha/"/>
    </mc:Choice>
  </mc:AlternateContent>
  <xr:revisionPtr revIDLastSave="0" documentId="8_{72DBAC1B-4754-B64E-A5DF-BC959FAA190A}" xr6:coauthVersionLast="47" xr6:coauthVersionMax="47" xr10:uidLastSave="{00000000-0000-0000-0000-000000000000}"/>
  <bookViews>
    <workbookView xWindow="0" yWindow="0" windowWidth="38400" windowHeight="21600" xr2:uid="{5FA6CD91-0C8A-2946-87C5-FFB2FEA15F80}"/>
  </bookViews>
  <sheets>
    <sheet name="WAIU - Foreca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 s="1"/>
  <c r="F27" i="1"/>
  <c r="F28" i="1" s="1"/>
  <c r="E27" i="1"/>
  <c r="D27" i="1"/>
  <c r="C27" i="1"/>
  <c r="G23" i="1"/>
  <c r="G24" i="1" s="1"/>
  <c r="G25" i="1" s="1"/>
  <c r="F23" i="1"/>
  <c r="F24" i="1" s="1"/>
  <c r="F25" i="1" s="1"/>
  <c r="E23" i="1"/>
  <c r="E24" i="1" s="1"/>
  <c r="E25" i="1" s="1"/>
  <c r="D23" i="1"/>
  <c r="D24" i="1" s="1"/>
  <c r="D25" i="1" s="1"/>
  <c r="C23" i="1"/>
  <c r="C24" i="1" s="1"/>
  <c r="G18" i="1"/>
  <c r="F18" i="1"/>
  <c r="E18" i="1"/>
  <c r="D18" i="1"/>
  <c r="C18" i="1"/>
  <c r="G17" i="1"/>
  <c r="F17" i="1"/>
  <c r="E17" i="1"/>
  <c r="D17" i="1"/>
  <c r="C17" i="1"/>
  <c r="G13" i="1"/>
  <c r="G14" i="1" s="1"/>
  <c r="F13" i="1"/>
  <c r="F14" i="1" s="1"/>
  <c r="E13" i="1"/>
  <c r="E14" i="1" s="1"/>
  <c r="D13" i="1"/>
  <c r="D14" i="1" s="1"/>
  <c r="C13" i="1"/>
  <c r="C14" i="1" s="1"/>
  <c r="G9" i="1"/>
  <c r="F9" i="1"/>
  <c r="E9" i="1"/>
  <c r="D9" i="1"/>
  <c r="C9" i="1"/>
</calcChain>
</file>

<file path=xl/sharedStrings.xml><?xml version="1.0" encoding="utf-8"?>
<sst xmlns="http://schemas.openxmlformats.org/spreadsheetml/2006/main" count="35" uniqueCount="35">
  <si>
    <t>S.No.</t>
  </si>
  <si>
    <t xml:space="preserve">                        Cost Category</t>
  </si>
  <si>
    <t>Year 1</t>
  </si>
  <si>
    <t>Year 2</t>
  </si>
  <si>
    <t>Year 3</t>
  </si>
  <si>
    <t>Year 4</t>
  </si>
  <si>
    <t>Year 5</t>
  </si>
  <si>
    <t>Platform Development / Maintenance</t>
  </si>
  <si>
    <t>Launch, promotions, advert</t>
  </si>
  <si>
    <t>Infrastructure setup costs</t>
  </si>
  <si>
    <t>Legal, Intellectual Property, RBI Approval, Commission, Competition Law &amp; overlays</t>
  </si>
  <si>
    <t>BOD / Management Cost</t>
  </si>
  <si>
    <t>Customer Acquisition costs</t>
  </si>
  <si>
    <t>Total at end of year</t>
  </si>
  <si>
    <t>Revenue Model</t>
  </si>
  <si>
    <t>Average wallet credit</t>
  </si>
  <si>
    <t>Total customers per city per cycle</t>
  </si>
  <si>
    <t>Credit book per cycle</t>
  </si>
  <si>
    <t>Annual Credit Book</t>
  </si>
  <si>
    <t>Assumed total interest for lender</t>
  </si>
  <si>
    <t>Average transaction value</t>
  </si>
  <si>
    <t>Funds disbursed</t>
  </si>
  <si>
    <t>NBFC return per transaction</t>
  </si>
  <si>
    <t>Annual returns to lender</t>
  </si>
  <si>
    <t>Average delay pool</t>
  </si>
  <si>
    <t>Delay fees per day (Rs)</t>
  </si>
  <si>
    <t>Average delay period in days</t>
  </si>
  <si>
    <t xml:space="preserve">Delay charges </t>
  </si>
  <si>
    <t>Annual Delay Charges</t>
  </si>
  <si>
    <t>Total Annual Lender's Earnings</t>
  </si>
  <si>
    <t>Clique Share (Weighted Mean)</t>
  </si>
  <si>
    <t>Clique Earning Per Cycle</t>
  </si>
  <si>
    <t>Clique Annual Earning</t>
  </si>
  <si>
    <t>``</t>
  </si>
  <si>
    <t>Capital &amp; Operational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</si>
</sst>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0]&quot;₹ &quot;##\,##\,##\,##0;[&gt;=100000]&quot;₹ &quot;\ ##\,##\,##0;&quot;₹ &quot;#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164" fontId="0" fillId="0" borderId="5" xfId="0" applyNumberFormat="1" applyBorder="1" applyAlignment="1">
      <alignment horizontal="center" vertical="top" wrapText="1"/>
    </xf>
    <xf numFmtId="164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4" fillId="0" borderId="8" xfId="0" applyFont="1" applyBorder="1"/>
    <xf numFmtId="0" fontId="0" fillId="0" borderId="10" xfId="0" applyBorder="1" applyAlignment="1">
      <alignment horizontal="center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4" borderId="8" xfId="0" applyFill="1" applyBorder="1"/>
    <xf numFmtId="0" fontId="0" fillId="5" borderId="8" xfId="0" applyFill="1" applyBorder="1"/>
    <xf numFmtId="0" fontId="0" fillId="0" borderId="13" xfId="0" applyBorder="1" applyAlignment="1">
      <alignment horizontal="center"/>
    </xf>
    <xf numFmtId="0" fontId="0" fillId="6" borderId="14" xfId="0" applyFill="1" applyBorder="1"/>
    <xf numFmtId="0" fontId="0" fillId="8" borderId="14" xfId="0" applyFill="1" applyBorder="1"/>
    <xf numFmtId="0" fontId="0" fillId="0" borderId="0" xfId="0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top" wrapText="1"/>
    </xf>
    <xf numFmtId="164" fontId="0" fillId="6" borderId="8" xfId="0" applyNumberFormat="1" applyFill="1" applyBorder="1" applyAlignment="1">
      <alignment horizontal="center" vertical="top" wrapText="1"/>
    </xf>
    <xf numFmtId="0" fontId="0" fillId="0" borderId="18" xfId="0" applyBorder="1" applyAlignment="1">
      <alignment horizontal="center"/>
    </xf>
    <xf numFmtId="0" fontId="0" fillId="0" borderId="19" xfId="0" applyBorder="1"/>
    <xf numFmtId="9" fontId="0" fillId="0" borderId="19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22" xfId="0" applyFill="1" applyBorder="1"/>
    <xf numFmtId="164" fontId="0" fillId="7" borderId="22" xfId="0" applyNumberFormat="1" applyFill="1" applyBorder="1" applyAlignment="1">
      <alignment horizontal="center" vertical="top" wrapText="1"/>
    </xf>
    <xf numFmtId="164" fontId="0" fillId="7" borderId="23" xfId="0" applyNumberFormat="1" applyFill="1" applyBorder="1" applyAlignment="1">
      <alignment horizontal="center" vertical="top" wrapText="1"/>
    </xf>
    <xf numFmtId="164" fontId="0" fillId="7" borderId="14" xfId="0" applyNumberFormat="1" applyFill="1" applyBorder="1" applyAlignment="1">
      <alignment horizontal="center" vertical="top" wrapText="1"/>
    </xf>
    <xf numFmtId="164" fontId="0" fillId="7" borderId="15" xfId="0" applyNumberForma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 vertical="top" wrapText="1"/>
    </xf>
    <xf numFmtId="164" fontId="0" fillId="6" borderId="9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5B80-667A-BC47-870D-9683FE8D3930}">
  <dimension ref="A1:K28"/>
  <sheetViews>
    <sheetView tabSelected="1" zoomScale="140" zoomScaleNormal="140"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9.33203125" bestFit="1" customWidth="1"/>
    <col min="2" max="2" width="66.5" customWidth="1"/>
    <col min="3" max="3" width="18.6640625" style="32" customWidth="1"/>
    <col min="4" max="4" width="15.83203125" customWidth="1"/>
    <col min="5" max="7" width="18.5" style="32" customWidth="1"/>
  </cols>
  <sheetData>
    <row r="1" spans="1:7" ht="20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4" t="s">
        <v>34</v>
      </c>
      <c r="B2" s="5"/>
      <c r="C2" s="5"/>
      <c r="D2" s="5"/>
      <c r="E2" s="5"/>
      <c r="F2" s="5"/>
      <c r="G2" s="6"/>
    </row>
    <row r="3" spans="1:7" ht="17" x14ac:dyDescent="0.2">
      <c r="A3" s="7">
        <v>1</v>
      </c>
      <c r="B3" s="8" t="s">
        <v>7</v>
      </c>
      <c r="C3" s="9">
        <v>15000000</v>
      </c>
      <c r="D3" s="9">
        <v>15000000</v>
      </c>
      <c r="E3" s="10">
        <v>20000000</v>
      </c>
      <c r="F3" s="10">
        <v>15000000</v>
      </c>
      <c r="G3" s="10">
        <v>15000000</v>
      </c>
    </row>
    <row r="4" spans="1:7" ht="17" x14ac:dyDescent="0.2">
      <c r="A4" s="11">
        <v>2</v>
      </c>
      <c r="B4" s="12" t="s">
        <v>8</v>
      </c>
      <c r="C4" s="13">
        <v>25000000</v>
      </c>
      <c r="D4" s="13">
        <v>90000000</v>
      </c>
      <c r="E4" s="14">
        <v>120000000</v>
      </c>
      <c r="F4" s="14">
        <v>160000000</v>
      </c>
      <c r="G4" s="14">
        <v>200000000</v>
      </c>
    </row>
    <row r="5" spans="1:7" x14ac:dyDescent="0.2">
      <c r="A5" s="11">
        <v>3</v>
      </c>
      <c r="B5" s="15" t="s">
        <v>9</v>
      </c>
      <c r="C5" s="13">
        <v>30000000</v>
      </c>
      <c r="D5" s="13">
        <v>120000000</v>
      </c>
      <c r="E5" s="14">
        <v>150000000</v>
      </c>
      <c r="F5" s="14">
        <v>180000000</v>
      </c>
      <c r="G5" s="14">
        <v>200000000</v>
      </c>
    </row>
    <row r="6" spans="1:7" x14ac:dyDescent="0.2">
      <c r="A6" s="11">
        <v>4</v>
      </c>
      <c r="B6" s="15" t="s">
        <v>10</v>
      </c>
      <c r="C6" s="13">
        <v>5000000</v>
      </c>
      <c r="D6" s="13">
        <v>5000000</v>
      </c>
      <c r="E6" s="14">
        <v>10000000</v>
      </c>
      <c r="F6" s="13">
        <v>10000000</v>
      </c>
      <c r="G6" s="14">
        <v>5000000</v>
      </c>
    </row>
    <row r="7" spans="1:7" x14ac:dyDescent="0.2">
      <c r="A7" s="11">
        <v>5</v>
      </c>
      <c r="B7" s="15" t="s">
        <v>11</v>
      </c>
      <c r="C7" s="13">
        <v>15000000</v>
      </c>
      <c r="D7" s="13">
        <v>30000000</v>
      </c>
      <c r="E7" s="14">
        <v>50000000</v>
      </c>
      <c r="F7" s="14">
        <v>80000000</v>
      </c>
      <c r="G7" s="14">
        <v>100000000</v>
      </c>
    </row>
    <row r="8" spans="1:7" ht="17" thickBot="1" x14ac:dyDescent="0.25">
      <c r="A8" s="11">
        <v>6</v>
      </c>
      <c r="B8" s="15" t="s">
        <v>12</v>
      </c>
      <c r="C8" s="13">
        <v>20000000</v>
      </c>
      <c r="D8" s="13">
        <v>100000000</v>
      </c>
      <c r="E8" s="14">
        <v>150000000</v>
      </c>
      <c r="F8" s="14">
        <v>150000000</v>
      </c>
      <c r="G8" s="14">
        <v>150000000</v>
      </c>
    </row>
    <row r="9" spans="1:7" ht="17" thickBot="1" x14ac:dyDescent="0.25">
      <c r="A9" s="16">
        <v>7</v>
      </c>
      <c r="B9" s="17" t="s">
        <v>13</v>
      </c>
      <c r="C9" s="18">
        <f>SUM(C3:C8)</f>
        <v>110000000</v>
      </c>
      <c r="D9" s="18">
        <f>SUM(D3:D8)</f>
        <v>360000000</v>
      </c>
      <c r="E9" s="19">
        <f>SUM(E3:E8)</f>
        <v>500000000</v>
      </c>
      <c r="F9" s="19">
        <f t="shared" ref="F9:G9" si="0">SUM(F3:F8)</f>
        <v>595000000</v>
      </c>
      <c r="G9" s="19">
        <f t="shared" si="0"/>
        <v>670000000</v>
      </c>
    </row>
    <row r="10" spans="1:7" ht="17" thickBot="1" x14ac:dyDescent="0.25">
      <c r="A10" s="47" t="s">
        <v>14</v>
      </c>
      <c r="B10" s="33"/>
      <c r="C10" s="33"/>
      <c r="D10" s="33"/>
      <c r="E10" s="33"/>
      <c r="F10" s="33"/>
      <c r="G10" s="34"/>
    </row>
    <row r="11" spans="1:7" x14ac:dyDescent="0.2">
      <c r="A11" s="11">
        <v>1</v>
      </c>
      <c r="B11" s="20" t="s">
        <v>15</v>
      </c>
      <c r="C11" s="21">
        <v>5000</v>
      </c>
      <c r="D11" s="21">
        <v>5000</v>
      </c>
      <c r="E11" s="22">
        <v>5000</v>
      </c>
      <c r="F11" s="22">
        <v>6000</v>
      </c>
      <c r="G11" s="22">
        <v>6000</v>
      </c>
    </row>
    <row r="12" spans="1:7" x14ac:dyDescent="0.2">
      <c r="A12" s="11">
        <v>2</v>
      </c>
      <c r="B12" s="20" t="s">
        <v>16</v>
      </c>
      <c r="C12" s="21">
        <v>10000</v>
      </c>
      <c r="D12" s="21">
        <v>100000</v>
      </c>
      <c r="E12" s="22">
        <v>250000</v>
      </c>
      <c r="F12" s="22">
        <v>350000</v>
      </c>
      <c r="G12" s="22">
        <v>400000</v>
      </c>
    </row>
    <row r="13" spans="1:7" x14ac:dyDescent="0.2">
      <c r="A13" s="11">
        <v>3</v>
      </c>
      <c r="B13" s="20" t="s">
        <v>17</v>
      </c>
      <c r="C13" s="13">
        <f>C12*C11</f>
        <v>50000000</v>
      </c>
      <c r="D13" s="13">
        <f>D12*D11</f>
        <v>500000000</v>
      </c>
      <c r="E13" s="13">
        <f>E12*E11</f>
        <v>1250000000</v>
      </c>
      <c r="F13" s="13">
        <f t="shared" ref="F13:G13" si="1">F12*F11</f>
        <v>2100000000</v>
      </c>
      <c r="G13" s="14">
        <f t="shared" si="1"/>
        <v>2400000000</v>
      </c>
    </row>
    <row r="14" spans="1:7" x14ac:dyDescent="0.2">
      <c r="A14" s="11">
        <v>4</v>
      </c>
      <c r="B14" s="20" t="s">
        <v>18</v>
      </c>
      <c r="C14" s="13">
        <f>C13*8</f>
        <v>400000000</v>
      </c>
      <c r="D14" s="13">
        <f>D13*8</f>
        <v>4000000000</v>
      </c>
      <c r="E14" s="13">
        <f>E13*8</f>
        <v>10000000000</v>
      </c>
      <c r="F14" s="13">
        <f t="shared" ref="F14:G14" si="2">F13*8</f>
        <v>16800000000</v>
      </c>
      <c r="G14" s="14">
        <f t="shared" si="2"/>
        <v>19200000000</v>
      </c>
    </row>
    <row r="15" spans="1:7" x14ac:dyDescent="0.2">
      <c r="A15" s="11">
        <v>5</v>
      </c>
      <c r="B15" s="20" t="s">
        <v>19</v>
      </c>
      <c r="C15" s="23">
        <v>0.24</v>
      </c>
      <c r="D15" s="23">
        <v>0.24</v>
      </c>
      <c r="E15" s="24">
        <v>0.24</v>
      </c>
      <c r="F15" s="24">
        <v>0.24</v>
      </c>
      <c r="G15" s="24">
        <v>0.24</v>
      </c>
    </row>
    <row r="16" spans="1:7" x14ac:dyDescent="0.2">
      <c r="A16" s="11">
        <v>6</v>
      </c>
      <c r="B16" s="20" t="s">
        <v>20</v>
      </c>
      <c r="C16" s="13">
        <v>2500</v>
      </c>
      <c r="D16" s="13">
        <v>2500</v>
      </c>
      <c r="E16" s="13">
        <v>2500</v>
      </c>
      <c r="F16" s="13">
        <v>3000</v>
      </c>
      <c r="G16" s="14">
        <v>3000</v>
      </c>
    </row>
    <row r="17" spans="1:11" x14ac:dyDescent="0.2">
      <c r="A17" s="11">
        <v>7</v>
      </c>
      <c r="B17" s="20" t="s">
        <v>21</v>
      </c>
      <c r="C17" s="13">
        <f>C16*C12</f>
        <v>25000000</v>
      </c>
      <c r="D17" s="13">
        <f>D16*D12</f>
        <v>250000000</v>
      </c>
      <c r="E17" s="13">
        <f>E16*E12</f>
        <v>625000000</v>
      </c>
      <c r="F17" s="13">
        <f t="shared" ref="F17:G17" si="3">F16*F12</f>
        <v>1050000000</v>
      </c>
      <c r="G17" s="14">
        <f t="shared" si="3"/>
        <v>1200000000</v>
      </c>
      <c r="K17" t="s">
        <v>33</v>
      </c>
    </row>
    <row r="18" spans="1:11" hidden="1" x14ac:dyDescent="0.2">
      <c r="A18" s="11">
        <v>8</v>
      </c>
      <c r="B18" s="20" t="s">
        <v>22</v>
      </c>
      <c r="C18" s="25">
        <f>C16*C15*45/365</f>
        <v>73.972602739726028</v>
      </c>
      <c r="D18" s="25">
        <f>D16*D15*45/365</f>
        <v>73.972602739726028</v>
      </c>
      <c r="E18" s="26">
        <f>E16*E15*45/365</f>
        <v>73.972602739726028</v>
      </c>
      <c r="F18" s="26">
        <f t="shared" ref="F18:G18" si="4">F16*F15*45/365</f>
        <v>88.767123287671239</v>
      </c>
      <c r="G18" s="26">
        <f t="shared" si="4"/>
        <v>88.767123287671239</v>
      </c>
    </row>
    <row r="19" spans="1:11" x14ac:dyDescent="0.2">
      <c r="A19" s="11">
        <v>8</v>
      </c>
      <c r="B19" s="27" t="s">
        <v>23</v>
      </c>
      <c r="C19" s="35">
        <v>11000000</v>
      </c>
      <c r="D19" s="35">
        <v>110000000</v>
      </c>
      <c r="E19" s="35">
        <v>550000000</v>
      </c>
      <c r="F19" s="35">
        <v>920000000</v>
      </c>
      <c r="G19" s="48">
        <v>1060000000</v>
      </c>
    </row>
    <row r="20" spans="1:11" hidden="1" x14ac:dyDescent="0.2">
      <c r="A20" s="11">
        <v>11</v>
      </c>
      <c r="B20" s="20" t="s">
        <v>24</v>
      </c>
      <c r="C20" s="35">
        <v>0.25</v>
      </c>
      <c r="D20" s="35">
        <v>0.25</v>
      </c>
      <c r="E20" s="35">
        <v>0.25</v>
      </c>
      <c r="F20" s="35">
        <v>0.25</v>
      </c>
      <c r="G20" s="48">
        <v>0.25</v>
      </c>
    </row>
    <row r="21" spans="1:11" hidden="1" x14ac:dyDescent="0.2">
      <c r="A21" s="11">
        <v>12</v>
      </c>
      <c r="B21" s="20" t="s">
        <v>25</v>
      </c>
      <c r="C21" s="35">
        <v>10</v>
      </c>
      <c r="D21" s="35">
        <v>10</v>
      </c>
      <c r="E21" s="35">
        <v>10</v>
      </c>
      <c r="F21" s="35">
        <v>10</v>
      </c>
      <c r="G21" s="48">
        <v>10</v>
      </c>
    </row>
    <row r="22" spans="1:11" hidden="1" x14ac:dyDescent="0.2">
      <c r="A22" s="11">
        <v>13</v>
      </c>
      <c r="B22" s="20" t="s">
        <v>26</v>
      </c>
      <c r="C22" s="35">
        <v>15</v>
      </c>
      <c r="D22" s="35">
        <v>15</v>
      </c>
      <c r="E22" s="35">
        <v>15</v>
      </c>
      <c r="F22" s="35">
        <v>15</v>
      </c>
      <c r="G22" s="48">
        <v>15</v>
      </c>
    </row>
    <row r="23" spans="1:11" hidden="1" x14ac:dyDescent="0.2">
      <c r="A23" s="11">
        <v>14</v>
      </c>
      <c r="B23" s="28" t="s">
        <v>27</v>
      </c>
      <c r="C23" s="35">
        <f>C12*C20*C21*C22</f>
        <v>375000</v>
      </c>
      <c r="D23" s="35">
        <f>D12*D20*D21*D22</f>
        <v>3750000</v>
      </c>
      <c r="E23" s="35">
        <f>E12*E20*E21*E22</f>
        <v>9375000</v>
      </c>
      <c r="F23" s="35">
        <f t="shared" ref="F23:G23" si="5">F12*F20*F21*F22</f>
        <v>13125000</v>
      </c>
      <c r="G23" s="48">
        <f t="shared" si="5"/>
        <v>15000000</v>
      </c>
    </row>
    <row r="24" spans="1:11" x14ac:dyDescent="0.2">
      <c r="A24" s="11">
        <v>9</v>
      </c>
      <c r="B24" s="27" t="s">
        <v>28</v>
      </c>
      <c r="C24" s="35">
        <f>C23*8</f>
        <v>3000000</v>
      </c>
      <c r="D24" s="35">
        <f>D23*8</f>
        <v>30000000</v>
      </c>
      <c r="E24" s="35">
        <f>E23*8</f>
        <v>75000000</v>
      </c>
      <c r="F24" s="35">
        <f t="shared" ref="F24:G24" si="6">F23*8</f>
        <v>105000000</v>
      </c>
      <c r="G24" s="48">
        <f t="shared" si="6"/>
        <v>120000000</v>
      </c>
    </row>
    <row r="25" spans="1:11" ht="17" thickBot="1" x14ac:dyDescent="0.25">
      <c r="A25" s="29">
        <v>10</v>
      </c>
      <c r="B25" s="30" t="s">
        <v>29</v>
      </c>
      <c r="C25" s="36">
        <v>14000000</v>
      </c>
      <c r="D25" s="36">
        <f>D24+D19</f>
        <v>140000000</v>
      </c>
      <c r="E25" s="36">
        <f>E24+E19</f>
        <v>625000000</v>
      </c>
      <c r="F25" s="36">
        <f t="shared" ref="F25:G25" si="7">F24+F19</f>
        <v>1025000000</v>
      </c>
      <c r="G25" s="49">
        <f t="shared" si="7"/>
        <v>1180000000</v>
      </c>
    </row>
    <row r="26" spans="1:11" hidden="1" x14ac:dyDescent="0.2">
      <c r="A26" s="37">
        <v>17</v>
      </c>
      <c r="B26" s="38" t="s">
        <v>30</v>
      </c>
      <c r="C26" s="39">
        <v>0.16500000000000001</v>
      </c>
      <c r="D26" s="39">
        <v>0.17</v>
      </c>
      <c r="E26" s="40">
        <v>0.17</v>
      </c>
      <c r="F26" s="40">
        <v>0.17</v>
      </c>
      <c r="G26" s="40">
        <v>0.17</v>
      </c>
    </row>
    <row r="27" spans="1:11" x14ac:dyDescent="0.2">
      <c r="A27" s="41">
        <v>11</v>
      </c>
      <c r="B27" s="42" t="s">
        <v>31</v>
      </c>
      <c r="C27" s="43">
        <f>C16*C12*C26</f>
        <v>4125000</v>
      </c>
      <c r="D27" s="43">
        <f>D16*D12*D26</f>
        <v>42500000</v>
      </c>
      <c r="E27" s="43">
        <f>E16*E12*E26</f>
        <v>106250000.00000001</v>
      </c>
      <c r="F27" s="43">
        <f t="shared" ref="F27:G27" si="8">F16*F12*F26</f>
        <v>178500000</v>
      </c>
      <c r="G27" s="44">
        <f t="shared" si="8"/>
        <v>204000000</v>
      </c>
    </row>
    <row r="28" spans="1:11" ht="17" thickBot="1" x14ac:dyDescent="0.25">
      <c r="A28" s="29">
        <v>12</v>
      </c>
      <c r="B28" s="31" t="s">
        <v>32</v>
      </c>
      <c r="C28" s="45">
        <v>34000000</v>
      </c>
      <c r="D28" s="45">
        <v>255000000</v>
      </c>
      <c r="E28" s="45">
        <v>1020000000</v>
      </c>
      <c r="F28" s="45">
        <f>F27*8</f>
        <v>1428000000</v>
      </c>
      <c r="G28" s="46">
        <f>G27*8</f>
        <v>1632000000</v>
      </c>
    </row>
  </sheetData>
  <mergeCells count="2">
    <mergeCell ref="A2:G2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WAIU -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2022-02-04T15:38:42Z</dcterms:created>
  <dcterms:modified xsi:type="dcterms:W3CDTF">2022-02-04T15:44:28Z</dcterms:modified>
</cp:coreProperties>
</file>