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mbud/Downloads/"/>
    </mc:Choice>
  </mc:AlternateContent>
  <xr:revisionPtr revIDLastSave="0" documentId="13_ncr:1_{9F423D73-81AC-6E4B-A682-DD682642F89E}" xr6:coauthVersionLast="47" xr6:coauthVersionMax="47" xr10:uidLastSave="{00000000-0000-0000-0000-000000000000}"/>
  <bookViews>
    <workbookView xWindow="5980" yWindow="2800" windowWidth="27240" windowHeight="16440" xr2:uid="{D2242BBF-9AD6-1C4B-9A69-4CA4FE64EE5F}"/>
  </bookViews>
  <sheets>
    <sheet name="V2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G24" i="3"/>
  <c r="G18" i="3"/>
  <c r="G11" i="3"/>
  <c r="G10" i="3"/>
  <c r="F18" i="3"/>
  <c r="F17" i="3"/>
  <c r="G17" i="3" s="1"/>
  <c r="F4" i="3"/>
  <c r="G4" i="3" s="1"/>
  <c r="F3" i="3"/>
  <c r="G3" i="3" s="1"/>
  <c r="F19" i="3" l="1"/>
  <c r="F21" i="3"/>
  <c r="G21" i="3" s="1"/>
  <c r="F5" i="3"/>
  <c r="F8" i="3" l="1"/>
  <c r="G8" i="3" s="1"/>
  <c r="G5" i="3"/>
  <c r="F23" i="3"/>
  <c r="G23" i="3" s="1"/>
  <c r="G19" i="3"/>
  <c r="F22" i="3"/>
  <c r="G22" i="3" s="1"/>
  <c r="F9" i="3"/>
  <c r="G9" i="3" s="1"/>
  <c r="F7" i="3"/>
  <c r="G7" i="3" s="1"/>
  <c r="F26" i="3"/>
  <c r="F28" i="3" l="1"/>
  <c r="G28" i="3" s="1"/>
  <c r="G26" i="3"/>
  <c r="F27" i="3"/>
  <c r="G27" i="3" s="1"/>
  <c r="F12" i="3"/>
  <c r="G12" i="3" s="1"/>
  <c r="G14" i="3" l="1"/>
  <c r="G13" i="3"/>
  <c r="F13" i="3"/>
  <c r="F14" i="3"/>
</calcChain>
</file>

<file path=xl/sharedStrings.xml><?xml version="1.0" encoding="utf-8"?>
<sst xmlns="http://schemas.openxmlformats.org/spreadsheetml/2006/main" count="66" uniqueCount="36">
  <si>
    <t>Outdoor</t>
  </si>
  <si>
    <t>Indoor</t>
  </si>
  <si>
    <t>Total</t>
  </si>
  <si>
    <t>S. No.</t>
  </si>
  <si>
    <t>Screen Type</t>
  </si>
  <si>
    <t>Count</t>
  </si>
  <si>
    <t>Unit Rate/Min</t>
  </si>
  <si>
    <t>Annual Revenue</t>
  </si>
  <si>
    <t>Duration (Hours/day)</t>
  </si>
  <si>
    <t>Revenue Dashboard</t>
  </si>
  <si>
    <t>BECIL Share</t>
  </si>
  <si>
    <t>Mantralaya Share</t>
  </si>
  <si>
    <t>Contingency</t>
  </si>
  <si>
    <t>Operations</t>
  </si>
  <si>
    <t>Annual</t>
  </si>
  <si>
    <t>SCALA AMC</t>
  </si>
  <si>
    <t>Gross Profit</t>
  </si>
  <si>
    <t>Pudhari Share</t>
  </si>
  <si>
    <t>Jan Jagruti Share</t>
  </si>
  <si>
    <t>Order based subvention</t>
  </si>
  <si>
    <t>Cash</t>
  </si>
  <si>
    <t>Office/Staff/Infra/Accounts/T&amp;E</t>
  </si>
  <si>
    <t>Break-fixes/Overlays/Fees/OE</t>
  </si>
  <si>
    <t>1.5CR for 5 years, fixed paid quarterly</t>
  </si>
  <si>
    <t>Collected per order</t>
  </si>
  <si>
    <t>Gross</t>
  </si>
  <si>
    <t>Notes</t>
  </si>
  <si>
    <t>Project Phase 1 - Q1 2024 (Annual Figures)</t>
  </si>
  <si>
    <t>Project Phase 2 - Q2 2024 Onwards (Annual Figures)</t>
  </si>
  <si>
    <t>Half yearly Revenue</t>
  </si>
  <si>
    <t>Half Yearly Revenue</t>
  </si>
  <si>
    <t>Capex for Phase 2 will be Rs2.25CR and recovery approach of initial 70:30 sharing will continue for it.</t>
  </si>
  <si>
    <t>After 12 months or recovery of Capex by Pudhari (whichever happens first), Jan Jagruti will recover balance payments from ongoing business &amp; resume normal share of 55:45 split once recovery is complete.</t>
  </si>
  <si>
    <t>Phase 2 for additional 50 screens will start, once initial delivery of 80 screens are complete in Q1 2024 &amp; order is confirmed.</t>
  </si>
  <si>
    <t>To expedite return of investment (ROI) by Pudhari, gross profit to be shared in 70:30 ratio by Pudhari &amp; Jan Jagruti respectively, in first 6-12 months of operations.</t>
  </si>
  <si>
    <t>Once Capex is recovered, in next 6 months, Jan Jagruti will resume collection of normal share. If capex is not recovered, 70:30 split will continue until ROI is received by Pudhari.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</si>
</sst>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4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44" fontId="0" fillId="0" borderId="1" xfId="0" applyNumberFormat="1" applyBorder="1"/>
    <xf numFmtId="44" fontId="0" fillId="5" borderId="1" xfId="0" applyNumberFormat="1" applyFill="1" applyBorder="1"/>
    <xf numFmtId="9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2" borderId="1" xfId="0" applyNumberFormat="1" applyFill="1" applyBorder="1"/>
    <xf numFmtId="44" fontId="4" fillId="8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D8F0-FA4B-0A4A-B516-2E07425A7101}">
  <dimension ref="A1:G34"/>
  <sheetViews>
    <sheetView tabSelected="1" zoomScale="170" zoomScaleNormal="170" workbookViewId="0">
      <selection sqref="A1:G1"/>
    </sheetView>
  </sheetViews>
  <sheetFormatPr baseColWidth="10" defaultRowHeight="16" x14ac:dyDescent="0.2"/>
  <cols>
    <col min="1" max="1" width="6" bestFit="1" customWidth="1"/>
    <col min="3" max="3" width="6.83203125" style="1" bestFit="1" customWidth="1"/>
    <col min="4" max="4" width="13" style="1" bestFit="1" customWidth="1"/>
    <col min="5" max="5" width="18.5" style="1" bestFit="1" customWidth="1"/>
    <col min="6" max="6" width="16.6640625" style="1" bestFit="1" customWidth="1"/>
    <col min="7" max="7" width="22" bestFit="1" customWidth="1"/>
  </cols>
  <sheetData>
    <row r="1" spans="1:7" ht="26" x14ac:dyDescent="0.3">
      <c r="A1" s="22" t="s">
        <v>27</v>
      </c>
      <c r="B1" s="22"/>
      <c r="C1" s="22"/>
      <c r="D1" s="22"/>
      <c r="E1" s="22"/>
      <c r="F1" s="22"/>
      <c r="G1" s="22"/>
    </row>
    <row r="2" spans="1:7" x14ac:dyDescent="0.2">
      <c r="A2" s="6" t="s">
        <v>3</v>
      </c>
      <c r="B2" s="6" t="s">
        <v>4</v>
      </c>
      <c r="C2" s="7" t="s">
        <v>5</v>
      </c>
      <c r="D2" s="7" t="s">
        <v>6</v>
      </c>
      <c r="E2" s="7" t="s">
        <v>8</v>
      </c>
      <c r="F2" s="7" t="s">
        <v>7</v>
      </c>
      <c r="G2" s="7" t="s">
        <v>29</v>
      </c>
    </row>
    <row r="3" spans="1:7" x14ac:dyDescent="0.2">
      <c r="A3" s="2">
        <v>1</v>
      </c>
      <c r="B3" s="2" t="s">
        <v>0</v>
      </c>
      <c r="C3" s="3">
        <v>30</v>
      </c>
      <c r="D3" s="4">
        <v>80</v>
      </c>
      <c r="E3" s="3">
        <v>7</v>
      </c>
      <c r="F3" s="5">
        <f>C3*D3*60*E3*365</f>
        <v>367920000</v>
      </c>
      <c r="G3" s="10">
        <f>F3/2</f>
        <v>183960000</v>
      </c>
    </row>
    <row r="4" spans="1:7" x14ac:dyDescent="0.2">
      <c r="A4" s="2">
        <v>2</v>
      </c>
      <c r="B4" s="2" t="s">
        <v>1</v>
      </c>
      <c r="C4" s="3">
        <v>50</v>
      </c>
      <c r="D4" s="4">
        <v>24</v>
      </c>
      <c r="E4" s="3">
        <v>3</v>
      </c>
      <c r="F4" s="5">
        <f>C4*D4*60*E4*365</f>
        <v>78840000</v>
      </c>
      <c r="G4" s="10">
        <f>F4/2</f>
        <v>39420000</v>
      </c>
    </row>
    <row r="5" spans="1:7" x14ac:dyDescent="0.2">
      <c r="A5" s="18" t="s">
        <v>2</v>
      </c>
      <c r="B5" s="18"/>
      <c r="C5" s="18"/>
      <c r="D5" s="18"/>
      <c r="E5" s="18"/>
      <c r="F5" s="11">
        <f>SUM(F3:F4)</f>
        <v>446760000</v>
      </c>
      <c r="G5" s="11">
        <f>F5/2</f>
        <v>223380000</v>
      </c>
    </row>
    <row r="6" spans="1:7" ht="21" x14ac:dyDescent="0.25">
      <c r="A6" s="23" t="s">
        <v>9</v>
      </c>
      <c r="B6" s="23"/>
      <c r="C6" s="23"/>
      <c r="D6" s="23"/>
      <c r="E6" s="23"/>
      <c r="F6" s="23"/>
      <c r="G6" s="23"/>
    </row>
    <row r="7" spans="1:7" x14ac:dyDescent="0.2">
      <c r="A7" s="17" t="s">
        <v>10</v>
      </c>
      <c r="B7" s="17"/>
      <c r="C7" s="9">
        <v>0.1</v>
      </c>
      <c r="D7" s="25" t="s">
        <v>19</v>
      </c>
      <c r="E7" s="25"/>
      <c r="F7" s="5">
        <f>F5*C7</f>
        <v>44676000</v>
      </c>
      <c r="G7" s="10">
        <f t="shared" ref="G7:G12" si="0">F7/2</f>
        <v>22338000</v>
      </c>
    </row>
    <row r="8" spans="1:7" x14ac:dyDescent="0.2">
      <c r="A8" s="17" t="s">
        <v>11</v>
      </c>
      <c r="B8" s="17"/>
      <c r="C8" s="9">
        <v>0.25</v>
      </c>
      <c r="D8" s="25" t="s">
        <v>20</v>
      </c>
      <c r="E8" s="25"/>
      <c r="F8" s="5">
        <f>F5*C8</f>
        <v>111690000</v>
      </c>
      <c r="G8" s="10">
        <f t="shared" si="0"/>
        <v>55845000</v>
      </c>
    </row>
    <row r="9" spans="1:7" x14ac:dyDescent="0.2">
      <c r="A9" s="17" t="s">
        <v>12</v>
      </c>
      <c r="B9" s="17"/>
      <c r="C9" s="9">
        <v>0.01</v>
      </c>
      <c r="D9" s="25" t="s">
        <v>22</v>
      </c>
      <c r="E9" s="25"/>
      <c r="F9" s="5">
        <f>F5*C9</f>
        <v>4467600</v>
      </c>
      <c r="G9" s="10">
        <f t="shared" si="0"/>
        <v>2233800</v>
      </c>
    </row>
    <row r="10" spans="1:7" x14ac:dyDescent="0.2">
      <c r="A10" s="17" t="s">
        <v>13</v>
      </c>
      <c r="B10" s="17"/>
      <c r="C10" s="3" t="s">
        <v>14</v>
      </c>
      <c r="D10" s="25" t="s">
        <v>21</v>
      </c>
      <c r="E10" s="25"/>
      <c r="F10" s="4">
        <v>4000000</v>
      </c>
      <c r="G10" s="10">
        <f t="shared" si="0"/>
        <v>2000000</v>
      </c>
    </row>
    <row r="11" spans="1:7" x14ac:dyDescent="0.2">
      <c r="A11" s="17" t="s">
        <v>15</v>
      </c>
      <c r="B11" s="17"/>
      <c r="C11" s="3" t="s">
        <v>14</v>
      </c>
      <c r="D11" s="25" t="s">
        <v>23</v>
      </c>
      <c r="E11" s="25"/>
      <c r="F11" s="4">
        <v>3000000</v>
      </c>
      <c r="G11" s="10">
        <f t="shared" si="0"/>
        <v>1500000</v>
      </c>
    </row>
    <row r="12" spans="1:7" x14ac:dyDescent="0.2">
      <c r="A12" s="17" t="s">
        <v>16</v>
      </c>
      <c r="B12" s="17"/>
      <c r="C12" s="3"/>
      <c r="D12" s="25" t="s">
        <v>24</v>
      </c>
      <c r="E12" s="25"/>
      <c r="F12" s="5">
        <f>F5-SUM(F7:F11)</f>
        <v>278926400</v>
      </c>
      <c r="G12" s="10">
        <f t="shared" si="0"/>
        <v>139463200</v>
      </c>
    </row>
    <row r="13" spans="1:7" ht="19" x14ac:dyDescent="0.25">
      <c r="A13" s="20" t="s">
        <v>17</v>
      </c>
      <c r="B13" s="20"/>
      <c r="C13" s="12">
        <v>0.55000000000000004</v>
      </c>
      <c r="D13" s="21" t="s">
        <v>25</v>
      </c>
      <c r="E13" s="21"/>
      <c r="F13" s="13">
        <f>F12*C13</f>
        <v>153409520</v>
      </c>
      <c r="G13" s="16">
        <f>G12*0.7</f>
        <v>97624240</v>
      </c>
    </row>
    <row r="14" spans="1:7" x14ac:dyDescent="0.2">
      <c r="A14" s="20" t="s">
        <v>18</v>
      </c>
      <c r="B14" s="20"/>
      <c r="C14" s="12">
        <v>0.45</v>
      </c>
      <c r="D14" s="21" t="s">
        <v>25</v>
      </c>
      <c r="E14" s="21"/>
      <c r="F14" s="13">
        <f>F12*C14</f>
        <v>125516880</v>
      </c>
      <c r="G14" s="15">
        <f>G12*0.3</f>
        <v>41838960</v>
      </c>
    </row>
    <row r="15" spans="1:7" ht="26" x14ac:dyDescent="0.3">
      <c r="A15" s="22" t="s">
        <v>28</v>
      </c>
      <c r="B15" s="22"/>
      <c r="C15" s="22"/>
      <c r="D15" s="22"/>
      <c r="E15" s="22"/>
      <c r="F15" s="22"/>
      <c r="G15" s="22"/>
    </row>
    <row r="16" spans="1:7" x14ac:dyDescent="0.2">
      <c r="A16" s="6" t="s">
        <v>3</v>
      </c>
      <c r="B16" s="6" t="s">
        <v>4</v>
      </c>
      <c r="C16" s="7" t="s">
        <v>5</v>
      </c>
      <c r="D16" s="7" t="s">
        <v>6</v>
      </c>
      <c r="E16" s="7" t="s">
        <v>8</v>
      </c>
      <c r="F16" s="7" t="s">
        <v>7</v>
      </c>
      <c r="G16" s="7" t="s">
        <v>30</v>
      </c>
    </row>
    <row r="17" spans="1:7" x14ac:dyDescent="0.2">
      <c r="A17" s="2">
        <v>1</v>
      </c>
      <c r="B17" s="2" t="s">
        <v>0</v>
      </c>
      <c r="C17" s="3">
        <v>50</v>
      </c>
      <c r="D17" s="4">
        <v>80</v>
      </c>
      <c r="E17" s="3">
        <v>7</v>
      </c>
      <c r="F17" s="5">
        <f>C17*D17*60*E17*365</f>
        <v>613200000</v>
      </c>
      <c r="G17" s="10">
        <f>F17/2</f>
        <v>306600000</v>
      </c>
    </row>
    <row r="18" spans="1:7" x14ac:dyDescent="0.2">
      <c r="A18" s="2">
        <v>2</v>
      </c>
      <c r="B18" s="2" t="s">
        <v>1</v>
      </c>
      <c r="C18" s="3">
        <v>80</v>
      </c>
      <c r="D18" s="4">
        <v>24</v>
      </c>
      <c r="E18" s="3">
        <v>3</v>
      </c>
      <c r="F18" s="5">
        <f>C18*D18*60*E18*365</f>
        <v>126144000</v>
      </c>
      <c r="G18" s="10">
        <f>F18/2</f>
        <v>63072000</v>
      </c>
    </row>
    <row r="19" spans="1:7" x14ac:dyDescent="0.2">
      <c r="A19" s="18" t="s">
        <v>2</v>
      </c>
      <c r="B19" s="18"/>
      <c r="C19" s="18"/>
      <c r="D19" s="18"/>
      <c r="E19" s="18"/>
      <c r="F19" s="8">
        <f>SUM(F17:F18)</f>
        <v>739344000</v>
      </c>
      <c r="G19" s="8">
        <f>F19/2</f>
        <v>369672000</v>
      </c>
    </row>
    <row r="20" spans="1:7" x14ac:dyDescent="0.2">
      <c r="A20" s="17" t="s">
        <v>9</v>
      </c>
      <c r="B20" s="17"/>
      <c r="C20" s="17"/>
      <c r="D20" s="17"/>
      <c r="E20" s="17"/>
      <c r="F20" s="17"/>
      <c r="G20" s="2"/>
    </row>
    <row r="21" spans="1:7" x14ac:dyDescent="0.2">
      <c r="A21" s="17" t="s">
        <v>10</v>
      </c>
      <c r="B21" s="17"/>
      <c r="C21" s="9">
        <v>0.1</v>
      </c>
      <c r="D21" s="25" t="s">
        <v>19</v>
      </c>
      <c r="E21" s="25"/>
      <c r="F21" s="5">
        <f>F19*C21</f>
        <v>73934400</v>
      </c>
      <c r="G21" s="10">
        <f t="shared" ref="G21" si="1">F21/2</f>
        <v>36967200</v>
      </c>
    </row>
    <row r="22" spans="1:7" x14ac:dyDescent="0.2">
      <c r="A22" s="17" t="s">
        <v>11</v>
      </c>
      <c r="B22" s="17"/>
      <c r="C22" s="9">
        <v>0.25</v>
      </c>
      <c r="D22" s="25" t="s">
        <v>20</v>
      </c>
      <c r="E22" s="25"/>
      <c r="F22" s="5">
        <f>F19*C22</f>
        <v>184836000</v>
      </c>
      <c r="G22" s="10">
        <f>F22/2</f>
        <v>92418000</v>
      </c>
    </row>
    <row r="23" spans="1:7" x14ac:dyDescent="0.2">
      <c r="A23" s="17" t="s">
        <v>12</v>
      </c>
      <c r="B23" s="17"/>
      <c r="C23" s="9">
        <v>0.01</v>
      </c>
      <c r="D23" s="25" t="s">
        <v>22</v>
      </c>
      <c r="E23" s="25"/>
      <c r="F23" s="5">
        <f>F19*C23</f>
        <v>7393440</v>
      </c>
      <c r="G23" s="10">
        <f t="shared" ref="G23:G28" si="2">F23/2</f>
        <v>3696720</v>
      </c>
    </row>
    <row r="24" spans="1:7" x14ac:dyDescent="0.2">
      <c r="A24" s="17" t="s">
        <v>13</v>
      </c>
      <c r="B24" s="17"/>
      <c r="C24" s="3" t="s">
        <v>14</v>
      </c>
      <c r="D24" s="25" t="s">
        <v>21</v>
      </c>
      <c r="E24" s="25"/>
      <c r="F24" s="4">
        <v>6000000</v>
      </c>
      <c r="G24" s="10">
        <f t="shared" si="2"/>
        <v>3000000</v>
      </c>
    </row>
    <row r="25" spans="1:7" x14ac:dyDescent="0.2">
      <c r="A25" s="17" t="s">
        <v>15</v>
      </c>
      <c r="B25" s="17"/>
      <c r="C25" s="3" t="s">
        <v>14</v>
      </c>
      <c r="D25" s="25" t="s">
        <v>23</v>
      </c>
      <c r="E25" s="25"/>
      <c r="F25" s="4">
        <v>4500000</v>
      </c>
      <c r="G25" s="10">
        <f t="shared" si="2"/>
        <v>2250000</v>
      </c>
    </row>
    <row r="26" spans="1:7" x14ac:dyDescent="0.2">
      <c r="A26" s="17" t="s">
        <v>16</v>
      </c>
      <c r="B26" s="17"/>
      <c r="C26" s="3"/>
      <c r="D26" s="25" t="s">
        <v>24</v>
      </c>
      <c r="E26" s="25"/>
      <c r="F26" s="5">
        <f>F19-SUM(F21:F25)</f>
        <v>462680160</v>
      </c>
      <c r="G26" s="10">
        <f t="shared" si="2"/>
        <v>231340080</v>
      </c>
    </row>
    <row r="27" spans="1:7" ht="19" x14ac:dyDescent="0.25">
      <c r="A27" s="20" t="s">
        <v>17</v>
      </c>
      <c r="B27" s="20"/>
      <c r="C27" s="12">
        <v>0.55000000000000004</v>
      </c>
      <c r="D27" s="21" t="s">
        <v>25</v>
      </c>
      <c r="E27" s="21"/>
      <c r="F27" s="13">
        <f>F26*C27</f>
        <v>254474088.00000003</v>
      </c>
      <c r="G27" s="16">
        <f t="shared" si="2"/>
        <v>127237044.00000001</v>
      </c>
    </row>
    <row r="28" spans="1:7" x14ac:dyDescent="0.2">
      <c r="A28" s="20" t="s">
        <v>18</v>
      </c>
      <c r="B28" s="20"/>
      <c r="C28" s="12">
        <v>0.45</v>
      </c>
      <c r="D28" s="21" t="s">
        <v>25</v>
      </c>
      <c r="E28" s="21"/>
      <c r="F28" s="13">
        <f>F26*C28</f>
        <v>208206072</v>
      </c>
      <c r="G28" s="15">
        <f t="shared" si="2"/>
        <v>104103036</v>
      </c>
    </row>
    <row r="29" spans="1:7" ht="21" x14ac:dyDescent="0.25">
      <c r="A29" s="24" t="s">
        <v>26</v>
      </c>
      <c r="B29" s="24"/>
      <c r="C29" s="24"/>
      <c r="D29" s="24"/>
      <c r="E29" s="24"/>
      <c r="F29" s="24"/>
      <c r="G29" s="24"/>
    </row>
    <row r="30" spans="1:7" ht="34" customHeight="1" x14ac:dyDescent="0.2">
      <c r="A30" s="14">
        <v>1</v>
      </c>
      <c r="B30" s="19" t="s">
        <v>34</v>
      </c>
      <c r="C30" s="19"/>
      <c r="D30" s="19"/>
      <c r="E30" s="19"/>
      <c r="F30" s="19"/>
      <c r="G30" s="19"/>
    </row>
    <row r="31" spans="1:7" ht="38" customHeight="1" x14ac:dyDescent="0.2">
      <c r="A31" s="14">
        <v>2</v>
      </c>
      <c r="B31" s="19" t="s">
        <v>35</v>
      </c>
      <c r="C31" s="19"/>
      <c r="D31" s="19"/>
      <c r="E31" s="19"/>
      <c r="F31" s="19"/>
      <c r="G31" s="19"/>
    </row>
    <row r="32" spans="1:7" ht="46" customHeight="1" x14ac:dyDescent="0.2">
      <c r="A32" s="14">
        <v>3</v>
      </c>
      <c r="B32" s="19" t="s">
        <v>32</v>
      </c>
      <c r="C32" s="19"/>
      <c r="D32" s="19"/>
      <c r="E32" s="19"/>
      <c r="F32" s="19"/>
      <c r="G32" s="19"/>
    </row>
    <row r="33" spans="1:7" ht="32" customHeight="1" x14ac:dyDescent="0.2">
      <c r="A33" s="14">
        <v>4</v>
      </c>
      <c r="B33" s="19" t="s">
        <v>33</v>
      </c>
      <c r="C33" s="19"/>
      <c r="D33" s="19"/>
      <c r="E33" s="19"/>
      <c r="F33" s="19"/>
      <c r="G33" s="19"/>
    </row>
    <row r="34" spans="1:7" ht="31" customHeight="1" x14ac:dyDescent="0.2">
      <c r="A34" s="14">
        <v>5</v>
      </c>
      <c r="B34" s="19" t="s">
        <v>31</v>
      </c>
      <c r="C34" s="19"/>
      <c r="D34" s="19"/>
      <c r="E34" s="19"/>
      <c r="F34" s="19"/>
      <c r="G34" s="19"/>
    </row>
  </sheetData>
  <mergeCells count="44">
    <mergeCell ref="A5:E5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D12:E12"/>
    <mergeCell ref="A13:B13"/>
    <mergeCell ref="D13:E13"/>
    <mergeCell ref="A14:B14"/>
    <mergeCell ref="D14:E14"/>
    <mergeCell ref="A29:G29"/>
    <mergeCell ref="A25:B25"/>
    <mergeCell ref="D25:E25"/>
    <mergeCell ref="A26:B26"/>
    <mergeCell ref="D26:E26"/>
    <mergeCell ref="A27:B27"/>
    <mergeCell ref="D27:E27"/>
    <mergeCell ref="A28:B28"/>
    <mergeCell ref="D28:E28"/>
    <mergeCell ref="A1:G1"/>
    <mergeCell ref="A6:G6"/>
    <mergeCell ref="A15:G15"/>
    <mergeCell ref="A22:B22"/>
    <mergeCell ref="D22:E22"/>
    <mergeCell ref="A23:B23"/>
    <mergeCell ref="D23:E23"/>
    <mergeCell ref="A24:B24"/>
    <mergeCell ref="D24:E24"/>
    <mergeCell ref="A19:E19"/>
    <mergeCell ref="A20:F20"/>
    <mergeCell ref="A21:B21"/>
    <mergeCell ref="D21:E21"/>
    <mergeCell ref="A12:B12"/>
    <mergeCell ref="B30:G30"/>
    <mergeCell ref="B31:G31"/>
    <mergeCell ref="B32:G32"/>
    <mergeCell ref="B33:G33"/>
    <mergeCell ref="B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Sambuddha</dc:creator>
  <cp:lastModifiedBy>Alok Sambuddha</cp:lastModifiedBy>
  <dcterms:created xsi:type="dcterms:W3CDTF">2023-10-23T12:40:50Z</dcterms:created>
  <dcterms:modified xsi:type="dcterms:W3CDTF">2023-10-24T04:25:56Z</dcterms:modified>
</cp:coreProperties>
</file>