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drive.aexp.com/personal/deille_a_wagner_aexp_com/Documents/Documents/PMDB/Modules/SOW/2024 Templates/"/>
    </mc:Choice>
  </mc:AlternateContent>
  <xr:revisionPtr revIDLastSave="0" documentId="8_{D351E730-B58E-46F4-A924-DB2BCF61D981}" xr6:coauthVersionLast="47" xr6:coauthVersionMax="47" xr10:uidLastSave="{00000000-0000-0000-0000-000000000000}"/>
  <bookViews>
    <workbookView xWindow="-23148" yWindow="-108" windowWidth="23256" windowHeight="12720" tabRatio="625" xr2:uid="{73AD3A62-99AA-45BB-B3FF-6F034C413B9A}"/>
  </bookViews>
  <sheets>
    <sheet name="SDF_Template" sheetId="1" r:id="rId1"/>
    <sheet name="Dropdown list" sheetId="2" state="hidden" r:id="rId2"/>
    <sheet name="Rate Table" sheetId="3" r:id="rId3"/>
    <sheet name="FB-TaaS_Periodic_Table" sheetId="4" r:id="rId4"/>
    <sheet name="FB-Transparency_Table" sheetId="9" r:id="rId5"/>
  </sheets>
  <definedNames>
    <definedName name="_xlnm.Print_Area" localSheetId="3">'FB-TaaS_Periodic_Table'!$A$1:$F$36</definedName>
    <definedName name="_xlnm.Print_Area" localSheetId="2">'Rate Table'!$A$1:$K$54</definedName>
    <definedName name="_xlnm.Print_Area" localSheetId="0">SDF_Template!$A$1:$D$29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9" l="1" a="1"/>
  <c r="A1" i="9" s="1"/>
  <c r="B5" i="4" a="1"/>
  <c r="B5" i="4" s="1"/>
  <c r="F10" i="1" a="1"/>
  <c r="F10" i="1" s="1"/>
  <c r="B4" i="3" a="1"/>
  <c r="B4" i="3" s="1"/>
  <c r="J19" i="9"/>
  <c r="C48" i="3" l="1" a="1"/>
  <c r="C48" i="3" s="1"/>
  <c r="F17" i="1" l="1" a="1"/>
  <c r="F17" i="1" s="1"/>
  <c r="J15" i="9"/>
  <c r="J14" i="9"/>
  <c r="J13" i="9"/>
  <c r="J12" i="9"/>
  <c r="J11" i="9"/>
  <c r="J10" i="9"/>
  <c r="J9" i="9"/>
  <c r="J8" i="9"/>
  <c r="J7" i="9"/>
  <c r="J6" i="9"/>
  <c r="F16" i="1" a="1"/>
  <c r="F16" i="1" s="1"/>
  <c r="K17" i="9" l="1"/>
  <c r="K19" i="9" s="1"/>
  <c r="K21" i="9" s="1"/>
  <c r="K6" i="9"/>
  <c r="K7" i="9" s="1"/>
  <c r="K8" i="9" s="1"/>
  <c r="K9" i="9" s="1"/>
  <c r="K10" i="9" s="1"/>
  <c r="K11" i="9" s="1"/>
  <c r="K12" i="9" s="1"/>
  <c r="K13" i="9" s="1"/>
  <c r="K14" i="9" s="1"/>
  <c r="K15" i="9" s="1"/>
  <c r="J17" i="9" l="1"/>
  <c r="J21" i="9" s="1"/>
  <c r="F23" i="4"/>
  <c r="B2" i="3"/>
  <c r="I3" i="3" s="1"/>
  <c r="B30" i="4" a="1"/>
  <c r="B30" i="4" s="1"/>
  <c r="F27" i="1"/>
  <c r="F28" i="1"/>
  <c r="F15" i="1" l="1"/>
  <c r="F22" i="4" l="1"/>
  <c r="F21" i="4"/>
  <c r="F20" i="4"/>
  <c r="F19" i="4"/>
  <c r="F18" i="4"/>
  <c r="F17" i="4"/>
  <c r="F16" i="4"/>
  <c r="F15" i="4"/>
  <c r="F14" i="4"/>
  <c r="F13" i="4"/>
  <c r="F12" i="4"/>
  <c r="F11" i="4"/>
  <c r="F10" i="4"/>
  <c r="K33" i="3" l="1"/>
  <c r="J33" i="3"/>
  <c r="K23" i="3" l="1"/>
  <c r="J23" i="3"/>
  <c r="K22" i="3"/>
  <c r="J22" i="3"/>
  <c r="K21" i="3"/>
  <c r="J21" i="3"/>
  <c r="K20" i="3"/>
  <c r="J20" i="3"/>
  <c r="K19" i="3"/>
  <c r="J19" i="3"/>
  <c r="K18" i="3"/>
  <c r="J18" i="3"/>
  <c r="E35" i="4" l="1"/>
  <c r="E34" i="4"/>
  <c r="K27" i="3"/>
  <c r="J27" i="3"/>
  <c r="K26" i="3"/>
  <c r="J26" i="3"/>
  <c r="K25" i="3"/>
  <c r="J25" i="3"/>
  <c r="K24" i="3"/>
  <c r="J24" i="3"/>
  <c r="K17" i="3"/>
  <c r="J17" i="3"/>
  <c r="K16" i="3"/>
  <c r="J16" i="3"/>
  <c r="K15" i="3"/>
  <c r="J15" i="3"/>
  <c r="K14" i="3"/>
  <c r="J14" i="3"/>
  <c r="K13" i="3"/>
  <c r="J13" i="3"/>
  <c r="K12" i="3"/>
  <c r="J12" i="3"/>
  <c r="K11" i="3"/>
  <c r="J11" i="3"/>
  <c r="K10" i="3"/>
  <c r="J10" i="3"/>
  <c r="C9" i="4" l="1"/>
  <c r="K35" i="3" l="1"/>
  <c r="K9" i="3"/>
  <c r="K28" i="3"/>
  <c r="K29" i="3"/>
  <c r="K30" i="3"/>
  <c r="K31" i="3"/>
  <c r="K32" i="3"/>
  <c r="K34" i="3"/>
  <c r="K8" i="3"/>
  <c r="C2" i="4"/>
  <c r="F3" i="4" s="1"/>
  <c r="F35" i="4"/>
  <c r="F34" i="4"/>
  <c r="D36" i="4"/>
  <c r="J45" i="3"/>
  <c r="I53" i="3" s="1"/>
  <c r="J44" i="3"/>
  <c r="I52" i="3" s="1"/>
  <c r="J9" i="3"/>
  <c r="J28" i="3"/>
  <c r="J29" i="3"/>
  <c r="J30" i="3"/>
  <c r="J31" i="3"/>
  <c r="J32" i="3"/>
  <c r="J34" i="3"/>
  <c r="J8" i="3"/>
  <c r="J35" i="3" l="1"/>
  <c r="J43" i="3" s="1"/>
  <c r="I51" i="3" s="1"/>
  <c r="I54" i="3" s="1"/>
  <c r="J52" i="3"/>
  <c r="H54" i="3"/>
  <c r="J53" i="3"/>
  <c r="J46" i="3" l="1"/>
  <c r="J51" i="3" l="1"/>
  <c r="J54" i="3" l="1"/>
  <c r="E23" i="4" l="1"/>
  <c r="E33" i="4" s="1"/>
  <c r="F28" i="4" l="1"/>
  <c r="F33" i="4" l="1"/>
  <c r="F36" i="4" s="1"/>
  <c r="E3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Vipul K Thakkar</author>
    <author>Janis D Ramirez</author>
  </authors>
  <commentList>
    <comment ref="B1" authorId="0" shapeId="0" xr:uid="{BB81F43C-AE03-4293-99F7-41CAF4922542}">
      <text>
        <r>
          <rPr>
            <b/>
            <sz val="9"/>
            <color indexed="81"/>
            <rFont val="Tahoma"/>
            <family val="2"/>
          </rPr>
          <t>Vipul K Thakkar:</t>
        </r>
        <r>
          <rPr>
            <sz val="9"/>
            <color indexed="81"/>
            <rFont val="Tahoma"/>
            <family val="2"/>
          </rPr>
          <t xml:space="preserve">
From Divya's list</t>
        </r>
      </text>
    </comment>
    <comment ref="E1" authorId="0" shapeId="0" xr:uid="{092B0CE7-CFB1-4020-95F0-D3113B63275A}">
      <text>
        <r>
          <rPr>
            <b/>
            <sz val="9"/>
            <color indexed="81"/>
            <rFont val="Tahoma"/>
            <family val="2"/>
          </rPr>
          <t>Vipul K Thakkar:</t>
        </r>
        <r>
          <rPr>
            <sz val="9"/>
            <color indexed="81"/>
            <rFont val="Tahoma"/>
            <family val="2"/>
          </rPr>
          <t xml:space="preserve">
from Aastha's list</t>
        </r>
      </text>
    </comment>
    <comment ref="P17" authorId="1" shapeId="0" xr:uid="{CF40FA61-1613-4FFD-B7B1-68D18956EDFA}">
      <text>
        <r>
          <rPr>
            <b/>
            <sz val="9"/>
            <color indexed="81"/>
            <rFont val="Tahoma"/>
            <family val="2"/>
          </rPr>
          <t>Janis D Ramirez:</t>
        </r>
        <r>
          <rPr>
            <sz val="9"/>
            <color indexed="81"/>
            <rFont val="Tahoma"/>
            <family val="2"/>
          </rPr>
          <t xml:space="preserve">
RS Only</t>
        </r>
      </text>
    </comment>
    <comment ref="P19" authorId="1" shapeId="0" xr:uid="{AEC6B6D3-7B8C-45B6-B133-9C71FF0344AD}">
      <text>
        <r>
          <rPr>
            <b/>
            <sz val="9"/>
            <color indexed="81"/>
            <rFont val="Tahoma"/>
            <family val="2"/>
          </rPr>
          <t>Janis D Ramirez:</t>
        </r>
        <r>
          <rPr>
            <sz val="9"/>
            <color indexed="81"/>
            <rFont val="Tahoma"/>
            <family val="2"/>
          </rPr>
          <t xml:space="preserve">
ITC  Only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Vipul K Thakkar</author>
  </authors>
  <commentList>
    <comment ref="K7" authorId="0" shapeId="0" xr:uid="{1D805C0D-0454-4E33-9470-AB19C0A46BDB}">
      <text>
        <r>
          <rPr>
            <sz val="9"/>
            <color indexed="81"/>
            <rFont val="Tahoma"/>
            <family val="2"/>
          </rPr>
          <t>Select Currency on SDF Template Cell Currency field will populate from SDF_Template D29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Vipul K Thakkar</author>
  </authors>
  <commentList>
    <comment ref="K5" authorId="0" shapeId="0" xr:uid="{74D8A5B7-3821-4B39-AA1C-F50E2478AF69}">
      <text>
        <r>
          <rPr>
            <sz val="9"/>
            <color indexed="81"/>
            <rFont val="Tahoma"/>
            <family val="2"/>
          </rPr>
          <t>Select Currency on SDF Template Cell Currency field will populate from SDF_Template D29</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<sst xmlns="http://schemas.openxmlformats.org/spreadsheetml/2006/main" count="383" uniqueCount="160">
  <si>
    <t>American Express IT Labor SOW Service Description Form 2023 (V1)</t>
  </si>
  <si>
    <t>A Service Description Form (SDF) should also be attached to the Purchase Order for each Time &amp; Material or Fixed Bid engagement that is issued pursuant to a Blanket Statement of Work (SOW).</t>
  </si>
  <si>
    <t>Note: Please fill the details in Grey highlighted cells. Other cells are locked and will auto populate.</t>
  </si>
  <si>
    <t>Description</t>
  </si>
  <si>
    <t>Input Fields</t>
  </si>
  <si>
    <t>Instructions</t>
  </si>
  <si>
    <t>Supplier Name</t>
  </si>
  <si>
    <t>:</t>
  </si>
  <si>
    <t>Vendor Name</t>
  </si>
  <si>
    <t>Enter Supplier name as mentioned in the Master Agreement</t>
  </si>
  <si>
    <t>Master Agreement No.</t>
  </si>
  <si>
    <t>Master Effective Date</t>
  </si>
  <si>
    <t>Master End Date</t>
  </si>
  <si>
    <t>Conga Contract IDs (Formerly CW#)</t>
  </si>
  <si>
    <t>SOW Type- T&amp;M/FB-Team as a Service (TaaS)</t>
  </si>
  <si>
    <t>Fixed Bid - Team as a Service (TaaS)</t>
  </si>
  <si>
    <t>Service Type (Dev/Ops/BAU)</t>
  </si>
  <si>
    <t>Select Service Type</t>
  </si>
  <si>
    <t>Select Service Type based on funding responsibility center designation</t>
  </si>
  <si>
    <t>SOW Start Date (MM/DD/YYYY)</t>
  </si>
  <si>
    <t>SOW End Date (MM/DD/YYYY)</t>
  </si>
  <si>
    <t>SOW Engagement Title</t>
  </si>
  <si>
    <t>Is this an Amendment to an existing engagement?</t>
  </si>
  <si>
    <t>Select (Y/N)</t>
  </si>
  <si>
    <t xml:space="preserve">If Yes, please provide previous CAFAE #(s) </t>
  </si>
  <si>
    <t>What is driving this amendment 	?</t>
  </si>
  <si>
    <t>Select Amendment Reasons</t>
  </si>
  <si>
    <t>Provide high level description of the Services that Supplier will provide for this engagement (For amendments please list changes implemented via this amendment)</t>
  </si>
  <si>
    <t>American Express SOW Owner</t>
  </si>
  <si>
    <t>SOW Owner must be an American Express Colleague</t>
  </si>
  <si>
    <t>Name</t>
  </si>
  <si>
    <t>Email ID</t>
  </si>
  <si>
    <t>Supplier Engagement Manager</t>
  </si>
  <si>
    <t xml:space="preserve">Will Amex be providing Laptops to the Contractors? </t>
  </si>
  <si>
    <t xml:space="preserve">Will any of the Contractors in this agreement be involved in software development activities? </t>
  </si>
  <si>
    <t>Will Subcontractor Company be used?</t>
  </si>
  <si>
    <t>If Yes, has the Subcontractor Company been approved by AMEX?</t>
  </si>
  <si>
    <t>Currency</t>
  </si>
  <si>
    <t>Select Currency</t>
  </si>
  <si>
    <t>Currency gets autopopulated to other tabs based on this selection</t>
  </si>
  <si>
    <t>Select SOW Type</t>
  </si>
  <si>
    <t>n/a</t>
  </si>
  <si>
    <t>Select Supplier Roles</t>
  </si>
  <si>
    <t>Select Location</t>
  </si>
  <si>
    <t>Select Input Type</t>
  </si>
  <si>
    <t>Funding Increase / Decrease</t>
  </si>
  <si>
    <t>Development - Technologies</t>
  </si>
  <si>
    <t>Time &amp; Material</t>
  </si>
  <si>
    <t>Yes</t>
  </si>
  <si>
    <t>USD</t>
  </si>
  <si>
    <t>Agile Coach</t>
  </si>
  <si>
    <t>All, Argentina</t>
  </si>
  <si>
    <t>Offshore/Offsite</t>
  </si>
  <si>
    <t>Scope Change / Update in SOW documents / verbiages / Start and / or End Date</t>
  </si>
  <si>
    <t>Operations - Technologies</t>
  </si>
  <si>
    <t>No</t>
  </si>
  <si>
    <t>INR</t>
  </si>
  <si>
    <t xml:space="preserve"> </t>
  </si>
  <si>
    <t>Analyst/Consultant II</t>
  </si>
  <si>
    <t>All, Canada</t>
  </si>
  <si>
    <t>On-Shore/On-Site</t>
  </si>
  <si>
    <t>Change in SOW Owner</t>
  </si>
  <si>
    <t>BAU Staff Support - Non Tech</t>
  </si>
  <si>
    <t>GBP</t>
  </si>
  <si>
    <t>Analyst/Consultant III</t>
  </si>
  <si>
    <t>All, India</t>
  </si>
  <si>
    <t>On-Shore/OffSite</t>
  </si>
  <si>
    <t>Change in Responsibility center / Legal Entity</t>
  </si>
  <si>
    <t>EUR</t>
  </si>
  <si>
    <t>Analyst/Consultant III-Entry Lvl</t>
  </si>
  <si>
    <t>All, Philippines</t>
  </si>
  <si>
    <t>N_A</t>
  </si>
  <si>
    <t>Update in "Ship To and / or Deliver To" fields</t>
  </si>
  <si>
    <t>AUD</t>
  </si>
  <si>
    <t>Architect I</t>
  </si>
  <si>
    <t>New York, US</t>
  </si>
  <si>
    <t>Other / Technical Issues</t>
  </si>
  <si>
    <t>SGD</t>
  </si>
  <si>
    <t>Architect I - Premium</t>
  </si>
  <si>
    <t>Non-NY, US</t>
  </si>
  <si>
    <t>PESO</t>
  </si>
  <si>
    <t>Architect II</t>
  </si>
  <si>
    <t>Palo Alto, US</t>
  </si>
  <si>
    <t>YEN</t>
  </si>
  <si>
    <t>Architect II - Premium</t>
  </si>
  <si>
    <t>All, EMEA</t>
  </si>
  <si>
    <t>CAD</t>
  </si>
  <si>
    <t>Architect III</t>
  </si>
  <si>
    <t>All, JAPA</t>
  </si>
  <si>
    <t>Database/Web Administrator</t>
  </si>
  <si>
    <t>All, LAC</t>
  </si>
  <si>
    <t>Engineer II</t>
  </si>
  <si>
    <t>All, Mexico</t>
  </si>
  <si>
    <t>Engineer II - Premium</t>
  </si>
  <si>
    <t>All, China</t>
  </si>
  <si>
    <t>Engineer III</t>
  </si>
  <si>
    <t>All, Germany</t>
  </si>
  <si>
    <t>Information Security II</t>
  </si>
  <si>
    <t>All, Hungary</t>
  </si>
  <si>
    <t>Information Security III</t>
  </si>
  <si>
    <t>All, Uruguay</t>
  </si>
  <si>
    <t>Program Management I</t>
  </si>
  <si>
    <t>Program Management II</t>
  </si>
  <si>
    <t>Program Management III</t>
  </si>
  <si>
    <t>Programmer/Developer I</t>
  </si>
  <si>
    <t>Programmer/Developer I - Premium</t>
  </si>
  <si>
    <t>Programmer/Developer II</t>
  </si>
  <si>
    <t>Programmer/Developer II - Premium</t>
  </si>
  <si>
    <t>Programmer/Developer III-Entry Lvl</t>
  </si>
  <si>
    <t>Project Manager II</t>
  </si>
  <si>
    <t>Project Manager III</t>
  </si>
  <si>
    <t>Quality Assurance II</t>
  </si>
  <si>
    <t>Quality Assurance III</t>
  </si>
  <si>
    <t>Quality Assurance III-Entry Lvl</t>
  </si>
  <si>
    <t>Scrum Master</t>
  </si>
  <si>
    <t>Systems/Network Administrator</t>
  </si>
  <si>
    <t>Systems/Network Administrator-Entry Lvl</t>
  </si>
  <si>
    <t>Technical Analyst</t>
  </si>
  <si>
    <t>Technical Support</t>
  </si>
  <si>
    <t>Technical Support-Entry Lvl</t>
  </si>
  <si>
    <t>and American Express Confidential</t>
  </si>
  <si>
    <t>Do not copy or redistribute without approval by an authorized representative of</t>
  </si>
  <si>
    <t>The following table includes the Consultant resource requirements for this engagement and the role/skill categories in accordance with Consultant’s current rate card or negotiated rates:</t>
  </si>
  <si>
    <t>Supplier Roles</t>
  </si>
  <si>
    <t>Hours</t>
  </si>
  <si>
    <t>Location</t>
  </si>
  <si>
    <t>Input Type</t>
  </si>
  <si>
    <t>Role Rate</t>
  </si>
  <si>
    <t xml:space="preserve">Indicate Y if Rate Exceeds Rate Card </t>
  </si>
  <si>
    <t>Start Date (MM/DD/YYYY)</t>
  </si>
  <si>
    <t>End Date  (MM/DD/YYYY)</t>
  </si>
  <si>
    <t>Cost</t>
  </si>
  <si>
    <t>T&amp;M Labor Charges Total</t>
  </si>
  <si>
    <t>Passthrough Charges</t>
  </si>
  <si>
    <t>Cost Description</t>
  </si>
  <si>
    <t>Other Charges</t>
  </si>
  <si>
    <t>Travel &amp; Expense (T&amp;E) Charges</t>
  </si>
  <si>
    <t>SOW Charges Summary</t>
  </si>
  <si>
    <t>T&amp;M Labor Charges</t>
  </si>
  <si>
    <t>Total SOW Value</t>
  </si>
  <si>
    <t>Enter the Current Total Value of the SOW for each row (SOW,Other,T&amp;E), which is for each row the sum of the initial amount and amounts added or removed through any previous amendments.</t>
  </si>
  <si>
    <t>This is auto-calculated to capture the new full amount for the SOW for each row (SOW,Other,T&amp;E), which is for each row the sum of the initial amount and amounts added or removed through any previous amendments, plus the change of this current request.</t>
  </si>
  <si>
    <t>This Column is read-only and auto-calculated based on the difference in Original and New Values. Reduction in value resulting in a negative amount will display in red. Negative amounts will be submitted as a Zero dollar amendments.</t>
  </si>
  <si>
    <t>Amendment Details</t>
  </si>
  <si>
    <t>Original Values</t>
  </si>
  <si>
    <t>New Values</t>
  </si>
  <si>
    <t>Amended Values</t>
  </si>
  <si>
    <t>Total Amendment SOW Value</t>
  </si>
  <si>
    <t>All deliverables will be subject to the final written acceptance of the Amexco Project Manager.  Such final written acceptance will be based upon the deliverables’ completeness, adequacy, and accuracy in addressing all requirements of this SOW.</t>
  </si>
  <si>
    <t>Payment Number</t>
  </si>
  <si>
    <t>Specify Time Period for Payment</t>
  </si>
  <si>
    <t>Fixed Bid Labor Charges Total</t>
  </si>
  <si>
    <t>Enter the new full amount for the SOW for each row (SOW,Other,T&amp;E), which is for each row the sum of the initial amount and amounts added or removed through any previous amendments, plus the change of this current request.</t>
  </si>
  <si>
    <t>Fixed Bid Labor Charges</t>
  </si>
  <si>
    <t>Complete the following Transparency Table to document the cost benefit of the Fixed Price Engagement vs. Time &amp; Material</t>
  </si>
  <si>
    <t>Contractor Information</t>
  </si>
  <si>
    <t>Time &amp; Material Estimate</t>
  </si>
  <si>
    <t>Number of Resources</t>
  </si>
  <si>
    <t>Fixed Bid Proposal</t>
  </si>
  <si>
    <t>Higher/Lower T&amp;M vs 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</si>
</sst>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 #,##0.00"/>
    <numFmt numFmtId="165" formatCode="m/d/yyyy;@"/>
  </numFmts>
  <fonts count="39"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family val="2"/>
    </font>
    <font>
      <b/>
      <sz val="9"/>
      <color indexed="81"/>
      <name val="Tahoma"/>
      <family val="2"/>
    </font>
    <font>
      <sz val="11"/>
      <color theme="1"/>
      <name val="Calibri"/>
      <family val="2"/>
      <scheme val="minor"/>
    </font>
    <font>
      <b/>
      <sz val="10"/>
      <color rgb="FF010000"/>
      <name val="Arial"/>
      <family val="2"/>
    </font>
    <font>
      <b/>
      <i/>
      <sz val="18"/>
      <color rgb="FF010000"/>
      <name val="Arial"/>
      <family val="2"/>
    </font>
    <font>
      <b/>
      <sz val="14"/>
      <color rgb="FF000000"/>
      <name val="Arial"/>
      <family val="2"/>
    </font>
    <font>
      <sz val="12"/>
      <color rgb="FF000000"/>
      <name val="Arial"/>
      <family val="2"/>
    </font>
    <font>
      <sz val="14"/>
      <color rgb="FF000000"/>
      <name val="Arial"/>
      <family val="2"/>
    </font>
    <font>
      <b/>
      <sz val="14"/>
      <color rgb="FF010000"/>
      <name val="Arial"/>
      <family val="2"/>
    </font>
    <font>
      <sz val="12"/>
      <color rgb="FF010000"/>
      <name val="Arial"/>
      <family val="2"/>
    </font>
    <font>
      <b/>
      <sz val="14"/>
      <color theme="1"/>
      <name val="Calibri"/>
      <family val="2"/>
      <scheme val="minor"/>
    </font>
    <font>
      <sz val="20"/>
      <color theme="1"/>
      <name val="Calibri"/>
      <family val="2"/>
      <scheme val="minor"/>
    </font>
    <font>
      <sz val="14"/>
      <color theme="1"/>
      <name val="Calibri"/>
      <family val="2"/>
      <scheme val="minor"/>
    </font>
    <font>
      <b/>
      <sz val="11"/>
      <color theme="1"/>
      <name val="Arial"/>
      <family val="2"/>
    </font>
    <font>
      <sz val="16"/>
      <color rgb="FFFF0000"/>
      <name val="Arial"/>
      <family val="2"/>
    </font>
    <font>
      <b/>
      <sz val="10"/>
      <color rgb="FFFF0000"/>
      <name val="Arial"/>
      <family val="2"/>
    </font>
    <font>
      <sz val="20"/>
      <color rgb="FFFF0000"/>
      <name val="Arial"/>
      <family val="2"/>
    </font>
    <font>
      <b/>
      <sz val="11"/>
      <color rgb="FF010000"/>
      <name val="Arial"/>
      <family val="2"/>
    </font>
    <font>
      <b/>
      <sz val="11"/>
      <color rgb="FF000000"/>
      <name val="Arial"/>
      <family val="2"/>
    </font>
    <font>
      <sz val="10"/>
      <color theme="1"/>
      <name val="Arial"/>
      <family val="2"/>
    </font>
    <font>
      <sz val="11"/>
      <color theme="1"/>
      <name val="Arial"/>
      <family val="2"/>
    </font>
    <font>
      <b/>
      <sz val="14"/>
      <color theme="1"/>
      <name val="Arial"/>
      <family val="2"/>
    </font>
    <font>
      <sz val="12"/>
      <color theme="1"/>
      <name val="Arial"/>
      <family val="2"/>
    </font>
    <font>
      <b/>
      <sz val="12"/>
      <color rgb="FF010000"/>
      <name val="Arial"/>
      <family val="2"/>
    </font>
    <font>
      <b/>
      <sz val="12"/>
      <color rgb="FF000000"/>
      <name val="Arial"/>
      <family val="2"/>
    </font>
    <font>
      <b/>
      <sz val="12"/>
      <color theme="1"/>
      <name val="Arial"/>
      <family val="2"/>
    </font>
    <font>
      <b/>
      <i/>
      <sz val="16"/>
      <color rgb="FF010000"/>
      <name val="Arial"/>
      <family val="2"/>
    </font>
    <font>
      <sz val="10"/>
      <color rgb="FF000000"/>
      <name val="Arial"/>
      <family val="2"/>
    </font>
    <font>
      <b/>
      <sz val="14"/>
      <color rgb="FFFF0000"/>
      <name val="Calibri"/>
      <family val="2"/>
      <scheme val="minor"/>
    </font>
    <font>
      <sz val="12"/>
      <color theme="1"/>
      <name val="Calibri"/>
      <family val="2"/>
    </font>
    <font>
      <b/>
      <sz val="12"/>
      <color theme="1"/>
      <name val="Calibri"/>
      <family val="2"/>
      <scheme val="minor"/>
    </font>
    <font>
      <sz val="12"/>
      <color theme="1"/>
      <name val="Calibri"/>
      <family val="2"/>
      <scheme val="minor"/>
    </font>
    <font>
      <b/>
      <i/>
      <sz val="14"/>
      <color rgb="FF000000"/>
      <name val="Arial"/>
      <family val="2"/>
    </font>
    <font>
      <sz val="14"/>
      <color rgb="FF010000"/>
      <name val="Arial"/>
      <family val="2"/>
    </font>
    <font>
      <b/>
      <sz val="16"/>
      <color rgb="FFFF0000"/>
      <name val="Calibri"/>
      <family val="2"/>
      <scheme val="minor"/>
    </font>
    <font>
      <b/>
      <i/>
      <sz val="18"/>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2"/>
        <bgColor indexed="64"/>
      </patternFill>
    </fill>
    <fill>
      <patternFill patternType="solid">
        <fgColor theme="5" tint="0.79998168889431442"/>
        <bgColor indexed="64"/>
      </patternFill>
    </fill>
    <fill>
      <patternFill patternType="solid">
        <fgColor rgb="FF00B0F0"/>
        <bgColor indexed="64"/>
      </patternFill>
    </fill>
    <fill>
      <patternFill patternType="solid">
        <fgColor theme="0"/>
        <bgColor indexed="64"/>
      </patternFill>
    </fill>
    <fill>
      <patternFill patternType="solid">
        <fgColor theme="6" tint="0.59999389629810485"/>
        <bgColor indexed="64"/>
      </patternFill>
    </fill>
  </fills>
  <borders count="30">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bottom style="thin">
        <color auto="1"/>
      </bottom>
      <diagonal/>
    </border>
    <border>
      <left style="medium">
        <color indexed="64"/>
      </left>
      <right style="medium">
        <color rgb="FF000000"/>
      </right>
      <top style="medium">
        <color indexed="64"/>
      </top>
      <bottom style="medium">
        <color indexed="64"/>
      </bottom>
      <diagonal/>
    </border>
    <border>
      <left/>
      <right style="medium">
        <color rgb="FF000000"/>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medium">
        <color indexed="64"/>
      </right>
      <top style="thin">
        <color auto="1"/>
      </top>
      <bottom style="thin">
        <color auto="1"/>
      </bottom>
      <diagonal/>
    </border>
    <border>
      <left/>
      <right/>
      <top/>
      <bottom style="thin">
        <color auto="1"/>
      </bottom>
      <diagonal/>
    </border>
  </borders>
  <cellStyleXfs count="2">
    <xf numFmtId="0" fontId="0" fillId="0" borderId="0"/>
    <xf numFmtId="43" fontId="5" fillId="0" borderId="0" applyFont="0" applyFill="0" applyBorder="0" applyAlignment="0" applyProtection="0"/>
  </cellStyleXfs>
  <cellXfs count="207">
    <xf numFmtId="0" fontId="0" fillId="0" borderId="0" xfId="0"/>
    <xf numFmtId="0" fontId="2" fillId="6" borderId="0" xfId="0" applyFont="1" applyFill="1" applyProtection="1">
      <protection locked="0"/>
    </xf>
    <xf numFmtId="14" fontId="2" fillId="6" borderId="0" xfId="0" applyNumberFormat="1" applyFont="1" applyFill="1" applyAlignment="1" applyProtection="1">
      <alignment horizontal="left"/>
      <protection locked="0"/>
    </xf>
    <xf numFmtId="0" fontId="2" fillId="6" borderId="0" xfId="0" applyFont="1" applyFill="1" applyAlignment="1" applyProtection="1">
      <alignment vertical="center"/>
      <protection locked="0"/>
    </xf>
    <xf numFmtId="0" fontId="2" fillId="6" borderId="0" xfId="0" applyFont="1" applyFill="1" applyAlignment="1" applyProtection="1">
      <alignment horizontal="left" vertical="center"/>
      <protection locked="0"/>
    </xf>
    <xf numFmtId="0" fontId="9" fillId="5" borderId="20" xfId="0" applyFont="1" applyFill="1" applyBorder="1" applyAlignment="1" applyProtection="1">
      <alignment horizontal="left" vertical="center"/>
      <protection locked="0"/>
    </xf>
    <xf numFmtId="4" fontId="9" fillId="5" borderId="21" xfId="0" applyNumberFormat="1" applyFont="1" applyFill="1" applyBorder="1" applyAlignment="1" applyProtection="1">
      <alignment horizontal="right" vertical="center"/>
      <protection locked="0"/>
    </xf>
    <xf numFmtId="0" fontId="9" fillId="5" borderId="21" xfId="0" applyFont="1" applyFill="1" applyBorder="1" applyAlignment="1" applyProtection="1">
      <alignment horizontal="center" vertical="center"/>
      <protection locked="0"/>
    </xf>
    <xf numFmtId="0" fontId="9" fillId="5" borderId="23" xfId="0" applyFont="1" applyFill="1" applyBorder="1" applyAlignment="1" applyProtection="1">
      <alignment horizontal="left" vertical="center"/>
      <protection locked="0"/>
    </xf>
    <xf numFmtId="4" fontId="9" fillId="5" borderId="1" xfId="0" applyNumberFormat="1" applyFont="1" applyFill="1" applyBorder="1" applyAlignment="1" applyProtection="1">
      <alignment horizontal="right" vertical="center"/>
      <protection locked="0"/>
    </xf>
    <xf numFmtId="0" fontId="9" fillId="5" borderId="1" xfId="0" applyFont="1" applyFill="1" applyBorder="1" applyAlignment="1" applyProtection="1">
      <alignment horizontal="center" vertical="center"/>
      <protection locked="0"/>
    </xf>
    <xf numFmtId="0" fontId="9" fillId="5" borderId="25" xfId="0" applyFont="1" applyFill="1" applyBorder="1" applyAlignment="1" applyProtection="1">
      <alignment horizontal="left" vertical="center"/>
      <protection locked="0"/>
    </xf>
    <xf numFmtId="4" fontId="9" fillId="5" borderId="26" xfId="0" applyNumberFormat="1" applyFont="1" applyFill="1" applyBorder="1" applyAlignment="1" applyProtection="1">
      <alignment horizontal="right" vertical="center"/>
      <protection locked="0"/>
    </xf>
    <xf numFmtId="0" fontId="9" fillId="5" borderId="26" xfId="0" applyFont="1" applyFill="1" applyBorder="1" applyAlignment="1" applyProtection="1">
      <alignment horizontal="center" vertical="center"/>
      <protection locked="0"/>
    </xf>
    <xf numFmtId="4" fontId="12" fillId="5" borderId="3" xfId="0" applyNumberFormat="1" applyFont="1" applyFill="1" applyBorder="1" applyAlignment="1" applyProtection="1">
      <alignment horizontal="right" vertical="center"/>
      <protection locked="0"/>
    </xf>
    <xf numFmtId="4" fontId="12" fillId="5" borderId="5" xfId="0" applyNumberFormat="1" applyFont="1" applyFill="1" applyBorder="1" applyAlignment="1" applyProtection="1">
      <alignment horizontal="right" vertical="center"/>
      <protection locked="0"/>
    </xf>
    <xf numFmtId="4" fontId="9" fillId="5" borderId="3" xfId="0" applyNumberFormat="1" applyFont="1" applyFill="1" applyBorder="1" applyAlignment="1" applyProtection="1">
      <alignment horizontal="right" vertical="center"/>
      <protection locked="0"/>
    </xf>
    <xf numFmtId="43" fontId="24" fillId="9" borderId="18" xfId="1" quotePrefix="1" applyFont="1" applyFill="1" applyBorder="1" applyAlignment="1" applyProtection="1">
      <alignment horizontal="center" vertical="center" wrapText="1"/>
    </xf>
    <xf numFmtId="0" fontId="22" fillId="5" borderId="13" xfId="0" quotePrefix="1" applyFont="1" applyFill="1" applyBorder="1" applyAlignment="1" applyProtection="1">
      <alignment horizontal="left" vertical="center" wrapText="1"/>
      <protection locked="0"/>
    </xf>
    <xf numFmtId="43" fontId="22" fillId="5" borderId="13" xfId="1" quotePrefix="1" applyFont="1" applyFill="1" applyBorder="1" applyAlignment="1" applyProtection="1">
      <alignment horizontal="center" vertical="center" wrapText="1"/>
      <protection locked="0"/>
    </xf>
    <xf numFmtId="0" fontId="22" fillId="5" borderId="1" xfId="0" quotePrefix="1" applyFont="1" applyFill="1" applyBorder="1" applyAlignment="1" applyProtection="1">
      <alignment horizontal="left" vertical="center" wrapText="1"/>
      <protection locked="0"/>
    </xf>
    <xf numFmtId="43" fontId="22" fillId="5" borderId="1" xfId="1" quotePrefix="1" applyFont="1" applyFill="1" applyBorder="1" applyAlignment="1" applyProtection="1">
      <alignment horizontal="center" vertical="center" wrapText="1"/>
      <protection locked="0"/>
    </xf>
    <xf numFmtId="0" fontId="22" fillId="5" borderId="9" xfId="0" quotePrefix="1" applyFont="1" applyFill="1" applyBorder="1" applyAlignment="1" applyProtection="1">
      <alignment horizontal="left" vertical="center" wrapText="1"/>
      <protection locked="0"/>
    </xf>
    <xf numFmtId="43" fontId="22" fillId="5" borderId="9" xfId="1" quotePrefix="1" applyFont="1" applyFill="1" applyBorder="1" applyAlignment="1" applyProtection="1">
      <alignment horizontal="center" vertical="center" wrapText="1"/>
      <protection locked="0"/>
    </xf>
    <xf numFmtId="43" fontId="0" fillId="0" borderId="0" xfId="1" applyFont="1" applyProtection="1"/>
    <xf numFmtId="0" fontId="2" fillId="6" borderId="0" xfId="0" applyFont="1" applyFill="1" applyAlignment="1" applyProtection="1">
      <alignment vertical="center" wrapText="1"/>
      <protection locked="0"/>
    </xf>
    <xf numFmtId="165" fontId="2" fillId="6" borderId="0" xfId="0" quotePrefix="1" applyNumberFormat="1" applyFont="1" applyFill="1" applyProtection="1">
      <protection locked="0"/>
    </xf>
    <xf numFmtId="165" fontId="2" fillId="10" borderId="1" xfId="0" quotePrefix="1" applyNumberFormat="1" applyFont="1" applyFill="1" applyBorder="1" applyProtection="1">
      <protection locked="0"/>
    </xf>
    <xf numFmtId="165" fontId="2" fillId="10" borderId="21" xfId="0" quotePrefix="1" applyNumberFormat="1" applyFont="1" applyFill="1" applyBorder="1" applyProtection="1">
      <protection locked="0"/>
    </xf>
    <xf numFmtId="165" fontId="2" fillId="10" borderId="26" xfId="0" quotePrefix="1" applyNumberFormat="1" applyFont="1" applyFill="1" applyBorder="1" applyProtection="1">
      <protection locked="0"/>
    </xf>
    <xf numFmtId="43" fontId="33" fillId="0" borderId="5" xfId="1" applyFont="1" applyBorder="1" applyProtection="1"/>
    <xf numFmtId="3" fontId="9" fillId="5" borderId="21" xfId="0" applyNumberFormat="1" applyFont="1" applyFill="1" applyBorder="1" applyAlignment="1" applyProtection="1">
      <alignment horizontal="right" vertical="center"/>
      <protection locked="0"/>
    </xf>
    <xf numFmtId="3" fontId="9" fillId="5" borderId="1" xfId="0" applyNumberFormat="1" applyFont="1" applyFill="1" applyBorder="1" applyAlignment="1" applyProtection="1">
      <alignment horizontal="right" vertical="center"/>
      <protection locked="0"/>
    </xf>
    <xf numFmtId="3" fontId="9" fillId="5" borderId="26" xfId="0" applyNumberFormat="1" applyFont="1" applyFill="1" applyBorder="1" applyAlignment="1" applyProtection="1">
      <alignment horizontal="right" vertical="center"/>
      <protection locked="0"/>
    </xf>
    <xf numFmtId="4" fontId="9" fillId="5" borderId="5" xfId="0" applyNumberFormat="1" applyFont="1" applyFill="1" applyBorder="1" applyAlignment="1" applyProtection="1">
      <alignment horizontal="right" vertical="center"/>
      <protection locked="0"/>
    </xf>
    <xf numFmtId="0" fontId="0" fillId="0" borderId="0" xfId="0" applyProtection="1">
      <protection locked="0"/>
    </xf>
    <xf numFmtId="0" fontId="2" fillId="0" borderId="0" xfId="0" applyFont="1"/>
    <xf numFmtId="0" fontId="0" fillId="7" borderId="5" xfId="0" quotePrefix="1" applyFill="1" applyBorder="1" applyAlignment="1">
      <alignment horizontal="left" vertical="center" wrapText="1"/>
    </xf>
    <xf numFmtId="0" fontId="0" fillId="7" borderId="5" xfId="0" applyFill="1" applyBorder="1" applyAlignment="1">
      <alignment wrapText="1"/>
    </xf>
    <xf numFmtId="0" fontId="2" fillId="0" borderId="0" xfId="0" quotePrefix="1" applyFont="1" applyAlignment="1">
      <alignment horizontal="left" vertical="center" wrapText="1"/>
    </xf>
    <xf numFmtId="0" fontId="2" fillId="0" borderId="0" xfId="0" quotePrefix="1" applyFont="1" applyAlignment="1">
      <alignment wrapText="1"/>
    </xf>
    <xf numFmtId="0" fontId="16" fillId="0" borderId="0" xfId="0" applyFont="1"/>
    <xf numFmtId="0" fontId="0" fillId="7" borderId="5" xfId="0" applyFill="1" applyBorder="1" applyAlignment="1">
      <alignment horizontal="left" vertical="top" wrapText="1"/>
    </xf>
    <xf numFmtId="0" fontId="0" fillId="7" borderId="5" xfId="0" quotePrefix="1" applyFill="1" applyBorder="1" applyAlignment="1">
      <alignment wrapText="1"/>
    </xf>
    <xf numFmtId="0" fontId="1" fillId="0" borderId="0" xfId="0" quotePrefix="1" applyFont="1" applyAlignment="1">
      <alignment wrapText="1"/>
    </xf>
    <xf numFmtId="0" fontId="0" fillId="0" borderId="0" xfId="0" quotePrefix="1"/>
    <xf numFmtId="14" fontId="2" fillId="0" borderId="0" xfId="0" applyNumberFormat="1" applyFont="1"/>
    <xf numFmtId="0" fontId="0" fillId="7" borderId="5" xfId="0" applyFill="1" applyBorder="1" applyAlignment="1">
      <alignment horizontal="left" vertical="center" wrapText="1"/>
    </xf>
    <xf numFmtId="0" fontId="2" fillId="0" borderId="0" xfId="0" quotePrefix="1" applyFont="1"/>
    <xf numFmtId="0" fontId="1" fillId="0" borderId="0" xfId="0" applyFont="1"/>
    <xf numFmtId="0" fontId="2" fillId="0" borderId="0" xfId="0" applyFont="1" applyAlignment="1">
      <alignment vertical="center"/>
    </xf>
    <xf numFmtId="0" fontId="2" fillId="0" borderId="0" xfId="0" applyFont="1" applyAlignment="1">
      <alignment vertical="center" wrapText="1"/>
    </xf>
    <xf numFmtId="0" fontId="2" fillId="0" borderId="0" xfId="0" quotePrefix="1" applyFont="1" applyAlignment="1">
      <alignment vertical="center"/>
    </xf>
    <xf numFmtId="0" fontId="2" fillId="0" borderId="0" xfId="0" quotePrefix="1" applyFont="1" applyAlignment="1">
      <alignment horizontal="left" wrapText="1"/>
    </xf>
    <xf numFmtId="0" fontId="2" fillId="0" borderId="0" xfId="0" applyFont="1" applyAlignment="1">
      <alignment horizontal="center" vertical="center"/>
    </xf>
    <xf numFmtId="0" fontId="31" fillId="5" borderId="0" xfId="0" applyFont="1" applyFill="1" applyAlignment="1">
      <alignment wrapText="1"/>
    </xf>
    <xf numFmtId="0" fontId="13" fillId="0" borderId="4" xfId="0" applyFont="1" applyBorder="1"/>
    <xf numFmtId="0" fontId="15" fillId="0" borderId="6" xfId="0" applyFont="1" applyBorder="1"/>
    <xf numFmtId="0" fontId="13" fillId="0" borderId="5" xfId="0" applyFont="1" applyBorder="1"/>
    <xf numFmtId="14" fontId="0" fillId="0" borderId="0" xfId="0" applyNumberFormat="1"/>
    <xf numFmtId="0" fontId="32" fillId="0" borderId="0" xfId="0" applyFont="1"/>
    <xf numFmtId="0" fontId="0" fillId="0" borderId="1" xfId="0" applyBorder="1"/>
    <xf numFmtId="0" fontId="0" fillId="2" borderId="0" xfId="0" applyFill="1"/>
    <xf numFmtId="14" fontId="1" fillId="0" borderId="1" xfId="0" applyNumberFormat="1" applyFont="1" applyBorder="1" applyAlignment="1">
      <alignment horizontal="center"/>
    </xf>
    <xf numFmtId="14" fontId="1" fillId="0" borderId="0" xfId="0" applyNumberFormat="1" applyFont="1"/>
    <xf numFmtId="0" fontId="0" fillId="0" borderId="1" xfId="0" applyBorder="1" applyAlignment="1">
      <alignment horizontal="center"/>
    </xf>
    <xf numFmtId="14" fontId="0" fillId="0" borderId="1" xfId="0" applyNumberFormat="1" applyBorder="1" applyAlignment="1">
      <alignment horizontal="center"/>
    </xf>
    <xf numFmtId="0" fontId="2" fillId="0" borderId="0" xfId="0" applyFont="1" applyAlignment="1">
      <alignment wrapText="1"/>
    </xf>
    <xf numFmtId="0" fontId="0" fillId="0" borderId="0" xfId="0" applyAlignment="1">
      <alignment wrapText="1"/>
    </xf>
    <xf numFmtId="0" fontId="2" fillId="2" borderId="0" xfId="0" applyFont="1" applyFill="1"/>
    <xf numFmtId="4" fontId="27" fillId="2" borderId="5" xfId="0" applyNumberFormat="1" applyFont="1" applyFill="1" applyBorder="1" applyAlignment="1">
      <alignment horizontal="right" vertical="center"/>
    </xf>
    <xf numFmtId="4" fontId="9" fillId="3" borderId="3" xfId="0" applyNumberFormat="1" applyFont="1" applyFill="1" applyBorder="1" applyAlignment="1">
      <alignment horizontal="right" vertical="center"/>
    </xf>
    <xf numFmtId="40" fontId="9" fillId="9" borderId="3" xfId="0" applyNumberFormat="1" applyFont="1" applyFill="1" applyBorder="1" applyAlignment="1">
      <alignment horizontal="right" vertical="center"/>
    </xf>
    <xf numFmtId="0" fontId="9" fillId="3" borderId="4" xfId="0" applyFont="1" applyFill="1" applyBorder="1" applyAlignment="1">
      <alignment vertical="center"/>
    </xf>
    <xf numFmtId="0" fontId="9" fillId="3" borderId="6" xfId="0" applyFont="1" applyFill="1" applyBorder="1" applyAlignment="1">
      <alignment vertical="center"/>
    </xf>
    <xf numFmtId="0" fontId="9" fillId="3" borderId="7" xfId="0" applyFont="1" applyFill="1" applyBorder="1" applyAlignment="1">
      <alignment vertical="center"/>
    </xf>
    <xf numFmtId="0" fontId="12" fillId="3" borderId="0" xfId="0" applyFont="1" applyFill="1" applyAlignment="1">
      <alignment horizontal="left" vertical="center"/>
    </xf>
    <xf numFmtId="4" fontId="12" fillId="3" borderId="0" xfId="0" applyNumberFormat="1" applyFont="1" applyFill="1" applyAlignment="1">
      <alignment horizontal="right" vertical="center"/>
    </xf>
    <xf numFmtId="4" fontId="27" fillId="3" borderId="3" xfId="0" applyNumberFormat="1" applyFont="1" applyFill="1" applyBorder="1" applyAlignment="1">
      <alignment horizontal="center" vertical="center"/>
    </xf>
    <xf numFmtId="4" fontId="30" fillId="9" borderId="19" xfId="0" applyNumberFormat="1" applyFont="1" applyFill="1" applyBorder="1" applyAlignment="1">
      <alignment horizontal="left" vertical="center" wrapText="1"/>
    </xf>
    <xf numFmtId="0" fontId="12" fillId="3" borderId="2" xfId="0" applyFont="1" applyFill="1" applyBorder="1" applyAlignment="1">
      <alignment horizontal="left" vertical="center"/>
    </xf>
    <xf numFmtId="0" fontId="12" fillId="3" borderId="5" xfId="0" applyFont="1" applyFill="1" applyBorder="1" applyAlignment="1">
      <alignment horizontal="left" vertical="center"/>
    </xf>
    <xf numFmtId="0" fontId="35" fillId="2" borderId="19" xfId="0" applyFont="1" applyFill="1" applyBorder="1" applyAlignment="1">
      <alignment horizontal="left" vertical="center"/>
    </xf>
    <xf numFmtId="164" fontId="8" fillId="0" borderId="0" xfId="0" applyNumberFormat="1" applyFont="1" applyAlignment="1">
      <alignment horizontal="center" vertical="center"/>
    </xf>
    <xf numFmtId="4" fontId="8" fillId="2" borderId="10" xfId="0" applyNumberFormat="1" applyFont="1" applyFill="1" applyBorder="1" applyAlignment="1">
      <alignment horizontal="right" vertical="center"/>
    </xf>
    <xf numFmtId="0" fontId="24" fillId="0" borderId="19" xfId="0" applyFont="1" applyBorder="1" applyAlignment="1">
      <alignment horizontal="center"/>
    </xf>
    <xf numFmtId="164" fontId="10" fillId="0" borderId="0" xfId="0" applyNumberFormat="1" applyFont="1" applyAlignment="1">
      <alignment horizontal="center" vertical="center"/>
    </xf>
    <xf numFmtId="0" fontId="7" fillId="0" borderId="0" xfId="0" applyFont="1" applyAlignment="1">
      <alignment horizontal="center" vertical="center"/>
    </xf>
    <xf numFmtId="0" fontId="18" fillId="3" borderId="0" xfId="0" applyFont="1" applyFill="1" applyAlignment="1">
      <alignment horizontal="center" vertical="center"/>
    </xf>
    <xf numFmtId="0" fontId="11" fillId="3" borderId="2" xfId="0" applyFont="1" applyFill="1" applyBorder="1" applyAlignment="1">
      <alignment horizontal="center" vertical="center"/>
    </xf>
    <xf numFmtId="0" fontId="11" fillId="3" borderId="3" xfId="0" applyFont="1" applyFill="1" applyBorder="1" applyAlignment="1">
      <alignment horizontal="center" vertical="center"/>
    </xf>
    <xf numFmtId="4" fontId="9" fillId="3" borderId="1" xfId="0" applyNumberFormat="1" applyFont="1" applyFill="1" applyBorder="1" applyAlignment="1">
      <alignment horizontal="right" vertical="center"/>
    </xf>
    <xf numFmtId="0" fontId="25" fillId="0" borderId="24" xfId="0" applyFont="1" applyBorder="1" applyAlignment="1">
      <alignment horizontal="center"/>
    </xf>
    <xf numFmtId="4" fontId="9" fillId="3" borderId="26" xfId="0" applyNumberFormat="1" applyFont="1" applyFill="1" applyBorder="1" applyAlignment="1">
      <alignment horizontal="right" vertical="center"/>
    </xf>
    <xf numFmtId="0" fontId="25" fillId="0" borderId="27" xfId="0" applyFont="1" applyBorder="1" applyAlignment="1">
      <alignment horizontal="center"/>
    </xf>
    <xf numFmtId="4" fontId="9" fillId="3" borderId="21" xfId="0" applyNumberFormat="1" applyFont="1" applyFill="1" applyBorder="1" applyAlignment="1">
      <alignment horizontal="right" vertical="center"/>
    </xf>
    <xf numFmtId="0" fontId="25" fillId="0" borderId="22" xfId="0" applyFont="1" applyBorder="1" applyAlignment="1">
      <alignment horizontal="center"/>
    </xf>
    <xf numFmtId="0" fontId="2" fillId="0" borderId="0" xfId="0" applyFont="1" applyAlignment="1">
      <alignment horizontal="left"/>
    </xf>
    <xf numFmtId="0" fontId="19" fillId="3" borderId="0" xfId="0" applyFont="1" applyFill="1" applyAlignment="1">
      <alignment vertical="center"/>
    </xf>
    <xf numFmtId="0" fontId="19" fillId="3" borderId="0" xfId="0" applyFont="1" applyFill="1" applyAlignment="1">
      <alignment horizontal="right" vertical="center"/>
    </xf>
    <xf numFmtId="0" fontId="17" fillId="3" borderId="0" xfId="0" applyFont="1" applyFill="1" applyAlignment="1">
      <alignment vertical="center"/>
    </xf>
    <xf numFmtId="0" fontId="20" fillId="3" borderId="0" xfId="0" applyFont="1" applyFill="1" applyAlignment="1">
      <alignment vertical="center"/>
    </xf>
    <xf numFmtId="0" fontId="7" fillId="8" borderId="0" xfId="0" applyFont="1" applyFill="1" applyAlignment="1">
      <alignment horizontal="center" vertical="center"/>
    </xf>
    <xf numFmtId="0" fontId="6" fillId="8" borderId="0" xfId="0" quotePrefix="1" applyFont="1" applyFill="1" applyAlignment="1">
      <alignment horizontal="left"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4" fontId="8" fillId="3" borderId="2" xfId="0" applyNumberFormat="1" applyFont="1" applyFill="1" applyBorder="1" applyAlignment="1">
      <alignment horizontal="center" vertical="center"/>
    </xf>
    <xf numFmtId="49" fontId="8" fillId="3" borderId="3" xfId="0" applyNumberFormat="1" applyFont="1" applyFill="1" applyBorder="1" applyAlignment="1">
      <alignment horizontal="center" vertical="center" wrapText="1"/>
    </xf>
    <xf numFmtId="0" fontId="8" fillId="3" borderId="3" xfId="0" applyFont="1" applyFill="1" applyBorder="1" applyAlignment="1">
      <alignment horizontal="center" vertical="center" wrapText="1"/>
    </xf>
    <xf numFmtId="0" fontId="0" fillId="9" borderId="0" xfId="0" applyFill="1"/>
    <xf numFmtId="4" fontId="9" fillId="9" borderId="3" xfId="0" applyNumberFormat="1" applyFont="1" applyFill="1" applyBorder="1" applyAlignment="1">
      <alignment horizontal="right" vertical="center"/>
    </xf>
    <xf numFmtId="4" fontId="9" fillId="9" borderId="5" xfId="0" applyNumberFormat="1" applyFont="1" applyFill="1" applyBorder="1" applyAlignment="1">
      <alignment horizontal="right" vertical="center"/>
    </xf>
    <xf numFmtId="40" fontId="9" fillId="9" borderId="5" xfId="0" applyNumberFormat="1" applyFont="1" applyFill="1" applyBorder="1" applyAlignment="1">
      <alignment horizontal="right" vertical="center"/>
    </xf>
    <xf numFmtId="0" fontId="9" fillId="9" borderId="4" xfId="0" applyFont="1" applyFill="1" applyBorder="1" applyAlignment="1">
      <alignment vertical="center"/>
    </xf>
    <xf numFmtId="0" fontId="9" fillId="9" borderId="6" xfId="0" applyFont="1" applyFill="1" applyBorder="1" applyAlignment="1">
      <alignment vertical="center"/>
    </xf>
    <xf numFmtId="0" fontId="9" fillId="9" borderId="0" xfId="0" applyFont="1" applyFill="1" applyAlignment="1">
      <alignment horizontal="left" vertical="center"/>
    </xf>
    <xf numFmtId="4" fontId="9" fillId="9" borderId="0" xfId="0" applyNumberFormat="1" applyFont="1" applyFill="1" applyAlignment="1">
      <alignment horizontal="right" vertical="center"/>
    </xf>
    <xf numFmtId="4" fontId="30" fillId="9" borderId="5" xfId="0" applyNumberFormat="1" applyFont="1" applyFill="1" applyBorder="1" applyAlignment="1">
      <alignment horizontal="left" vertical="center" wrapText="1"/>
    </xf>
    <xf numFmtId="4" fontId="27" fillId="9" borderId="5" xfId="0" applyNumberFormat="1" applyFont="1" applyFill="1" applyBorder="1" applyAlignment="1">
      <alignment horizontal="center" vertical="center"/>
    </xf>
    <xf numFmtId="0" fontId="1" fillId="9" borderId="0" xfId="0" applyFont="1" applyFill="1"/>
    <xf numFmtId="0" fontId="12" fillId="9" borderId="2" xfId="0" applyFont="1" applyFill="1" applyBorder="1" applyAlignment="1">
      <alignment horizontal="left" vertical="center"/>
    </xf>
    <xf numFmtId="4" fontId="12" fillId="9" borderId="3" xfId="0" applyNumberFormat="1" applyFont="1" applyFill="1" applyBorder="1" applyAlignment="1">
      <alignment horizontal="right" vertical="center"/>
    </xf>
    <xf numFmtId="0" fontId="12" fillId="9" borderId="5" xfId="0" applyFont="1" applyFill="1" applyBorder="1" applyAlignment="1">
      <alignment horizontal="left" vertical="center"/>
    </xf>
    <xf numFmtId="4" fontId="12" fillId="9" borderId="5" xfId="0" applyNumberFormat="1" applyFont="1" applyFill="1" applyBorder="1" applyAlignment="1">
      <alignment horizontal="right" vertical="center"/>
    </xf>
    <xf numFmtId="0" fontId="28" fillId="9" borderId="17" xfId="0" quotePrefix="1" applyFont="1" applyFill="1" applyBorder="1" applyAlignment="1">
      <alignment horizontal="center" vertical="center" wrapText="1"/>
    </xf>
    <xf numFmtId="0" fontId="26" fillId="9" borderId="3" xfId="0" applyFont="1" applyFill="1" applyBorder="1" applyAlignment="1">
      <alignment horizontal="center" vertical="center"/>
    </xf>
    <xf numFmtId="0" fontId="23" fillId="9" borderId="13" xfId="0" applyFont="1" applyFill="1" applyBorder="1" applyAlignment="1">
      <alignment horizontal="center"/>
    </xf>
    <xf numFmtId="0" fontId="23" fillId="9" borderId="1" xfId="0" applyFont="1" applyFill="1" applyBorder="1" applyAlignment="1">
      <alignment horizontal="center"/>
    </xf>
    <xf numFmtId="0" fontId="23" fillId="9" borderId="9" xfId="0" applyFont="1" applyFill="1" applyBorder="1" applyAlignment="1">
      <alignment horizontal="center"/>
    </xf>
    <xf numFmtId="0" fontId="22" fillId="9" borderId="13" xfId="0" quotePrefix="1" applyFont="1" applyFill="1" applyBorder="1" applyAlignment="1">
      <alignment horizontal="left" vertical="center" wrapText="1"/>
    </xf>
    <xf numFmtId="0" fontId="22" fillId="9" borderId="1" xfId="0" quotePrefix="1" applyFont="1" applyFill="1" applyBorder="1" applyAlignment="1">
      <alignment horizontal="left" vertical="center" wrapText="1"/>
    </xf>
    <xf numFmtId="0" fontId="22" fillId="9" borderId="9" xfId="0" quotePrefix="1" applyFont="1" applyFill="1" applyBorder="1" applyAlignment="1">
      <alignment horizontal="left" vertical="center" wrapText="1"/>
    </xf>
    <xf numFmtId="0" fontId="19" fillId="9" borderId="0" xfId="0" applyFont="1" applyFill="1" applyAlignment="1">
      <alignment horizontal="right" vertical="center"/>
    </xf>
    <xf numFmtId="0" fontId="17" fillId="9" borderId="0" xfId="0" applyFont="1" applyFill="1" applyAlignment="1">
      <alignment vertical="center"/>
    </xf>
    <xf numFmtId="0" fontId="20" fillId="9" borderId="0" xfId="0" applyFont="1" applyFill="1" applyAlignment="1">
      <alignment vertical="center"/>
    </xf>
    <xf numFmtId="0" fontId="6" fillId="9" borderId="0" xfId="0" applyFont="1" applyFill="1" applyAlignment="1">
      <alignment vertical="center"/>
    </xf>
    <xf numFmtId="0" fontId="0" fillId="9" borderId="0" xfId="0" applyFill="1" applyAlignment="1">
      <alignment wrapText="1"/>
    </xf>
    <xf numFmtId="0" fontId="13" fillId="9" borderId="0" xfId="0" applyFont="1" applyFill="1"/>
    <xf numFmtId="0" fontId="21" fillId="9" borderId="14" xfId="0" applyFont="1" applyFill="1" applyBorder="1" applyAlignment="1">
      <alignment horizontal="center" vertical="center" wrapText="1"/>
    </xf>
    <xf numFmtId="0" fontId="21" fillId="9" borderId="15" xfId="0" applyFont="1" applyFill="1" applyBorder="1" applyAlignment="1">
      <alignment horizontal="center" vertical="center" wrapText="1"/>
    </xf>
    <xf numFmtId="0" fontId="21" fillId="9" borderId="7" xfId="0" applyFont="1" applyFill="1" applyBorder="1" applyAlignment="1">
      <alignment horizontal="center" vertical="center" wrapText="1"/>
    </xf>
    <xf numFmtId="2" fontId="0" fillId="0" borderId="0" xfId="0" applyNumberFormat="1"/>
    <xf numFmtId="4" fontId="0" fillId="0" borderId="0" xfId="0" applyNumberFormat="1" applyAlignment="1">
      <alignment horizontal="center"/>
    </xf>
    <xf numFmtId="0" fontId="33" fillId="0" borderId="0" xfId="0" applyFont="1" applyAlignment="1">
      <alignment wrapText="1"/>
    </xf>
    <xf numFmtId="0" fontId="28" fillId="0" borderId="24" xfId="0" applyFont="1" applyBorder="1" applyAlignment="1">
      <alignment horizontal="center"/>
    </xf>
    <xf numFmtId="0" fontId="34" fillId="0" borderId="0" xfId="0" applyFont="1"/>
    <xf numFmtId="0" fontId="33" fillId="0" borderId="0" xfId="0" applyFont="1"/>
    <xf numFmtId="0" fontId="28" fillId="0" borderId="28" xfId="0" applyFont="1" applyBorder="1" applyAlignment="1">
      <alignment horizontal="center"/>
    </xf>
    <xf numFmtId="0" fontId="27" fillId="3" borderId="2" xfId="0" applyFont="1" applyFill="1" applyBorder="1" applyAlignment="1">
      <alignment horizontal="center" vertical="center"/>
    </xf>
    <xf numFmtId="0" fontId="27" fillId="3" borderId="2" xfId="0" applyFont="1" applyFill="1" applyBorder="1" applyAlignment="1">
      <alignment horizontal="center" vertical="center" wrapText="1"/>
    </xf>
    <xf numFmtId="0" fontId="27" fillId="3" borderId="3" xfId="0" applyFont="1" applyFill="1" applyBorder="1" applyAlignment="1">
      <alignment horizontal="center" vertical="center"/>
    </xf>
    <xf numFmtId="4" fontId="27" fillId="3" borderId="2" xfId="0" applyNumberFormat="1" applyFont="1" applyFill="1" applyBorder="1" applyAlignment="1">
      <alignment horizontal="center" vertical="center"/>
    </xf>
    <xf numFmtId="0" fontId="27" fillId="3" borderId="3" xfId="0" applyFont="1" applyFill="1" applyBorder="1" applyAlignment="1">
      <alignment horizontal="center" vertical="center" wrapText="1"/>
    </xf>
    <xf numFmtId="0" fontId="14" fillId="0" borderId="4" xfId="0" quotePrefix="1" applyFont="1" applyBorder="1" applyAlignment="1">
      <alignment horizontal="center"/>
    </xf>
    <xf numFmtId="0" fontId="14" fillId="0" borderId="6" xfId="0" quotePrefix="1" applyFont="1" applyBorder="1" applyAlignment="1">
      <alignment horizontal="center"/>
    </xf>
    <xf numFmtId="0" fontId="14" fillId="0" borderId="7" xfId="0" quotePrefix="1" applyFont="1" applyBorder="1" applyAlignment="1">
      <alignment horizontal="center"/>
    </xf>
    <xf numFmtId="0" fontId="33" fillId="0" borderId="0" xfId="0" quotePrefix="1" applyFont="1" applyAlignment="1">
      <alignment horizontal="left" vertical="center" wrapText="1"/>
    </xf>
    <xf numFmtId="0" fontId="7" fillId="8" borderId="0" xfId="0" applyFont="1" applyFill="1" applyAlignment="1">
      <alignment horizontal="center" vertical="center"/>
    </xf>
    <xf numFmtId="0" fontId="26" fillId="3" borderId="4" xfId="0" applyFont="1" applyFill="1" applyBorder="1" applyAlignment="1">
      <alignment horizontal="center" vertical="center"/>
    </xf>
    <xf numFmtId="0" fontId="26" fillId="3" borderId="6" xfId="0" applyFont="1" applyFill="1" applyBorder="1" applyAlignment="1">
      <alignment horizontal="center" vertical="center"/>
    </xf>
    <xf numFmtId="0" fontId="26" fillId="3" borderId="7" xfId="0" applyFont="1" applyFill="1" applyBorder="1" applyAlignment="1">
      <alignment horizontal="center" vertical="center"/>
    </xf>
    <xf numFmtId="0" fontId="9" fillId="3" borderId="4" xfId="0" applyFont="1" applyFill="1" applyBorder="1" applyAlignment="1">
      <alignment vertical="center"/>
    </xf>
    <xf numFmtId="0" fontId="9" fillId="3" borderId="6" xfId="0" applyFont="1" applyFill="1" applyBorder="1" applyAlignment="1">
      <alignment vertical="center"/>
    </xf>
    <xf numFmtId="0" fontId="9" fillId="3" borderId="7" xfId="0" applyFont="1" applyFill="1" applyBorder="1" applyAlignment="1">
      <alignment vertical="center"/>
    </xf>
    <xf numFmtId="0" fontId="19" fillId="3" borderId="0" xfId="0" applyFont="1" applyFill="1" applyAlignment="1">
      <alignment horizontal="right" vertical="center" wrapText="1"/>
    </xf>
    <xf numFmtId="0" fontId="20" fillId="3" borderId="0" xfId="0" applyFont="1" applyFill="1" applyAlignment="1">
      <alignment horizontal="right" vertical="center" wrapText="1"/>
    </xf>
    <xf numFmtId="0" fontId="37" fillId="5" borderId="11" xfId="0" applyFont="1" applyFill="1" applyBorder="1" applyAlignment="1">
      <alignment horizontal="center"/>
    </xf>
    <xf numFmtId="0" fontId="27" fillId="2" borderId="10" xfId="0" applyFont="1" applyFill="1" applyBorder="1" applyAlignment="1">
      <alignment vertical="center"/>
    </xf>
    <xf numFmtId="0" fontId="27" fillId="2" borderId="11" xfId="0" applyFont="1" applyFill="1" applyBorder="1" applyAlignment="1">
      <alignment vertical="center"/>
    </xf>
    <xf numFmtId="0" fontId="27" fillId="2" borderId="12" xfId="0" applyFont="1" applyFill="1" applyBorder="1" applyAlignment="1">
      <alignment vertical="center"/>
    </xf>
    <xf numFmtId="0" fontId="11" fillId="3" borderId="4"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7" xfId="0" applyFont="1" applyFill="1" applyBorder="1" applyAlignment="1">
      <alignment horizontal="center" vertical="center"/>
    </xf>
    <xf numFmtId="0" fontId="36" fillId="5" borderId="4" xfId="0" applyFont="1" applyFill="1" applyBorder="1" applyAlignment="1" applyProtection="1">
      <alignment horizontal="left" vertical="center" wrapText="1"/>
      <protection locked="0"/>
    </xf>
    <xf numFmtId="0" fontId="36" fillId="5" borderId="6" xfId="0" applyFont="1" applyFill="1" applyBorder="1" applyAlignment="1" applyProtection="1">
      <alignment horizontal="left" vertical="center" wrapText="1"/>
      <protection locked="0"/>
    </xf>
    <xf numFmtId="0" fontId="36" fillId="5" borderId="7" xfId="0" applyFont="1" applyFill="1" applyBorder="1" applyAlignment="1" applyProtection="1">
      <alignment horizontal="left" vertical="center" wrapText="1"/>
      <protection locked="0"/>
    </xf>
    <xf numFmtId="0" fontId="27" fillId="2" borderId="4" xfId="0" applyFont="1" applyFill="1" applyBorder="1" applyAlignment="1">
      <alignment vertical="center"/>
    </xf>
    <xf numFmtId="0" fontId="27" fillId="2" borderId="6" xfId="0" applyFont="1" applyFill="1" applyBorder="1" applyAlignment="1">
      <alignment vertical="center"/>
    </xf>
    <xf numFmtId="0" fontId="27" fillId="2" borderId="7" xfId="0" applyFont="1" applyFill="1" applyBorder="1" applyAlignment="1">
      <alignment vertical="center"/>
    </xf>
    <xf numFmtId="0" fontId="29" fillId="8" borderId="0" xfId="0" applyFont="1" applyFill="1" applyAlignment="1">
      <alignment horizontal="center" vertical="center"/>
    </xf>
    <xf numFmtId="0" fontId="9" fillId="9" borderId="4" xfId="0" applyFont="1" applyFill="1" applyBorder="1" applyAlignment="1">
      <alignment vertical="center"/>
    </xf>
    <xf numFmtId="0" fontId="9" fillId="9" borderId="7" xfId="0" applyFont="1" applyFill="1" applyBorder="1" applyAlignment="1">
      <alignment vertical="center"/>
    </xf>
    <xf numFmtId="0" fontId="26" fillId="9" borderId="4" xfId="0" applyFont="1" applyFill="1" applyBorder="1" applyAlignment="1">
      <alignment horizontal="center" vertical="center"/>
    </xf>
    <xf numFmtId="0" fontId="26" fillId="9" borderId="7" xfId="0" applyFont="1" applyFill="1" applyBorder="1" applyAlignment="1">
      <alignment horizontal="center" vertical="center"/>
    </xf>
    <xf numFmtId="0" fontId="26" fillId="9" borderId="4" xfId="0" applyFont="1" applyFill="1" applyBorder="1" applyAlignment="1">
      <alignment vertical="center"/>
    </xf>
    <xf numFmtId="0" fontId="26" fillId="9" borderId="7" xfId="0" applyFont="1" applyFill="1" applyBorder="1" applyAlignment="1">
      <alignment vertical="center"/>
    </xf>
    <xf numFmtId="4" fontId="12" fillId="5" borderId="4" xfId="0" applyNumberFormat="1" applyFont="1" applyFill="1" applyBorder="1" applyAlignment="1" applyProtection="1">
      <alignment horizontal="center" vertical="center"/>
      <protection locked="0"/>
    </xf>
    <xf numFmtId="4" fontId="12" fillId="5" borderId="7" xfId="0" applyNumberFormat="1" applyFont="1" applyFill="1" applyBorder="1" applyAlignment="1" applyProtection="1">
      <alignment horizontal="center" vertical="center"/>
      <protection locked="0"/>
    </xf>
    <xf numFmtId="0" fontId="9" fillId="9" borderId="4" xfId="0" applyFont="1" applyFill="1" applyBorder="1" applyAlignment="1">
      <alignment horizontal="left" vertical="center"/>
    </xf>
    <xf numFmtId="0" fontId="9" fillId="9" borderId="6" xfId="0" applyFont="1" applyFill="1" applyBorder="1" applyAlignment="1">
      <alignment horizontal="left" vertical="center"/>
    </xf>
    <xf numFmtId="0" fontId="9" fillId="9" borderId="7" xfId="0" applyFont="1" applyFill="1" applyBorder="1" applyAlignment="1">
      <alignment horizontal="left" vertical="center"/>
    </xf>
    <xf numFmtId="0" fontId="26" fillId="9" borderId="0" xfId="0" applyFont="1" applyFill="1" applyAlignment="1">
      <alignment vertical="center"/>
    </xf>
    <xf numFmtId="0" fontId="17" fillId="9" borderId="0" xfId="0" applyFont="1" applyFill="1" applyAlignment="1">
      <alignment horizontal="center" vertical="center"/>
    </xf>
    <xf numFmtId="0" fontId="20" fillId="9" borderId="0" xfId="0" applyFont="1" applyFill="1" applyAlignment="1">
      <alignment horizontal="right" vertical="center"/>
    </xf>
    <xf numFmtId="0" fontId="19" fillId="9" borderId="0" xfId="0" applyFont="1" applyFill="1" applyAlignment="1">
      <alignment horizontal="left" vertical="center"/>
    </xf>
    <xf numFmtId="0" fontId="28" fillId="9" borderId="4" xfId="0" quotePrefix="1" applyFont="1" applyFill="1" applyBorder="1" applyAlignment="1">
      <alignment vertical="center" wrapText="1"/>
    </xf>
    <xf numFmtId="0" fontId="28" fillId="9" borderId="6" xfId="0" quotePrefix="1" applyFont="1" applyFill="1" applyBorder="1" applyAlignment="1">
      <alignment vertical="center" wrapText="1"/>
    </xf>
    <xf numFmtId="0" fontId="28" fillId="9" borderId="16" xfId="0" quotePrefix="1" applyFont="1" applyFill="1" applyBorder="1" applyAlignment="1">
      <alignment vertical="center" wrapText="1"/>
    </xf>
    <xf numFmtId="0" fontId="38" fillId="8" borderId="0" xfId="0" applyFont="1" applyFill="1" applyAlignment="1">
      <alignment horizontal="center" vertical="center" wrapText="1"/>
    </xf>
    <xf numFmtId="0" fontId="20" fillId="9" borderId="0" xfId="0" applyFont="1" applyFill="1" applyAlignment="1">
      <alignment horizontal="left" vertical="center" wrapText="1"/>
    </xf>
    <xf numFmtId="0" fontId="31" fillId="5" borderId="0" xfId="0" applyFont="1" applyFill="1" applyAlignment="1">
      <alignment horizontal="center"/>
    </xf>
    <xf numFmtId="0" fontId="38" fillId="8" borderId="29" xfId="0" applyFont="1" applyFill="1" applyBorder="1" applyAlignment="1">
      <alignment horizontal="center" vertical="center" wrapText="1"/>
    </xf>
    <xf numFmtId="0" fontId="13" fillId="0" borderId="1" xfId="0" applyFont="1" applyBorder="1" applyAlignment="1">
      <alignment horizontal="center"/>
    </xf>
    <xf numFmtId="0" fontId="31" fillId="5" borderId="1" xfId="0" applyFont="1" applyFill="1" applyBorder="1" applyAlignment="1">
      <alignment horizontal="center"/>
    </xf>
    <xf numFmtId="0" fontId="2" fillId="4" borderId="8" xfId="0" applyFont="1" applyFill="1" applyBorder="1" applyAlignment="1">
      <alignment horizontal="center"/>
    </xf>
    <xf numFmtId="0" fontId="2" fillId="4" borderId="0" xfId="0" applyFont="1" applyFill="1" applyAlignment="1">
      <alignment horizontal="center"/>
    </xf>
    <xf numFmtId="0" fontId="2" fillId="4" borderId="9" xfId="0" applyFont="1" applyFill="1" applyBorder="1" applyAlignment="1">
      <alignment horizontal="center"/>
    </xf>
  </cellXfs>
  <cellStyles count="2">
    <cellStyle name="Comma" xfId="1" builtinId="3"/>
    <cellStyle name="Normal" xfId="0" builtinId="0"/>
  </cellStyles>
  <dxfs count="23">
    <dxf>
      <fill>
        <patternFill>
          <bgColor rgb="FFFFFF00"/>
        </patternFill>
      </fill>
    </dxf>
    <dxf>
      <font>
        <b val="0"/>
        <i val="0"/>
      </font>
      <fill>
        <patternFill>
          <fgColor rgb="FFFFFF00"/>
          <bgColor rgb="FFFFFF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ont>
        <b val="0"/>
        <i val="0"/>
      </font>
      <fill>
        <patternFill>
          <fgColor rgb="FFFFFF00"/>
          <bgColor rgb="FFFFFF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fgColor theme="0" tint="-4.9989318521683403E-2"/>
        </patternFill>
      </fill>
    </dxf>
    <dxf>
      <font>
        <color rgb="FF9C0006"/>
      </font>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468086</xdr:colOff>
      <xdr:row>8</xdr:row>
      <xdr:rowOff>76200</xdr:rowOff>
    </xdr:from>
    <xdr:to>
      <xdr:col>14</xdr:col>
      <xdr:colOff>457200</xdr:colOff>
      <xdr:row>28</xdr:row>
      <xdr:rowOff>27233</xdr:rowOff>
    </xdr:to>
    <xdr:pic>
      <xdr:nvPicPr>
        <xdr:cNvPr id="4" name="Picture 3">
          <a:extLst>
            <a:ext uri="{FF2B5EF4-FFF2-40B4-BE49-F238E27FC236}">
              <a16:creationId xmlns:a16="http://schemas.microsoft.com/office/drawing/2014/main" id="{7AB29488-46EB-1B05-C5A3-FDDA12390E96}"/>
            </a:ext>
          </a:extLst>
        </xdr:cNvPr>
        <xdr:cNvPicPr>
          <a:picLocks noChangeAspect="1"/>
        </xdr:cNvPicPr>
      </xdr:nvPicPr>
      <xdr:blipFill>
        <a:blip xmlns:r="http://schemas.openxmlformats.org/officeDocument/2006/relationships" r:embed="rId1"/>
        <a:stretch>
          <a:fillRect/>
        </a:stretch>
      </xdr:blipFill>
      <xdr:spPr>
        <a:xfrm>
          <a:off x="10809515" y="2383971"/>
          <a:ext cx="7097485" cy="39460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C493A-679E-4267-94C4-B997CA0F5405}">
  <sheetPr codeName="Sheet1">
    <pageSetUpPr fitToPage="1"/>
  </sheetPr>
  <dimension ref="B1:G30"/>
  <sheetViews>
    <sheetView showGridLines="0" tabSelected="1" topLeftCell="A2" zoomScale="80" zoomScaleNormal="80" workbookViewId="0">
      <pane xSplit="3" ySplit="3" topLeftCell="D5" activePane="bottomRight" state="frozen"/>
      <selection pane="topRight" activeCell="D2" sqref="D2"/>
      <selection pane="bottomLeft" activeCell="A5" sqref="A5"/>
      <selection pane="bottomRight" activeCell="D5" sqref="D5"/>
    </sheetView>
  </sheetViews>
  <sheetFormatPr defaultColWidth="8.7109375" defaultRowHeight="15" x14ac:dyDescent="0.25"/>
  <cols>
    <col min="1" max="1" width="3.140625" customWidth="1"/>
    <col min="2" max="2" width="46.140625" customWidth="1"/>
    <col min="3" max="3" width="1.7109375" customWidth="1"/>
    <col min="4" max="4" width="63" customWidth="1"/>
    <col min="5" max="5" width="10.28515625" customWidth="1"/>
    <col min="6" max="6" width="44.140625" customWidth="1"/>
    <col min="7" max="7" width="50.140625" customWidth="1"/>
  </cols>
  <sheetData>
    <row r="1" spans="2:7" ht="7.15" customHeight="1" thickBot="1" x14ac:dyDescent="0.3"/>
    <row r="2" spans="2:7" ht="27" thickBot="1" x14ac:dyDescent="0.45">
      <c r="B2" s="153" t="s">
        <v>0</v>
      </c>
      <c r="C2" s="154"/>
      <c r="D2" s="155"/>
    </row>
    <row r="3" spans="2:7" ht="52.5" customHeight="1" thickBot="1" x14ac:dyDescent="0.35">
      <c r="B3" s="156" t="s">
        <v>1</v>
      </c>
      <c r="C3" s="156"/>
      <c r="D3" s="156"/>
      <c r="F3" s="55" t="s">
        <v>2</v>
      </c>
    </row>
    <row r="4" spans="2:7" ht="19.5" thickBot="1" x14ac:dyDescent="0.35">
      <c r="B4" s="56" t="s">
        <v>3</v>
      </c>
      <c r="C4" s="57"/>
      <c r="D4" s="58" t="s">
        <v>4</v>
      </c>
      <c r="F4" s="58" t="s">
        <v>5</v>
      </c>
    </row>
    <row r="5" spans="2:7" ht="30.75" thickBot="1" x14ac:dyDescent="0.3">
      <c r="B5" s="50" t="s">
        <v>6</v>
      </c>
      <c r="C5" s="50" t="s">
        <v>7</v>
      </c>
      <c r="D5" s="3" t="s">
        <v>8</v>
      </c>
      <c r="F5" s="43" t="s">
        <v>9</v>
      </c>
      <c r="G5" s="44"/>
    </row>
    <row r="6" spans="2:7" x14ac:dyDescent="0.25">
      <c r="B6" s="48" t="s">
        <v>10</v>
      </c>
      <c r="C6" s="36" t="s">
        <v>7</v>
      </c>
      <c r="D6" s="1"/>
      <c r="E6" s="36"/>
      <c r="F6" s="45"/>
    </row>
    <row r="7" spans="2:7" x14ac:dyDescent="0.25">
      <c r="B7" s="48" t="s">
        <v>11</v>
      </c>
      <c r="C7" s="36" t="s">
        <v>7</v>
      </c>
      <c r="D7" s="2"/>
      <c r="E7" s="46"/>
      <c r="F7" s="45"/>
    </row>
    <row r="8" spans="2:7" x14ac:dyDescent="0.25">
      <c r="B8" s="48" t="s">
        <v>12</v>
      </c>
      <c r="C8" s="36" t="s">
        <v>7</v>
      </c>
      <c r="D8" s="2"/>
      <c r="E8" s="46"/>
      <c r="F8" s="45"/>
    </row>
    <row r="9" spans="2:7" ht="15.75" thickBot="1" x14ac:dyDescent="0.3">
      <c r="B9" s="48" t="s">
        <v>13</v>
      </c>
      <c r="C9" s="36" t="s">
        <v>7</v>
      </c>
      <c r="D9" s="1"/>
      <c r="E9" s="36"/>
    </row>
    <row r="10" spans="2:7" ht="41.25" customHeight="1" thickBot="1" x14ac:dyDescent="0.3">
      <c r="B10" s="51" t="s">
        <v>14</v>
      </c>
      <c r="C10" s="50" t="s">
        <v>7</v>
      </c>
      <c r="D10" s="3" t="s">
        <v>40</v>
      </c>
      <c r="E10" s="36"/>
      <c r="F10" s="47" t="str" cm="1">
        <f t="array" ref="F10">_xlfn.IFS(D10="Select SOW Type"," ", D10="Time &amp; Material","For T&amp;M, Fill 'Rate Table'",D10="Fixed Bid - Team as a Service (TaaS)","For FB - Team as a Service (TaaS), Fill 'FB-TaaS_Periodic_Table' &amp; 'FB-Transparency_ Table'")</f>
        <v xml:space="preserve"> </v>
      </c>
    </row>
    <row r="11" spans="2:7" ht="31.9" customHeight="1" thickBot="1" x14ac:dyDescent="0.3">
      <c r="B11" s="52" t="s">
        <v>16</v>
      </c>
      <c r="C11" s="50" t="s">
        <v>7</v>
      </c>
      <c r="D11" s="3" t="s">
        <v>17</v>
      </c>
      <c r="E11" s="36"/>
      <c r="F11" s="38" t="s">
        <v>18</v>
      </c>
    </row>
    <row r="12" spans="2:7" ht="17.649999999999999" customHeight="1" x14ac:dyDescent="0.25">
      <c r="B12" s="36" t="s">
        <v>19</v>
      </c>
      <c r="C12" s="36" t="s">
        <v>7</v>
      </c>
      <c r="D12" s="26">
        <v>44919</v>
      </c>
      <c r="E12" s="36"/>
      <c r="F12" s="48"/>
    </row>
    <row r="13" spans="2:7" x14ac:dyDescent="0.25">
      <c r="B13" s="36" t="s">
        <v>20</v>
      </c>
      <c r="C13" s="36" t="s">
        <v>7</v>
      </c>
      <c r="D13" s="26">
        <v>45282</v>
      </c>
      <c r="E13" s="36"/>
    </row>
    <row r="14" spans="2:7" ht="15.75" thickBot="1" x14ac:dyDescent="0.3">
      <c r="B14" s="48" t="s">
        <v>21</v>
      </c>
      <c r="C14" s="36" t="s">
        <v>7</v>
      </c>
      <c r="D14" s="1"/>
      <c r="E14" s="36"/>
    </row>
    <row r="15" spans="2:7" ht="28.5" customHeight="1" thickBot="1" x14ac:dyDescent="0.3">
      <c r="B15" s="53" t="s">
        <v>22</v>
      </c>
      <c r="C15" s="36" t="s">
        <v>7</v>
      </c>
      <c r="D15" s="1" t="s">
        <v>23</v>
      </c>
      <c r="E15" s="36"/>
      <c r="F15" s="37" t="str">
        <f>IF(AND(D15="Yes",D10="Time &amp; Material"),"Fill Amendment values in Rate Table",
IF(AND(D15="Yes",D10="Fixed Bid- Periodic"),"Fill Amendment values in FB-Milestone_Periodic_Table",
IF(AND(D15="Yes",D10="Fixed Bid- Milestone"),"Fill Amendment values in FB-Milestone_Periodic_Table",
IF(D15="No","",
IF(D15="Select (Y/N)","",
IF(D10="Select SOW Type","Select the SOW Type"))))))</f>
        <v/>
      </c>
    </row>
    <row r="16" spans="2:7" ht="30" customHeight="1" thickBot="1" x14ac:dyDescent="0.3">
      <c r="B16" s="48" t="s">
        <v>24</v>
      </c>
      <c r="C16" s="36" t="s">
        <v>7</v>
      </c>
      <c r="D16" s="1"/>
      <c r="E16" s="36"/>
      <c r="F16" s="43" t="str" cm="1">
        <f t="array" ref="F16">_xlfn.IFS(D15 = "Select (Y/N)", "",D15="Yes","Please Mention CAFAE#",D15="No", "Since this is not an Amendment, No inputs are required for this Field")</f>
        <v/>
      </c>
      <c r="G16" s="49"/>
    </row>
    <row r="17" spans="2:7" ht="50.65" customHeight="1" thickBot="1" x14ac:dyDescent="0.3">
      <c r="B17" s="52" t="s">
        <v>25</v>
      </c>
      <c r="C17" s="50" t="s">
        <v>7</v>
      </c>
      <c r="D17" s="25" t="s">
        <v>26</v>
      </c>
      <c r="E17" s="36"/>
      <c r="F17" s="47" t="str" cm="1">
        <f t="array" ref="F17">_xlfn.IFS(D15 = "Select (Y/N)", "",D15="Yes","Select Reasons for Amendment",D15="No", "Since this is not an Amendment, No inputs are required for this Field")</f>
        <v/>
      </c>
      <c r="G17" s="49"/>
    </row>
    <row r="18" spans="2:7" ht="135.94999999999999" customHeight="1" thickBot="1" x14ac:dyDescent="0.3">
      <c r="B18" s="39" t="s">
        <v>27</v>
      </c>
      <c r="C18" s="54" t="s">
        <v>7</v>
      </c>
      <c r="D18" s="25"/>
      <c r="E18" s="36"/>
    </row>
    <row r="19" spans="2:7" ht="32.450000000000003" customHeight="1" thickBot="1" x14ac:dyDescent="0.3">
      <c r="B19" s="41" t="s">
        <v>28</v>
      </c>
      <c r="C19" s="36"/>
      <c r="D19" s="36"/>
      <c r="E19" s="36"/>
      <c r="F19" s="42" t="s">
        <v>29</v>
      </c>
    </row>
    <row r="20" spans="2:7" x14ac:dyDescent="0.25">
      <c r="B20" s="36" t="s">
        <v>30</v>
      </c>
      <c r="C20" s="36" t="s">
        <v>7</v>
      </c>
      <c r="D20" s="1"/>
      <c r="E20" s="36"/>
    </row>
    <row r="21" spans="2:7" x14ac:dyDescent="0.25">
      <c r="B21" s="36" t="s">
        <v>31</v>
      </c>
      <c r="C21" s="36" t="s">
        <v>7</v>
      </c>
      <c r="D21" s="1"/>
      <c r="E21" s="36"/>
    </row>
    <row r="22" spans="2:7" x14ac:dyDescent="0.25">
      <c r="B22" s="41" t="s">
        <v>32</v>
      </c>
      <c r="C22" s="36"/>
      <c r="D22" s="36"/>
      <c r="E22" s="36"/>
    </row>
    <row r="23" spans="2:7" x14ac:dyDescent="0.25">
      <c r="B23" s="36" t="s">
        <v>30</v>
      </c>
      <c r="C23" s="36" t="s">
        <v>7</v>
      </c>
      <c r="D23" s="1"/>
      <c r="E23" s="36"/>
    </row>
    <row r="24" spans="2:7" x14ac:dyDescent="0.25">
      <c r="B24" s="36" t="s">
        <v>31</v>
      </c>
      <c r="C24" s="36" t="s">
        <v>7</v>
      </c>
      <c r="D24" s="1"/>
      <c r="E24" s="36"/>
    </row>
    <row r="25" spans="2:7" ht="30" x14ac:dyDescent="0.25">
      <c r="B25" s="39" t="s">
        <v>33</v>
      </c>
      <c r="C25" s="36" t="s">
        <v>7</v>
      </c>
      <c r="D25" s="1" t="s">
        <v>55</v>
      </c>
      <c r="E25" s="36"/>
    </row>
    <row r="26" spans="2:7" ht="30.75" thickBot="1" x14ac:dyDescent="0.3">
      <c r="B26" s="40" t="s">
        <v>34</v>
      </c>
      <c r="C26" s="36" t="s">
        <v>7</v>
      </c>
      <c r="D26" s="1" t="s">
        <v>23</v>
      </c>
      <c r="E26" s="36"/>
    </row>
    <row r="27" spans="2:7" ht="39" customHeight="1" thickBot="1" x14ac:dyDescent="0.3">
      <c r="B27" s="40" t="s">
        <v>35</v>
      </c>
      <c r="C27" s="36" t="s">
        <v>7</v>
      </c>
      <c r="D27" s="1" t="s">
        <v>23</v>
      </c>
      <c r="E27" s="36"/>
      <c r="F27" s="37" t="str">
        <f>IF(D27="Yes","Please mention below, if the Subcontractor has been approved by AMEX?", "")</f>
        <v/>
      </c>
    </row>
    <row r="28" spans="2:7" ht="45.6" customHeight="1" thickBot="1" x14ac:dyDescent="0.3">
      <c r="B28" s="40" t="s">
        <v>36</v>
      </c>
      <c r="C28" s="36" t="s">
        <v>7</v>
      </c>
      <c r="D28" s="3" t="s">
        <v>23</v>
      </c>
      <c r="E28" s="36"/>
      <c r="F28" s="37" t="str">
        <f>IF(D28="No","If Answer is NO, additional approvals are required", "")</f>
        <v/>
      </c>
    </row>
    <row r="29" spans="2:7" ht="30.75" thickBot="1" x14ac:dyDescent="0.3">
      <c r="B29" s="39" t="s">
        <v>37</v>
      </c>
      <c r="C29" s="36" t="s">
        <v>7</v>
      </c>
      <c r="D29" s="4" t="s">
        <v>38</v>
      </c>
      <c r="E29" s="36"/>
      <c r="F29" s="38" t="s">
        <v>39</v>
      </c>
    </row>
    <row r="30" spans="2:7" x14ac:dyDescent="0.25">
      <c r="B30" s="36"/>
      <c r="C30" s="36"/>
      <c r="D30" s="36"/>
      <c r="E30" s="36"/>
    </row>
  </sheetData>
  <sheetProtection algorithmName="SHA-512" hashValue="uPCxtZ0oFln6BOHQTvO4+lVKGRMMWy4lTforORgZ4QxrMlr0alpbrVGBiHnGyXa+d00qdvY3bhN1xihqovy24Q==" saltValue="ufvcQ67yMSsAeUX0ktB75g==" spinCount="100000" sheet="1" objects="1" scenarios="1" selectLockedCells="1"/>
  <mergeCells count="2">
    <mergeCell ref="B2:D2"/>
    <mergeCell ref="B3:D3"/>
  </mergeCells>
  <conditionalFormatting sqref="F15">
    <cfRule type="containsText" dxfId="22" priority="1" operator="containsText" text="Select the SOW Type">
      <formula>NOT(ISERROR(SEARCH("Select the SOW Type",F15)))</formula>
    </cfRule>
  </conditionalFormatting>
  <conditionalFormatting sqref="F27">
    <cfRule type="containsText" dxfId="21" priority="2" operator="containsText" text="Please mention below">
      <formula>NOT(ISERROR(SEARCH("Please mention below",F27)))</formula>
    </cfRule>
    <cfRule type="containsText" dxfId="20" priority="4" operator="containsText" text="if answer is no">
      <formula>NOT(ISERROR(SEARCH("if answer is no",F27)))</formula>
    </cfRule>
    <cfRule type="containsText" dxfId="19" priority="5" operator="containsText" text="if answer is no">
      <formula>NOT(ISERROR(SEARCH("if answer is no",F27)))</formula>
    </cfRule>
    <cfRule type="containsText" dxfId="18" priority="6" operator="containsText" text="Please mention below,">
      <formula>NOT(ISERROR(SEARCH("Please mention below,",F27)))</formula>
    </cfRule>
  </conditionalFormatting>
  <conditionalFormatting sqref="F27:F28">
    <cfRule type="containsText" dxfId="17" priority="7" operator="containsText" text="If Answer is NO">
      <formula>NOT(ISERROR(SEARCH("If Answer is NO",F27)))</formula>
    </cfRule>
    <cfRule type="containsText" dxfId="16" priority="8" operator="containsText" text="Select the SOW Type">
      <formula>NOT(ISERROR(SEARCH("Select the SOW Type",F27)))</formula>
    </cfRule>
  </conditionalFormatting>
  <conditionalFormatting sqref="F28">
    <cfRule type="containsText" dxfId="15" priority="3" operator="containsText" text="if answer is no">
      <formula>NOT(ISERROR(SEARCH("if answer is no",F28)))</formula>
    </cfRule>
  </conditionalFormatting>
  <conditionalFormatting sqref="F15:G16 G17">
    <cfRule type="containsText" dxfId="14" priority="9" operator="containsText" text="Select the SOW Type">
      <formula>NOT(ISERROR(SEARCH("Select the SOW Type",F15)))</formula>
    </cfRule>
  </conditionalFormatting>
  <pageMargins left="0.7" right="0.7" top="0.75" bottom="0.75" header="0.3" footer="0.3"/>
  <pageSetup scale="80" orientation="portrait" horizontalDpi="90" verticalDpi="90" r:id="rId1"/>
  <headerFooter>
    <oddFooter>&amp;L8/19/2022&amp;CAXP Internal&amp;R1</oddFooter>
  </headerFooter>
  <extLst>
    <ext xmlns:x14="http://schemas.microsoft.com/office/spreadsheetml/2009/9/main" uri="{CCE6A557-97BC-4b89-ADB6-D9C93CAAB3DF}">
      <x14:dataValidations xmlns:xm="http://schemas.microsoft.com/office/excel/2006/main" count="5">
        <x14:dataValidation type="list" allowBlank="1" showInputMessage="1" showErrorMessage="1" xr:uid="{8A98B867-4161-4E0B-BCE4-240A08F4C9FA}">
          <x14:formula1>
            <xm:f>'Dropdown list'!$K$1:$K$4</xm:f>
          </x14:formula1>
          <xm:sqref>D11</xm:sqref>
        </x14:dataValidation>
        <x14:dataValidation type="list" allowBlank="1" showInputMessage="1" showErrorMessage="1" xr:uid="{D8014E7C-6B19-4459-A321-2FDE5116AE58}">
          <x14:formula1>
            <xm:f>'Dropdown list'!$L$1:$L$3</xm:f>
          </x14:formula1>
          <xm:sqref>D10</xm:sqref>
        </x14:dataValidation>
        <x14:dataValidation type="list" allowBlank="1" showInputMessage="1" showErrorMessage="1" xr:uid="{1658032F-69A0-4E23-A5C4-7C915B48759F}">
          <x14:formula1>
            <xm:f>'Dropdown list'!$M$1:$M$3</xm:f>
          </x14:formula1>
          <xm:sqref>D15 D25:D28</xm:sqref>
        </x14:dataValidation>
        <x14:dataValidation type="list" allowBlank="1" showInputMessage="1" showErrorMessage="1" xr:uid="{49C936BD-7E19-4A57-8DFC-2742C90F3270}">
          <x14:formula1>
            <xm:f>'Dropdown list'!$N$1:$N$10</xm:f>
          </x14:formula1>
          <xm:sqref>D29</xm:sqref>
        </x14:dataValidation>
        <x14:dataValidation type="list" allowBlank="1" showInputMessage="1" showErrorMessage="1" xr:uid="{C4E20885-DAC5-4AD9-95A5-B6F7C988ED24}">
          <x14:formula1>
            <xm:f>'Dropdown list'!$J$1:$J$7</xm:f>
          </x14:formula1>
          <xm:sqref>D17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998FE-C6D9-46C5-8149-94F1F127E887}">
  <sheetPr codeName="Sheet2"/>
  <dimension ref="A1:AO35"/>
  <sheetViews>
    <sheetView topLeftCell="S1" workbookViewId="0">
      <selection activeCell="AO6" sqref="AO6"/>
    </sheetView>
  </sheetViews>
  <sheetFormatPr defaultColWidth="8.7109375" defaultRowHeight="15" x14ac:dyDescent="0.25"/>
  <cols>
    <col min="1" max="1" width="33.28515625" customWidth="1"/>
    <col min="2" max="2" width="17.7109375" customWidth="1"/>
    <col min="3" max="3" width="12.7109375" customWidth="1"/>
    <col min="4" max="4" width="10.42578125" bestFit="1" customWidth="1"/>
    <col min="5" max="5" width="13.28515625" customWidth="1"/>
    <col min="6" max="6" width="12.85546875" customWidth="1"/>
    <col min="7" max="7" width="10.28515625" customWidth="1"/>
    <col min="8" max="8" width="19.7109375" customWidth="1"/>
    <col min="9" max="9" width="45.140625" customWidth="1"/>
    <col min="10" max="10" width="30.5703125" customWidth="1"/>
    <col min="11" max="11" width="26.5703125" customWidth="1"/>
    <col min="12" max="12" width="17.42578125" customWidth="1"/>
    <col min="13" max="13" width="10.7109375" customWidth="1"/>
    <col min="16" max="16" width="35.5703125" bestFit="1" customWidth="1"/>
    <col min="17" max="17" width="14.140625" bestFit="1" customWidth="1"/>
    <col min="18" max="18" width="17.140625" customWidth="1"/>
  </cols>
  <sheetData>
    <row r="1" spans="1:41" ht="45" x14ac:dyDescent="0.25">
      <c r="A1" s="36"/>
      <c r="B1" s="36"/>
      <c r="C1" s="67"/>
      <c r="D1" s="67"/>
      <c r="E1" s="67"/>
      <c r="F1" s="68"/>
      <c r="G1" s="68"/>
      <c r="J1" s="36" t="s">
        <v>26</v>
      </c>
      <c r="K1" s="36" t="s">
        <v>17</v>
      </c>
      <c r="L1" s="36" t="s">
        <v>40</v>
      </c>
      <c r="M1" s="36" t="s">
        <v>23</v>
      </c>
      <c r="N1" s="67" t="s">
        <v>38</v>
      </c>
      <c r="O1" s="67" t="s">
        <v>41</v>
      </c>
      <c r="P1" s="69" t="s">
        <v>42</v>
      </c>
      <c r="Q1" s="69" t="s">
        <v>43</v>
      </c>
      <c r="R1" s="69" t="s">
        <v>44</v>
      </c>
    </row>
    <row r="2" spans="1:41" ht="15.75" x14ac:dyDescent="0.25">
      <c r="A2" s="61"/>
      <c r="C2" s="59"/>
      <c r="D2" s="59"/>
      <c r="G2" s="59"/>
      <c r="J2" s="45" t="s">
        <v>45</v>
      </c>
      <c r="K2" t="s">
        <v>46</v>
      </c>
      <c r="L2" t="s">
        <v>47</v>
      </c>
      <c r="M2" t="s">
        <v>48</v>
      </c>
      <c r="N2" t="s">
        <v>49</v>
      </c>
      <c r="O2" t="s">
        <v>48</v>
      </c>
      <c r="P2" t="s">
        <v>50</v>
      </c>
      <c r="Q2" s="60" t="s">
        <v>51</v>
      </c>
      <c r="R2" s="60" t="s">
        <v>52</v>
      </c>
    </row>
    <row r="3" spans="1:41" ht="15.75" x14ac:dyDescent="0.25">
      <c r="A3" s="61"/>
      <c r="C3" s="59"/>
      <c r="D3" s="59"/>
      <c r="G3" s="64"/>
      <c r="J3" s="45" t="s">
        <v>53</v>
      </c>
      <c r="K3" t="s">
        <v>54</v>
      </c>
      <c r="L3" t="s">
        <v>15</v>
      </c>
      <c r="M3" t="s">
        <v>55</v>
      </c>
      <c r="N3" t="s">
        <v>56</v>
      </c>
      <c r="O3" t="s">
        <v>57</v>
      </c>
      <c r="P3" t="s">
        <v>58</v>
      </c>
      <c r="Q3" s="60" t="s">
        <v>59</v>
      </c>
      <c r="R3" s="60" t="s">
        <v>60</v>
      </c>
    </row>
    <row r="4" spans="1:41" ht="15.75" x14ac:dyDescent="0.25">
      <c r="A4" s="61"/>
      <c r="C4" s="59"/>
      <c r="D4" s="59"/>
      <c r="J4" s="45" t="s">
        <v>61</v>
      </c>
      <c r="K4" t="s">
        <v>62</v>
      </c>
      <c r="N4" t="s">
        <v>63</v>
      </c>
      <c r="P4" t="s">
        <v>64</v>
      </c>
      <c r="Q4" s="60" t="s">
        <v>65</v>
      </c>
      <c r="R4" s="60" t="s">
        <v>66</v>
      </c>
    </row>
    <row r="5" spans="1:41" ht="15.75" x14ac:dyDescent="0.25">
      <c r="C5" s="59"/>
      <c r="D5" s="59"/>
      <c r="J5" s="45" t="s">
        <v>67</v>
      </c>
      <c r="N5" t="s">
        <v>68</v>
      </c>
      <c r="P5" t="s">
        <v>69</v>
      </c>
      <c r="Q5" s="60" t="s">
        <v>70</v>
      </c>
      <c r="R5" s="60" t="s">
        <v>71</v>
      </c>
    </row>
    <row r="6" spans="1:41" ht="15.75" x14ac:dyDescent="0.25">
      <c r="C6" s="59"/>
      <c r="D6" s="59"/>
      <c r="J6" s="45" t="s">
        <v>72</v>
      </c>
      <c r="N6" t="s">
        <v>73</v>
      </c>
      <c r="P6" t="s">
        <v>74</v>
      </c>
      <c r="Q6" s="60" t="s">
        <v>75</v>
      </c>
      <c r="AO6" s="35"/>
    </row>
    <row r="7" spans="1:41" ht="15.75" x14ac:dyDescent="0.25">
      <c r="C7" s="59"/>
      <c r="D7" s="59"/>
      <c r="J7" s="45" t="s">
        <v>76</v>
      </c>
      <c r="N7" t="s">
        <v>77</v>
      </c>
      <c r="P7" t="s">
        <v>78</v>
      </c>
      <c r="Q7" s="60" t="s">
        <v>79</v>
      </c>
    </row>
    <row r="8" spans="1:41" ht="15.75" x14ac:dyDescent="0.25">
      <c r="C8" s="59"/>
      <c r="D8" s="59"/>
      <c r="N8" t="s">
        <v>80</v>
      </c>
      <c r="P8" t="s">
        <v>81</v>
      </c>
      <c r="Q8" s="60" t="s">
        <v>82</v>
      </c>
    </row>
    <row r="9" spans="1:41" ht="15.75" x14ac:dyDescent="0.25">
      <c r="A9" s="61"/>
      <c r="C9" s="59"/>
      <c r="D9" s="59"/>
      <c r="E9" s="62"/>
      <c r="N9" t="s">
        <v>83</v>
      </c>
      <c r="P9" t="s">
        <v>84</v>
      </c>
      <c r="Q9" s="60" t="s">
        <v>85</v>
      </c>
    </row>
    <row r="10" spans="1:41" ht="15.75" x14ac:dyDescent="0.25">
      <c r="A10" s="61"/>
      <c r="C10" s="59"/>
      <c r="D10" s="59"/>
      <c r="E10" s="62"/>
      <c r="N10" t="s">
        <v>86</v>
      </c>
      <c r="P10" t="s">
        <v>87</v>
      </c>
      <c r="Q10" s="60" t="s">
        <v>88</v>
      </c>
    </row>
    <row r="11" spans="1:41" ht="15.75" x14ac:dyDescent="0.25">
      <c r="C11" s="59"/>
      <c r="D11" s="59"/>
      <c r="P11" t="s">
        <v>89</v>
      </c>
      <c r="Q11" s="60" t="s">
        <v>90</v>
      </c>
    </row>
    <row r="12" spans="1:41" ht="15.75" x14ac:dyDescent="0.25">
      <c r="C12" s="59"/>
      <c r="D12" s="59"/>
      <c r="E12" s="49"/>
      <c r="F12" s="49"/>
      <c r="G12" s="49"/>
      <c r="P12" t="s">
        <v>91</v>
      </c>
      <c r="Q12" s="60" t="s">
        <v>92</v>
      </c>
    </row>
    <row r="13" spans="1:41" ht="15.75" x14ac:dyDescent="0.25">
      <c r="C13" s="59"/>
      <c r="D13" s="59"/>
      <c r="P13" t="s">
        <v>93</v>
      </c>
      <c r="Q13" s="60" t="s">
        <v>94</v>
      </c>
    </row>
    <row r="14" spans="1:41" ht="15.75" x14ac:dyDescent="0.25">
      <c r="A14" s="61"/>
      <c r="C14" s="59"/>
      <c r="D14" s="59"/>
      <c r="G14" s="63"/>
      <c r="P14" t="s">
        <v>95</v>
      </c>
      <c r="Q14" s="60" t="s">
        <v>96</v>
      </c>
    </row>
    <row r="15" spans="1:41" ht="15.75" x14ac:dyDescent="0.25">
      <c r="C15" s="59"/>
      <c r="D15" s="59"/>
      <c r="P15" t="s">
        <v>97</v>
      </c>
      <c r="Q15" s="60" t="s">
        <v>98</v>
      </c>
    </row>
    <row r="16" spans="1:41" ht="15.75" x14ac:dyDescent="0.25">
      <c r="C16" s="59"/>
      <c r="D16" s="59"/>
      <c r="P16" t="s">
        <v>99</v>
      </c>
      <c r="Q16" s="60" t="s">
        <v>100</v>
      </c>
    </row>
    <row r="17" spans="1:16" x14ac:dyDescent="0.25">
      <c r="B17" s="49"/>
      <c r="C17" s="59"/>
      <c r="D17" s="64"/>
      <c r="E17" s="49"/>
      <c r="F17" s="49"/>
      <c r="P17" t="s">
        <v>101</v>
      </c>
    </row>
    <row r="18" spans="1:16" x14ac:dyDescent="0.25">
      <c r="A18" s="49"/>
      <c r="C18" s="59"/>
      <c r="F18" s="49"/>
      <c r="P18" t="s">
        <v>102</v>
      </c>
    </row>
    <row r="19" spans="1:16" x14ac:dyDescent="0.25">
      <c r="A19" s="61"/>
      <c r="B19" s="65"/>
      <c r="C19" s="59"/>
      <c r="D19" s="66"/>
      <c r="E19" s="65"/>
      <c r="F19" s="65"/>
      <c r="P19" t="s">
        <v>103</v>
      </c>
    </row>
    <row r="20" spans="1:16" x14ac:dyDescent="0.25">
      <c r="A20" s="61"/>
      <c r="B20" s="65"/>
      <c r="C20" s="59"/>
      <c r="D20" s="66"/>
      <c r="E20" s="65"/>
      <c r="F20" s="65"/>
      <c r="P20" t="s">
        <v>104</v>
      </c>
    </row>
    <row r="21" spans="1:16" x14ac:dyDescent="0.25">
      <c r="P21" t="s">
        <v>105</v>
      </c>
    </row>
    <row r="22" spans="1:16" x14ac:dyDescent="0.25">
      <c r="P22" t="s">
        <v>106</v>
      </c>
    </row>
    <row r="23" spans="1:16" x14ac:dyDescent="0.25">
      <c r="P23" t="s">
        <v>107</v>
      </c>
    </row>
    <row r="24" spans="1:16" x14ac:dyDescent="0.25">
      <c r="P24" t="s">
        <v>108</v>
      </c>
    </row>
    <row r="25" spans="1:16" x14ac:dyDescent="0.25">
      <c r="P25" t="s">
        <v>109</v>
      </c>
    </row>
    <row r="26" spans="1:16" x14ac:dyDescent="0.25">
      <c r="P26" t="s">
        <v>110</v>
      </c>
    </row>
    <row r="27" spans="1:16" x14ac:dyDescent="0.25">
      <c r="P27" t="s">
        <v>111</v>
      </c>
    </row>
    <row r="28" spans="1:16" x14ac:dyDescent="0.25">
      <c r="P28" t="s">
        <v>112</v>
      </c>
    </row>
    <row r="29" spans="1:16" x14ac:dyDescent="0.25">
      <c r="P29" t="s">
        <v>113</v>
      </c>
    </row>
    <row r="30" spans="1:16" x14ac:dyDescent="0.25">
      <c r="P30" t="s">
        <v>114</v>
      </c>
    </row>
    <row r="31" spans="1:16" x14ac:dyDescent="0.25">
      <c r="P31" t="s">
        <v>115</v>
      </c>
    </row>
    <row r="32" spans="1:16" x14ac:dyDescent="0.25">
      <c r="P32" t="s">
        <v>116</v>
      </c>
    </row>
    <row r="33" spans="16:16" x14ac:dyDescent="0.25">
      <c r="P33" t="s">
        <v>117</v>
      </c>
    </row>
    <row r="34" spans="16:16" x14ac:dyDescent="0.25">
      <c r="P34" t="s">
        <v>118</v>
      </c>
    </row>
    <row r="35" spans="16:16" x14ac:dyDescent="0.25">
      <c r="P35" t="s">
        <v>119</v>
      </c>
    </row>
  </sheetData>
  <sheetProtection algorithmName="SHA-512" hashValue="x5kdqHhHf2jP22WPR4WOGe8iaEQqonyv72u3SySM9GuKhCtdEyUE03ssuvOxNSRRq3QPzdjXphz/fE2h65FEzg==" saltValue="vA27YJ+BUBIZJylBQJz82w==" spinCount="100000" sheet="1" objects="1" scenarios="1" selectLockedCells="1"/>
  <pageMargins left="0.7" right="0.7" top="0.75" bottom="0.75" header="0.3" footer="0.3"/>
  <pageSetup orientation="portrait" horizontalDpi="90" verticalDpi="90" r:id="rId1"/>
  <headerFooter>
    <oddFooter>&amp;L8/19/2022&amp;CAXP Internal&amp;R2</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A9906-A4B8-4C2E-9EC7-F5E2858E5199}">
  <sheetPr codeName="Sheet3">
    <pageSetUpPr fitToPage="1"/>
  </sheetPr>
  <dimension ref="B2:R57"/>
  <sheetViews>
    <sheetView showGridLines="0" zoomScale="70" zoomScaleNormal="70" workbookViewId="0">
      <pane xSplit="2" ySplit="7" topLeftCell="C22" activePane="bottomRight" state="frozen"/>
      <selection pane="topRight" activeCell="C1" sqref="C1"/>
      <selection pane="bottomLeft" activeCell="A8" sqref="A8"/>
      <selection pane="bottomRight" activeCell="B29" sqref="B29"/>
    </sheetView>
  </sheetViews>
  <sheetFormatPr defaultColWidth="8.7109375" defaultRowHeight="15" x14ac:dyDescent="0.25"/>
  <cols>
    <col min="1" max="1" width="3.85546875" customWidth="1"/>
    <col min="2" max="2" width="46.7109375" customWidth="1"/>
    <col min="3" max="3" width="23.5703125" customWidth="1"/>
    <col min="4" max="4" width="18.42578125" customWidth="1"/>
    <col min="5" max="5" width="17.5703125" customWidth="1"/>
    <col min="6" max="6" width="17.28515625" customWidth="1"/>
    <col min="7" max="7" width="22.7109375" customWidth="1"/>
    <col min="8" max="8" width="23" customWidth="1"/>
    <col min="9" max="9" width="25" customWidth="1"/>
    <col min="10" max="10" width="20.140625" customWidth="1"/>
    <col min="11" max="11" width="21" customWidth="1"/>
    <col min="12" max="12" width="14.5703125" customWidth="1"/>
    <col min="13" max="13" width="12.7109375" customWidth="1"/>
    <col min="14" max="14" width="10.7109375" customWidth="1"/>
    <col min="15" max="15" width="15.140625" customWidth="1"/>
  </cols>
  <sheetData>
    <row r="2" spans="2:18" ht="25.5" x14ac:dyDescent="0.25">
      <c r="B2" s="164" t="str">
        <f>SDF_Template!D5</f>
        <v>Vendor Name</v>
      </c>
      <c r="C2" s="164"/>
      <c r="D2" s="164"/>
      <c r="E2" s="164"/>
      <c r="F2" s="98" t="s">
        <v>120</v>
      </c>
      <c r="G2" s="99"/>
      <c r="H2" s="99"/>
      <c r="I2" s="100"/>
      <c r="J2" s="100"/>
    </row>
    <row r="3" spans="2:18" ht="20.25" x14ac:dyDescent="0.25">
      <c r="C3" s="101"/>
      <c r="D3" s="165" t="s">
        <v>121</v>
      </c>
      <c r="E3" s="165"/>
      <c r="F3" s="165"/>
      <c r="G3" s="165"/>
      <c r="H3" s="165"/>
      <c r="I3" s="101" t="str">
        <f>B2</f>
        <v>Vendor Name</v>
      </c>
      <c r="J3" s="100"/>
    </row>
    <row r="4" spans="2:18" ht="23.25" x14ac:dyDescent="0.25">
      <c r="B4" s="157" t="str" cm="1">
        <f t="array" ref="B4">_xlfn.IFS(SDF_Template!D10="Select SOW Type","Select SOW Type in  Cell D10 of SDF_Template",
SDF_Template!D10="Fixed Bid - Team as a Service (TaaS)","DO NOT UPDATE THIS FORM, AS THIS IS FIXED BID ENGAGEMENT",
SDF_Template!D10="Time &amp; Material","RATE TABLE")</f>
        <v>Select SOW Type in  Cell D10 of SDF_Template</v>
      </c>
      <c r="C4" s="157"/>
      <c r="D4" s="157"/>
      <c r="E4" s="157"/>
      <c r="F4" s="157"/>
      <c r="G4" s="157"/>
      <c r="H4" s="157"/>
      <c r="I4" s="157"/>
      <c r="J4" s="157"/>
      <c r="K4" s="157"/>
    </row>
    <row r="5" spans="2:18" ht="23.25" x14ac:dyDescent="0.25">
      <c r="B5" s="103" t="s">
        <v>122</v>
      </c>
      <c r="C5" s="102"/>
      <c r="D5" s="102"/>
      <c r="E5" s="102"/>
      <c r="F5" s="102"/>
      <c r="G5" s="102"/>
      <c r="H5" s="102"/>
      <c r="I5" s="102"/>
      <c r="J5" s="102"/>
      <c r="K5" s="102"/>
    </row>
    <row r="6" spans="2:18" ht="18.95" customHeight="1" thickBot="1" x14ac:dyDescent="0.4">
      <c r="B6" s="166" t="s">
        <v>2</v>
      </c>
      <c r="C6" s="166"/>
      <c r="D6" s="166"/>
      <c r="E6" s="166"/>
      <c r="F6" s="166"/>
      <c r="G6" s="166"/>
      <c r="H6" s="166"/>
      <c r="I6" s="166"/>
      <c r="J6" s="166"/>
      <c r="K6" s="166"/>
    </row>
    <row r="7" spans="2:18" ht="58.5" customHeight="1" thickBot="1" x14ac:dyDescent="0.3">
      <c r="B7" s="104" t="s">
        <v>123</v>
      </c>
      <c r="C7" s="104" t="s">
        <v>124</v>
      </c>
      <c r="D7" s="105" t="s">
        <v>125</v>
      </c>
      <c r="E7" s="104" t="s">
        <v>126</v>
      </c>
      <c r="F7" s="106" t="s">
        <v>127</v>
      </c>
      <c r="G7" s="107" t="s">
        <v>128</v>
      </c>
      <c r="H7" s="108" t="s">
        <v>129</v>
      </c>
      <c r="I7" s="108" t="s">
        <v>130</v>
      </c>
      <c r="J7" s="105" t="s">
        <v>131</v>
      </c>
      <c r="K7" s="105" t="s">
        <v>37</v>
      </c>
    </row>
    <row r="8" spans="2:18" ht="15.75" x14ac:dyDescent="0.25">
      <c r="B8" s="5" t="s">
        <v>42</v>
      </c>
      <c r="C8" s="31">
        <v>0</v>
      </c>
      <c r="D8" s="7" t="s">
        <v>43</v>
      </c>
      <c r="E8" s="7" t="s">
        <v>44</v>
      </c>
      <c r="F8" s="6">
        <v>0</v>
      </c>
      <c r="G8" s="7" t="s">
        <v>41</v>
      </c>
      <c r="H8" s="28">
        <v>44919</v>
      </c>
      <c r="I8" s="28">
        <v>45282</v>
      </c>
      <c r="J8" s="95">
        <f t="shared" ref="J8:J34" si="0">C8*F8</f>
        <v>0</v>
      </c>
      <c r="K8" s="96" t="str">
        <f>SDF_Template!$D$29</f>
        <v>Select Currency</v>
      </c>
      <c r="L8" s="49"/>
      <c r="R8" s="97"/>
    </row>
    <row r="9" spans="2:18" ht="15.75" x14ac:dyDescent="0.25">
      <c r="B9" s="8" t="s">
        <v>42</v>
      </c>
      <c r="C9" s="32">
        <v>0</v>
      </c>
      <c r="D9" s="10" t="s">
        <v>43</v>
      </c>
      <c r="E9" s="10" t="s">
        <v>44</v>
      </c>
      <c r="F9" s="9">
        <v>0</v>
      </c>
      <c r="G9" s="10" t="s">
        <v>41</v>
      </c>
      <c r="H9" s="27">
        <v>44919</v>
      </c>
      <c r="I9" s="27">
        <v>45282</v>
      </c>
      <c r="J9" s="91">
        <f t="shared" si="0"/>
        <v>0</v>
      </c>
      <c r="K9" s="92" t="str">
        <f>SDF_Template!$D$29</f>
        <v>Select Currency</v>
      </c>
    </row>
    <row r="10" spans="2:18" ht="15.75" x14ac:dyDescent="0.25">
      <c r="B10" s="8" t="s">
        <v>42</v>
      </c>
      <c r="C10" s="32">
        <v>0</v>
      </c>
      <c r="D10" s="10" t="s">
        <v>43</v>
      </c>
      <c r="E10" s="10" t="s">
        <v>44</v>
      </c>
      <c r="F10" s="9">
        <v>0</v>
      </c>
      <c r="G10" s="10" t="s">
        <v>41</v>
      </c>
      <c r="H10" s="27">
        <v>44919</v>
      </c>
      <c r="I10" s="27">
        <v>45282</v>
      </c>
      <c r="J10" s="91">
        <f t="shared" ref="J10:J27" si="1">C10*F10</f>
        <v>0</v>
      </c>
      <c r="K10" s="92" t="str">
        <f>SDF_Template!$D$29</f>
        <v>Select Currency</v>
      </c>
    </row>
    <row r="11" spans="2:18" ht="15.75" x14ac:dyDescent="0.25">
      <c r="B11" s="8" t="s">
        <v>42</v>
      </c>
      <c r="C11" s="32">
        <v>0</v>
      </c>
      <c r="D11" s="10" t="s">
        <v>43</v>
      </c>
      <c r="E11" s="10" t="s">
        <v>44</v>
      </c>
      <c r="F11" s="9">
        <v>0</v>
      </c>
      <c r="G11" s="10" t="s">
        <v>41</v>
      </c>
      <c r="H11" s="27">
        <v>44919</v>
      </c>
      <c r="I11" s="27">
        <v>45282</v>
      </c>
      <c r="J11" s="91">
        <f t="shared" si="1"/>
        <v>0</v>
      </c>
      <c r="K11" s="92" t="str">
        <f>SDF_Template!$D$29</f>
        <v>Select Currency</v>
      </c>
    </row>
    <row r="12" spans="2:18" ht="15.75" x14ac:dyDescent="0.25">
      <c r="B12" s="8" t="s">
        <v>42</v>
      </c>
      <c r="C12" s="32">
        <v>0</v>
      </c>
      <c r="D12" s="10" t="s">
        <v>43</v>
      </c>
      <c r="E12" s="10" t="s">
        <v>44</v>
      </c>
      <c r="F12" s="9">
        <v>0</v>
      </c>
      <c r="G12" s="10" t="s">
        <v>41</v>
      </c>
      <c r="H12" s="27">
        <v>44919</v>
      </c>
      <c r="I12" s="27">
        <v>45282</v>
      </c>
      <c r="J12" s="91">
        <f t="shared" si="1"/>
        <v>0</v>
      </c>
      <c r="K12" s="92" t="str">
        <f>SDF_Template!$D$29</f>
        <v>Select Currency</v>
      </c>
    </row>
    <row r="13" spans="2:18" ht="15.75" x14ac:dyDescent="0.25">
      <c r="B13" s="8" t="s">
        <v>42</v>
      </c>
      <c r="C13" s="32">
        <v>0</v>
      </c>
      <c r="D13" s="10" t="s">
        <v>43</v>
      </c>
      <c r="E13" s="10" t="s">
        <v>44</v>
      </c>
      <c r="F13" s="9">
        <v>0</v>
      </c>
      <c r="G13" s="10" t="s">
        <v>41</v>
      </c>
      <c r="H13" s="27">
        <v>44919</v>
      </c>
      <c r="I13" s="27">
        <v>45282</v>
      </c>
      <c r="J13" s="91">
        <f t="shared" si="1"/>
        <v>0</v>
      </c>
      <c r="K13" s="92" t="str">
        <f>SDF_Template!$D$29</f>
        <v>Select Currency</v>
      </c>
    </row>
    <row r="14" spans="2:18" ht="15.75" x14ac:dyDescent="0.25">
      <c r="B14" s="8" t="s">
        <v>42</v>
      </c>
      <c r="C14" s="32">
        <v>0</v>
      </c>
      <c r="D14" s="10" t="s">
        <v>43</v>
      </c>
      <c r="E14" s="10" t="s">
        <v>44</v>
      </c>
      <c r="F14" s="9">
        <v>0</v>
      </c>
      <c r="G14" s="10" t="s">
        <v>41</v>
      </c>
      <c r="H14" s="27">
        <v>44919</v>
      </c>
      <c r="I14" s="27">
        <v>45282</v>
      </c>
      <c r="J14" s="91">
        <f t="shared" si="1"/>
        <v>0</v>
      </c>
      <c r="K14" s="92" t="str">
        <f>SDF_Template!$D$29</f>
        <v>Select Currency</v>
      </c>
    </row>
    <row r="15" spans="2:18" ht="15.75" x14ac:dyDescent="0.25">
      <c r="B15" s="8" t="s">
        <v>42</v>
      </c>
      <c r="C15" s="32">
        <v>0</v>
      </c>
      <c r="D15" s="10" t="s">
        <v>43</v>
      </c>
      <c r="E15" s="10" t="s">
        <v>44</v>
      </c>
      <c r="F15" s="9">
        <v>0</v>
      </c>
      <c r="G15" s="10" t="s">
        <v>41</v>
      </c>
      <c r="H15" s="27">
        <v>44919</v>
      </c>
      <c r="I15" s="27">
        <v>45282</v>
      </c>
      <c r="J15" s="91">
        <f t="shared" si="1"/>
        <v>0</v>
      </c>
      <c r="K15" s="92" t="str">
        <f>SDF_Template!$D$29</f>
        <v>Select Currency</v>
      </c>
    </row>
    <row r="16" spans="2:18" ht="15.75" x14ac:dyDescent="0.25">
      <c r="B16" s="8" t="s">
        <v>42</v>
      </c>
      <c r="C16" s="32">
        <v>0</v>
      </c>
      <c r="D16" s="10" t="s">
        <v>43</v>
      </c>
      <c r="E16" s="10" t="s">
        <v>44</v>
      </c>
      <c r="F16" s="9">
        <v>0</v>
      </c>
      <c r="G16" s="10" t="s">
        <v>41</v>
      </c>
      <c r="H16" s="27">
        <v>44919</v>
      </c>
      <c r="I16" s="27">
        <v>45282</v>
      </c>
      <c r="J16" s="91">
        <f t="shared" si="1"/>
        <v>0</v>
      </c>
      <c r="K16" s="92" t="str">
        <f>SDF_Template!$D$29</f>
        <v>Select Currency</v>
      </c>
    </row>
    <row r="17" spans="2:11" ht="15.75" x14ac:dyDescent="0.25">
      <c r="B17" s="8" t="s">
        <v>42</v>
      </c>
      <c r="C17" s="32">
        <v>0</v>
      </c>
      <c r="D17" s="10" t="s">
        <v>43</v>
      </c>
      <c r="E17" s="10" t="s">
        <v>44</v>
      </c>
      <c r="F17" s="9">
        <v>0</v>
      </c>
      <c r="G17" s="10" t="s">
        <v>41</v>
      </c>
      <c r="H17" s="27">
        <v>44919</v>
      </c>
      <c r="I17" s="27">
        <v>45282</v>
      </c>
      <c r="J17" s="91">
        <f t="shared" si="1"/>
        <v>0</v>
      </c>
      <c r="K17" s="92" t="str">
        <f>SDF_Template!$D$29</f>
        <v>Select Currency</v>
      </c>
    </row>
    <row r="18" spans="2:11" ht="15.75" x14ac:dyDescent="0.25">
      <c r="B18" s="8" t="s">
        <v>42</v>
      </c>
      <c r="C18" s="32">
        <v>0</v>
      </c>
      <c r="D18" s="10" t="s">
        <v>43</v>
      </c>
      <c r="E18" s="10" t="s">
        <v>44</v>
      </c>
      <c r="F18" s="9">
        <v>0</v>
      </c>
      <c r="G18" s="10" t="s">
        <v>41</v>
      </c>
      <c r="H18" s="27">
        <v>44919</v>
      </c>
      <c r="I18" s="27">
        <v>45282</v>
      </c>
      <c r="J18" s="91">
        <f t="shared" ref="J18:J23" si="2">C18*F18</f>
        <v>0</v>
      </c>
      <c r="K18" s="92" t="str">
        <f>SDF_Template!$D$29</f>
        <v>Select Currency</v>
      </c>
    </row>
    <row r="19" spans="2:11" ht="15.75" x14ac:dyDescent="0.25">
      <c r="B19" s="8" t="s">
        <v>42</v>
      </c>
      <c r="C19" s="32">
        <v>0</v>
      </c>
      <c r="D19" s="10" t="s">
        <v>43</v>
      </c>
      <c r="E19" s="10" t="s">
        <v>44</v>
      </c>
      <c r="F19" s="9">
        <v>0</v>
      </c>
      <c r="G19" s="10" t="s">
        <v>41</v>
      </c>
      <c r="H19" s="27">
        <v>44919</v>
      </c>
      <c r="I19" s="27">
        <v>45282</v>
      </c>
      <c r="J19" s="91">
        <f t="shared" si="2"/>
        <v>0</v>
      </c>
      <c r="K19" s="92" t="str">
        <f>SDF_Template!$D$29</f>
        <v>Select Currency</v>
      </c>
    </row>
    <row r="20" spans="2:11" ht="15.75" x14ac:dyDescent="0.25">
      <c r="B20" s="8" t="s">
        <v>42</v>
      </c>
      <c r="C20" s="32">
        <v>0</v>
      </c>
      <c r="D20" s="10" t="s">
        <v>43</v>
      </c>
      <c r="E20" s="10" t="s">
        <v>44</v>
      </c>
      <c r="F20" s="9">
        <v>0</v>
      </c>
      <c r="G20" s="10" t="s">
        <v>41</v>
      </c>
      <c r="H20" s="27">
        <v>44919</v>
      </c>
      <c r="I20" s="27">
        <v>45282</v>
      </c>
      <c r="J20" s="91">
        <f t="shared" si="2"/>
        <v>0</v>
      </c>
      <c r="K20" s="92" t="str">
        <f>SDF_Template!$D$29</f>
        <v>Select Currency</v>
      </c>
    </row>
    <row r="21" spans="2:11" ht="15.75" x14ac:dyDescent="0.25">
      <c r="B21" s="8" t="s">
        <v>42</v>
      </c>
      <c r="C21" s="32">
        <v>0</v>
      </c>
      <c r="D21" s="10" t="s">
        <v>43</v>
      </c>
      <c r="E21" s="10" t="s">
        <v>44</v>
      </c>
      <c r="F21" s="9">
        <v>0</v>
      </c>
      <c r="G21" s="10" t="s">
        <v>41</v>
      </c>
      <c r="H21" s="27">
        <v>44919</v>
      </c>
      <c r="I21" s="27">
        <v>45282</v>
      </c>
      <c r="J21" s="91">
        <f t="shared" si="2"/>
        <v>0</v>
      </c>
      <c r="K21" s="92" t="str">
        <f>SDF_Template!$D$29</f>
        <v>Select Currency</v>
      </c>
    </row>
    <row r="22" spans="2:11" ht="15.75" x14ac:dyDescent="0.25">
      <c r="B22" s="8" t="s">
        <v>42</v>
      </c>
      <c r="C22" s="32">
        <v>0</v>
      </c>
      <c r="D22" s="10" t="s">
        <v>43</v>
      </c>
      <c r="E22" s="10" t="s">
        <v>44</v>
      </c>
      <c r="F22" s="9">
        <v>0</v>
      </c>
      <c r="G22" s="10" t="s">
        <v>41</v>
      </c>
      <c r="H22" s="27">
        <v>44919</v>
      </c>
      <c r="I22" s="27">
        <v>45282</v>
      </c>
      <c r="J22" s="91">
        <f t="shared" si="2"/>
        <v>0</v>
      </c>
      <c r="K22" s="92" t="str">
        <f>SDF_Template!$D$29</f>
        <v>Select Currency</v>
      </c>
    </row>
    <row r="23" spans="2:11" ht="15.75" x14ac:dyDescent="0.25">
      <c r="B23" s="8" t="s">
        <v>42</v>
      </c>
      <c r="C23" s="32">
        <v>0</v>
      </c>
      <c r="D23" s="10" t="s">
        <v>43</v>
      </c>
      <c r="E23" s="10" t="s">
        <v>44</v>
      </c>
      <c r="F23" s="9">
        <v>0</v>
      </c>
      <c r="G23" s="10" t="s">
        <v>41</v>
      </c>
      <c r="H23" s="27">
        <v>44919</v>
      </c>
      <c r="I23" s="27">
        <v>45282</v>
      </c>
      <c r="J23" s="91">
        <f t="shared" si="2"/>
        <v>0</v>
      </c>
      <c r="K23" s="92" t="str">
        <f>SDF_Template!$D$29</f>
        <v>Select Currency</v>
      </c>
    </row>
    <row r="24" spans="2:11" ht="15.75" x14ac:dyDescent="0.25">
      <c r="B24" s="8" t="s">
        <v>42</v>
      </c>
      <c r="C24" s="32">
        <v>0</v>
      </c>
      <c r="D24" s="10" t="s">
        <v>43</v>
      </c>
      <c r="E24" s="10" t="s">
        <v>44</v>
      </c>
      <c r="F24" s="9">
        <v>0</v>
      </c>
      <c r="G24" s="10" t="s">
        <v>41</v>
      </c>
      <c r="H24" s="27">
        <v>44919</v>
      </c>
      <c r="I24" s="27">
        <v>45282</v>
      </c>
      <c r="J24" s="91">
        <f t="shared" si="1"/>
        <v>0</v>
      </c>
      <c r="K24" s="92" t="str">
        <f>SDF_Template!$D$29</f>
        <v>Select Currency</v>
      </c>
    </row>
    <row r="25" spans="2:11" ht="15.75" x14ac:dyDescent="0.25">
      <c r="B25" s="8" t="s">
        <v>42</v>
      </c>
      <c r="C25" s="32">
        <v>0</v>
      </c>
      <c r="D25" s="10" t="s">
        <v>43</v>
      </c>
      <c r="E25" s="10" t="s">
        <v>44</v>
      </c>
      <c r="F25" s="9">
        <v>0</v>
      </c>
      <c r="G25" s="10" t="s">
        <v>41</v>
      </c>
      <c r="H25" s="27">
        <v>44919</v>
      </c>
      <c r="I25" s="27">
        <v>45282</v>
      </c>
      <c r="J25" s="91">
        <f t="shared" si="1"/>
        <v>0</v>
      </c>
      <c r="K25" s="92" t="str">
        <f>SDF_Template!$D$29</f>
        <v>Select Currency</v>
      </c>
    </row>
    <row r="26" spans="2:11" ht="15.75" x14ac:dyDescent="0.25">
      <c r="B26" s="8" t="s">
        <v>42</v>
      </c>
      <c r="C26" s="32">
        <v>0</v>
      </c>
      <c r="D26" s="10" t="s">
        <v>43</v>
      </c>
      <c r="E26" s="10" t="s">
        <v>44</v>
      </c>
      <c r="F26" s="9">
        <v>0</v>
      </c>
      <c r="G26" s="10" t="s">
        <v>41</v>
      </c>
      <c r="H26" s="27">
        <v>44919</v>
      </c>
      <c r="I26" s="27">
        <v>45282</v>
      </c>
      <c r="J26" s="91">
        <f t="shared" si="1"/>
        <v>0</v>
      </c>
      <c r="K26" s="92" t="str">
        <f>SDF_Template!$D$29</f>
        <v>Select Currency</v>
      </c>
    </row>
    <row r="27" spans="2:11" ht="15.75" x14ac:dyDescent="0.25">
      <c r="B27" s="8" t="s">
        <v>42</v>
      </c>
      <c r="C27" s="32">
        <v>0</v>
      </c>
      <c r="D27" s="10" t="s">
        <v>43</v>
      </c>
      <c r="E27" s="10" t="s">
        <v>44</v>
      </c>
      <c r="F27" s="9">
        <v>0</v>
      </c>
      <c r="G27" s="10" t="s">
        <v>41</v>
      </c>
      <c r="H27" s="27">
        <v>44919</v>
      </c>
      <c r="I27" s="27">
        <v>45282</v>
      </c>
      <c r="J27" s="91">
        <f t="shared" si="1"/>
        <v>0</v>
      </c>
      <c r="K27" s="92" t="str">
        <f>SDF_Template!$D$29</f>
        <v>Select Currency</v>
      </c>
    </row>
    <row r="28" spans="2:11" ht="15.75" x14ac:dyDescent="0.25">
      <c r="B28" s="8" t="s">
        <v>42</v>
      </c>
      <c r="C28" s="32">
        <v>0</v>
      </c>
      <c r="D28" s="10" t="s">
        <v>43</v>
      </c>
      <c r="E28" s="10" t="s">
        <v>44</v>
      </c>
      <c r="F28" s="9">
        <v>0</v>
      </c>
      <c r="G28" s="10" t="s">
        <v>41</v>
      </c>
      <c r="H28" s="27">
        <v>44919</v>
      </c>
      <c r="I28" s="27">
        <v>45282</v>
      </c>
      <c r="J28" s="91">
        <f t="shared" si="0"/>
        <v>0</v>
      </c>
      <c r="K28" s="92" t="str">
        <f>SDF_Template!$D$29</f>
        <v>Select Currency</v>
      </c>
    </row>
    <row r="29" spans="2:11" ht="15.75" x14ac:dyDescent="0.25">
      <c r="B29" s="8" t="s">
        <v>42</v>
      </c>
      <c r="C29" s="32">
        <v>0</v>
      </c>
      <c r="D29" s="10" t="s">
        <v>43</v>
      </c>
      <c r="E29" s="10" t="s">
        <v>44</v>
      </c>
      <c r="F29" s="9">
        <v>0</v>
      </c>
      <c r="G29" s="10" t="s">
        <v>41</v>
      </c>
      <c r="H29" s="27">
        <v>44919</v>
      </c>
      <c r="I29" s="27">
        <v>45282</v>
      </c>
      <c r="J29" s="91">
        <f t="shared" si="0"/>
        <v>0</v>
      </c>
      <c r="K29" s="92" t="str">
        <f>SDF_Template!$D$29</f>
        <v>Select Currency</v>
      </c>
    </row>
    <row r="30" spans="2:11" ht="15.75" x14ac:dyDescent="0.25">
      <c r="B30" s="8" t="s">
        <v>42</v>
      </c>
      <c r="C30" s="32">
        <v>0</v>
      </c>
      <c r="D30" s="10" t="s">
        <v>43</v>
      </c>
      <c r="E30" s="10" t="s">
        <v>44</v>
      </c>
      <c r="F30" s="9">
        <v>0</v>
      </c>
      <c r="G30" s="10" t="s">
        <v>41</v>
      </c>
      <c r="H30" s="27">
        <v>44919</v>
      </c>
      <c r="I30" s="27">
        <v>45282</v>
      </c>
      <c r="J30" s="91">
        <f t="shared" si="0"/>
        <v>0</v>
      </c>
      <c r="K30" s="92" t="str">
        <f>SDF_Template!$D$29</f>
        <v>Select Currency</v>
      </c>
    </row>
    <row r="31" spans="2:11" ht="15.75" x14ac:dyDescent="0.25">
      <c r="B31" s="8" t="s">
        <v>42</v>
      </c>
      <c r="C31" s="32">
        <v>0</v>
      </c>
      <c r="D31" s="10" t="s">
        <v>43</v>
      </c>
      <c r="E31" s="10" t="s">
        <v>44</v>
      </c>
      <c r="F31" s="9">
        <v>0</v>
      </c>
      <c r="G31" s="10" t="s">
        <v>41</v>
      </c>
      <c r="H31" s="27">
        <v>44919</v>
      </c>
      <c r="I31" s="27">
        <v>45282</v>
      </c>
      <c r="J31" s="91">
        <f t="shared" si="0"/>
        <v>0</v>
      </c>
      <c r="K31" s="92" t="str">
        <f>SDF_Template!$D$29</f>
        <v>Select Currency</v>
      </c>
    </row>
    <row r="32" spans="2:11" ht="15.75" x14ac:dyDescent="0.25">
      <c r="B32" s="8" t="s">
        <v>42</v>
      </c>
      <c r="C32" s="32">
        <v>0</v>
      </c>
      <c r="D32" s="10" t="s">
        <v>43</v>
      </c>
      <c r="E32" s="10" t="s">
        <v>44</v>
      </c>
      <c r="F32" s="9">
        <v>0</v>
      </c>
      <c r="G32" s="10" t="s">
        <v>41</v>
      </c>
      <c r="H32" s="27">
        <v>44919</v>
      </c>
      <c r="I32" s="27">
        <v>45282</v>
      </c>
      <c r="J32" s="91">
        <f t="shared" si="0"/>
        <v>0</v>
      </c>
      <c r="K32" s="92" t="str">
        <f>SDF_Template!$D$29</f>
        <v>Select Currency</v>
      </c>
    </row>
    <row r="33" spans="2:11" ht="15.75" x14ac:dyDescent="0.25">
      <c r="B33" s="8" t="s">
        <v>42</v>
      </c>
      <c r="C33" s="32">
        <v>0</v>
      </c>
      <c r="D33" s="10" t="s">
        <v>43</v>
      </c>
      <c r="E33" s="10" t="s">
        <v>44</v>
      </c>
      <c r="F33" s="9">
        <v>0</v>
      </c>
      <c r="G33" s="10" t="s">
        <v>41</v>
      </c>
      <c r="H33" s="27">
        <v>44919</v>
      </c>
      <c r="I33" s="27">
        <v>45282</v>
      </c>
      <c r="J33" s="91">
        <f t="shared" ref="J33" si="3">C33*F33</f>
        <v>0</v>
      </c>
      <c r="K33" s="92" t="str">
        <f>SDF_Template!$D$29</f>
        <v>Select Currency</v>
      </c>
    </row>
    <row r="34" spans="2:11" ht="16.5" thickBot="1" x14ac:dyDescent="0.3">
      <c r="B34" s="11" t="s">
        <v>42</v>
      </c>
      <c r="C34" s="33">
        <v>0</v>
      </c>
      <c r="D34" s="13" t="s">
        <v>43</v>
      </c>
      <c r="E34" s="13" t="s">
        <v>44</v>
      </c>
      <c r="F34" s="12">
        <v>0</v>
      </c>
      <c r="G34" s="13" t="s">
        <v>41</v>
      </c>
      <c r="H34" s="29">
        <v>44919</v>
      </c>
      <c r="I34" s="29">
        <v>45282</v>
      </c>
      <c r="J34" s="93">
        <f t="shared" si="0"/>
        <v>0</v>
      </c>
      <c r="K34" s="94" t="str">
        <f>SDF_Template!$D$29</f>
        <v>Select Currency</v>
      </c>
    </row>
    <row r="35" spans="2:11" ht="21" customHeight="1" thickBot="1" x14ac:dyDescent="0.3">
      <c r="B35" s="82" t="s">
        <v>132</v>
      </c>
      <c r="C35" s="83"/>
      <c r="D35" s="83"/>
      <c r="E35" s="83"/>
      <c r="F35" s="83"/>
      <c r="G35" s="83"/>
      <c r="H35" s="83"/>
      <c r="I35" s="83"/>
      <c r="J35" s="84">
        <f>SUM(J8:J34)</f>
        <v>0</v>
      </c>
      <c r="K35" s="85" t="str">
        <f>SDF_Template!$D$29</f>
        <v>Select Currency</v>
      </c>
    </row>
    <row r="36" spans="2:11" ht="16.149999999999999" customHeight="1" thickBot="1" x14ac:dyDescent="0.3">
      <c r="C36" s="86"/>
      <c r="D36" s="86"/>
      <c r="E36" s="86"/>
      <c r="F36" s="86"/>
      <c r="G36" s="86"/>
      <c r="H36" s="86"/>
      <c r="I36" s="86"/>
      <c r="J36" s="87"/>
      <c r="K36" s="88"/>
    </row>
    <row r="37" spans="2:11" ht="16.149999999999999" customHeight="1" thickBot="1" x14ac:dyDescent="0.3">
      <c r="B37" s="89" t="s">
        <v>133</v>
      </c>
      <c r="C37" s="170" t="s">
        <v>134</v>
      </c>
      <c r="D37" s="171"/>
      <c r="E37" s="171"/>
      <c r="F37" s="171"/>
      <c r="G37" s="171"/>
      <c r="H37" s="171"/>
      <c r="I37" s="172"/>
      <c r="J37" s="90" t="s">
        <v>131</v>
      </c>
    </row>
    <row r="38" spans="2:11" ht="16.149999999999999" customHeight="1" thickBot="1" x14ac:dyDescent="0.3">
      <c r="B38" s="80" t="s">
        <v>135</v>
      </c>
      <c r="C38" s="173"/>
      <c r="D38" s="174"/>
      <c r="E38" s="174"/>
      <c r="F38" s="174"/>
      <c r="G38" s="174"/>
      <c r="H38" s="174"/>
      <c r="I38" s="175"/>
      <c r="J38" s="14">
        <v>0</v>
      </c>
    </row>
    <row r="39" spans="2:11" ht="16.149999999999999" customHeight="1" thickBot="1" x14ac:dyDescent="0.3">
      <c r="B39" s="81" t="s">
        <v>136</v>
      </c>
      <c r="C39" s="173"/>
      <c r="D39" s="174"/>
      <c r="E39" s="174"/>
      <c r="F39" s="174"/>
      <c r="G39" s="174"/>
      <c r="H39" s="174"/>
      <c r="I39" s="175"/>
      <c r="J39" s="15">
        <v>0</v>
      </c>
    </row>
    <row r="40" spans="2:11" ht="16.149999999999999" customHeight="1" x14ac:dyDescent="0.25">
      <c r="B40" s="76"/>
      <c r="C40" s="76"/>
      <c r="I40" s="77"/>
    </row>
    <row r="41" spans="2:11" ht="16.149999999999999" customHeight="1" thickBot="1" x14ac:dyDescent="0.3"/>
    <row r="42" spans="2:11" ht="16.149999999999999" customHeight="1" thickBot="1" x14ac:dyDescent="0.3">
      <c r="C42" s="158" t="s">
        <v>137</v>
      </c>
      <c r="D42" s="159"/>
      <c r="E42" s="159"/>
      <c r="F42" s="159"/>
      <c r="G42" s="159"/>
      <c r="H42" s="159"/>
      <c r="I42" s="160"/>
      <c r="J42" s="78" t="s">
        <v>131</v>
      </c>
    </row>
    <row r="43" spans="2:11" ht="16.149999999999999" customHeight="1" thickBot="1" x14ac:dyDescent="0.3">
      <c r="C43" s="161" t="s">
        <v>138</v>
      </c>
      <c r="D43" s="162"/>
      <c r="E43" s="162"/>
      <c r="F43" s="162"/>
      <c r="G43" s="162"/>
      <c r="H43" s="162"/>
      <c r="I43" s="163"/>
      <c r="J43" s="71">
        <f>J35</f>
        <v>0</v>
      </c>
    </row>
    <row r="44" spans="2:11" ht="16.149999999999999" customHeight="1" thickBot="1" x14ac:dyDescent="0.3">
      <c r="C44" s="73" t="s">
        <v>135</v>
      </c>
      <c r="D44" s="74"/>
      <c r="E44" s="74"/>
      <c r="F44" s="74"/>
      <c r="G44" s="74"/>
      <c r="H44" s="74"/>
      <c r="I44" s="75"/>
      <c r="J44" s="71">
        <f>J38</f>
        <v>0</v>
      </c>
    </row>
    <row r="45" spans="2:11" ht="16.149999999999999" customHeight="1" thickBot="1" x14ac:dyDescent="0.3">
      <c r="C45" s="161" t="s">
        <v>136</v>
      </c>
      <c r="D45" s="162"/>
      <c r="E45" s="162"/>
      <c r="F45" s="162"/>
      <c r="G45" s="162"/>
      <c r="H45" s="162"/>
      <c r="I45" s="163"/>
      <c r="J45" s="71">
        <f>J39</f>
        <v>0</v>
      </c>
    </row>
    <row r="46" spans="2:11" ht="16.149999999999999" customHeight="1" thickBot="1" x14ac:dyDescent="0.3">
      <c r="C46" s="176" t="s">
        <v>139</v>
      </c>
      <c r="D46" s="177"/>
      <c r="E46" s="177"/>
      <c r="F46" s="177"/>
      <c r="G46" s="177"/>
      <c r="H46" s="177"/>
      <c r="I46" s="178"/>
      <c r="J46" s="70">
        <f>SUM(J43:J45)</f>
        <v>0</v>
      </c>
    </row>
    <row r="47" spans="2:11" ht="16.149999999999999" customHeight="1" x14ac:dyDescent="0.25"/>
    <row r="48" spans="2:11" ht="26.1" customHeight="1" x14ac:dyDescent="0.25">
      <c r="C48" s="179" t="str" cm="1">
        <f t="array" ref="C48">_xlfn.IFS(SDF_Template!D15="Yes","FILL IN THESE DETAILS SINCE THIS IS AN AMENDMENT",
SDF_Template!D15="No","SINCE THIS IS A NEW REQUEST, DO NOT FILL IN BELOW DETAILS",
SDF_Template!D15="Select (Y/N)","Select Y/N in Cell D15 of SDF_Template to confirm if this is an Amendment or Not")</f>
        <v>Select Y/N in Cell D15 of SDF_Template to confirm if this is an Amendment or Not</v>
      </c>
      <c r="D48" s="179"/>
      <c r="E48" s="179"/>
      <c r="F48" s="179"/>
      <c r="G48" s="179"/>
      <c r="H48" s="179"/>
      <c r="I48" s="179"/>
      <c r="J48" s="179"/>
      <c r="K48" s="49"/>
    </row>
    <row r="49" spans="3:10" ht="126.95" customHeight="1" thickBot="1" x14ac:dyDescent="0.3">
      <c r="H49" s="79" t="s">
        <v>140</v>
      </c>
      <c r="I49" s="79" t="s">
        <v>141</v>
      </c>
      <c r="J49" s="79" t="s">
        <v>142</v>
      </c>
    </row>
    <row r="50" spans="3:10" ht="16.149999999999999" customHeight="1" thickBot="1" x14ac:dyDescent="0.3">
      <c r="C50" s="158" t="s">
        <v>143</v>
      </c>
      <c r="D50" s="159"/>
      <c r="E50" s="159"/>
      <c r="F50" s="159"/>
      <c r="G50" s="160"/>
      <c r="H50" s="78" t="s">
        <v>144</v>
      </c>
      <c r="I50" s="78" t="s">
        <v>145</v>
      </c>
      <c r="J50" s="78" t="s">
        <v>146</v>
      </c>
    </row>
    <row r="51" spans="3:10" ht="16.149999999999999" customHeight="1" thickBot="1" x14ac:dyDescent="0.3">
      <c r="C51" s="161" t="s">
        <v>138</v>
      </c>
      <c r="D51" s="162"/>
      <c r="E51" s="162"/>
      <c r="F51" s="162"/>
      <c r="G51" s="163"/>
      <c r="H51" s="16">
        <v>0</v>
      </c>
      <c r="I51" s="71">
        <f>IF(SDF_Template!D15="Yes",J43,0)</f>
        <v>0</v>
      </c>
      <c r="J51" s="72">
        <f>I51-H51</f>
        <v>0</v>
      </c>
    </row>
    <row r="52" spans="3:10" ht="16.149999999999999" customHeight="1" thickBot="1" x14ac:dyDescent="0.3">
      <c r="C52" s="161" t="s">
        <v>135</v>
      </c>
      <c r="D52" s="162"/>
      <c r="E52" s="162"/>
      <c r="F52" s="162"/>
      <c r="G52" s="163"/>
      <c r="H52" s="16">
        <v>0</v>
      </c>
      <c r="I52" s="71">
        <f>IF(SDF_Template!D15="Yes",J44,0)</f>
        <v>0</v>
      </c>
      <c r="J52" s="72">
        <f t="shared" ref="J52:J53" si="4">I52-H52</f>
        <v>0</v>
      </c>
    </row>
    <row r="53" spans="3:10" ht="16.149999999999999" customHeight="1" thickBot="1" x14ac:dyDescent="0.3">
      <c r="C53" s="161" t="s">
        <v>136</v>
      </c>
      <c r="D53" s="162"/>
      <c r="E53" s="162"/>
      <c r="F53" s="162"/>
      <c r="G53" s="163"/>
      <c r="H53" s="16">
        <v>0</v>
      </c>
      <c r="I53" s="71">
        <f>IF(SDF_Template!D15="Yes",J45,0)</f>
        <v>0</v>
      </c>
      <c r="J53" s="72">
        <f t="shared" si="4"/>
        <v>0</v>
      </c>
    </row>
    <row r="54" spans="3:10" ht="16.149999999999999" customHeight="1" thickBot="1" x14ac:dyDescent="0.3">
      <c r="C54" s="167" t="s">
        <v>147</v>
      </c>
      <c r="D54" s="168"/>
      <c r="E54" s="168"/>
      <c r="F54" s="168"/>
      <c r="G54" s="169"/>
      <c r="H54" s="70">
        <f>SUM(H51:H53)</f>
        <v>0</v>
      </c>
      <c r="I54" s="70">
        <f>SUM(I51:I53)</f>
        <v>0</v>
      </c>
      <c r="J54" s="70">
        <f t="shared" ref="J54" si="5">SUM(J51:J53)</f>
        <v>0</v>
      </c>
    </row>
    <row r="57" spans="3:10" s="49" customFormat="1" x14ac:dyDescent="0.25"/>
  </sheetData>
  <sheetProtection algorithmName="SHA-512" hashValue="rSn/pWZ2HsHgpWPJPvSyjxw9RtDN99j06KePyhwvlj1pFaVVIhpFY/iyfDhU+fNePbQf/6jFPOg5PbN28tQQeQ==" saltValue="TBDXXSyTdaoU4qtxAlqyvA==" spinCount="100000" sheet="1" objects="1" scenarios="1" selectLockedCells="1"/>
  <mergeCells count="17">
    <mergeCell ref="C52:G52"/>
    <mergeCell ref="C53:G53"/>
    <mergeCell ref="C54:G54"/>
    <mergeCell ref="C37:I37"/>
    <mergeCell ref="C38:I38"/>
    <mergeCell ref="C39:I39"/>
    <mergeCell ref="C42:I42"/>
    <mergeCell ref="C43:I43"/>
    <mergeCell ref="C45:I45"/>
    <mergeCell ref="C46:I46"/>
    <mergeCell ref="C48:J48"/>
    <mergeCell ref="B4:K4"/>
    <mergeCell ref="C50:G50"/>
    <mergeCell ref="C51:G51"/>
    <mergeCell ref="B2:E2"/>
    <mergeCell ref="D3:H3"/>
    <mergeCell ref="B6:K6"/>
  </mergeCells>
  <conditionalFormatting sqref="B4:K4">
    <cfRule type="containsText" dxfId="13" priority="13" operator="containsText" text="SELECT SOW TYPE">
      <formula>NOT(ISERROR(SEARCH("SELECT SOW TYPE",B4)))</formula>
    </cfRule>
    <cfRule type="containsText" dxfId="12" priority="14" operator="containsText" text="DO NOT UPDATE">
      <formula>NOT(ISERROR(SEARCH("DO NOT UPDATE",B4)))</formula>
    </cfRule>
  </conditionalFormatting>
  <conditionalFormatting sqref="C48">
    <cfRule type="containsText" dxfId="11" priority="6" operator="containsText" text="Select Y/N">
      <formula>NOT(ISERROR(SEARCH("Select Y/N",C48)))</formula>
    </cfRule>
    <cfRule type="containsText" dxfId="10" priority="7" operator="containsText" text="DO NOT FILL">
      <formula>NOT(ISERROR(SEARCH("DO NOT FILL",C48)))</formula>
    </cfRule>
  </conditionalFormatting>
  <conditionalFormatting sqref="G8:G34">
    <cfRule type="containsText" dxfId="9" priority="1" operator="containsText" text="Y">
      <formula>NOT(ISERROR(SEARCH("Y",G8)))</formula>
    </cfRule>
    <cfRule type="containsText" dxfId="8" priority="2" operator="containsText" text="Y">
      <formula>NOT(ISERROR(SEARCH("Y",G8)))</formula>
    </cfRule>
  </conditionalFormatting>
  <pageMargins left="0.7" right="0.7" top="0.75" bottom="0.75" header="0.3" footer="0.3"/>
  <pageSetup scale="49" orientation="landscape" horizontalDpi="90" verticalDpi="90" r:id="rId1"/>
  <headerFooter>
    <oddFooter>&amp;L8/19/2022&amp;CAXP Internal&amp;R3</oddFooter>
  </headerFooter>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83A6554C-7222-4396-86C9-660F6005150E}">
          <x14:formula1>
            <xm:f>'Dropdown list'!$P$1:$P$35</xm:f>
          </x14:formula1>
          <xm:sqref>B8:B34</xm:sqref>
        </x14:dataValidation>
        <x14:dataValidation type="list" allowBlank="1" showInputMessage="1" showErrorMessage="1" xr:uid="{3AC0E8D5-B81F-4972-95E3-8FFB629B8634}">
          <x14:formula1>
            <xm:f>'Dropdown list'!$Q$1:$Q$16</xm:f>
          </x14:formula1>
          <xm:sqref>D8:D34</xm:sqref>
        </x14:dataValidation>
        <x14:dataValidation type="list" allowBlank="1" showInputMessage="1" showErrorMessage="1" xr:uid="{4E36B3F5-E092-42F7-844F-50D4AA5C06F9}">
          <x14:formula1>
            <xm:f>'Dropdown list'!$R$1:$R$5</xm:f>
          </x14:formula1>
          <xm:sqref>E8:E34</xm:sqref>
        </x14:dataValidation>
        <x14:dataValidation type="list" allowBlank="1" showInputMessage="1" showErrorMessage="1" xr:uid="{3812C0D5-CBA8-46EE-A9E2-1B0D86B648AF}">
          <x14:formula1>
            <xm:f>'Dropdown list'!$O$1:$O$2</xm:f>
          </x14:formula1>
          <xm:sqref>G8:G34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7D73D-FF1C-4D51-B1E1-9F41A5EF57B3}">
  <sheetPr codeName="Sheet51"/>
  <dimension ref="B2:P36"/>
  <sheetViews>
    <sheetView zoomScale="70" zoomScaleNormal="70" workbookViewId="0">
      <pane xSplit="1" ySplit="5" topLeftCell="B10" activePane="bottomRight" state="frozen"/>
      <selection pane="topRight" activeCell="B1" sqref="B1"/>
      <selection pane="bottomLeft" activeCell="A5" sqref="A5"/>
      <selection pane="bottomRight" activeCell="C10" sqref="C10"/>
    </sheetView>
  </sheetViews>
  <sheetFormatPr defaultColWidth="8.85546875" defaultRowHeight="15" x14ac:dyDescent="0.25"/>
  <cols>
    <col min="1" max="1" width="8.85546875" style="109"/>
    <col min="2" max="2" width="10.28515625" style="109" customWidth="1"/>
    <col min="3" max="3" width="58.28515625" style="109" customWidth="1"/>
    <col min="4" max="4" width="30.5703125" style="109" customWidth="1"/>
    <col min="5" max="5" width="20.42578125" style="109" customWidth="1"/>
    <col min="6" max="6" width="22" style="109" customWidth="1"/>
    <col min="7" max="7" width="8.85546875" style="109"/>
    <col min="8" max="8" width="30.28515625" style="109" customWidth="1"/>
    <col min="9" max="9" width="20" style="109" customWidth="1"/>
    <col min="10" max="16384" width="8.85546875" style="109"/>
  </cols>
  <sheetData>
    <row r="2" spans="2:16" ht="25.5" x14ac:dyDescent="0.25">
      <c r="C2" s="132" t="str">
        <f>SDF_Template!D5</f>
        <v>Vendor Name</v>
      </c>
      <c r="D2" s="194" t="s">
        <v>120</v>
      </c>
      <c r="E2" s="194"/>
      <c r="F2" s="194"/>
      <c r="G2" s="194"/>
      <c r="H2" s="194"/>
      <c r="I2" s="133"/>
      <c r="J2" s="133"/>
      <c r="K2" s="192"/>
      <c r="L2" s="192"/>
      <c r="M2" s="192"/>
      <c r="N2" s="192"/>
      <c r="O2" s="192"/>
      <c r="P2" s="192"/>
    </row>
    <row r="3" spans="2:16" ht="20.25" x14ac:dyDescent="0.25">
      <c r="B3" s="193" t="s">
        <v>121</v>
      </c>
      <c r="C3" s="193"/>
      <c r="D3" s="193"/>
      <c r="E3" s="193"/>
      <c r="F3" s="134" t="str">
        <f>C2</f>
        <v>Vendor Name</v>
      </c>
      <c r="G3" s="135"/>
      <c r="H3" s="135"/>
      <c r="I3" s="133"/>
    </row>
    <row r="4" spans="2:16" ht="35.450000000000003" customHeight="1" x14ac:dyDescent="0.25">
      <c r="B4" s="199" t="s">
        <v>148</v>
      </c>
      <c r="C4" s="199"/>
      <c r="D4" s="199"/>
      <c r="E4" s="199"/>
      <c r="F4" s="199"/>
      <c r="G4" s="135"/>
      <c r="H4" s="135"/>
      <c r="I4" s="133"/>
    </row>
    <row r="5" spans="2:16" ht="22.5" customHeight="1" x14ac:dyDescent="0.25">
      <c r="B5" s="198" t="str" cm="1">
        <f t="array" ref="B5">_xlfn.IFS(SDF_Template!D10= "Fixed Bid - Team as a Service (TaaS)", "Fixed Bid - Team as a Service (TaaS)/Periodic Table",
SDF_Template!D10="Select SOW Type","Select SOW Type in  Cell D10 of SDF",
SDF_Template!D10="Time &amp; Material","DO NOT UPDATE THIS FORM, AS THIS IS TIME &amp; MATERIAL SOW")</f>
        <v>Select SOW Type in  Cell D10 of SDF</v>
      </c>
      <c r="C5" s="198"/>
      <c r="D5" s="198"/>
      <c r="E5" s="198"/>
      <c r="F5" s="198"/>
      <c r="G5" s="119"/>
      <c r="H5" s="136"/>
      <c r="I5" s="136"/>
    </row>
    <row r="6" spans="2:16" ht="27.6" customHeight="1" x14ac:dyDescent="0.3">
      <c r="B6" s="200" t="s">
        <v>2</v>
      </c>
      <c r="C6" s="200"/>
      <c r="D6" s="200"/>
      <c r="E6" s="200"/>
      <c r="F6" s="200"/>
    </row>
    <row r="7" spans="2:16" ht="18.75" x14ac:dyDescent="0.3">
      <c r="B7" s="137"/>
    </row>
    <row r="8" spans="2:16" ht="19.5" thickBot="1" x14ac:dyDescent="0.35">
      <c r="B8" s="137"/>
    </row>
    <row r="9" spans="2:16" ht="30.75" thickBot="1" x14ac:dyDescent="0.3">
      <c r="B9" s="138" t="s">
        <v>149</v>
      </c>
      <c r="C9" s="139" t="str">
        <f>IF(SDF_Template!D10="Fixed Bid- Milestone","Enter Milestone Description","Enter Payment Month")</f>
        <v>Enter Payment Month</v>
      </c>
      <c r="D9" s="139" t="s">
        <v>150</v>
      </c>
      <c r="E9" s="140" t="s">
        <v>131</v>
      </c>
      <c r="F9" s="140" t="s">
        <v>37</v>
      </c>
      <c r="H9" s="119"/>
      <c r="I9" s="136"/>
    </row>
    <row r="10" spans="2:16" x14ac:dyDescent="0.25">
      <c r="B10" s="129">
        <v>1</v>
      </c>
      <c r="C10" s="18"/>
      <c r="D10" s="18"/>
      <c r="E10" s="19">
        <v>0</v>
      </c>
      <c r="F10" s="126" t="str">
        <f>SDF_Template!$D$29</f>
        <v>Select Currency</v>
      </c>
    </row>
    <row r="11" spans="2:16" x14ac:dyDescent="0.25">
      <c r="B11" s="130">
        <v>2</v>
      </c>
      <c r="C11" s="20"/>
      <c r="D11" s="20"/>
      <c r="E11" s="21">
        <v>0</v>
      </c>
      <c r="F11" s="127" t="str">
        <f>SDF_Template!$D$29</f>
        <v>Select Currency</v>
      </c>
      <c r="H11" s="119"/>
    </row>
    <row r="12" spans="2:16" x14ac:dyDescent="0.25">
      <c r="B12" s="130">
        <v>3</v>
      </c>
      <c r="C12" s="20"/>
      <c r="D12" s="20"/>
      <c r="E12" s="21">
        <v>0</v>
      </c>
      <c r="F12" s="127" t="str">
        <f>SDF_Template!$D$29</f>
        <v>Select Currency</v>
      </c>
      <c r="H12" s="119"/>
    </row>
    <row r="13" spans="2:16" x14ac:dyDescent="0.25">
      <c r="B13" s="130">
        <v>4</v>
      </c>
      <c r="C13" s="20"/>
      <c r="D13" s="20"/>
      <c r="E13" s="21">
        <v>0</v>
      </c>
      <c r="F13" s="127" t="str">
        <f>SDF_Template!$D$29</f>
        <v>Select Currency</v>
      </c>
    </row>
    <row r="14" spans="2:16" x14ac:dyDescent="0.25">
      <c r="B14" s="130">
        <v>5</v>
      </c>
      <c r="C14" s="20"/>
      <c r="D14" s="20"/>
      <c r="E14" s="21">
        <v>0</v>
      </c>
      <c r="F14" s="127" t="str">
        <f>SDF_Template!$D$29</f>
        <v>Select Currency</v>
      </c>
    </row>
    <row r="15" spans="2:16" x14ac:dyDescent="0.25">
      <c r="B15" s="130">
        <v>6</v>
      </c>
      <c r="C15" s="20"/>
      <c r="D15" s="20"/>
      <c r="E15" s="21">
        <v>0</v>
      </c>
      <c r="F15" s="127" t="str">
        <f>SDF_Template!$D$29</f>
        <v>Select Currency</v>
      </c>
    </row>
    <row r="16" spans="2:16" x14ac:dyDescent="0.25">
      <c r="B16" s="130">
        <v>7</v>
      </c>
      <c r="C16" s="20"/>
      <c r="D16" s="20"/>
      <c r="E16" s="21">
        <v>0</v>
      </c>
      <c r="F16" s="127" t="str">
        <f>SDF_Template!$D$29</f>
        <v>Select Currency</v>
      </c>
    </row>
    <row r="17" spans="2:8" x14ac:dyDescent="0.25">
      <c r="B17" s="130">
        <v>8</v>
      </c>
      <c r="C17" s="20"/>
      <c r="D17" s="20"/>
      <c r="E17" s="21">
        <v>0</v>
      </c>
      <c r="F17" s="127" t="str">
        <f>SDF_Template!$D$29</f>
        <v>Select Currency</v>
      </c>
    </row>
    <row r="18" spans="2:8" x14ac:dyDescent="0.25">
      <c r="B18" s="130">
        <v>9</v>
      </c>
      <c r="C18" s="20"/>
      <c r="D18" s="20"/>
      <c r="E18" s="21">
        <v>0</v>
      </c>
      <c r="F18" s="127" t="str">
        <f>SDF_Template!$D$29</f>
        <v>Select Currency</v>
      </c>
    </row>
    <row r="19" spans="2:8" x14ac:dyDescent="0.25">
      <c r="B19" s="130">
        <v>10</v>
      </c>
      <c r="C19" s="20"/>
      <c r="D19" s="20"/>
      <c r="E19" s="21">
        <v>0</v>
      </c>
      <c r="F19" s="127" t="str">
        <f>SDF_Template!$D$29</f>
        <v>Select Currency</v>
      </c>
    </row>
    <row r="20" spans="2:8" x14ac:dyDescent="0.25">
      <c r="B20" s="130">
        <v>11</v>
      </c>
      <c r="C20" s="20"/>
      <c r="D20" s="20"/>
      <c r="E20" s="21">
        <v>0</v>
      </c>
      <c r="F20" s="127" t="str">
        <f>SDF_Template!$D$29</f>
        <v>Select Currency</v>
      </c>
    </row>
    <row r="21" spans="2:8" x14ac:dyDescent="0.25">
      <c r="B21" s="130">
        <v>12</v>
      </c>
      <c r="C21" s="20"/>
      <c r="D21" s="20"/>
      <c r="E21" s="21">
        <v>0</v>
      </c>
      <c r="F21" s="127" t="str">
        <f>SDF_Template!$D$29</f>
        <v>Select Currency</v>
      </c>
    </row>
    <row r="22" spans="2:8" ht="15.75" thickBot="1" x14ac:dyDescent="0.3">
      <c r="B22" s="131">
        <v>13</v>
      </c>
      <c r="C22" s="22"/>
      <c r="D22" s="22"/>
      <c r="E22" s="23">
        <v>0</v>
      </c>
      <c r="F22" s="128" t="str">
        <f>SDF_Template!$D$29</f>
        <v>Select Currency</v>
      </c>
    </row>
    <row r="23" spans="2:8" ht="18.75" thickBot="1" x14ac:dyDescent="0.3">
      <c r="B23" s="195" t="s">
        <v>151</v>
      </c>
      <c r="C23" s="196"/>
      <c r="D23" s="197"/>
      <c r="E23" s="17">
        <f>SUM(E10:E22)</f>
        <v>0</v>
      </c>
      <c r="F23" s="124" t="str">
        <f>SDF_Template!$D$29</f>
        <v>Select Currency</v>
      </c>
    </row>
    <row r="24" spans="2:8" ht="15.75" thickBot="1" x14ac:dyDescent="0.3"/>
    <row r="25" spans="2:8" ht="16.5" thickBot="1" x14ac:dyDescent="0.3">
      <c r="B25" s="184" t="s">
        <v>133</v>
      </c>
      <c r="C25" s="185"/>
      <c r="D25" s="182" t="s">
        <v>134</v>
      </c>
      <c r="E25" s="183"/>
      <c r="F25" s="125" t="s">
        <v>131</v>
      </c>
    </row>
    <row r="26" spans="2:8" ht="15.75" thickBot="1" x14ac:dyDescent="0.3">
      <c r="B26" s="120" t="s">
        <v>135</v>
      </c>
      <c r="C26" s="121"/>
      <c r="D26" s="186"/>
      <c r="E26" s="187"/>
      <c r="F26" s="14">
        <v>0</v>
      </c>
    </row>
    <row r="27" spans="2:8" ht="15.75" thickBot="1" x14ac:dyDescent="0.3">
      <c r="B27" s="122" t="s">
        <v>136</v>
      </c>
      <c r="C27" s="123"/>
      <c r="D27" s="186"/>
      <c r="E27" s="187"/>
      <c r="F27" s="15">
        <v>0</v>
      </c>
    </row>
    <row r="28" spans="2:8" ht="15.75" thickBot="1" x14ac:dyDescent="0.3">
      <c r="B28" s="188" t="s">
        <v>139</v>
      </c>
      <c r="C28" s="189"/>
      <c r="D28" s="189"/>
      <c r="E28" s="190"/>
      <c r="F28" s="111">
        <f>E23+F26+F27</f>
        <v>0</v>
      </c>
    </row>
    <row r="29" spans="2:8" x14ac:dyDescent="0.25">
      <c r="B29" s="115"/>
      <c r="C29" s="115"/>
      <c r="D29" s="115"/>
      <c r="E29" s="115"/>
      <c r="F29" s="116"/>
    </row>
    <row r="30" spans="2:8" ht="21" thickBot="1" x14ac:dyDescent="0.3">
      <c r="B30" s="179" t="str" cm="1">
        <f t="array" ref="B30">_xlfn.IFS(SDF_Template!D15="Yes","FILL IN THESE DETAILS SINCE THIS IS AN AMENDMENT",
SDF_Template!D15="No","SINCE THIS IS A NEW REQUEST, DO NOT FILL IN BELOW DETAILS",
SDF_Template!D15="Select (Y/N)","Select Y/N in Cell D15 of SDF_Template to confirm if this is an Amendment or Not")</f>
        <v>Select Y/N in Cell D15 of SDF_Template to confirm if this is an Amendment or Not</v>
      </c>
      <c r="C30" s="179"/>
      <c r="D30" s="179"/>
      <c r="E30" s="179"/>
      <c r="F30" s="179"/>
    </row>
    <row r="31" spans="2:8" ht="153.75" thickBot="1" x14ac:dyDescent="0.3">
      <c r="B31" s="191"/>
      <c r="C31" s="191"/>
      <c r="D31" s="117" t="s">
        <v>140</v>
      </c>
      <c r="E31" s="117" t="s">
        <v>152</v>
      </c>
      <c r="F31" s="117" t="s">
        <v>142</v>
      </c>
    </row>
    <row r="32" spans="2:8" ht="16.5" thickBot="1" x14ac:dyDescent="0.3">
      <c r="B32" s="182" t="s">
        <v>143</v>
      </c>
      <c r="C32" s="183"/>
      <c r="D32" s="118" t="s">
        <v>144</v>
      </c>
      <c r="E32" s="118" t="s">
        <v>145</v>
      </c>
      <c r="F32" s="118" t="s">
        <v>146</v>
      </c>
      <c r="H32" s="119"/>
    </row>
    <row r="33" spans="2:6" ht="15.75" thickBot="1" x14ac:dyDescent="0.3">
      <c r="B33" s="180" t="s">
        <v>153</v>
      </c>
      <c r="C33" s="181"/>
      <c r="D33" s="16">
        <v>0</v>
      </c>
      <c r="E33" s="110">
        <f>IF(SDF_Template!D15="Yes",E23,0)</f>
        <v>0</v>
      </c>
      <c r="F33" s="72">
        <f>E33-D33</f>
        <v>0</v>
      </c>
    </row>
    <row r="34" spans="2:6" ht="15.75" thickBot="1" x14ac:dyDescent="0.3">
      <c r="B34" s="113" t="s">
        <v>135</v>
      </c>
      <c r="C34" s="114"/>
      <c r="D34" s="16">
        <v>0</v>
      </c>
      <c r="E34" s="110">
        <f>IF(SDF_Template!D15="Yes",F26,0)</f>
        <v>0</v>
      </c>
      <c r="F34" s="72">
        <f t="shared" ref="F34:F35" si="0">E34-D34</f>
        <v>0</v>
      </c>
    </row>
    <row r="35" spans="2:6" ht="15.75" thickBot="1" x14ac:dyDescent="0.3">
      <c r="B35" s="180" t="s">
        <v>136</v>
      </c>
      <c r="C35" s="181"/>
      <c r="D35" s="16">
        <v>0</v>
      </c>
      <c r="E35" s="110">
        <f>IF(SDF_Template!D15="Yes",F27,0)</f>
        <v>0</v>
      </c>
      <c r="F35" s="72">
        <f t="shared" si="0"/>
        <v>0</v>
      </c>
    </row>
    <row r="36" spans="2:6" ht="15.75" thickBot="1" x14ac:dyDescent="0.3">
      <c r="B36" s="180" t="s">
        <v>147</v>
      </c>
      <c r="C36" s="181"/>
      <c r="D36" s="34">
        <f>SUM(D33:D35)</f>
        <v>0</v>
      </c>
      <c r="E36" s="111">
        <f>SUM(E33:E35)</f>
        <v>0</v>
      </c>
      <c r="F36" s="112">
        <f t="shared" ref="F36" si="1">SUM(F33:F35)</f>
        <v>0</v>
      </c>
    </row>
  </sheetData>
  <sheetProtection algorithmName="SHA-512" hashValue="KJ1rK/WXBsHq9xREkPD5areGDOCDi2tL43/0v7aCIDopkEh4PQG5/0mur2Yqz+4rZgdAaFerYPWY4P1i7pTLaQ==" saltValue="yROk3zF+Nsq0V+4acPqKjw==" spinCount="100000" sheet="1" objects="1" scenarios="1" selectLockedCells="1"/>
  <mergeCells count="18">
    <mergeCell ref="K2:P2"/>
    <mergeCell ref="B3:E3"/>
    <mergeCell ref="D2:H2"/>
    <mergeCell ref="B23:D23"/>
    <mergeCell ref="B5:F5"/>
    <mergeCell ref="B4:F4"/>
    <mergeCell ref="B6:F6"/>
    <mergeCell ref="B35:C35"/>
    <mergeCell ref="B36:C36"/>
    <mergeCell ref="B32:C32"/>
    <mergeCell ref="B25:C25"/>
    <mergeCell ref="B30:F30"/>
    <mergeCell ref="D25:E25"/>
    <mergeCell ref="D26:E26"/>
    <mergeCell ref="D27:E27"/>
    <mergeCell ref="B28:E28"/>
    <mergeCell ref="B33:C33"/>
    <mergeCell ref="B31:C31"/>
  </mergeCells>
  <conditionalFormatting sqref="B5:F5">
    <cfRule type="containsText" dxfId="7" priority="1" operator="containsText" text="DO NOT UPDATE">
      <formula>NOT(ISERROR(SEARCH("DO NOT UPDATE",B5)))</formula>
    </cfRule>
    <cfRule type="containsText" dxfId="6" priority="2" operator="containsText" text="Select SOW">
      <formula>NOT(ISERROR(SEARCH("Select SOW",B5)))</formula>
    </cfRule>
  </conditionalFormatting>
  <conditionalFormatting sqref="B30:F30">
    <cfRule type="containsText" dxfId="5" priority="3" operator="containsText" text="Select Y/N">
      <formula>NOT(ISERROR(SEARCH("Select Y/N",B30)))</formula>
    </cfRule>
    <cfRule type="containsText" dxfId="4" priority="4" operator="containsText" text="DO NOT FILL">
      <formula>NOT(ISERROR(SEARCH("DO NOT FILL",B30)))</formula>
    </cfRule>
  </conditionalFormatting>
  <pageMargins left="0.7" right="0.7" top="0.75" bottom="0.75" header="0.3" footer="0.3"/>
  <pageSetup scale="60" orientation="portrait" horizontalDpi="90" verticalDpi="90" r:id="rId1"/>
  <headerFooter>
    <oddFooter>&amp;L8/19/2022&amp;CAXP Internal&amp;R6</oddFooter>
  </headerFooter>
  <colBreaks count="1" manualBreakCount="1">
    <brk id="6" max="1048575" man="1"/>
  </colBreaks>
  <ignoredErrors>
    <ignoredError sqref="C2 F28 E33:E36" unlockedFormula="1"/>
  </ignoredErrors>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F8733-972C-4CED-A8E6-2F8366891B52}">
  <dimension ref="A1:K21"/>
  <sheetViews>
    <sheetView zoomScale="70" zoomScaleNormal="70" workbookViewId="0">
      <selection activeCell="A7" sqref="A7"/>
    </sheetView>
  </sheetViews>
  <sheetFormatPr defaultColWidth="8.7109375" defaultRowHeight="15" x14ac:dyDescent="0.25"/>
  <cols>
    <col min="1" max="1" width="22.42578125" bestFit="1" customWidth="1"/>
    <col min="2" max="2" width="12.85546875" customWidth="1"/>
    <col min="3" max="3" width="9.42578125" bestFit="1" customWidth="1"/>
    <col min="4" max="4" width="16" bestFit="1" customWidth="1"/>
    <col min="5" max="5" width="18.42578125" bestFit="1" customWidth="1"/>
    <col min="6" max="6" width="12.85546875" bestFit="1" customWidth="1"/>
    <col min="7" max="7" width="20" customWidth="1"/>
    <col min="8" max="8" width="18.5703125" customWidth="1"/>
    <col min="9" max="9" width="17.5703125" customWidth="1"/>
    <col min="10" max="10" width="12.85546875" bestFit="1" customWidth="1"/>
    <col min="11" max="11" width="17.140625" customWidth="1"/>
  </cols>
  <sheetData>
    <row r="1" spans="1:11" ht="22.5" customHeight="1" x14ac:dyDescent="0.25">
      <c r="A1" s="201" t="str" cm="1">
        <f t="array" ref="A1">_xlfn.IFS(SDF_Template!D10= "Fixed Bid - Team as a Service (TaaS)", "Fixed Bid - Team as a Service Table (TaaS)/Transparency Table",
SDF_Template!D10="Select SOW Type","Select SOW Type in  Cell D10 of SDF",
SDF_Template!D10="Time &amp; Material","DO NOT UPDATE THIS FORM, AS THIS IS TIME &amp; MATERIAL SOW")</f>
        <v>Select SOW Type in  Cell D10 of SDF</v>
      </c>
      <c r="B1" s="201"/>
      <c r="C1" s="201"/>
      <c r="D1" s="201"/>
      <c r="E1" s="201"/>
      <c r="F1" s="201"/>
      <c r="G1" s="201"/>
      <c r="H1" s="201"/>
      <c r="I1" s="201"/>
      <c r="J1" s="201"/>
      <c r="K1" s="201"/>
    </row>
    <row r="2" spans="1:11" ht="18.75" x14ac:dyDescent="0.3">
      <c r="A2" s="202" t="s">
        <v>154</v>
      </c>
      <c r="B2" s="202"/>
      <c r="C2" s="202"/>
      <c r="D2" s="202"/>
      <c r="E2" s="202"/>
      <c r="F2" s="202"/>
      <c r="G2" s="202"/>
      <c r="H2" s="202"/>
      <c r="I2" s="202"/>
      <c r="J2" s="202"/>
      <c r="K2" s="202"/>
    </row>
    <row r="3" spans="1:11" ht="18.75" x14ac:dyDescent="0.3">
      <c r="A3" s="203" t="s">
        <v>2</v>
      </c>
      <c r="B3" s="203"/>
      <c r="C3" s="203"/>
      <c r="D3" s="203"/>
      <c r="E3" s="203"/>
      <c r="F3" s="203"/>
      <c r="G3" s="203"/>
      <c r="H3" s="203"/>
      <c r="I3" s="203"/>
      <c r="J3" s="203"/>
      <c r="K3" s="203"/>
    </row>
    <row r="4" spans="1:11" ht="15.75" thickBot="1" x14ac:dyDescent="0.3">
      <c r="A4" s="204" t="s">
        <v>155</v>
      </c>
      <c r="B4" s="205"/>
      <c r="C4" s="205"/>
      <c r="D4" s="205"/>
      <c r="E4" s="205"/>
      <c r="F4" s="205"/>
      <c r="G4" s="205"/>
      <c r="H4" s="205"/>
      <c r="I4" s="205"/>
      <c r="J4" s="206" t="s">
        <v>156</v>
      </c>
      <c r="K4" s="206"/>
    </row>
    <row r="5" spans="1:11" s="145" customFormat="1" ht="54.75" thickBot="1" x14ac:dyDescent="0.3">
      <c r="A5" s="148" t="s">
        <v>123</v>
      </c>
      <c r="B5" s="149" t="s">
        <v>157</v>
      </c>
      <c r="C5" s="148" t="s">
        <v>124</v>
      </c>
      <c r="D5" s="150" t="s">
        <v>125</v>
      </c>
      <c r="E5" s="148" t="s">
        <v>126</v>
      </c>
      <c r="F5" s="151" t="s">
        <v>127</v>
      </c>
      <c r="G5" s="107" t="s">
        <v>128</v>
      </c>
      <c r="H5" s="152" t="s">
        <v>129</v>
      </c>
      <c r="I5" s="152" t="s">
        <v>130</v>
      </c>
      <c r="J5" s="150" t="s">
        <v>131</v>
      </c>
      <c r="K5" s="150" t="s">
        <v>37</v>
      </c>
    </row>
    <row r="6" spans="1:11" ht="15.75" x14ac:dyDescent="0.25">
      <c r="A6" s="5" t="s">
        <v>42</v>
      </c>
      <c r="B6" s="31">
        <v>0</v>
      </c>
      <c r="C6" s="31">
        <v>0</v>
      </c>
      <c r="D6" s="7" t="s">
        <v>43</v>
      </c>
      <c r="E6" s="7" t="s">
        <v>44</v>
      </c>
      <c r="F6" s="6">
        <v>0</v>
      </c>
      <c r="G6" s="7" t="s">
        <v>41</v>
      </c>
      <c r="H6" s="28">
        <v>44919</v>
      </c>
      <c r="I6" s="28">
        <v>45282</v>
      </c>
      <c r="J6" s="95">
        <f>B6*C6*F6</f>
        <v>0</v>
      </c>
      <c r="K6" s="96" t="str">
        <f>SDF_Template!D29</f>
        <v>Select Currency</v>
      </c>
    </row>
    <row r="7" spans="1:11" ht="15.75" x14ac:dyDescent="0.25">
      <c r="A7" s="8" t="s">
        <v>42</v>
      </c>
      <c r="B7" s="32">
        <v>0</v>
      </c>
      <c r="C7" s="32">
        <v>0</v>
      </c>
      <c r="D7" s="10" t="s">
        <v>43</v>
      </c>
      <c r="E7" s="10" t="s">
        <v>44</v>
      </c>
      <c r="F7" s="9">
        <v>0</v>
      </c>
      <c r="G7" s="10" t="s">
        <v>41</v>
      </c>
      <c r="H7" s="27">
        <v>44919</v>
      </c>
      <c r="I7" s="27">
        <v>45282</v>
      </c>
      <c r="J7" s="91">
        <f t="shared" ref="J7:J15" si="0">B7*C7*F7</f>
        <v>0</v>
      </c>
      <c r="K7" s="92" t="str">
        <f>K6</f>
        <v>Select Currency</v>
      </c>
    </row>
    <row r="8" spans="1:11" ht="15.75" x14ac:dyDescent="0.25">
      <c r="A8" s="8" t="s">
        <v>42</v>
      </c>
      <c r="B8" s="32">
        <v>0</v>
      </c>
      <c r="C8" s="32">
        <v>0</v>
      </c>
      <c r="D8" s="10" t="s">
        <v>43</v>
      </c>
      <c r="E8" s="10" t="s">
        <v>44</v>
      </c>
      <c r="F8" s="9">
        <v>0</v>
      </c>
      <c r="G8" s="10" t="s">
        <v>41</v>
      </c>
      <c r="H8" s="27">
        <v>44919</v>
      </c>
      <c r="I8" s="27">
        <v>45282</v>
      </c>
      <c r="J8" s="91">
        <f t="shared" si="0"/>
        <v>0</v>
      </c>
      <c r="K8" s="92" t="str">
        <f t="shared" ref="K8:K15" si="1">K7</f>
        <v>Select Currency</v>
      </c>
    </row>
    <row r="9" spans="1:11" ht="15.75" x14ac:dyDescent="0.25">
      <c r="A9" s="8" t="s">
        <v>42</v>
      </c>
      <c r="B9" s="32">
        <v>0</v>
      </c>
      <c r="C9" s="32">
        <v>0</v>
      </c>
      <c r="D9" s="10" t="s">
        <v>43</v>
      </c>
      <c r="E9" s="10" t="s">
        <v>44</v>
      </c>
      <c r="F9" s="9">
        <v>0</v>
      </c>
      <c r="G9" s="10" t="s">
        <v>41</v>
      </c>
      <c r="H9" s="27">
        <v>44919</v>
      </c>
      <c r="I9" s="27">
        <v>45282</v>
      </c>
      <c r="J9" s="91">
        <f t="shared" si="0"/>
        <v>0</v>
      </c>
      <c r="K9" s="92" t="str">
        <f t="shared" si="1"/>
        <v>Select Currency</v>
      </c>
    </row>
    <row r="10" spans="1:11" ht="15.75" x14ac:dyDescent="0.25">
      <c r="A10" s="8" t="s">
        <v>42</v>
      </c>
      <c r="B10" s="32">
        <v>0</v>
      </c>
      <c r="C10" s="32">
        <v>0</v>
      </c>
      <c r="D10" s="10" t="s">
        <v>43</v>
      </c>
      <c r="E10" s="10" t="s">
        <v>44</v>
      </c>
      <c r="F10" s="9">
        <v>0</v>
      </c>
      <c r="G10" s="10" t="s">
        <v>41</v>
      </c>
      <c r="H10" s="27">
        <v>44919</v>
      </c>
      <c r="I10" s="27">
        <v>45282</v>
      </c>
      <c r="J10" s="91">
        <f t="shared" si="0"/>
        <v>0</v>
      </c>
      <c r="K10" s="92" t="str">
        <f t="shared" si="1"/>
        <v>Select Currency</v>
      </c>
    </row>
    <row r="11" spans="1:11" ht="15.75" x14ac:dyDescent="0.25">
      <c r="A11" s="8" t="s">
        <v>42</v>
      </c>
      <c r="B11" s="32">
        <v>0</v>
      </c>
      <c r="C11" s="32">
        <v>0</v>
      </c>
      <c r="D11" s="10" t="s">
        <v>43</v>
      </c>
      <c r="E11" s="10" t="s">
        <v>44</v>
      </c>
      <c r="F11" s="9">
        <v>0</v>
      </c>
      <c r="G11" s="10" t="s">
        <v>41</v>
      </c>
      <c r="H11" s="27">
        <v>44919</v>
      </c>
      <c r="I11" s="27">
        <v>45282</v>
      </c>
      <c r="J11" s="91">
        <f t="shared" si="0"/>
        <v>0</v>
      </c>
      <c r="K11" s="92" t="str">
        <f t="shared" si="1"/>
        <v>Select Currency</v>
      </c>
    </row>
    <row r="12" spans="1:11" ht="15.75" x14ac:dyDescent="0.25">
      <c r="A12" s="8" t="s">
        <v>42</v>
      </c>
      <c r="B12" s="32">
        <v>0</v>
      </c>
      <c r="C12" s="32">
        <v>0</v>
      </c>
      <c r="D12" s="10" t="s">
        <v>43</v>
      </c>
      <c r="E12" s="10" t="s">
        <v>44</v>
      </c>
      <c r="F12" s="9">
        <v>0</v>
      </c>
      <c r="G12" s="10" t="s">
        <v>41</v>
      </c>
      <c r="H12" s="27">
        <v>44919</v>
      </c>
      <c r="I12" s="27">
        <v>45282</v>
      </c>
      <c r="J12" s="91">
        <f t="shared" si="0"/>
        <v>0</v>
      </c>
      <c r="K12" s="92" t="str">
        <f t="shared" si="1"/>
        <v>Select Currency</v>
      </c>
    </row>
    <row r="13" spans="1:11" ht="15.75" x14ac:dyDescent="0.25">
      <c r="A13" s="8" t="s">
        <v>42</v>
      </c>
      <c r="B13" s="32">
        <v>0</v>
      </c>
      <c r="C13" s="32">
        <v>0</v>
      </c>
      <c r="D13" s="10" t="s">
        <v>43</v>
      </c>
      <c r="E13" s="10" t="s">
        <v>44</v>
      </c>
      <c r="F13" s="9">
        <v>0</v>
      </c>
      <c r="G13" s="10" t="s">
        <v>41</v>
      </c>
      <c r="H13" s="27">
        <v>44919</v>
      </c>
      <c r="I13" s="27">
        <v>45282</v>
      </c>
      <c r="J13" s="91">
        <f t="shared" si="0"/>
        <v>0</v>
      </c>
      <c r="K13" s="92" t="str">
        <f t="shared" si="1"/>
        <v>Select Currency</v>
      </c>
    </row>
    <row r="14" spans="1:11" ht="15.75" x14ac:dyDescent="0.25">
      <c r="A14" s="8" t="s">
        <v>42</v>
      </c>
      <c r="B14" s="32">
        <v>0</v>
      </c>
      <c r="C14" s="32">
        <v>0</v>
      </c>
      <c r="D14" s="10" t="s">
        <v>43</v>
      </c>
      <c r="E14" s="10" t="s">
        <v>44</v>
      </c>
      <c r="F14" s="9">
        <v>0</v>
      </c>
      <c r="G14" s="10" t="s">
        <v>41</v>
      </c>
      <c r="H14" s="27">
        <v>44919</v>
      </c>
      <c r="I14" s="27">
        <v>45282</v>
      </c>
      <c r="J14" s="91">
        <f t="shared" si="0"/>
        <v>0</v>
      </c>
      <c r="K14" s="92" t="str">
        <f t="shared" si="1"/>
        <v>Select Currency</v>
      </c>
    </row>
    <row r="15" spans="1:11" ht="16.5" thickBot="1" x14ac:dyDescent="0.3">
      <c r="A15" s="11" t="s">
        <v>42</v>
      </c>
      <c r="B15" s="33">
        <v>0</v>
      </c>
      <c r="C15" s="33">
        <v>0</v>
      </c>
      <c r="D15" s="13" t="s">
        <v>43</v>
      </c>
      <c r="E15" s="13" t="s">
        <v>44</v>
      </c>
      <c r="F15" s="12">
        <v>0</v>
      </c>
      <c r="G15" s="13" t="s">
        <v>41</v>
      </c>
      <c r="H15" s="29">
        <v>44919</v>
      </c>
      <c r="I15" s="29">
        <v>45282</v>
      </c>
      <c r="J15" s="93">
        <f t="shared" si="0"/>
        <v>0</v>
      </c>
      <c r="K15" s="94" t="str">
        <f t="shared" si="1"/>
        <v>Select Currency</v>
      </c>
    </row>
    <row r="16" spans="1:11" ht="15.75" thickBot="1" x14ac:dyDescent="0.3">
      <c r="E16" s="141"/>
      <c r="G16" s="142"/>
      <c r="I16" s="24"/>
      <c r="J16" s="24"/>
      <c r="K16" s="24"/>
    </row>
    <row r="17" spans="5:11" ht="32.25" thickBot="1" x14ac:dyDescent="0.3">
      <c r="E17" s="141"/>
      <c r="I17" s="143" t="s">
        <v>156</v>
      </c>
      <c r="J17" s="30">
        <f>SUM(J6:J16)</f>
        <v>0</v>
      </c>
      <c r="K17" s="144" t="str">
        <f>SDF_Template!D29</f>
        <v>Select Currency</v>
      </c>
    </row>
    <row r="18" spans="5:11" ht="16.5" thickBot="1" x14ac:dyDescent="0.3">
      <c r="E18" s="141"/>
      <c r="G18" s="142"/>
      <c r="I18" s="145"/>
      <c r="J18" s="146"/>
      <c r="K18" s="146"/>
    </row>
    <row r="19" spans="5:11" ht="32.25" thickBot="1" x14ac:dyDescent="0.3">
      <c r="E19" s="141"/>
      <c r="G19" s="142"/>
      <c r="I19" s="143" t="s">
        <v>158</v>
      </c>
      <c r="J19" s="30">
        <f>'FB-TaaS_Periodic_Table'!F28</f>
        <v>0</v>
      </c>
      <c r="K19" s="147" t="str">
        <f>K17</f>
        <v>Select Currency</v>
      </c>
    </row>
    <row r="20" spans="5:11" ht="16.5" thickBot="1" x14ac:dyDescent="0.3">
      <c r="E20" s="141"/>
      <c r="G20" s="142"/>
      <c r="I20" s="145"/>
      <c r="J20" s="146"/>
      <c r="K20" s="146"/>
    </row>
    <row r="21" spans="5:11" ht="32.25" thickBot="1" x14ac:dyDescent="0.3">
      <c r="E21" s="141"/>
      <c r="G21" s="142"/>
      <c r="I21" s="143" t="s">
        <v>159</v>
      </c>
      <c r="J21" s="30">
        <f>J17-J19</f>
        <v>0</v>
      </c>
      <c r="K21" s="147" t="str">
        <f>K19</f>
        <v>Select Currency</v>
      </c>
    </row>
  </sheetData>
  <sheetProtection algorithmName="SHA-512" hashValue="IXVH78aZYmA9JfVzPOXOidvNmDTWYTJlr50FtsPNUmclQFf2a7xHPh4GMO+iuOqbrfLuK3VcqFBk63CQzU2VfA==" saltValue="1jidHjq5O7BZt6hSfIAsoQ==" spinCount="100000" sheet="1" objects="1" scenarios="1" selectLockedCells="1"/>
  <mergeCells count="5">
    <mergeCell ref="A1:K1"/>
    <mergeCell ref="A2:K2"/>
    <mergeCell ref="A3:K3"/>
    <mergeCell ref="A4:I4"/>
    <mergeCell ref="J4:K4"/>
  </mergeCells>
  <conditionalFormatting sqref="A1:B2">
    <cfRule type="containsText" dxfId="3" priority="5" operator="containsText" text="DO NOT UPDATE">
      <formula>NOT(ISERROR(SEARCH("DO NOT UPDATE",A1)))</formula>
    </cfRule>
    <cfRule type="containsText" dxfId="2" priority="6" operator="containsText" text="Select SOW">
      <formula>NOT(ISERROR(SEARCH("Select SOW",A1)))</formula>
    </cfRule>
  </conditionalFormatting>
  <conditionalFormatting sqref="G6:G15">
    <cfRule type="containsText" dxfId="1" priority="1" operator="containsText" text="Y">
      <formula>NOT(ISERROR(SEARCH("Y",G6)))</formula>
    </cfRule>
    <cfRule type="containsText" dxfId="0" priority="2" operator="containsText" text="Y">
      <formula>NOT(ISERROR(SEARCH("Y",G6)))</formula>
    </cfRule>
  </conditionalFormatting>
  <pageMargins left="0.7" right="0.7" top="0.75" bottom="0.75" header="0.3" footer="0.3"/>
  <pageSetup scale="48" orientation="portrait" horizontalDpi="90" verticalDpi="90"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7741C27C-7791-4326-971F-74820BF34F0E}">
          <x14:formula1>
            <xm:f>'Dropdown list'!$P$1:$P$35</xm:f>
          </x14:formula1>
          <xm:sqref>A6:A15</xm:sqref>
        </x14:dataValidation>
        <x14:dataValidation type="list" allowBlank="1" showInputMessage="1" showErrorMessage="1" xr:uid="{4D68D629-E0A6-4BC1-9F02-921F2311266C}">
          <x14:formula1>
            <xm:f>'Dropdown list'!$Q$1:$Q$16</xm:f>
          </x14:formula1>
          <xm:sqref>D6:D15</xm:sqref>
        </x14:dataValidation>
        <x14:dataValidation type="list" allowBlank="1" showInputMessage="1" showErrorMessage="1" xr:uid="{9F747AF1-4F7E-40E5-8FAA-50E210861261}">
          <x14:formula1>
            <xm:f>'Dropdown list'!$R$1:$R$5</xm:f>
          </x14:formula1>
          <xm:sqref>E6:E15</xm:sqref>
        </x14:dataValidation>
        <x14:dataValidation type="list" allowBlank="1" showInputMessage="1" showErrorMessage="1" xr:uid="{70E75B8C-83A1-49BD-932D-F63F63A31548}">
          <x14:formula1>
            <xm:f>'Dropdown list'!$O$1:$O$2</xm:f>
          </x14:formula1>
          <xm:sqref>G6:G15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77e2f8b-e6c9-4bf5-bc1f-2acb15c477e2" xsi:nil="true"/>
    <Open_x0020_with_x0020_Seclore xmlns="71a51c00-03fa-4c24-9865-c398a0984c99" xsi:nil="true"/>
    <lcf76f155ced4ddcb4097134ff3c332f xmlns="71a51c00-03fa-4c24-9865-c398a0984c99">
      <Terms xmlns="http://schemas.microsoft.com/office/infopath/2007/PartnerControls"/>
    </lcf76f155ced4ddcb4097134ff3c332f>
    <SharedWithUsers xmlns="177e2f8b-e6c9-4bf5-bc1f-2acb15c477e2">
      <UserInfo>
        <DisplayName>Vipul K Thakkar</DisplayName>
        <AccountId>89</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8836D5B4A0A6B4280C793073F8F1616" ma:contentTypeVersion="17" ma:contentTypeDescription="Create a new document." ma:contentTypeScope="" ma:versionID="93001e498da6bc7e6a39e562839cd707">
  <xsd:schema xmlns:xsd="http://www.w3.org/2001/XMLSchema" xmlns:xs="http://www.w3.org/2001/XMLSchema" xmlns:p="http://schemas.microsoft.com/office/2006/metadata/properties" xmlns:ns2="71a51c00-03fa-4c24-9865-c398a0984c99" xmlns:ns3="177e2f8b-e6c9-4bf5-bc1f-2acb15c477e2" targetNamespace="http://schemas.microsoft.com/office/2006/metadata/properties" ma:root="true" ma:fieldsID="346b1d4e91008fbb08476adca9c2b120" ns2:_="" ns3:_="">
    <xsd:import namespace="71a51c00-03fa-4c24-9865-c398a0984c99"/>
    <xsd:import namespace="177e2f8b-e6c9-4bf5-bc1f-2acb15c477e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Open_x0020_with_x0020_Seclore"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51c00-03fa-4c24-9865-c398a0984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Open_x0020_with_x0020_Seclore" ma:index="14" nillable="true" ma:displayName="Open with Seclore" ma:hidden="true" ma:internalName="Open_x0020_with_x0020_Seclor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de466b6-51d3-4163-b644-6f4f28f1a60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7e2f8b-e6c9-4bf5-bc1f-2acb15c477e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48c6690-1f53-498e-9932-05beb26e273c}" ma:internalName="TaxCatchAll" ma:showField="CatchAllData" ma:web="177e2f8b-e6c9-4bf5-bc1f-2acb15c477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B0A4D1-ABCB-4840-B0D8-513C577593EF}">
  <ds:schemaRefs>
    <ds:schemaRef ds:uri="http://schemas.microsoft.com/sharepoint/v3/contenttype/forms"/>
  </ds:schemaRefs>
</ds:datastoreItem>
</file>

<file path=customXml/itemProps2.xml><?xml version="1.0" encoding="utf-8"?>
<ds:datastoreItem xmlns:ds="http://schemas.openxmlformats.org/officeDocument/2006/customXml" ds:itemID="{021649BC-4FCC-41EC-AC43-0A4D7F4E2B93}">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177e2f8b-e6c9-4bf5-bc1f-2acb15c477e2"/>
    <ds:schemaRef ds:uri="71a51c00-03fa-4c24-9865-c398a0984c99"/>
    <ds:schemaRef ds:uri="http://www.w3.org/XML/1998/namespace"/>
    <ds:schemaRef ds:uri="http://purl.org/dc/dcmitype/"/>
  </ds:schemaRefs>
</ds:datastoreItem>
</file>

<file path=customXml/itemProps3.xml><?xml version="1.0" encoding="utf-8"?>
<ds:datastoreItem xmlns:ds="http://schemas.openxmlformats.org/officeDocument/2006/customXml" ds:itemID="{D041FCB2-973A-4051-9F59-23AD8EE7F8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51c00-03fa-4c24-9865-c398a0984c99"/>
    <ds:schemaRef ds:uri="177e2f8b-e6c9-4bf5-bc1f-2acb15c477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SDF_Template</vt:lpstr>
      <vt:lpstr>Dropdown list</vt:lpstr>
      <vt:lpstr>Rate Table</vt:lpstr>
      <vt:lpstr>FB-TaaS_Periodic_Table</vt:lpstr>
      <vt:lpstr>FB-Transparency_Table</vt:lpstr>
      <vt:lpstr>'FB-TaaS_Periodic_Table'!Print_Area</vt:lpstr>
      <vt:lpstr>'Rate Table'!Print_Area</vt:lpstr>
      <vt:lpstr>SDF_Template!Print_Area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Vipul K Thakkar</dc:creator>
  <cp:keywords/>
  <dc:description/>
  <cp:lastModifiedBy>Deille A Wagner</cp:lastModifiedBy>
  <cp:revision/>
  <dcterms:created xsi:type="dcterms:W3CDTF">2022-07-29T04:53:36Z</dcterms:created>
  <dcterms:modified xsi:type="dcterms:W3CDTF">2023-09-14T21:52:55Z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XPAuthor">
    <vt:lpwstr>Vipul K Thakkar</vt:lpwstr>
  </property>
  <property fmtid="{D5CDD505-2E9C-101B-9397-08002B2CF9AE}" pid="3" name="AXPDataClassification">
    <vt:lpwstr>AXP Internal</vt:lpwstr>
  </property>
  <property fmtid="{D5CDD505-2E9C-101B-9397-08002B2CF9AE}" pid="4" name="AXPDataClassificationForSearch">
    <vt:lpwstr>AXPInternal_UniqueSearchString</vt:lpwstr>
  </property>
  <property fmtid="{D5CDD505-2E9C-101B-9397-08002B2CF9AE}" pid="5" name="ContentTypeId">
    <vt:lpwstr>0x01010028836D5B4A0A6B4280C793073F8F1616</vt:lpwstr>
  </property>
  <property fmtid="{D5CDD505-2E9C-101B-9397-08002B2CF9AE}" pid="6" name="MediaServiceImageTags">
    <vt:lpwstr/>
  </property>
</Properties>
</file>