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mbud/Downloads/"/>
    </mc:Choice>
  </mc:AlternateContent>
  <xr:revisionPtr revIDLastSave="0" documentId="13_ncr:1_{2F5C3068-315A-2D45-96A9-7010879DFA94}" xr6:coauthVersionLast="47" xr6:coauthVersionMax="47" xr10:uidLastSave="{00000000-0000-0000-0000-000000000000}"/>
  <bookViews>
    <workbookView xWindow="5980" yWindow="2800" windowWidth="27240" windowHeight="16440" xr2:uid="{D2242BBF-9AD6-1C4B-9A69-4CA4FE64EE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13" i="1"/>
  <c r="K3" i="1"/>
  <c r="F3" i="1"/>
  <c r="G3" i="1" s="1"/>
  <c r="I3" i="1" s="1"/>
  <c r="J3" i="1" s="1"/>
  <c r="F2" i="1"/>
  <c r="G2" i="1" s="1"/>
  <c r="H2" i="1" s="1"/>
  <c r="I2" i="1" l="1"/>
  <c r="J2" i="1" s="1"/>
  <c r="K2" i="1" s="1"/>
  <c r="K4" i="1" s="1"/>
  <c r="K7" i="1" s="1"/>
  <c r="K5" i="1"/>
  <c r="K6" i="1" s="1"/>
  <c r="K8" i="1" s="1"/>
  <c r="K10" i="1" s="1"/>
  <c r="K11" i="1" s="1"/>
  <c r="K14" i="1" s="1"/>
  <c r="K15" i="1" l="1"/>
  <c r="K16" i="1" s="1"/>
</calcChain>
</file>

<file path=xl/sharedStrings.xml><?xml version="1.0" encoding="utf-8"?>
<sst xmlns="http://schemas.openxmlformats.org/spreadsheetml/2006/main" count="33" uniqueCount="29">
  <si>
    <t>paisa</t>
  </si>
  <si>
    <t>curr</t>
  </si>
  <si>
    <t>time</t>
  </si>
  <si>
    <t>15 seconds</t>
  </si>
  <si>
    <t>1 min</t>
  </si>
  <si>
    <t>7 hours</t>
  </si>
  <si>
    <t>1 hour</t>
  </si>
  <si>
    <t>30 days</t>
  </si>
  <si>
    <t>year</t>
  </si>
  <si>
    <t>Screen type</t>
  </si>
  <si>
    <t>Outdoor</t>
  </si>
  <si>
    <t>Indoor</t>
  </si>
  <si>
    <t>count</t>
  </si>
  <si>
    <t>All locations</t>
  </si>
  <si>
    <t>Total</t>
  </si>
  <si>
    <t>Opex</t>
  </si>
  <si>
    <t>Capex</t>
  </si>
  <si>
    <t>Balance</t>
  </si>
  <si>
    <t>balance</t>
  </si>
  <si>
    <t>1.5CR SC for 5 years</t>
  </si>
  <si>
    <t>Scala AMC 30L PA</t>
  </si>
  <si>
    <t>Contingency 3%</t>
  </si>
  <si>
    <t>Resource (accountant40 +pm75+2 field1L+housekeep15)=2.3*12</t>
  </si>
  <si>
    <t>Office monthly(rent50+leased line20k)+static(2 laptops1.5l+infra2L)=</t>
  </si>
  <si>
    <t>45% RD</t>
  </si>
  <si>
    <t>55% Pudhari (Marketing)</t>
  </si>
  <si>
    <t>BECIL 10% of revenue</t>
  </si>
  <si>
    <t>Mantralaya 25% of revenue</t>
  </si>
  <si>
    <t>Rate/15s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</si>
</sst>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2FCC-29E1-CC4C-B588-DB7DC9079CED}">
  <dimension ref="A1:M16"/>
  <sheetViews>
    <sheetView tabSelected="1" topLeftCell="B1" zoomScale="170" zoomScaleNormal="170" workbookViewId="0">
      <selection activeCell="E6" sqref="E6"/>
    </sheetView>
  </sheetViews>
  <sheetFormatPr baseColWidth="10" defaultRowHeight="16" x14ac:dyDescent="0.2"/>
  <cols>
    <col min="2" max="2" width="5.6640625" bestFit="1" customWidth="1"/>
    <col min="3" max="3" width="8.83203125" bestFit="1" customWidth="1"/>
    <col min="6" max="7" width="11" bestFit="1" customWidth="1"/>
    <col min="8" max="8" width="12.83203125" bestFit="1" customWidth="1"/>
    <col min="9" max="9" width="15.33203125" bestFit="1" customWidth="1"/>
    <col min="10" max="10" width="59.1640625" bestFit="1" customWidth="1"/>
    <col min="11" max="11" width="18" bestFit="1" customWidth="1"/>
    <col min="12" max="12" width="17.6640625" bestFit="1" customWidth="1"/>
  </cols>
  <sheetData>
    <row r="1" spans="1:13" x14ac:dyDescent="0.2">
      <c r="A1" t="s">
        <v>9</v>
      </c>
      <c r="B1" t="s">
        <v>12</v>
      </c>
      <c r="C1" t="s">
        <v>28</v>
      </c>
      <c r="D1" t="s">
        <v>1</v>
      </c>
      <c r="E1" t="s">
        <v>2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13</v>
      </c>
      <c r="L1" t="s">
        <v>15</v>
      </c>
      <c r="M1" t="s">
        <v>16</v>
      </c>
    </row>
    <row r="2" spans="1:13" x14ac:dyDescent="0.2">
      <c r="A2" t="s">
        <v>10</v>
      </c>
      <c r="B2">
        <v>30</v>
      </c>
      <c r="C2">
        <v>20</v>
      </c>
      <c r="D2" t="s">
        <v>0</v>
      </c>
      <c r="E2" t="s">
        <v>3</v>
      </c>
      <c r="F2" s="1">
        <f>C2*4</f>
        <v>80</v>
      </c>
      <c r="G2" s="1">
        <f>60*F2</f>
        <v>4800</v>
      </c>
      <c r="H2" s="1">
        <f>G2*7</f>
        <v>33600</v>
      </c>
      <c r="I2" s="1">
        <f>H2*30</f>
        <v>1008000</v>
      </c>
      <c r="J2" s="1">
        <f>I2*12</f>
        <v>12096000</v>
      </c>
      <c r="K2" s="1">
        <f>J2*B2</f>
        <v>362880000</v>
      </c>
      <c r="L2" s="3" t="s">
        <v>19</v>
      </c>
    </row>
    <row r="3" spans="1:13" x14ac:dyDescent="0.2">
      <c r="A3" t="s">
        <v>11</v>
      </c>
      <c r="B3">
        <v>50</v>
      </c>
      <c r="C3">
        <v>6</v>
      </c>
      <c r="D3" t="s">
        <v>0</v>
      </c>
      <c r="E3" t="s">
        <v>3</v>
      </c>
      <c r="F3" s="1">
        <f>C3*4</f>
        <v>24</v>
      </c>
      <c r="G3" s="1">
        <f>60*F3</f>
        <v>1440</v>
      </c>
      <c r="H3" s="1">
        <f>G3*3</f>
        <v>4320</v>
      </c>
      <c r="I3" s="1">
        <f>H3*30</f>
        <v>129600</v>
      </c>
      <c r="J3" s="1">
        <f>I3*12</f>
        <v>1555200</v>
      </c>
      <c r="K3" s="1">
        <f>J3*B3</f>
        <v>77760000</v>
      </c>
    </row>
    <row r="4" spans="1:13" x14ac:dyDescent="0.2">
      <c r="J4" t="s">
        <v>14</v>
      </c>
      <c r="K4" s="2">
        <f>K3+K2</f>
        <v>440640000</v>
      </c>
    </row>
    <row r="5" spans="1:13" x14ac:dyDescent="0.2">
      <c r="J5" t="s">
        <v>26</v>
      </c>
      <c r="K5" s="1">
        <f>K4*0.1</f>
        <v>44064000</v>
      </c>
    </row>
    <row r="6" spans="1:13" x14ac:dyDescent="0.2">
      <c r="J6" t="s">
        <v>17</v>
      </c>
      <c r="K6" s="1">
        <f>K4-K5</f>
        <v>396576000</v>
      </c>
    </row>
    <row r="7" spans="1:13" x14ac:dyDescent="0.2">
      <c r="J7" t="s">
        <v>27</v>
      </c>
      <c r="K7" s="1">
        <f>K4*0.25</f>
        <v>110160000</v>
      </c>
    </row>
    <row r="8" spans="1:13" x14ac:dyDescent="0.2">
      <c r="J8" t="s">
        <v>18</v>
      </c>
      <c r="K8" s="1">
        <f>K6-K7</f>
        <v>286416000</v>
      </c>
    </row>
    <row r="9" spans="1:13" x14ac:dyDescent="0.2">
      <c r="J9" t="s">
        <v>20</v>
      </c>
      <c r="K9" s="4">
        <v>3000000</v>
      </c>
    </row>
    <row r="10" spans="1:13" x14ac:dyDescent="0.2">
      <c r="J10" t="s">
        <v>17</v>
      </c>
      <c r="K10" s="1">
        <f>K8-K9</f>
        <v>283416000</v>
      </c>
    </row>
    <row r="11" spans="1:13" x14ac:dyDescent="0.2">
      <c r="J11" t="s">
        <v>21</v>
      </c>
      <c r="K11" s="1">
        <f>K10*0.97</f>
        <v>274913520</v>
      </c>
    </row>
    <row r="12" spans="1:13" x14ac:dyDescent="0.2">
      <c r="J12" t="s">
        <v>23</v>
      </c>
      <c r="K12" s="1">
        <v>1200000</v>
      </c>
    </row>
    <row r="13" spans="1:13" x14ac:dyDescent="0.2">
      <c r="J13" t="s">
        <v>22</v>
      </c>
      <c r="K13" s="1">
        <f>230000*12</f>
        <v>2760000</v>
      </c>
    </row>
    <row r="14" spans="1:13" x14ac:dyDescent="0.2">
      <c r="J14" t="s">
        <v>17</v>
      </c>
      <c r="K14" s="1">
        <f>K11-K13-K12</f>
        <v>270953520</v>
      </c>
    </row>
    <row r="15" spans="1:13" x14ac:dyDescent="0.2">
      <c r="J15" t="s">
        <v>25</v>
      </c>
      <c r="K15" s="2">
        <f>K14*0.55</f>
        <v>149024436</v>
      </c>
    </row>
    <row r="16" spans="1:13" x14ac:dyDescent="0.2">
      <c r="J16" t="s">
        <v>24</v>
      </c>
      <c r="K16" s="2">
        <f>K14-K15</f>
        <v>121929084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Sambuddha</dc:creator>
  <cp:lastModifiedBy>Alok Sambuddha</cp:lastModifiedBy>
  <dcterms:created xsi:type="dcterms:W3CDTF">2023-10-23T12:40:50Z</dcterms:created>
  <dcterms:modified xsi:type="dcterms:W3CDTF">2023-10-23T18:19:31Z</dcterms:modified>
</cp:coreProperties>
</file>