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KSS\3. Exams\FINAL\"/>
    </mc:Choice>
  </mc:AlternateContent>
  <xr:revisionPtr revIDLastSave="0" documentId="13_ncr:1_{4C73E96F-370A-4ACD-867D-6BE24F24423C}" xr6:coauthVersionLast="47" xr6:coauthVersionMax="47" xr10:uidLastSave="{00000000-0000-0000-0000-000000000000}"/>
  <bookViews>
    <workbookView xWindow="-98" yWindow="-98" windowWidth="14280" windowHeight="12120" firstSheet="2" activeTab="8" xr2:uid="{00000000-000D-0000-FFFF-FFFF00000000}"/>
  </bookViews>
  <sheets>
    <sheet name="source" sheetId="1" r:id="rId1"/>
    <sheet name="main_sheet" sheetId="2" r:id="rId2"/>
    <sheet name="q1" sheetId="3" r:id="rId3"/>
    <sheet name="q3" sheetId="4" r:id="rId4"/>
    <sheet name="q4" sheetId="5" r:id="rId5"/>
    <sheet name="q6" sheetId="6" r:id="rId6"/>
    <sheet name="q7" sheetId="7" r:id="rId7"/>
    <sheet name="q8" sheetId="8" r:id="rId8"/>
    <sheet name="q9" sheetId="9" r:id="rId9"/>
  </sheets>
  <calcPr calcId="191029"/>
  <pivotCaches>
    <pivotCache cacheId="3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alonso</author>
  </authors>
  <commentList>
    <comment ref="D2" authorId="0" shapeId="0" xr:uid="{2B7C1179-3A91-4F39-8A28-8A882872BFAA}">
      <text>
        <r>
          <rPr>
            <b/>
            <sz val="9"/>
            <color indexed="81"/>
            <rFont val="Tahoma"/>
            <family val="2"/>
          </rPr>
          <t>alonso:</t>
        </r>
        <r>
          <rPr>
            <sz val="9"/>
            <color indexed="81"/>
            <rFont val="Tahoma"/>
            <family val="2"/>
          </rPr>
          <t xml:space="preserve">
Make everything lowercase to allow a case insensitive comparison</t>
        </r>
      </text>
    </comment>
    <comment ref="F2" authorId="0" shapeId="0" xr:uid="{3DF79BB7-3687-49FF-B861-65DB9E60CF63}">
      <text>
        <r>
          <rPr>
            <b/>
            <sz val="9"/>
            <color indexed="81"/>
            <rFont val="Tahoma"/>
            <family val="2"/>
          </rPr>
          <t>alonso:</t>
        </r>
        <r>
          <rPr>
            <sz val="9"/>
            <color indexed="81"/>
            <rFont val="Tahoma"/>
            <family val="2"/>
          </rPr>
          <t xml:space="preserve">
By using the function with the uppercase letter, I can check if it's case sensitive or not</t>
        </r>
      </text>
    </comment>
    <comment ref="Q2" authorId="0" shapeId="0" xr:uid="{064545CB-D741-4124-B141-75B88EB70303}">
      <text>
        <r>
          <rPr>
            <b/>
            <sz val="9"/>
            <color indexed="81"/>
            <rFont val="Tahoma"/>
            <family val="2"/>
          </rPr>
          <t xml:space="preserve">alonso:
</t>
        </r>
        <r>
          <rPr>
            <sz val="9"/>
            <color indexed="81"/>
            <rFont val="Tahoma"/>
            <family val="2"/>
          </rPr>
          <t>Yes, I did it manually XD</t>
        </r>
      </text>
    </comment>
  </commentList>
</comments>
</file>

<file path=xl/sharedStrings.xml><?xml version="1.0" encoding="utf-8"?>
<sst xmlns="http://schemas.openxmlformats.org/spreadsheetml/2006/main" count="3972" uniqueCount="512">
  <si>
    <t>Austria</t>
  </si>
  <si>
    <t>Belgium</t>
  </si>
  <si>
    <t>Denmark</t>
  </si>
  <si>
    <t>France</t>
  </si>
  <si>
    <t>Germany</t>
  </si>
  <si>
    <t>Greece</t>
  </si>
  <si>
    <t>Italy</t>
  </si>
  <si>
    <t>Country</t>
  </si>
  <si>
    <t>Destination</t>
  </si>
  <si>
    <t>Region</t>
  </si>
  <si>
    <t>Category</t>
  </si>
  <si>
    <t>Latitude</t>
  </si>
  <si>
    <t>Longitude</t>
  </si>
  <si>
    <t>Approximate Annual Tourists</t>
  </si>
  <si>
    <t>Currency</t>
  </si>
  <si>
    <t>Majority Religion</t>
  </si>
  <si>
    <t>Language</t>
  </si>
  <si>
    <t>Cost of Living</t>
  </si>
  <si>
    <t>Safety</t>
  </si>
  <si>
    <t>Rome</t>
  </si>
  <si>
    <t>Lazio</t>
  </si>
  <si>
    <t>City</t>
  </si>
  <si>
    <t>Euro</t>
  </si>
  <si>
    <t>Roman Catholic</t>
  </si>
  <si>
    <t>Italian</t>
  </si>
  <si>
    <t>Medium-high</t>
  </si>
  <si>
    <t>Generally safe, but watch out for pickpockets</t>
  </si>
  <si>
    <t>Florence</t>
  </si>
  <si>
    <t>Tuscany</t>
  </si>
  <si>
    <t>Venice</t>
  </si>
  <si>
    <t>Veneto</t>
  </si>
  <si>
    <t>Milan</t>
  </si>
  <si>
    <t>Lombardy</t>
  </si>
  <si>
    <t>High</t>
  </si>
  <si>
    <t>Naples</t>
  </si>
  <si>
    <t>Campania</t>
  </si>
  <si>
    <t>Medium</t>
  </si>
  <si>
    <t>Generally safe, but be aware of pickpockets</t>
  </si>
  <si>
    <t>Cinque Terre</t>
  </si>
  <si>
    <t>Liguria</t>
  </si>
  <si>
    <t>Coastal Town</t>
  </si>
  <si>
    <t>Generally safe, but be aware of crowds</t>
  </si>
  <si>
    <t>Amalfi Coast</t>
  </si>
  <si>
    <t>Coastal Region</t>
  </si>
  <si>
    <t>Pisa</t>
  </si>
  <si>
    <t>Generally safe</t>
  </si>
  <si>
    <t>Lake Como</t>
  </si>
  <si>
    <t>Lake</t>
  </si>
  <si>
    <t>Verona</t>
  </si>
  <si>
    <t>Barcelona</t>
  </si>
  <si>
    <t>Catalonia</t>
  </si>
  <si>
    <t>Spain</t>
  </si>
  <si>
    <t>Spanish</t>
  </si>
  <si>
    <t>Madrid</t>
  </si>
  <si>
    <t>Community of Madrid</t>
  </si>
  <si>
    <t>Seville</t>
  </si>
  <si>
    <t>Andalusia</t>
  </si>
  <si>
    <t>Valencia</t>
  </si>
  <si>
    <t>Valencian Community</t>
  </si>
  <si>
    <t>Granada</t>
  </si>
  <si>
    <t>Málaga</t>
  </si>
  <si>
    <t>Bilbao</t>
  </si>
  <si>
    <t>Basque Country</t>
  </si>
  <si>
    <t>Spanish (and Basque)</t>
  </si>
  <si>
    <t>Ibiza</t>
  </si>
  <si>
    <t>Balearic Islands</t>
  </si>
  <si>
    <t>Island</t>
  </si>
  <si>
    <t>Majorca</t>
  </si>
  <si>
    <t>San Sebastián</t>
  </si>
  <si>
    <t>Paris</t>
  </si>
  <si>
    <t>Île-de-France</t>
  </si>
  <si>
    <t>French</t>
  </si>
  <si>
    <t>Nice</t>
  </si>
  <si>
    <t>Provence-Alpes-Côte d'Azur</t>
  </si>
  <si>
    <t>Coastal City</t>
  </si>
  <si>
    <t>Marseille</t>
  </si>
  <si>
    <t>Lyon</t>
  </si>
  <si>
    <t>Auvergne-Rhône-Alpes</t>
  </si>
  <si>
    <t>Bordeaux</t>
  </si>
  <si>
    <t>Nouvelle-Aquitaine</t>
  </si>
  <si>
    <t>Strasbourg</t>
  </si>
  <si>
    <t>Grand Est</t>
  </si>
  <si>
    <t>French (and German)</t>
  </si>
  <si>
    <t>Cannes</t>
  </si>
  <si>
    <t>Mont Saint-Michel</t>
  </si>
  <si>
    <t>Normandy</t>
  </si>
  <si>
    <t>Loire Valley</t>
  </si>
  <si>
    <t>Centre-Val de Loire</t>
  </si>
  <si>
    <t>French Alps</t>
  </si>
  <si>
    <t>Mountain Range</t>
  </si>
  <si>
    <t>Vienna</t>
  </si>
  <si>
    <t>German</t>
  </si>
  <si>
    <t>Salzburg</t>
  </si>
  <si>
    <t>Innsbruck</t>
  </si>
  <si>
    <t>Tyrol</t>
  </si>
  <si>
    <t>Hallstatt</t>
  </si>
  <si>
    <t>Upper Austria</t>
  </si>
  <si>
    <t>Town</t>
  </si>
  <si>
    <t>Graz</t>
  </si>
  <si>
    <t>Styria</t>
  </si>
  <si>
    <t>Zell am See</t>
  </si>
  <si>
    <t>Wachau Valley</t>
  </si>
  <si>
    <t>Lower Austria</t>
  </si>
  <si>
    <t>Valley</t>
  </si>
  <si>
    <t>Bregenz</t>
  </si>
  <si>
    <t>Vorarlberg</t>
  </si>
  <si>
    <t>Vienna Woods</t>
  </si>
  <si>
    <t>Forest</t>
  </si>
  <si>
    <t>Bad Gastein</t>
  </si>
  <si>
    <t>Brussels</t>
  </si>
  <si>
    <t>Brussels Capital</t>
  </si>
  <si>
    <t>Dutch, French</t>
  </si>
  <si>
    <t>Bruges</t>
  </si>
  <si>
    <t>West Flanders</t>
  </si>
  <si>
    <t>Ghent</t>
  </si>
  <si>
    <t>East Flanders</t>
  </si>
  <si>
    <t>Antwerp</t>
  </si>
  <si>
    <t>Leuven</t>
  </si>
  <si>
    <t>Flemish Brabant</t>
  </si>
  <si>
    <t>Dinant</t>
  </si>
  <si>
    <t>Namur</t>
  </si>
  <si>
    <t>Ypres</t>
  </si>
  <si>
    <t>Spa</t>
  </si>
  <si>
    <t>Liège</t>
  </si>
  <si>
    <t>Ostend</t>
  </si>
  <si>
    <t>Copenhagen</t>
  </si>
  <si>
    <t>Region Hovedstaden</t>
  </si>
  <si>
    <t>Danish krone (DKK)</t>
  </si>
  <si>
    <t>Protestant</t>
  </si>
  <si>
    <t>Danish</t>
  </si>
  <si>
    <t>Aarhus</t>
  </si>
  <si>
    <t>Region Midtjylland</t>
  </si>
  <si>
    <t>Odense</t>
  </si>
  <si>
    <t>Region Syddanmark</t>
  </si>
  <si>
    <t>Legoland Billund</t>
  </si>
  <si>
    <t>Theme Park</t>
  </si>
  <si>
    <t>Ribe</t>
  </si>
  <si>
    <t>Roskilde</t>
  </si>
  <si>
    <t>Region Sjælland</t>
  </si>
  <si>
    <t>Helsingør</t>
  </si>
  <si>
    <t>Aalborg</t>
  </si>
  <si>
    <t>Region Nordjylland</t>
  </si>
  <si>
    <t>Aarhus Botanical Garden</t>
  </si>
  <si>
    <t>Garden</t>
  </si>
  <si>
    <t>Free</t>
  </si>
  <si>
    <t>Tivoli Gardens</t>
  </si>
  <si>
    <t>Amusement Park</t>
  </si>
  <si>
    <t>Berlin</t>
  </si>
  <si>
    <t>Generally safe, but watch for pickpockets</t>
  </si>
  <si>
    <t>Munich</t>
  </si>
  <si>
    <t>Bavaria</t>
  </si>
  <si>
    <t>Frankfurt</t>
  </si>
  <si>
    <t>Hesse</t>
  </si>
  <si>
    <t>Cologne</t>
  </si>
  <si>
    <t>North Rhine-Westphalia</t>
  </si>
  <si>
    <t>Hamburg</t>
  </si>
  <si>
    <t>Dresden</t>
  </si>
  <si>
    <t>Saxony</t>
  </si>
  <si>
    <t>Heidelberg</t>
  </si>
  <si>
    <t>Baden-Württemberg</t>
  </si>
  <si>
    <t>Rothenburg ob der Tauber</t>
  </si>
  <si>
    <t>Neuschwanstein Castle</t>
  </si>
  <si>
    <t>Castle</t>
  </si>
  <si>
    <t>Black Forest</t>
  </si>
  <si>
    <t>Monaco-Ville</t>
  </si>
  <si>
    <t>Monaco</t>
  </si>
  <si>
    <t>French, Monégasque</t>
  </si>
  <si>
    <t>Extremely high</t>
  </si>
  <si>
    <t>Monte Carlo</t>
  </si>
  <si>
    <t>District</t>
  </si>
  <si>
    <t>Casino Square</t>
  </si>
  <si>
    <t>Square</t>
  </si>
  <si>
    <t>Oceanographic Museum</t>
  </si>
  <si>
    <t>Museum</t>
  </si>
  <si>
    <t>Japanese Garden</t>
  </si>
  <si>
    <t>Saint-Martin Gardens</t>
  </si>
  <si>
    <t>Gardens</t>
  </si>
  <si>
    <t>Exotic Garden</t>
  </si>
  <si>
    <t>Rainier III Botanical Garden</t>
  </si>
  <si>
    <t>Larvotto Beach</t>
  </si>
  <si>
    <t>Beach</t>
  </si>
  <si>
    <t>Grimaldi Forum</t>
  </si>
  <si>
    <t>Cultural Center</t>
  </si>
  <si>
    <t>Varies</t>
  </si>
  <si>
    <t>Moscow</t>
  </si>
  <si>
    <t>Moscow Oblast</t>
  </si>
  <si>
    <t>Russia</t>
  </si>
  <si>
    <t>Russian Ruble (RUB)</t>
  </si>
  <si>
    <t>Russian Orthodox</t>
  </si>
  <si>
    <t>Russian</t>
  </si>
  <si>
    <t>St. Petersburg</t>
  </si>
  <si>
    <t>Leningrad Oblast</t>
  </si>
  <si>
    <t>Sochi</t>
  </si>
  <si>
    <t>Krasnodar Krai</t>
  </si>
  <si>
    <t>Kazan</t>
  </si>
  <si>
    <t>Republic of Tatarstan</t>
  </si>
  <si>
    <t>Muslim, Russian Orthodox</t>
  </si>
  <si>
    <t>Russian, Tatar</t>
  </si>
  <si>
    <t>Vladivostok</t>
  </si>
  <si>
    <t>Primorsky Krai</t>
  </si>
  <si>
    <t>Lake Baikal</t>
  </si>
  <si>
    <t>Irkutsk Oblast</t>
  </si>
  <si>
    <t>Kamchatka Peninsula</t>
  </si>
  <si>
    <t>Kamchatka Krai</t>
  </si>
  <si>
    <t>Peninsula</t>
  </si>
  <si>
    <t>Generally safe, but be aware of bears</t>
  </si>
  <si>
    <t>Golden Ring</t>
  </si>
  <si>
    <t>Central Russia</t>
  </si>
  <si>
    <t>Trans-Siberian Railway</t>
  </si>
  <si>
    <t>Railway</t>
  </si>
  <si>
    <t>St. Basil's Cathedral</t>
  </si>
  <si>
    <t>Church</t>
  </si>
  <si>
    <t>Athens</t>
  </si>
  <si>
    <t>Attica</t>
  </si>
  <si>
    <t>Greek Orthodox</t>
  </si>
  <si>
    <t>Greek</t>
  </si>
  <si>
    <t>Santorini</t>
  </si>
  <si>
    <t>South Aegean</t>
  </si>
  <si>
    <t>Mykonos</t>
  </si>
  <si>
    <t>Crete</t>
  </si>
  <si>
    <t>Rhodes</t>
  </si>
  <si>
    <t>Corfu</t>
  </si>
  <si>
    <t>Ionian Islands</t>
  </si>
  <si>
    <t>Meteora</t>
  </si>
  <si>
    <t>Thessaly</t>
  </si>
  <si>
    <t>Monastery Complex</t>
  </si>
  <si>
    <t>Delphi</t>
  </si>
  <si>
    <t>Central Greece</t>
  </si>
  <si>
    <t>Archaeological Site</t>
  </si>
  <si>
    <t>Nafplio</t>
  </si>
  <si>
    <t>Peloponnese</t>
  </si>
  <si>
    <t>Olympia</t>
  </si>
  <si>
    <t>Lisbon</t>
  </si>
  <si>
    <t>Portugal</t>
  </si>
  <si>
    <t>Portuguese</t>
  </si>
  <si>
    <t>Porto</t>
  </si>
  <si>
    <t>Algarve</t>
  </si>
  <si>
    <t>Madeira</t>
  </si>
  <si>
    <t>Madeira Island</t>
  </si>
  <si>
    <t>Sintra</t>
  </si>
  <si>
    <t>Óbidos</t>
  </si>
  <si>
    <t>Leiria</t>
  </si>
  <si>
    <t>Aveiro</t>
  </si>
  <si>
    <t>Braga</t>
  </si>
  <si>
    <t>Coimbra</t>
  </si>
  <si>
    <t>Douro Valley</t>
  </si>
  <si>
    <t>Oslo</t>
  </si>
  <si>
    <t>Norway</t>
  </si>
  <si>
    <t>Norwegian krone (NOK)</t>
  </si>
  <si>
    <t>Norwegian</t>
  </si>
  <si>
    <t>Bergen</t>
  </si>
  <si>
    <t>Vestland</t>
  </si>
  <si>
    <t>Sognefjord</t>
  </si>
  <si>
    <t>Fjord</t>
  </si>
  <si>
    <t>Geirangerfjord</t>
  </si>
  <si>
    <t>Møre og Romsdal</t>
  </si>
  <si>
    <t>Lofoten Islands</t>
  </si>
  <si>
    <t>Nordland</t>
  </si>
  <si>
    <t>Islands</t>
  </si>
  <si>
    <t>Tromsø</t>
  </si>
  <si>
    <t>Troms</t>
  </si>
  <si>
    <t>Jotunheimen National Park</t>
  </si>
  <si>
    <t>Innlandet</t>
  </si>
  <si>
    <t>National Park</t>
  </si>
  <si>
    <t>Hardangervidda National Park</t>
  </si>
  <si>
    <t>Preikestolen</t>
  </si>
  <si>
    <t>Rogaland</t>
  </si>
  <si>
    <t>Cliff</t>
  </si>
  <si>
    <t>Flåm</t>
  </si>
  <si>
    <t>Village</t>
  </si>
  <si>
    <t>Stockholm</t>
  </si>
  <si>
    <t>Stockholm County</t>
  </si>
  <si>
    <t>Sweden</t>
  </si>
  <si>
    <t>Swedish krona (SEK)</t>
  </si>
  <si>
    <t>Swedish</t>
  </si>
  <si>
    <t>Gothenburg</t>
  </si>
  <si>
    <t>Västra Götaland County</t>
  </si>
  <si>
    <t>Malmö</t>
  </si>
  <si>
    <t>Skåne County</t>
  </si>
  <si>
    <t>Lapland</t>
  </si>
  <si>
    <t>Norrbotten County</t>
  </si>
  <si>
    <t>Fjällbacka</t>
  </si>
  <si>
    <t>Visby</t>
  </si>
  <si>
    <t>Gotland County</t>
  </si>
  <si>
    <t>Uppsala</t>
  </si>
  <si>
    <t>Uppsala County</t>
  </si>
  <si>
    <t>Kiruna</t>
  </si>
  <si>
    <t>Sarek National Park</t>
  </si>
  <si>
    <t>Vasa Museum</t>
  </si>
  <si>
    <t>Zurich</t>
  </si>
  <si>
    <t>Switzerland</t>
  </si>
  <si>
    <t>Swiss franc (CHF)</t>
  </si>
  <si>
    <t>German, French, Italian</t>
  </si>
  <si>
    <t>Geneva</t>
  </si>
  <si>
    <t>French, German</t>
  </si>
  <si>
    <t>Lucerne</t>
  </si>
  <si>
    <t>Central Switzerland</t>
  </si>
  <si>
    <t>German, French</t>
  </si>
  <si>
    <t>Interlaken</t>
  </si>
  <si>
    <t>Bern</t>
  </si>
  <si>
    <t>Zermatt</t>
  </si>
  <si>
    <t>Valais</t>
  </si>
  <si>
    <t>Jungfraujoch</t>
  </si>
  <si>
    <t>Mountain Pass</t>
  </si>
  <si>
    <t>Rhine Falls</t>
  </si>
  <si>
    <t>Schaffhausen</t>
  </si>
  <si>
    <t>Waterfall</t>
  </si>
  <si>
    <t>Swiss National Park</t>
  </si>
  <si>
    <t>Grisons</t>
  </si>
  <si>
    <t>Gruyères</t>
  </si>
  <si>
    <t>Fribourg</t>
  </si>
  <si>
    <t>Montreux</t>
  </si>
  <si>
    <t>Vaud</t>
  </si>
  <si>
    <t>Istanbul</t>
  </si>
  <si>
    <t>Turkey</t>
  </si>
  <si>
    <t>Turkish lira (TRY)</t>
  </si>
  <si>
    <t>Muslim</t>
  </si>
  <si>
    <t>Turkish</t>
  </si>
  <si>
    <t>Antalya</t>
  </si>
  <si>
    <t>Cappadocia</t>
  </si>
  <si>
    <t>Central Anatolia</t>
  </si>
  <si>
    <t>Ephesus</t>
  </si>
  <si>
    <t>Aegean Region</t>
  </si>
  <si>
    <t>Pamukkale</t>
  </si>
  <si>
    <t>Natural Site</t>
  </si>
  <si>
    <t>Bodrum</t>
  </si>
  <si>
    <t>Fethiye</t>
  </si>
  <si>
    <t>Istanbul Grand Bazaar</t>
  </si>
  <si>
    <t>Bazaar</t>
  </si>
  <si>
    <t>Topkapi Palace</t>
  </si>
  <si>
    <t>Palace</t>
  </si>
  <si>
    <t>Blue Mosque</t>
  </si>
  <si>
    <t>Mosque</t>
  </si>
  <si>
    <t>Kyiv</t>
  </si>
  <si>
    <t>Kyiv Oblast</t>
  </si>
  <si>
    <t>Ukraine</t>
  </si>
  <si>
    <t>Ukrainian hryvnia (UAH)</t>
  </si>
  <si>
    <t>Ukrainian Orthodox</t>
  </si>
  <si>
    <t>Ukrainian</t>
  </si>
  <si>
    <t>Generally safe, but be aware of ongoing conflict</t>
  </si>
  <si>
    <t>Lviv</t>
  </si>
  <si>
    <t>Lviv Oblast</t>
  </si>
  <si>
    <t>Odessa</t>
  </si>
  <si>
    <t>Odesa Oblast</t>
  </si>
  <si>
    <t>Generally safe, but be aware of potential risks</t>
  </si>
  <si>
    <t>Chernobyl Exclusion Zone</t>
  </si>
  <si>
    <t>Site</t>
  </si>
  <si>
    <t>Restricted access</t>
  </si>
  <si>
    <t>Carpathian Mountains</t>
  </si>
  <si>
    <t>Mountains</t>
  </si>
  <si>
    <t>Kharkiv</t>
  </si>
  <si>
    <t>Kharkiv Oblast</t>
  </si>
  <si>
    <t>Dnipro</t>
  </si>
  <si>
    <t>Dnipropetrovsk Oblast</t>
  </si>
  <si>
    <t>Lviv Opera House</t>
  </si>
  <si>
    <t>Opera House</t>
  </si>
  <si>
    <t>Andriyivski Descent</t>
  </si>
  <si>
    <t>Street</t>
  </si>
  <si>
    <t>Pechersk Lavra</t>
  </si>
  <si>
    <t>Monastery</t>
  </si>
  <si>
    <t>London</t>
  </si>
  <si>
    <t>Greater London</t>
  </si>
  <si>
    <t>United Kingdom</t>
  </si>
  <si>
    <t>British Pound Sterling (GBP)</t>
  </si>
  <si>
    <t>Christian (Anglican)</t>
  </si>
  <si>
    <t>English</t>
  </si>
  <si>
    <t>Edinburgh</t>
  </si>
  <si>
    <t>Scotland</t>
  </si>
  <si>
    <t>Christian (Presbyterian)</t>
  </si>
  <si>
    <t>English, Scottish Gaelic</t>
  </si>
  <si>
    <t>Manchester</t>
  </si>
  <si>
    <t>England</t>
  </si>
  <si>
    <t>Liverpool</t>
  </si>
  <si>
    <t>Cambridge</t>
  </si>
  <si>
    <t>Lake District</t>
  </si>
  <si>
    <t>Yorkshire Dales</t>
  </si>
  <si>
    <t>The Cotswolds</t>
  </si>
  <si>
    <t>Stonehenge</t>
  </si>
  <si>
    <t>Wiltshire</t>
  </si>
  <si>
    <t>Prehistoric Site</t>
  </si>
  <si>
    <t>Scottish Highlands</t>
  </si>
  <si>
    <t>Luxembourg City</t>
  </si>
  <si>
    <t>Luxembourg District</t>
  </si>
  <si>
    <t>Luxembourg</t>
  </si>
  <si>
    <t>Euro (EUR)</t>
  </si>
  <si>
    <t>Luxembourgish, French, German</t>
  </si>
  <si>
    <t>Vianden</t>
  </si>
  <si>
    <t>Esch-sur-Alzette</t>
  </si>
  <si>
    <t>Luxembourg American Cemetery and Memorial</t>
  </si>
  <si>
    <t>Memorial</t>
  </si>
  <si>
    <t>Mullerthal</t>
  </si>
  <si>
    <t>Beaufort Castle</t>
  </si>
  <si>
    <t>Beaufort</t>
  </si>
  <si>
    <t>Vianden Castle</t>
  </si>
  <si>
    <t>Grund</t>
  </si>
  <si>
    <t>Neighborhood</t>
  </si>
  <si>
    <t>Bettembourg</t>
  </si>
  <si>
    <t>Valletta</t>
  </si>
  <si>
    <t>Central Region</t>
  </si>
  <si>
    <t>Malta</t>
  </si>
  <si>
    <t>Maltese, English</t>
  </si>
  <si>
    <t>Mdina</t>
  </si>
  <si>
    <t>Blue Lagoon</t>
  </si>
  <si>
    <t>Gozo</t>
  </si>
  <si>
    <t>Marsaxlokk</t>
  </si>
  <si>
    <t>Southern Region</t>
  </si>
  <si>
    <t>St. Paul's Bay</t>
  </si>
  <si>
    <t>Northern Region</t>
  </si>
  <si>
    <t>Rabat</t>
  </si>
  <si>
    <t>Mosta</t>
  </si>
  <si>
    <t>Marsaskala</t>
  </si>
  <si>
    <t>Comino</t>
  </si>
  <si>
    <t>Reykjavik</t>
  </si>
  <si>
    <t>Capital Region</t>
  </si>
  <si>
    <t>Iceland</t>
  </si>
  <si>
    <t>Icelandic króna (ISK)</t>
  </si>
  <si>
    <t>Icelandic</t>
  </si>
  <si>
    <t>Southwest Region</t>
  </si>
  <si>
    <t>Geothermal Spa</t>
  </si>
  <si>
    <t>Golden Circle</t>
  </si>
  <si>
    <t>South Iceland</t>
  </si>
  <si>
    <t>Skaftafell National Park</t>
  </si>
  <si>
    <t>Vatnajökull National Park</t>
  </si>
  <si>
    <t>Southeast Iceland</t>
  </si>
  <si>
    <t>Akureyri</t>
  </si>
  <si>
    <t>North Iceland</t>
  </si>
  <si>
    <t>Snæfellsjökull National Park</t>
  </si>
  <si>
    <t>West Iceland</t>
  </si>
  <si>
    <t>Westfjords</t>
  </si>
  <si>
    <t>Jökulsárlón Glacier Lagoon</t>
  </si>
  <si>
    <t>Glacier Lagoon</t>
  </si>
  <si>
    <t>Reynisfjara Black Sand Beach</t>
  </si>
  <si>
    <t>Belgrade</t>
  </si>
  <si>
    <t>Central Serbia</t>
  </si>
  <si>
    <t>Serbia</t>
  </si>
  <si>
    <t>Serbian dinar (RSD)</t>
  </si>
  <si>
    <t>Serbian Orthodox</t>
  </si>
  <si>
    <t>Serbian</t>
  </si>
  <si>
    <t>Novi Sad</t>
  </si>
  <si>
    <t>Vojvodina</t>
  </si>
  <si>
    <t>Niš</t>
  </si>
  <si>
    <t>Southern Serbia</t>
  </si>
  <si>
    <t>Belgrade Fortress</t>
  </si>
  <si>
    <t>Fortress</t>
  </si>
  <si>
    <t>Tara National Park</t>
  </si>
  <si>
    <t>Western Serbia</t>
  </si>
  <si>
    <t>Kopaonik</t>
  </si>
  <si>
    <t>Novi Sad Fortress</t>
  </si>
  <si>
    <t>Sremski Karlovci</t>
  </si>
  <si>
    <t>Subotica</t>
  </si>
  <si>
    <t>North Backa</t>
  </si>
  <si>
    <t>Serbian, Hungarian</t>
  </si>
  <si>
    <t>Vrnjačka Banja</t>
  </si>
  <si>
    <t>Raška</t>
  </si>
  <si>
    <t>Spa Town</t>
  </si>
  <si>
    <t>Visit</t>
  </si>
  <si>
    <t>Days of average stay</t>
  </si>
  <si>
    <t>Average Spending</t>
  </si>
  <si>
    <t>Row Labels</t>
  </si>
  <si>
    <t>Grand Total</t>
  </si>
  <si>
    <t>(Multiple Items)</t>
  </si>
  <si>
    <t>Average of Latitude</t>
  </si>
  <si>
    <t>Region_W1</t>
  </si>
  <si>
    <t>Count of Region_W1</t>
  </si>
  <si>
    <t>Aegean</t>
  </si>
  <si>
    <t>Balearic</t>
  </si>
  <si>
    <t>Basque</t>
  </si>
  <si>
    <t>Capital</t>
  </si>
  <si>
    <t>Carpathian</t>
  </si>
  <si>
    <t>Central</t>
  </si>
  <si>
    <t>Centre-Val</t>
  </si>
  <si>
    <t>Community</t>
  </si>
  <si>
    <t>Dnipropetrovsk</t>
  </si>
  <si>
    <t>Douro</t>
  </si>
  <si>
    <t>East</t>
  </si>
  <si>
    <t>Flemish</t>
  </si>
  <si>
    <t>Gotland</t>
  </si>
  <si>
    <t>Grand</t>
  </si>
  <si>
    <t>Greater</t>
  </si>
  <si>
    <t>Ionian</t>
  </si>
  <si>
    <t>Irkutsk</t>
  </si>
  <si>
    <t>Kamchatka</t>
  </si>
  <si>
    <t>Krasnodar</t>
  </si>
  <si>
    <t>Leningrad</t>
  </si>
  <si>
    <t>Lower</t>
  </si>
  <si>
    <t>Møre</t>
  </si>
  <si>
    <t>Norrbotten</t>
  </si>
  <si>
    <t>North</t>
  </si>
  <si>
    <t>Northern</t>
  </si>
  <si>
    <t>Novi</t>
  </si>
  <si>
    <t>Odesa</t>
  </si>
  <si>
    <t>Primorsky</t>
  </si>
  <si>
    <t>Provence-Alpes-Côte</t>
  </si>
  <si>
    <t>Republic</t>
  </si>
  <si>
    <t>Skåne</t>
  </si>
  <si>
    <t>South</t>
  </si>
  <si>
    <t>Southeast</t>
  </si>
  <si>
    <t>Southern</t>
  </si>
  <si>
    <t>Southwest</t>
  </si>
  <si>
    <t>Upper</t>
  </si>
  <si>
    <t>Valencian</t>
  </si>
  <si>
    <t>Västra</t>
  </si>
  <si>
    <t>West</t>
  </si>
  <si>
    <t>Western</t>
  </si>
  <si>
    <t>Average of Approximate Annual Tourists</t>
  </si>
  <si>
    <t>Trimester</t>
  </si>
  <si>
    <t>Count of Visit</t>
  </si>
  <si>
    <t>// Select regions and see count: 16</t>
  </si>
  <si>
    <t>Region_Ein2</t>
  </si>
  <si>
    <t>// Since I only see lowercase, I don't need to worry about case sensitivity. If there were uppercase entries, I'd subtract them from the total</t>
  </si>
  <si>
    <t>Country_hasA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</si>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</sst>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horizontal="left"/>
    </xf>
    <xf numFmtId="1" fontId="0" fillId="0" borderId="0" xfId="0" applyNumberFormat="1" applyAlignment="1">
      <alignment horizontal="left"/>
    </xf>
    <xf numFmtId="2" fontId="0" fillId="2" borderId="0" xfId="0" applyNumberFormat="1" applyFill="1"/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  <alignment horizontal="general" vertical="center" textRotation="0" wrapText="1" indent="0" justifyLastLine="0" shrinkToFit="0" readingOrder="0"/>
    </dxf>
    <dxf>
      <fill>
        <patternFill patternType="solid">
          <bgColor rgb="FFFFFF00"/>
        </patternFill>
      </fill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alignment horizontal="center" vertical="center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onso" refreshedDate="45638.607934490741" createdVersion="8" refreshedVersion="8" minRefreshableVersion="3" recordCount="209" xr:uid="{C13E61A6-3001-47CB-AEB5-A212B3A9371F}">
  <cacheSource type="worksheet">
    <worksheetSource name="main"/>
  </cacheSource>
  <cacheFields count="19">
    <cacheField name="Destination" numFmtId="0">
      <sharedItems/>
    </cacheField>
    <cacheField name="Region" numFmtId="0">
      <sharedItems count="138">
        <s v="Lazio"/>
        <s v="Tuscany"/>
        <s v="Veneto"/>
        <s v="Lombardy"/>
        <s v="Campania"/>
        <s v="Liguria"/>
        <s v="Catalonia"/>
        <s v="Community of Madrid"/>
        <s v="Andalusia"/>
        <s v="Valencian Community"/>
        <s v="Basque Country"/>
        <s v="Balearic Islands"/>
        <s v="Île-de-France"/>
        <s v="Provence-Alpes-Côte d'Azur"/>
        <s v="Auvergne-Rhône-Alpes"/>
        <s v="Nouvelle-Aquitaine"/>
        <s v="Grand Est"/>
        <s v="Normandy"/>
        <s v="Centre-Val de Loire"/>
        <s v="Vienna"/>
        <s v="Salzburg"/>
        <s v="Tyrol"/>
        <s v="Upper Austria"/>
        <s v="Styria"/>
        <s v="Lower Austria"/>
        <s v="Vorarlberg"/>
        <s v="Brussels Capital"/>
        <s v="West Flanders"/>
        <s v="East Flanders"/>
        <s v="Antwerp"/>
        <s v="Flemish Brabant"/>
        <s v="Namur"/>
        <s v="Liège"/>
        <s v="Region Hovedstaden"/>
        <s v="Region Midtjylland"/>
        <s v="Region Syddanmark"/>
        <s v="Region Sjælland"/>
        <s v="Region Nordjylland"/>
        <s v="Berlin"/>
        <s v="Bavaria"/>
        <s v="Hesse"/>
        <s v="North Rhine-Westphalia"/>
        <s v="Hamburg"/>
        <s v="Saxony"/>
        <s v="Baden-Württemberg"/>
        <s v="Monaco-Ville"/>
        <s v="Moscow Oblast"/>
        <s v="Leningrad Oblast"/>
        <s v="Krasnodar Krai"/>
        <s v="Republic of Tatarstan"/>
        <s v="Primorsky Krai"/>
        <s v="Irkutsk Oblast"/>
        <s v="Kamchatka Krai"/>
        <s v="Central Russia"/>
        <s v="Russia"/>
        <s v="Moscow"/>
        <s v="Attica"/>
        <s v="South Aegean"/>
        <s v="Crete"/>
        <s v="Ionian Islands"/>
        <s v="Thessaly"/>
        <s v="Central Greece"/>
        <s v="Peloponnese"/>
        <s v="Lisbon"/>
        <s v="Porto"/>
        <s v="Algarve"/>
        <s v="Madeira Island"/>
        <s v="Leiria"/>
        <s v="Aveiro"/>
        <s v="Braga"/>
        <s v="Coimbra"/>
        <s v="Douro Valley"/>
        <s v="Oslo"/>
        <s v="Vestland"/>
        <s v="Møre og Romsdal"/>
        <s v="Nordland"/>
        <s v="Troms"/>
        <s v="Innlandet"/>
        <s v="Rogaland"/>
        <s v="Stockholm County"/>
        <s v="Västra Götaland County"/>
        <s v="Skåne County"/>
        <s v="Norrbotten County"/>
        <s v="Gotland County"/>
        <s v="Uppsala County"/>
        <s v="Zurich"/>
        <s v="Geneva"/>
        <s v="Central Switzerland"/>
        <s v="Bern"/>
        <s v="Valais"/>
        <s v="Schaffhausen"/>
        <s v="Grisons"/>
        <s v="Fribourg"/>
        <s v="Vaud"/>
        <s v="Istanbul"/>
        <s v="Antalya"/>
        <s v="Central Anatolia"/>
        <s v="Aegean Region"/>
        <s v="Kyiv Oblast"/>
        <s v="Lviv Oblast"/>
        <s v="Odesa Oblast"/>
        <s v="Carpathian Mountains"/>
        <s v="Kharkiv Oblast"/>
        <s v="Dnipropetrovsk Oblast"/>
        <s v="Lviv"/>
        <s v="Kyiv"/>
        <s v="Greater London"/>
        <s v="Scotland"/>
        <s v="England"/>
        <s v="Wiltshire"/>
        <s v="Luxembourg District"/>
        <s v="Vianden"/>
        <s v="Esch-sur-Alzette"/>
        <s v="Luxembourg"/>
        <s v="Mullerthal"/>
        <s v="Beaufort"/>
        <s v="Luxembourg City"/>
        <s v="Bettembourg"/>
        <s v="Central Region"/>
        <s v="Gozo"/>
        <s v="Southern Region"/>
        <s v="Northern Region"/>
        <s v="Comino"/>
        <s v="Capital Region"/>
        <s v="Southwest Region"/>
        <s v="South Iceland"/>
        <s v="Southeast Iceland"/>
        <s v="North Iceland"/>
        <s v="West Iceland"/>
        <s v="Westfjords"/>
        <s v="Central Serbia"/>
        <s v="Vojvodina"/>
        <s v="Southern Serbia"/>
        <s v="Belgrade"/>
        <s v="Western Serbia"/>
        <s v="Novi Sad"/>
        <s v="North Backa"/>
        <s v="Raška"/>
      </sharedItems>
    </cacheField>
    <cacheField name="Region_W1" numFmtId="0">
      <sharedItems count="119">
        <s v="Lazio"/>
        <s v="Tuscany"/>
        <s v="Veneto"/>
        <s v="Lombardy"/>
        <s v="Campania"/>
        <s v="Liguria"/>
        <s v="Catalonia"/>
        <s v="Community"/>
        <s v="Andalusia"/>
        <s v="Valencian"/>
        <s v="Basque"/>
        <s v="Balearic"/>
        <s v="Île-de-France"/>
        <s v="Provence-Alpes-Côte"/>
        <s v="Auvergne-Rhône-Alpes"/>
        <s v="Nouvelle-Aquitaine"/>
        <s v="Grand"/>
        <s v="Normandy"/>
        <s v="Centre-Val"/>
        <s v="Vienna"/>
        <s v="Salzburg"/>
        <s v="Tyrol"/>
        <s v="Upper"/>
        <s v="Styria"/>
        <s v="Lower"/>
        <s v="Vorarlberg"/>
        <s v="Brussels"/>
        <s v="West"/>
        <s v="East"/>
        <s v="Antwerp"/>
        <s v="Flemish"/>
        <s v="Namur"/>
        <s v="Liège"/>
        <s v="Region"/>
        <s v="Berlin"/>
        <s v="Bavaria"/>
        <s v="Hesse"/>
        <s v="North"/>
        <s v="Hamburg"/>
        <s v="Saxony"/>
        <s v="Baden-Württemberg"/>
        <s v="Monaco-Ville"/>
        <s v="Moscow"/>
        <s v="Leningrad"/>
        <s v="Krasnodar"/>
        <s v="Republic"/>
        <s v="Primorsky"/>
        <s v="Irkutsk"/>
        <s v="Kamchatka"/>
        <s v="Central"/>
        <s v="Russia"/>
        <s v="Attica"/>
        <s v="South"/>
        <s v="Crete"/>
        <s v="Ionian"/>
        <s v="Thessaly"/>
        <s v="Peloponnese"/>
        <s v="Lisbon"/>
        <s v="Porto"/>
        <s v="Algarve"/>
        <s v="Madeira"/>
        <s v="Leiria"/>
        <s v="Aveiro"/>
        <s v="Braga"/>
        <s v="Coimbra"/>
        <s v="Douro"/>
        <s v="Oslo"/>
        <s v="Vestland"/>
        <s v="Møre"/>
        <s v="Nordland"/>
        <s v="Troms"/>
        <s v="Innlandet"/>
        <s v="Rogaland"/>
        <s v="Stockholm"/>
        <s v="Västra"/>
        <s v="Skåne"/>
        <s v="Norrbotten"/>
        <s v="Gotland"/>
        <s v="Uppsala"/>
        <s v="Zurich"/>
        <s v="Geneva"/>
        <s v="Bern"/>
        <s v="Valais"/>
        <s v="Schaffhausen"/>
        <s v="Grisons"/>
        <s v="Fribourg"/>
        <s v="Vaud"/>
        <s v="Istanbul"/>
        <s v="Antalya"/>
        <s v="Aegean"/>
        <s v="Kyiv"/>
        <s v="Lviv"/>
        <s v="Odesa"/>
        <s v="Carpathian"/>
        <s v="Kharkiv"/>
        <s v="Dnipropetrovsk"/>
        <s v="Greater"/>
        <s v="Scotland"/>
        <s v="England"/>
        <s v="Wiltshire"/>
        <s v="Luxembourg"/>
        <s v="Vianden"/>
        <s v="Esch-sur-Alzette"/>
        <s v="Mullerthal"/>
        <s v="Beaufort"/>
        <s v="Bettembourg"/>
        <s v="Gozo"/>
        <s v="Southern"/>
        <s v="Northern"/>
        <s v="Comino"/>
        <s v="Capital"/>
        <s v="Southwest"/>
        <s v="Southeast"/>
        <s v="Westfjords"/>
        <s v="Vojvodina"/>
        <s v="Belgrade"/>
        <s v="Western"/>
        <s v="Novi"/>
        <s v="Raška"/>
      </sharedItems>
    </cacheField>
    <cacheField name="Region_Ein2" numFmtId="0">
      <sharedItems count="2">
        <b v="0"/>
        <b v="1"/>
      </sharedItems>
    </cacheField>
    <cacheField name="Country" numFmtId="0">
      <sharedItems count="21">
        <s v="Italy"/>
        <s v="Spain"/>
        <s v="France"/>
        <s v="Austria"/>
        <s v="Belgium"/>
        <s v="Denmark"/>
        <s v="Germany"/>
        <s v="Monaco"/>
        <s v="Russia"/>
        <s v="Greece"/>
        <s v="Portugal"/>
        <s v="Norway"/>
        <s v="Sweden"/>
        <s v="Switzerland"/>
        <s v="Turkey"/>
        <s v="Ukraine"/>
        <s v="United Kingdom"/>
        <s v="Luxembourg"/>
        <s v="Malta"/>
        <s v="Iceland"/>
        <s v="Serbia"/>
      </sharedItems>
    </cacheField>
    <cacheField name="Country_hasA" numFmtId="0">
      <sharedItems count="2">
        <b v="1"/>
        <b v="0"/>
      </sharedItems>
    </cacheField>
    <cacheField name="Category" numFmtId="0">
      <sharedItems/>
    </cacheField>
    <cacheField name="Latitude" numFmtId="0">
      <sharedItems containsSemiMixedTypes="0" containsString="0" containsNumber="1" minValue="32.652842999999997" maxValue="69.649327999999997"/>
    </cacheField>
    <cacheField name="Longitude" numFmtId="0">
      <sharedItems containsSemiMixedTypes="0" containsString="0" containsNumber="1" minValue="-22.189722" maxValue="158.624312"/>
    </cacheField>
    <cacheField name="Approximate Annual Tourists" numFmtId="1">
      <sharedItems containsSemiMixedTypes="0" containsString="0" containsNumber="1" containsInteger="1" minValue="10000" maxValue="35000000" count="32">
        <n v="14000000"/>
        <n v="10000000"/>
        <n v="7000000"/>
        <n v="5000000"/>
        <n v="3000000"/>
        <n v="2000000"/>
        <n v="1500000"/>
        <n v="1000000"/>
        <n v="12700000"/>
        <n v="35000000"/>
        <n v="25000000"/>
        <n v="15000000"/>
        <n v="8000000"/>
        <n v="12000000"/>
        <n v="4000000"/>
        <n v="800000"/>
        <n v="7500000"/>
        <n v="500000"/>
        <n v="400000"/>
        <n v="200000"/>
        <n v="300000"/>
        <n v="100000"/>
        <n v="13500000"/>
        <n v="50000"/>
        <n v="12500000"/>
        <n v="2500000"/>
        <n v="3500000"/>
        <n v="150000"/>
        <n v="350000"/>
        <n v="25000"/>
        <n v="20000"/>
        <n v="10000"/>
      </sharedItems>
    </cacheField>
    <cacheField name="Average Spending" numFmtId="1">
      <sharedItems containsSemiMixedTypes="0" containsString="0" containsNumber="1" containsInteger="1" minValue="135" maxValue="5450"/>
    </cacheField>
    <cacheField name="Days of average stay" numFmtId="164">
      <sharedItems containsSemiMixedTypes="0" containsString="0" containsNumber="1" minValue="0.1" maxValue="7.7"/>
    </cacheField>
    <cacheField name="Currency" numFmtId="0">
      <sharedItems/>
    </cacheField>
    <cacheField name="Majority Religion" numFmtId="0">
      <sharedItems/>
    </cacheField>
    <cacheField name="Language" numFmtId="0">
      <sharedItems/>
    </cacheField>
    <cacheField name="Visit" numFmtId="14">
      <sharedItems containsSemiMixedTypes="0" containsNonDate="0" containsDate="1" containsString="0" minDate="2017-01-01T00:00:00" maxDate="2019-11-08T00:00:00"/>
    </cacheField>
    <cacheField name="Trimester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st of Living" numFmtId="0">
      <sharedItems/>
    </cacheField>
    <cacheField name="Safety" numFmtId="0">
      <sharedItems count="9">
        <s v="Generally safe, but watch out for pickpockets"/>
        <s v="Generally safe, but be aware of pickpockets"/>
        <s v="Generally safe, but be aware of crowds"/>
        <s v="Generally safe"/>
        <s v="Generally safe, but watch for pickpockets"/>
        <s v="Generally safe, but be aware of bears"/>
        <s v="Generally safe, but be aware of ongoing conflict"/>
        <s v="Generally safe, but be aware of potential risks"/>
        <s v="Restricted acc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Rome"/>
    <x v="0"/>
    <x v="0"/>
    <x v="0"/>
    <x v="0"/>
    <x v="0"/>
    <s v="City"/>
    <n v="41.902782000000002"/>
    <n v="12.496366"/>
    <x v="0"/>
    <n v="1547"/>
    <n v="4.0999999999999996"/>
    <s v="Euro"/>
    <s v="Roman Catholic"/>
    <s v="Italian"/>
    <d v="2017-01-01T00:00:00"/>
    <x v="0"/>
    <s v="Medium-high"/>
    <x v="0"/>
  </r>
  <r>
    <s v="Florence"/>
    <x v="1"/>
    <x v="1"/>
    <x v="0"/>
    <x v="0"/>
    <x v="0"/>
    <s v="City"/>
    <n v="43.769581000000002"/>
    <n v="11.255772"/>
    <x v="1"/>
    <n v="1315"/>
    <n v="4.5999999999999996"/>
    <s v="Euro"/>
    <s v="Roman Catholic"/>
    <s v="Italian"/>
    <d v="2017-01-06T00:00:00"/>
    <x v="0"/>
    <s v="Medium-high"/>
    <x v="0"/>
  </r>
  <r>
    <s v="Venice"/>
    <x v="2"/>
    <x v="2"/>
    <x v="1"/>
    <x v="0"/>
    <x v="0"/>
    <s v="City"/>
    <n v="45.435558999999998"/>
    <n v="12.336195999999999"/>
    <x v="1"/>
    <n v="567"/>
    <n v="1"/>
    <s v="Euro"/>
    <s v="Roman Catholic"/>
    <s v="Italian"/>
    <d v="2017-01-11T00:00:00"/>
    <x v="0"/>
    <s v="Medium-high"/>
    <x v="0"/>
  </r>
  <r>
    <s v="Milan"/>
    <x v="3"/>
    <x v="3"/>
    <x v="0"/>
    <x v="0"/>
    <x v="0"/>
    <s v="City"/>
    <n v="45.464643000000002"/>
    <n v="9.1885399999999997"/>
    <x v="2"/>
    <n v="467"/>
    <n v="0.7"/>
    <s v="Euro"/>
    <s v="Roman Catholic"/>
    <s v="Italian"/>
    <d v="2017-01-16T00:00:00"/>
    <x v="0"/>
    <s v="High"/>
    <x v="0"/>
  </r>
  <r>
    <s v="Naples"/>
    <x v="4"/>
    <x v="4"/>
    <x v="0"/>
    <x v="0"/>
    <x v="0"/>
    <s v="City"/>
    <n v="40.851329999999997"/>
    <n v="14.254720000000001"/>
    <x v="3"/>
    <n v="525"/>
    <n v="0.6"/>
    <s v="Euro"/>
    <s v="Roman Catholic"/>
    <s v="Italian"/>
    <d v="2017-01-21T00:00:00"/>
    <x v="0"/>
    <s v="Medium"/>
    <x v="1"/>
  </r>
  <r>
    <s v="Cinque Terre"/>
    <x v="5"/>
    <x v="5"/>
    <x v="0"/>
    <x v="0"/>
    <x v="0"/>
    <s v="Coastal Town"/>
    <n v="44.131810999999999"/>
    <n v="9.6533420000000003"/>
    <x v="4"/>
    <n v="489"/>
    <n v="0.5"/>
    <s v="Euro"/>
    <s v="Roman Catholic"/>
    <s v="Italian"/>
    <d v="2017-01-26T00:00:00"/>
    <x v="0"/>
    <s v="Medium-high"/>
    <x v="2"/>
  </r>
  <r>
    <s v="Amalfi Coast"/>
    <x v="4"/>
    <x v="4"/>
    <x v="0"/>
    <x v="0"/>
    <x v="0"/>
    <s v="Coastal Region"/>
    <n v="40.652842999999997"/>
    <n v="14.495831000000001"/>
    <x v="5"/>
    <n v="311"/>
    <n v="0.5"/>
    <s v="Euro"/>
    <s v="Roman Catholic"/>
    <s v="Italian"/>
    <d v="2017-01-31T00:00:00"/>
    <x v="0"/>
    <s v="Medium-high"/>
    <x v="2"/>
  </r>
  <r>
    <s v="Pisa"/>
    <x v="1"/>
    <x v="1"/>
    <x v="0"/>
    <x v="0"/>
    <x v="0"/>
    <s v="City"/>
    <n v="43.715899"/>
    <n v="10.996556999999999"/>
    <x v="6"/>
    <n v="1480"/>
    <n v="7.7"/>
    <s v="Euro"/>
    <s v="Roman Catholic"/>
    <s v="Italian"/>
    <d v="2017-02-05T00:00:00"/>
    <x v="0"/>
    <s v="Medium"/>
    <x v="3"/>
  </r>
  <r>
    <s v="Lake Como"/>
    <x v="3"/>
    <x v="3"/>
    <x v="0"/>
    <x v="0"/>
    <x v="0"/>
    <s v="Lake"/>
    <n v="45.831893999999998"/>
    <n v="9.2370830000000002"/>
    <x v="7"/>
    <n v="1607"/>
    <n v="5"/>
    <s v="Euro"/>
    <s v="Roman Catholic"/>
    <s v="Italian"/>
    <d v="2017-02-10T00:00:00"/>
    <x v="0"/>
    <s v="Medium-high"/>
    <x v="3"/>
  </r>
  <r>
    <s v="Verona"/>
    <x v="2"/>
    <x v="2"/>
    <x v="1"/>
    <x v="0"/>
    <x v="0"/>
    <s v="City"/>
    <n v="45.439559000000003"/>
    <n v="10.996556999999999"/>
    <x v="7"/>
    <n v="560"/>
    <n v="3"/>
    <s v="Euro"/>
    <s v="Roman Catholic"/>
    <s v="Italian"/>
    <d v="2017-02-15T00:00:00"/>
    <x v="0"/>
    <s v="Medium"/>
    <x v="3"/>
  </r>
  <r>
    <s v="Barcelona"/>
    <x v="6"/>
    <x v="6"/>
    <x v="0"/>
    <x v="1"/>
    <x v="0"/>
    <s v="City"/>
    <n v="41.385064"/>
    <n v="2.1731349999999998"/>
    <x v="8"/>
    <n v="1980"/>
    <n v="1.5"/>
    <s v="Euro"/>
    <s v="Roman Catholic"/>
    <s v="Spanish"/>
    <d v="2017-02-20T00:00:00"/>
    <x v="0"/>
    <s v="Medium-high"/>
    <x v="0"/>
  </r>
  <r>
    <s v="Madrid"/>
    <x v="7"/>
    <x v="7"/>
    <x v="0"/>
    <x v="1"/>
    <x v="0"/>
    <s v="City"/>
    <n v="40.416775000000001"/>
    <n v="-3.7037900000000001"/>
    <x v="2"/>
    <n v="1206"/>
    <n v="1.1000000000000001"/>
    <s v="Euro"/>
    <s v="Roman Catholic"/>
    <s v="Spanish"/>
    <d v="2017-02-25T00:00:00"/>
    <x v="0"/>
    <s v="Medium-high"/>
    <x v="1"/>
  </r>
  <r>
    <s v="Seville"/>
    <x v="8"/>
    <x v="8"/>
    <x v="0"/>
    <x v="1"/>
    <x v="0"/>
    <s v="City"/>
    <n v="37.38908"/>
    <n v="-5.9839799999999999"/>
    <x v="9"/>
    <n v="235"/>
    <n v="1.8"/>
    <s v="Euro"/>
    <s v="Roman Catholic"/>
    <s v="Spanish"/>
    <d v="2017-03-02T00:00:00"/>
    <x v="0"/>
    <s v="Medium"/>
    <x v="1"/>
  </r>
  <r>
    <s v="Valencia"/>
    <x v="9"/>
    <x v="9"/>
    <x v="0"/>
    <x v="1"/>
    <x v="0"/>
    <s v="City"/>
    <n v="39.472924999999996"/>
    <n v="-0.37846400000000002"/>
    <x v="10"/>
    <n v="245"/>
    <n v="2.4"/>
    <s v="Euro"/>
    <s v="Roman Catholic"/>
    <s v="Spanish"/>
    <d v="2017-03-07T00:00:00"/>
    <x v="0"/>
    <s v="Medium"/>
    <x v="1"/>
  </r>
  <r>
    <s v="Granada"/>
    <x v="8"/>
    <x v="8"/>
    <x v="0"/>
    <x v="1"/>
    <x v="0"/>
    <s v="City"/>
    <n v="37.187221999999998"/>
    <n v="-3.6053099999999998"/>
    <x v="5"/>
    <n v="256"/>
    <n v="0.7"/>
    <s v="Euro"/>
    <s v="Roman Catholic"/>
    <s v="Spanish"/>
    <d v="2017-03-12T00:00:00"/>
    <x v="0"/>
    <s v="Medium"/>
    <x v="1"/>
  </r>
  <r>
    <s v="Málaga"/>
    <x v="8"/>
    <x v="8"/>
    <x v="0"/>
    <x v="1"/>
    <x v="0"/>
    <s v="City"/>
    <n v="36.720160999999997"/>
    <n v="-4.4212340000000001"/>
    <x v="5"/>
    <n v="315"/>
    <n v="0.9"/>
    <s v="Euro"/>
    <s v="Roman Catholic"/>
    <s v="Spanish"/>
    <d v="2017-03-17T00:00:00"/>
    <x v="0"/>
    <s v="Medium"/>
    <x v="1"/>
  </r>
  <r>
    <s v="Bilbao"/>
    <x v="10"/>
    <x v="10"/>
    <x v="0"/>
    <x v="1"/>
    <x v="0"/>
    <s v="City"/>
    <n v="43.257157999999997"/>
    <n v="-2.9364870000000001"/>
    <x v="11"/>
    <n v="1345"/>
    <n v="1.1000000000000001"/>
    <s v="Euro"/>
    <s v="Roman Catholic"/>
    <s v="Spanish (and Basque)"/>
    <d v="2017-03-22T00:00:00"/>
    <x v="0"/>
    <s v="Medium-high"/>
    <x v="3"/>
  </r>
  <r>
    <s v="Ibiza"/>
    <x v="11"/>
    <x v="11"/>
    <x v="0"/>
    <x v="1"/>
    <x v="0"/>
    <s v="Island"/>
    <n v="38.901775999999998"/>
    <n v="1.433135"/>
    <x v="12"/>
    <n v="245"/>
    <n v="3"/>
    <s v="Euro"/>
    <s v="Roman Catholic"/>
    <s v="Spanish"/>
    <d v="2017-03-27T00:00:00"/>
    <x v="0"/>
    <s v="Medium-high"/>
    <x v="1"/>
  </r>
  <r>
    <s v="Majorca"/>
    <x v="11"/>
    <x v="11"/>
    <x v="0"/>
    <x v="1"/>
    <x v="0"/>
    <s v="Island"/>
    <n v="39.363371000000001"/>
    <n v="3.0142720000000001"/>
    <x v="13"/>
    <n v="1270"/>
    <n v="1"/>
    <s v="Euro"/>
    <s v="Roman Catholic"/>
    <s v="Spanish"/>
    <d v="2017-04-01T00:00:00"/>
    <x v="1"/>
    <s v="Medium-high"/>
    <x v="1"/>
  </r>
  <r>
    <s v="San Sebastián"/>
    <x v="10"/>
    <x v="10"/>
    <x v="0"/>
    <x v="1"/>
    <x v="0"/>
    <s v="City"/>
    <n v="43.317914999999999"/>
    <n v="-1.9595629999999999"/>
    <x v="7"/>
    <n v="2105"/>
    <n v="2.7"/>
    <s v="Euro"/>
    <s v="Roman Catholic"/>
    <s v="Spanish (and Basque)"/>
    <d v="2017-04-06T00:00:00"/>
    <x v="1"/>
    <s v="Medium-high"/>
    <x v="3"/>
  </r>
  <r>
    <s v="Paris"/>
    <x v="12"/>
    <x v="12"/>
    <x v="0"/>
    <x v="2"/>
    <x v="0"/>
    <s v="City"/>
    <n v="48.856614"/>
    <n v="2.3522219999999998"/>
    <x v="9"/>
    <n v="1670"/>
    <n v="2.2999999999999998"/>
    <s v="Euro"/>
    <s v="Roman Catholic"/>
    <s v="French"/>
    <d v="2017-04-11T00:00:00"/>
    <x v="1"/>
    <s v="High"/>
    <x v="0"/>
  </r>
  <r>
    <s v="Nice"/>
    <x v="13"/>
    <x v="13"/>
    <x v="0"/>
    <x v="2"/>
    <x v="0"/>
    <s v="Coastal City"/>
    <n v="43.703761"/>
    <n v="7.2687309999999998"/>
    <x v="14"/>
    <n v="1680"/>
    <n v="2"/>
    <s v="Euro"/>
    <s v="Roman Catholic"/>
    <s v="French"/>
    <d v="2017-04-16T00:00:00"/>
    <x v="1"/>
    <s v="Medium-high"/>
    <x v="1"/>
  </r>
  <r>
    <s v="Marseille"/>
    <x v="13"/>
    <x v="13"/>
    <x v="0"/>
    <x v="2"/>
    <x v="0"/>
    <s v="Coastal City"/>
    <n v="43.296168000000002"/>
    <n v="5.3702540000000001"/>
    <x v="9"/>
    <n v="1107"/>
    <n v="1.8"/>
    <s v="Euro"/>
    <s v="Roman Catholic"/>
    <s v="French"/>
    <d v="2017-04-21T00:00:00"/>
    <x v="1"/>
    <s v="Medium"/>
    <x v="1"/>
  </r>
  <r>
    <s v="Lyon"/>
    <x v="14"/>
    <x v="14"/>
    <x v="0"/>
    <x v="2"/>
    <x v="0"/>
    <s v="City"/>
    <n v="45.764048000000003"/>
    <n v="4.8356560000000002"/>
    <x v="5"/>
    <n v="450"/>
    <n v="2.2999999999999998"/>
    <s v="Euro"/>
    <s v="Roman Catholic"/>
    <s v="French"/>
    <d v="2017-04-26T00:00:00"/>
    <x v="1"/>
    <s v="Medium-high"/>
    <x v="1"/>
  </r>
  <r>
    <s v="Bordeaux"/>
    <x v="15"/>
    <x v="15"/>
    <x v="0"/>
    <x v="2"/>
    <x v="0"/>
    <s v="City"/>
    <n v="44.837789000000001"/>
    <n v="-0.57918000000000003"/>
    <x v="11"/>
    <n v="560"/>
    <n v="2.5"/>
    <s v="Euro"/>
    <s v="Roman Catholic"/>
    <s v="French"/>
    <d v="2017-05-01T00:00:00"/>
    <x v="1"/>
    <s v="Medium-high"/>
    <x v="1"/>
  </r>
  <r>
    <s v="Strasbourg"/>
    <x v="16"/>
    <x v="16"/>
    <x v="0"/>
    <x v="2"/>
    <x v="0"/>
    <s v="City"/>
    <n v="48.572935000000001"/>
    <n v="7.7519359999999997"/>
    <x v="7"/>
    <n v="345"/>
    <n v="1.3"/>
    <s v="Euro"/>
    <s v="Roman Catholic"/>
    <s v="French (and German)"/>
    <d v="2017-05-06T00:00:00"/>
    <x v="1"/>
    <s v="Medium-high"/>
    <x v="1"/>
  </r>
  <r>
    <s v="Cannes"/>
    <x v="13"/>
    <x v="13"/>
    <x v="0"/>
    <x v="2"/>
    <x v="0"/>
    <s v="Coastal City"/>
    <n v="43.542332999999999"/>
    <n v="7.0242699999999996"/>
    <x v="15"/>
    <n v="403"/>
    <n v="6"/>
    <s v="Euro"/>
    <s v="Roman Catholic"/>
    <s v="French"/>
    <d v="2017-05-11T00:00:00"/>
    <x v="1"/>
    <s v="High"/>
    <x v="1"/>
  </r>
  <r>
    <s v="Mont Saint-Michel"/>
    <x v="17"/>
    <x v="17"/>
    <x v="0"/>
    <x v="2"/>
    <x v="0"/>
    <s v="Island"/>
    <n v="48.636111"/>
    <n v="-1.5044439999999999"/>
    <x v="9"/>
    <n v="350"/>
    <n v="7.5"/>
    <s v="Euro"/>
    <s v="Roman Catholic"/>
    <s v="French"/>
    <d v="2017-05-16T00:00:00"/>
    <x v="1"/>
    <s v="Medium-high"/>
    <x v="3"/>
  </r>
  <r>
    <s v="Loire Valley"/>
    <x v="18"/>
    <x v="18"/>
    <x v="1"/>
    <x v="2"/>
    <x v="0"/>
    <s v="Region"/>
    <n v="47.626800000000003"/>
    <n v="-0.93610000000000004"/>
    <x v="1"/>
    <n v="280"/>
    <n v="2.1"/>
    <s v="Euro"/>
    <s v="Roman Catholic"/>
    <s v="French"/>
    <d v="2017-05-21T00:00:00"/>
    <x v="1"/>
    <s v="Medium"/>
    <x v="3"/>
  </r>
  <r>
    <s v="French Alps"/>
    <x v="14"/>
    <x v="14"/>
    <x v="0"/>
    <x v="2"/>
    <x v="0"/>
    <s v="Mountain Range"/>
    <n v="45.192307999999997"/>
    <n v="6.6190790000000002"/>
    <x v="13"/>
    <n v="560"/>
    <n v="3.5"/>
    <s v="Euro"/>
    <s v="Roman Catholic"/>
    <s v="French"/>
    <d v="2017-05-26T00:00:00"/>
    <x v="1"/>
    <s v="Medium-high"/>
    <x v="3"/>
  </r>
  <r>
    <s v="Vienna"/>
    <x v="19"/>
    <x v="19"/>
    <x v="0"/>
    <x v="3"/>
    <x v="0"/>
    <s v="City"/>
    <n v="48.208171"/>
    <n v="16.373868999999999"/>
    <x v="16"/>
    <n v="1580"/>
    <n v="2.2000000000000002"/>
    <s v="Euro"/>
    <s v="Roman Catholic"/>
    <s v="German"/>
    <d v="2017-05-31T00:00:00"/>
    <x v="1"/>
    <s v="Medium-high"/>
    <x v="3"/>
  </r>
  <r>
    <s v="Salzburg"/>
    <x v="20"/>
    <x v="20"/>
    <x v="0"/>
    <x v="3"/>
    <x v="0"/>
    <s v="City"/>
    <n v="47.697994000000001"/>
    <n v="13.040554999999999"/>
    <x v="4"/>
    <n v="357"/>
    <n v="0.8"/>
    <s v="Euro"/>
    <s v="Roman Catholic"/>
    <s v="German"/>
    <d v="2017-06-05T00:00:00"/>
    <x v="1"/>
    <s v="Medium-high"/>
    <x v="3"/>
  </r>
  <r>
    <s v="Innsbruck"/>
    <x v="21"/>
    <x v="21"/>
    <x v="0"/>
    <x v="3"/>
    <x v="0"/>
    <s v="City"/>
    <n v="47.269219"/>
    <n v="11.397277000000001"/>
    <x v="5"/>
    <n v="250"/>
    <n v="0.9"/>
    <s v="Euro"/>
    <s v="Roman Catholic"/>
    <s v="German"/>
    <d v="2017-06-10T00:00:00"/>
    <x v="1"/>
    <s v="Medium-high"/>
    <x v="3"/>
  </r>
  <r>
    <s v="Hallstatt"/>
    <x v="22"/>
    <x v="22"/>
    <x v="0"/>
    <x v="3"/>
    <x v="0"/>
    <s v="Town"/>
    <n v="47.556733000000001"/>
    <n v="13.649528"/>
    <x v="7"/>
    <n v="240"/>
    <n v="2.4"/>
    <s v="Euro"/>
    <s v="Roman Catholic"/>
    <s v="German"/>
    <d v="2017-06-15T00:00:00"/>
    <x v="1"/>
    <s v="Medium-high"/>
    <x v="3"/>
  </r>
  <r>
    <s v="Graz"/>
    <x v="23"/>
    <x v="23"/>
    <x v="0"/>
    <x v="3"/>
    <x v="0"/>
    <s v="City"/>
    <n v="47.070593000000002"/>
    <n v="15.438261000000001"/>
    <x v="7"/>
    <n v="235"/>
    <n v="1.1000000000000001"/>
    <s v="Euro"/>
    <s v="Roman Catholic"/>
    <s v="German"/>
    <d v="2017-06-20T00:00:00"/>
    <x v="1"/>
    <s v="Medium"/>
    <x v="3"/>
  </r>
  <r>
    <s v="Zell am See"/>
    <x v="20"/>
    <x v="20"/>
    <x v="0"/>
    <x v="3"/>
    <x v="0"/>
    <s v="Town"/>
    <n v="47.516804"/>
    <n v="13.032121"/>
    <x v="15"/>
    <n v="235"/>
    <n v="1"/>
    <s v="Euro"/>
    <s v="Roman Catholic"/>
    <s v="German"/>
    <d v="2017-06-25T00:00:00"/>
    <x v="1"/>
    <s v="Medium-high"/>
    <x v="3"/>
  </r>
  <r>
    <s v="Wachau Valley"/>
    <x v="24"/>
    <x v="24"/>
    <x v="0"/>
    <x v="3"/>
    <x v="0"/>
    <s v="Valley"/>
    <n v="48.450263"/>
    <n v="15.433907"/>
    <x v="17"/>
    <n v="198"/>
    <n v="1.1000000000000001"/>
    <s v="Euro"/>
    <s v="Roman Catholic"/>
    <s v="German"/>
    <d v="2017-06-30T00:00:00"/>
    <x v="1"/>
    <s v="Medium-high"/>
    <x v="3"/>
  </r>
  <r>
    <s v="Bregenz"/>
    <x v="25"/>
    <x v="25"/>
    <x v="0"/>
    <x v="3"/>
    <x v="0"/>
    <s v="City"/>
    <n v="47.510488000000002"/>
    <n v="9.7413260000000008"/>
    <x v="18"/>
    <n v="245"/>
    <n v="0.6"/>
    <s v="Euro"/>
    <s v="Roman Catholic"/>
    <s v="German"/>
    <d v="2017-07-05T00:00:00"/>
    <x v="2"/>
    <s v="Medium-high"/>
    <x v="3"/>
  </r>
  <r>
    <s v="Vienna Woods"/>
    <x v="24"/>
    <x v="24"/>
    <x v="0"/>
    <x v="3"/>
    <x v="0"/>
    <s v="Forest"/>
    <n v="48.174455999999999"/>
    <n v="16.220414000000002"/>
    <x v="5"/>
    <n v="270"/>
    <n v="0.7"/>
    <s v="Euro"/>
    <s v="Roman Catholic"/>
    <s v="German"/>
    <d v="2017-07-10T00:00:00"/>
    <x v="2"/>
    <s v="Medium-high"/>
    <x v="3"/>
  </r>
  <r>
    <s v="Bad Gastein"/>
    <x v="20"/>
    <x v="20"/>
    <x v="0"/>
    <x v="3"/>
    <x v="0"/>
    <s v="Town"/>
    <n v="47.320594"/>
    <n v="13.426595000000001"/>
    <x v="19"/>
    <n v="221"/>
    <n v="0.5"/>
    <s v="Euro"/>
    <s v="Roman Catholic"/>
    <s v="German"/>
    <d v="2017-07-15T00:00:00"/>
    <x v="2"/>
    <s v="Medium-high"/>
    <x v="3"/>
  </r>
  <r>
    <s v="Brussels"/>
    <x v="26"/>
    <x v="26"/>
    <x v="0"/>
    <x v="4"/>
    <x v="1"/>
    <s v="City"/>
    <n v="50.850441000000004"/>
    <n v="4.3569490000000002"/>
    <x v="1"/>
    <n v="1670"/>
    <n v="1.3"/>
    <s v="Euro"/>
    <s v="Roman Catholic"/>
    <s v="Dutch, French"/>
    <d v="2017-07-20T00:00:00"/>
    <x v="2"/>
    <s v="Medium-high"/>
    <x v="0"/>
  </r>
  <r>
    <s v="Bruges"/>
    <x v="27"/>
    <x v="27"/>
    <x v="1"/>
    <x v="4"/>
    <x v="1"/>
    <s v="City"/>
    <n v="51.205936999999999"/>
    <n v="3.2108509999999999"/>
    <x v="12"/>
    <n v="458"/>
    <n v="3"/>
    <s v="Euro"/>
    <s v="Roman Catholic"/>
    <s v="Dutch, French"/>
    <d v="2017-07-25T00:00:00"/>
    <x v="2"/>
    <s v="Medium-high"/>
    <x v="3"/>
  </r>
  <r>
    <s v="Ghent"/>
    <x v="28"/>
    <x v="28"/>
    <x v="0"/>
    <x v="4"/>
    <x v="1"/>
    <s v="City"/>
    <n v="51.057088999999998"/>
    <n v="3.715678"/>
    <x v="3"/>
    <n v="435"/>
    <n v="0.7"/>
    <s v="Euro"/>
    <s v="Roman Catholic"/>
    <s v="Dutch, French"/>
    <d v="2017-07-30T00:00:00"/>
    <x v="2"/>
    <s v="Medium"/>
    <x v="3"/>
  </r>
  <r>
    <s v="Antwerp"/>
    <x v="29"/>
    <x v="29"/>
    <x v="0"/>
    <x v="4"/>
    <x v="1"/>
    <s v="City"/>
    <n v="51.223581000000003"/>
    <n v="4.4158749999999998"/>
    <x v="14"/>
    <n v="340"/>
    <n v="0.5"/>
    <s v="Euro"/>
    <s v="Roman Catholic"/>
    <s v="Dutch, French"/>
    <d v="2017-08-04T00:00:00"/>
    <x v="2"/>
    <s v="Medium-high"/>
    <x v="3"/>
  </r>
  <r>
    <s v="Leuven"/>
    <x v="30"/>
    <x v="30"/>
    <x v="0"/>
    <x v="4"/>
    <x v="1"/>
    <s v="City"/>
    <n v="50.872166"/>
    <n v="4.6867159999999997"/>
    <x v="5"/>
    <n v="350"/>
    <n v="0.6"/>
    <s v="Euro"/>
    <s v="Roman Catholic"/>
    <s v="Dutch, French"/>
    <d v="2017-08-09T00:00:00"/>
    <x v="2"/>
    <s v="Medium"/>
    <x v="3"/>
  </r>
  <r>
    <s v="Dinant"/>
    <x v="31"/>
    <x v="31"/>
    <x v="0"/>
    <x v="4"/>
    <x v="1"/>
    <s v="Town"/>
    <n v="50.275573000000001"/>
    <n v="5.0248970000000002"/>
    <x v="7"/>
    <n v="287"/>
    <n v="0.4"/>
    <s v="Euro"/>
    <s v="Roman Catholic"/>
    <s v="French"/>
    <d v="2017-08-14T00:00:00"/>
    <x v="2"/>
    <s v="Medium"/>
    <x v="3"/>
  </r>
  <r>
    <s v="Ypres"/>
    <x v="27"/>
    <x v="27"/>
    <x v="1"/>
    <x v="4"/>
    <x v="1"/>
    <s v="Town"/>
    <n v="50.841983999999997"/>
    <n v="2.8635380000000001"/>
    <x v="17"/>
    <n v="325"/>
    <n v="0.3"/>
    <s v="Euro"/>
    <s v="Roman Catholic"/>
    <s v="Dutch, French"/>
    <d v="2017-08-19T00:00:00"/>
    <x v="2"/>
    <s v="Medium"/>
    <x v="3"/>
  </r>
  <r>
    <s v="Spa"/>
    <x v="32"/>
    <x v="32"/>
    <x v="0"/>
    <x v="4"/>
    <x v="1"/>
    <s v="Town"/>
    <n v="50.451976999999999"/>
    <n v="5.9658360000000004"/>
    <x v="20"/>
    <n v="240"/>
    <n v="0.5"/>
    <s v="Euro"/>
    <s v="Roman Catholic"/>
    <s v="French"/>
    <d v="2017-08-24T00:00:00"/>
    <x v="2"/>
    <s v="Medium-high"/>
    <x v="3"/>
  </r>
  <r>
    <s v="Ostend"/>
    <x v="27"/>
    <x v="27"/>
    <x v="1"/>
    <x v="4"/>
    <x v="1"/>
    <s v="City"/>
    <n v="51.333562999999998"/>
    <n v="2.9026749999999999"/>
    <x v="19"/>
    <n v="198"/>
    <n v="0.6"/>
    <s v="Euro"/>
    <s v="Roman Catholic"/>
    <s v="Dutch, French"/>
    <d v="2017-08-29T00:00:00"/>
    <x v="2"/>
    <s v="Medium"/>
    <x v="3"/>
  </r>
  <r>
    <s v="Namur"/>
    <x v="31"/>
    <x v="31"/>
    <x v="0"/>
    <x v="4"/>
    <x v="1"/>
    <s v="City"/>
    <n v="50.467063000000003"/>
    <n v="4.8860669999999997"/>
    <x v="21"/>
    <n v="270"/>
    <n v="0.7"/>
    <s v="Euro"/>
    <s v="Roman Catholic"/>
    <s v="French"/>
    <d v="2017-09-03T00:00:00"/>
    <x v="2"/>
    <s v="Medium"/>
    <x v="3"/>
  </r>
  <r>
    <s v="Copenhagen"/>
    <x v="33"/>
    <x v="33"/>
    <x v="1"/>
    <x v="5"/>
    <x v="0"/>
    <s v="City"/>
    <n v="55.676098000000003"/>
    <n v="12.568337"/>
    <x v="1"/>
    <n v="1680"/>
    <n v="0.5"/>
    <s v="Danish krone (DKK)"/>
    <s v="Protestant"/>
    <s v="Danish"/>
    <d v="2017-09-08T00:00:00"/>
    <x v="2"/>
    <s v="High"/>
    <x v="3"/>
  </r>
  <r>
    <s v="Aarhus"/>
    <x v="34"/>
    <x v="33"/>
    <x v="1"/>
    <x v="5"/>
    <x v="0"/>
    <s v="City"/>
    <n v="56.150947000000002"/>
    <n v="10.217696"/>
    <x v="10"/>
    <n v="1350"/>
    <n v="3.1"/>
    <s v="Danish krone (DKK)"/>
    <s v="Protestant"/>
    <s v="Danish"/>
    <d v="2017-09-13T00:00:00"/>
    <x v="2"/>
    <s v="Medium"/>
    <x v="3"/>
  </r>
  <r>
    <s v="Odense"/>
    <x v="35"/>
    <x v="33"/>
    <x v="1"/>
    <x v="5"/>
    <x v="0"/>
    <s v="City"/>
    <n v="55.397081"/>
    <n v="10.395973"/>
    <x v="11"/>
    <n v="1280"/>
    <n v="0.7"/>
    <s v="Danish krone (DKK)"/>
    <s v="Protestant"/>
    <s v="Danish"/>
    <d v="2017-09-18T00:00:00"/>
    <x v="2"/>
    <s v="Medium"/>
    <x v="3"/>
  </r>
  <r>
    <s v="Legoland Billund"/>
    <x v="35"/>
    <x v="33"/>
    <x v="1"/>
    <x v="5"/>
    <x v="0"/>
    <s v="Theme Park"/>
    <n v="55.709974000000003"/>
    <n v="9.4616220000000002"/>
    <x v="10"/>
    <n v="1145"/>
    <n v="0.9"/>
    <s v="Danish krone (DKK)"/>
    <s v="Protestant"/>
    <s v="Danish"/>
    <d v="2017-09-23T00:00:00"/>
    <x v="2"/>
    <s v="Medium-high"/>
    <x v="3"/>
  </r>
  <r>
    <s v="Ribe"/>
    <x v="35"/>
    <x v="33"/>
    <x v="1"/>
    <x v="5"/>
    <x v="0"/>
    <s v="Town"/>
    <n v="55.200524999999999"/>
    <n v="8.7770810000000008"/>
    <x v="17"/>
    <n v="980"/>
    <n v="2.2999999999999998"/>
    <s v="Danish krone (DKK)"/>
    <s v="Protestant"/>
    <s v="Danish"/>
    <d v="2017-09-28T00:00:00"/>
    <x v="2"/>
    <s v="Medium"/>
    <x v="3"/>
  </r>
  <r>
    <s v="Roskilde"/>
    <x v="36"/>
    <x v="33"/>
    <x v="1"/>
    <x v="5"/>
    <x v="0"/>
    <s v="City"/>
    <n v="55.652853"/>
    <n v="12.091578"/>
    <x v="17"/>
    <n v="570"/>
    <n v="2"/>
    <s v="Danish krone (DKK)"/>
    <s v="Protestant"/>
    <s v="Danish"/>
    <d v="2017-10-03T00:00:00"/>
    <x v="3"/>
    <s v="Medium"/>
    <x v="3"/>
  </r>
  <r>
    <s v="Helsingør"/>
    <x v="33"/>
    <x v="33"/>
    <x v="1"/>
    <x v="5"/>
    <x v="0"/>
    <s v="City"/>
    <n v="56.033245000000001"/>
    <n v="12.614037"/>
    <x v="18"/>
    <n v="550"/>
    <n v="1.8"/>
    <s v="Danish krone (DKK)"/>
    <s v="Protestant"/>
    <s v="Danish"/>
    <d v="2017-10-08T00:00:00"/>
    <x v="3"/>
    <s v="Medium-high"/>
    <x v="3"/>
  </r>
  <r>
    <s v="Aalborg"/>
    <x v="37"/>
    <x v="33"/>
    <x v="1"/>
    <x v="5"/>
    <x v="0"/>
    <s v="City"/>
    <n v="57.033360999999999"/>
    <n v="9.9200940000000006"/>
    <x v="20"/>
    <n v="345"/>
    <n v="1.6"/>
    <s v="Danish krone (DKK)"/>
    <s v="Protestant"/>
    <s v="Danish"/>
    <d v="2017-10-13T00:00:00"/>
    <x v="3"/>
    <s v="Medium"/>
    <x v="3"/>
  </r>
  <r>
    <s v="Aarhus Botanical Garden"/>
    <x v="34"/>
    <x v="33"/>
    <x v="1"/>
    <x v="5"/>
    <x v="0"/>
    <s v="Garden"/>
    <n v="56.161242999999999"/>
    <n v="10.224461"/>
    <x v="21"/>
    <n v="360"/>
    <n v="1.4"/>
    <s v="Danish krone (DKK)"/>
    <s v="Protestant"/>
    <s v="Danish"/>
    <d v="2017-10-18T00:00:00"/>
    <x v="3"/>
    <s v="Free"/>
    <x v="3"/>
  </r>
  <r>
    <s v="Tivoli Gardens"/>
    <x v="33"/>
    <x v="33"/>
    <x v="1"/>
    <x v="5"/>
    <x v="0"/>
    <s v="Amusement Park"/>
    <n v="55.683798000000003"/>
    <n v="12.572936"/>
    <x v="14"/>
    <n v="770"/>
    <n v="0.7"/>
    <s v="Danish krone (DKK)"/>
    <s v="Protestant"/>
    <s v="Danish"/>
    <d v="2017-10-23T00:00:00"/>
    <x v="3"/>
    <s v="Medium-high"/>
    <x v="3"/>
  </r>
  <r>
    <s v="Berlin"/>
    <x v="38"/>
    <x v="34"/>
    <x v="1"/>
    <x v="6"/>
    <x v="0"/>
    <s v="City"/>
    <n v="52.520007999999997"/>
    <n v="13.404954"/>
    <x v="22"/>
    <n v="1390"/>
    <n v="0.9"/>
    <s v="Euro"/>
    <s v="Protestant"/>
    <s v="German"/>
    <d v="2017-10-28T00:00:00"/>
    <x v="3"/>
    <s v="Medium-high"/>
    <x v="4"/>
  </r>
  <r>
    <s v="Munich"/>
    <x v="39"/>
    <x v="35"/>
    <x v="0"/>
    <x v="6"/>
    <x v="0"/>
    <s v="City"/>
    <n v="48.137152"/>
    <n v="11.576123000000001"/>
    <x v="1"/>
    <n v="340"/>
    <n v="2.5"/>
    <s v="Euro"/>
    <s v="Protestant"/>
    <s v="German"/>
    <d v="2017-11-02T00:00:00"/>
    <x v="3"/>
    <s v="Medium-high"/>
    <x v="3"/>
  </r>
  <r>
    <s v="Frankfurt"/>
    <x v="40"/>
    <x v="36"/>
    <x v="1"/>
    <x v="6"/>
    <x v="0"/>
    <s v="City"/>
    <n v="50.110922000000002"/>
    <n v="8.6821269999999995"/>
    <x v="2"/>
    <n v="330"/>
    <n v="2.2000000000000002"/>
    <s v="Euro"/>
    <s v="Protestant"/>
    <s v="German"/>
    <d v="2017-11-07T00:00:00"/>
    <x v="3"/>
    <s v="High"/>
    <x v="3"/>
  </r>
  <r>
    <s v="Cologne"/>
    <x v="41"/>
    <x v="37"/>
    <x v="0"/>
    <x v="6"/>
    <x v="0"/>
    <s v="City"/>
    <n v="50.936661999999998"/>
    <n v="6.9599549999999999"/>
    <x v="3"/>
    <n v="240"/>
    <n v="2.4"/>
    <s v="Euro"/>
    <s v="Protestant"/>
    <s v="German"/>
    <d v="2017-11-12T00:00:00"/>
    <x v="3"/>
    <s v="Medium"/>
    <x v="3"/>
  </r>
  <r>
    <s v="Hamburg"/>
    <x v="42"/>
    <x v="38"/>
    <x v="0"/>
    <x v="6"/>
    <x v="0"/>
    <s v="City"/>
    <n v="53.550277999999999"/>
    <n v="9.9936810000000005"/>
    <x v="3"/>
    <n v="405"/>
    <n v="2"/>
    <s v="Euro"/>
    <s v="Protestant"/>
    <s v="German"/>
    <d v="2017-11-17T00:00:00"/>
    <x v="3"/>
    <s v="Medium-high"/>
    <x v="3"/>
  </r>
  <r>
    <s v="Dresden"/>
    <x v="43"/>
    <x v="39"/>
    <x v="0"/>
    <x v="6"/>
    <x v="0"/>
    <s v="City"/>
    <n v="51.051005000000004"/>
    <n v="13.737234000000001"/>
    <x v="4"/>
    <n v="1205"/>
    <n v="2"/>
    <s v="Euro"/>
    <s v="Protestant"/>
    <s v="German"/>
    <d v="2017-11-22T00:00:00"/>
    <x v="3"/>
    <s v="Medium"/>
    <x v="3"/>
  </r>
  <r>
    <s v="Heidelberg"/>
    <x v="44"/>
    <x v="40"/>
    <x v="0"/>
    <x v="6"/>
    <x v="0"/>
    <s v="City"/>
    <n v="49.405154000000003"/>
    <n v="8.6910380000000007"/>
    <x v="5"/>
    <n v="880"/>
    <n v="2"/>
    <s v="Euro"/>
    <s v="Protestant"/>
    <s v="German"/>
    <d v="2017-11-27T00:00:00"/>
    <x v="3"/>
    <s v="Medium-high"/>
    <x v="3"/>
  </r>
  <r>
    <s v="Rothenburg ob der Tauber"/>
    <x v="39"/>
    <x v="35"/>
    <x v="0"/>
    <x v="6"/>
    <x v="0"/>
    <s v="Town"/>
    <n v="49.443589000000003"/>
    <n v="10.090444"/>
    <x v="7"/>
    <n v="1940"/>
    <n v="2"/>
    <s v="Euro"/>
    <s v="Protestant"/>
    <s v="German"/>
    <d v="2017-12-02T00:00:00"/>
    <x v="3"/>
    <s v="Medium"/>
    <x v="3"/>
  </r>
  <r>
    <s v="Neuschwanstein Castle"/>
    <x v="39"/>
    <x v="35"/>
    <x v="0"/>
    <x v="6"/>
    <x v="0"/>
    <s v="Castle"/>
    <n v="47.557777999999999"/>
    <n v="10.748611"/>
    <x v="11"/>
    <n v="2450"/>
    <n v="2"/>
    <s v="Euro"/>
    <s v="Protestant"/>
    <s v="German"/>
    <d v="2017-12-07T00:00:00"/>
    <x v="3"/>
    <s v="Medium-high"/>
    <x v="3"/>
  </r>
  <r>
    <s v="Black Forest"/>
    <x v="44"/>
    <x v="40"/>
    <x v="0"/>
    <x v="6"/>
    <x v="0"/>
    <s v="Region"/>
    <n v="48.180233000000001"/>
    <n v="8.322533"/>
    <x v="3"/>
    <n v="1180"/>
    <n v="2"/>
    <s v="Euro"/>
    <s v="Protestant"/>
    <s v="German"/>
    <d v="2017-12-12T00:00:00"/>
    <x v="3"/>
    <s v="Medium-high"/>
    <x v="3"/>
  </r>
  <r>
    <s v="Monaco-Ville"/>
    <x v="45"/>
    <x v="41"/>
    <x v="0"/>
    <x v="7"/>
    <x v="0"/>
    <s v="City"/>
    <n v="45.437078"/>
    <n v="7.4264349999999997"/>
    <x v="4"/>
    <n v="750"/>
    <n v="2.1"/>
    <s v="Euro"/>
    <s v="Roman Catholic"/>
    <s v="French, Monégasque"/>
    <d v="2017-12-17T00:00:00"/>
    <x v="3"/>
    <s v="Extremely high"/>
    <x v="3"/>
  </r>
  <r>
    <s v="Monte Carlo"/>
    <x v="45"/>
    <x v="41"/>
    <x v="0"/>
    <x v="7"/>
    <x v="0"/>
    <s v="District"/>
    <n v="45.437078"/>
    <n v="7.4264349999999997"/>
    <x v="4"/>
    <n v="340"/>
    <n v="1.7"/>
    <s v="Euro"/>
    <s v="Roman Catholic"/>
    <s v="French, Monégasque"/>
    <d v="2017-12-22T00:00:00"/>
    <x v="3"/>
    <s v="Extremely high"/>
    <x v="3"/>
  </r>
  <r>
    <s v="Casino Square"/>
    <x v="45"/>
    <x v="41"/>
    <x v="0"/>
    <x v="7"/>
    <x v="0"/>
    <s v="Square"/>
    <n v="45.437078"/>
    <n v="7.4264349999999997"/>
    <x v="5"/>
    <n v="270"/>
    <n v="3.5"/>
    <s v="Euro"/>
    <s v="Roman Catholic"/>
    <s v="French, Monégasque"/>
    <d v="2017-12-27T00:00:00"/>
    <x v="3"/>
    <s v="Extremely high"/>
    <x v="3"/>
  </r>
  <r>
    <s v="Oceanographic Museum"/>
    <x v="45"/>
    <x v="41"/>
    <x v="0"/>
    <x v="7"/>
    <x v="0"/>
    <s v="Museum"/>
    <n v="45.437078"/>
    <n v="7.4264349999999997"/>
    <x v="7"/>
    <n v="240"/>
    <n v="2.7"/>
    <s v="Euro"/>
    <s v="Roman Catholic"/>
    <s v="French, Monégasque"/>
    <d v="2018-01-01T00:00:00"/>
    <x v="0"/>
    <s v="Medium"/>
    <x v="3"/>
  </r>
  <r>
    <s v="Japanese Garden"/>
    <x v="45"/>
    <x v="41"/>
    <x v="0"/>
    <x v="7"/>
    <x v="0"/>
    <s v="Garden"/>
    <n v="45.437078"/>
    <n v="7.4264349999999997"/>
    <x v="17"/>
    <n v="340"/>
    <n v="3.7"/>
    <s v="Euro"/>
    <s v="Roman Catholic"/>
    <s v="French, Monégasque"/>
    <d v="2018-01-06T00:00:00"/>
    <x v="0"/>
    <s v="Free"/>
    <x v="3"/>
  </r>
  <r>
    <s v="Saint-Martin Gardens"/>
    <x v="45"/>
    <x v="41"/>
    <x v="0"/>
    <x v="7"/>
    <x v="0"/>
    <s v="Gardens"/>
    <n v="45.437078"/>
    <n v="7.4264349999999997"/>
    <x v="20"/>
    <n v="2005"/>
    <n v="4.8"/>
    <s v="Euro"/>
    <s v="Roman Catholic"/>
    <s v="French, Monégasque"/>
    <d v="2018-01-11T00:00:00"/>
    <x v="0"/>
    <s v="Free"/>
    <x v="3"/>
  </r>
  <r>
    <s v="Exotic Garden"/>
    <x v="45"/>
    <x v="41"/>
    <x v="0"/>
    <x v="7"/>
    <x v="0"/>
    <s v="Garden"/>
    <n v="45.437078"/>
    <n v="7.4264349999999997"/>
    <x v="19"/>
    <n v="1560"/>
    <n v="5.4"/>
    <s v="Euro"/>
    <s v="Roman Catholic"/>
    <s v="French, Monégasque"/>
    <d v="2018-01-16T00:00:00"/>
    <x v="0"/>
    <s v="Free"/>
    <x v="3"/>
  </r>
  <r>
    <s v="Rainier III Botanical Garden"/>
    <x v="45"/>
    <x v="41"/>
    <x v="0"/>
    <x v="7"/>
    <x v="0"/>
    <s v="Garden"/>
    <n v="45.437078"/>
    <n v="7.4264349999999997"/>
    <x v="21"/>
    <n v="560"/>
    <n v="5.0999999999999996"/>
    <s v="Euro"/>
    <s v="Roman Catholic"/>
    <s v="French, Monégasque"/>
    <d v="2018-01-21T00:00:00"/>
    <x v="0"/>
    <s v="Free"/>
    <x v="3"/>
  </r>
  <r>
    <s v="Larvotto Beach"/>
    <x v="45"/>
    <x v="41"/>
    <x v="0"/>
    <x v="7"/>
    <x v="0"/>
    <s v="Beach"/>
    <n v="45.437078"/>
    <n v="7.4264349999999997"/>
    <x v="21"/>
    <n v="1425"/>
    <n v="3.3"/>
    <s v="Euro"/>
    <s v="Roman Catholic"/>
    <s v="French, Monégasque"/>
    <d v="2018-01-26T00:00:00"/>
    <x v="0"/>
    <s v="Extremely high"/>
    <x v="3"/>
  </r>
  <r>
    <s v="Grimaldi Forum"/>
    <x v="45"/>
    <x v="41"/>
    <x v="0"/>
    <x v="7"/>
    <x v="0"/>
    <s v="Cultural Center"/>
    <n v="45.437078"/>
    <n v="7.4264349999999997"/>
    <x v="23"/>
    <n v="450"/>
    <n v="3.8"/>
    <s v="Euro"/>
    <s v="Roman Catholic"/>
    <s v="French, Monégasque"/>
    <d v="2018-01-31T00:00:00"/>
    <x v="0"/>
    <s v="Varies"/>
    <x v="3"/>
  </r>
  <r>
    <s v="Moscow"/>
    <x v="46"/>
    <x v="42"/>
    <x v="0"/>
    <x v="8"/>
    <x v="0"/>
    <s v="City"/>
    <n v="55.755795999999997"/>
    <n v="37.617314999999998"/>
    <x v="24"/>
    <n v="760"/>
    <n v="1.3"/>
    <s v="Russian Ruble (RUB)"/>
    <s v="Russian Orthodox"/>
    <s v="Russian"/>
    <d v="2018-02-05T00:00:00"/>
    <x v="0"/>
    <s v="Medium-high"/>
    <x v="1"/>
  </r>
  <r>
    <s v="St. Petersburg"/>
    <x v="47"/>
    <x v="43"/>
    <x v="1"/>
    <x v="8"/>
    <x v="0"/>
    <s v="City"/>
    <n v="59.934083000000001"/>
    <n v="30.335284999999999"/>
    <x v="12"/>
    <n v="360"/>
    <n v="1.2"/>
    <s v="Russian Ruble (RUB)"/>
    <s v="Russian Orthodox"/>
    <s v="Russian"/>
    <d v="2018-02-10T00:00:00"/>
    <x v="0"/>
    <s v="Medium-high"/>
    <x v="1"/>
  </r>
  <r>
    <s v="Sochi"/>
    <x v="48"/>
    <x v="44"/>
    <x v="0"/>
    <x v="8"/>
    <x v="0"/>
    <s v="City"/>
    <n v="43.565133000000003"/>
    <n v="39.60304"/>
    <x v="4"/>
    <n v="1005"/>
    <n v="0.7"/>
    <s v="Russian Ruble (RUB)"/>
    <s v="Russian Orthodox"/>
    <s v="Russian"/>
    <d v="2018-02-15T00:00:00"/>
    <x v="0"/>
    <s v="Medium-high"/>
    <x v="1"/>
  </r>
  <r>
    <s v="Kazan"/>
    <x v="49"/>
    <x v="45"/>
    <x v="1"/>
    <x v="8"/>
    <x v="0"/>
    <s v="City"/>
    <n v="55.794722"/>
    <n v="49.111389000000003"/>
    <x v="5"/>
    <n v="1560"/>
    <n v="1.4"/>
    <s v="Russian Ruble (RUB)"/>
    <s v="Muslim, Russian Orthodox"/>
    <s v="Russian, Tatar"/>
    <d v="2018-02-20T00:00:00"/>
    <x v="0"/>
    <s v="Medium"/>
    <x v="3"/>
  </r>
  <r>
    <s v="Vladivostok"/>
    <x v="50"/>
    <x v="46"/>
    <x v="0"/>
    <x v="8"/>
    <x v="0"/>
    <s v="City"/>
    <n v="43.565133000000003"/>
    <n v="131.885929"/>
    <x v="7"/>
    <n v="1550"/>
    <n v="3.5"/>
    <s v="Russian Ruble (RUB)"/>
    <s v="Russian Orthodox"/>
    <s v="Russian"/>
    <d v="2018-02-25T00:00:00"/>
    <x v="0"/>
    <s v="Medium-high"/>
    <x v="3"/>
  </r>
  <r>
    <s v="Lake Baikal"/>
    <x v="51"/>
    <x v="47"/>
    <x v="0"/>
    <x v="8"/>
    <x v="0"/>
    <s v="Lake"/>
    <n v="53.151074000000001"/>
    <n v="105.257548"/>
    <x v="25"/>
    <n v="800"/>
    <n v="2.8"/>
    <s v="Russian Ruble (RUB)"/>
    <s v="Russian Orthodox"/>
    <s v="Russian"/>
    <d v="2018-03-02T00:00:00"/>
    <x v="0"/>
    <s v="Medium"/>
    <x v="3"/>
  </r>
  <r>
    <s v="Kamchatka Peninsula"/>
    <x v="52"/>
    <x v="48"/>
    <x v="0"/>
    <x v="8"/>
    <x v="0"/>
    <s v="Peninsula"/>
    <n v="56.021562000000003"/>
    <n v="158.624312"/>
    <x v="7"/>
    <n v="1105"/>
    <n v="6.1"/>
    <s v="Russian Ruble (RUB)"/>
    <s v="Russian Orthodox"/>
    <s v="Russian"/>
    <d v="2018-03-07T00:00:00"/>
    <x v="0"/>
    <s v="Medium-high"/>
    <x v="5"/>
  </r>
  <r>
    <s v="Golden Ring"/>
    <x v="53"/>
    <x v="49"/>
    <x v="1"/>
    <x v="8"/>
    <x v="0"/>
    <s v="Region"/>
    <n v="56.021562000000003"/>
    <n v="39.624312000000003"/>
    <x v="1"/>
    <n v="1550"/>
    <n v="5.8"/>
    <s v="Russian Ruble (RUB)"/>
    <s v="Russian Orthodox"/>
    <s v="Russian"/>
    <d v="2018-03-12T00:00:00"/>
    <x v="0"/>
    <s v="Medium"/>
    <x v="3"/>
  </r>
  <r>
    <s v="Trans-Siberian Railway"/>
    <x v="54"/>
    <x v="50"/>
    <x v="0"/>
    <x v="8"/>
    <x v="0"/>
    <s v="Railway"/>
    <n v="56.021562000000003"/>
    <n v="105.624312"/>
    <x v="5"/>
    <n v="760"/>
    <n v="3.4"/>
    <s v="Russian Ruble (RUB)"/>
    <s v="Russian Orthodox"/>
    <s v="Russian"/>
    <d v="2018-03-17T00:00:00"/>
    <x v="0"/>
    <s v="Medium-high"/>
    <x v="3"/>
  </r>
  <r>
    <s v="St. Basil's Cathedral"/>
    <x v="55"/>
    <x v="42"/>
    <x v="0"/>
    <x v="8"/>
    <x v="0"/>
    <s v="Church"/>
    <n v="55.755795999999997"/>
    <n v="37.617314999999998"/>
    <x v="5"/>
    <n v="540"/>
    <n v="2.6"/>
    <s v="Russian Ruble (RUB)"/>
    <s v="Russian Orthodox"/>
    <s v="Russian"/>
    <d v="2018-03-22T00:00:00"/>
    <x v="0"/>
    <s v="Free"/>
    <x v="3"/>
  </r>
  <r>
    <s v="Athens"/>
    <x v="56"/>
    <x v="51"/>
    <x v="0"/>
    <x v="9"/>
    <x v="1"/>
    <s v="City"/>
    <n v="37.979452000000002"/>
    <n v="23.716217"/>
    <x v="1"/>
    <n v="340"/>
    <n v="1"/>
    <s v="Euro"/>
    <s v="Greek Orthodox"/>
    <s v="Greek"/>
    <d v="2018-03-27T00:00:00"/>
    <x v="0"/>
    <s v="Medium-high"/>
    <x v="0"/>
  </r>
  <r>
    <s v="Santorini"/>
    <x v="57"/>
    <x v="52"/>
    <x v="0"/>
    <x v="9"/>
    <x v="1"/>
    <s v="Island"/>
    <n v="36.423966999999998"/>
    <n v="25.444106000000001"/>
    <x v="5"/>
    <n v="560"/>
    <n v="0.9"/>
    <s v="Euro"/>
    <s v="Greek Orthodox"/>
    <s v="Greek"/>
    <d v="2018-04-01T00:00:00"/>
    <x v="1"/>
    <s v="High"/>
    <x v="3"/>
  </r>
  <r>
    <s v="Mykonos"/>
    <x v="57"/>
    <x v="52"/>
    <x v="0"/>
    <x v="9"/>
    <x v="1"/>
    <s v="Island"/>
    <n v="37.426507999999998"/>
    <n v="25.278708999999999"/>
    <x v="5"/>
    <n v="660"/>
    <n v="2.2999999999999998"/>
    <s v="Euro"/>
    <s v="Greek Orthodox"/>
    <s v="Greek"/>
    <d v="2018-04-06T00:00:00"/>
    <x v="1"/>
    <s v="High"/>
    <x v="3"/>
  </r>
  <r>
    <s v="Crete"/>
    <x v="58"/>
    <x v="53"/>
    <x v="0"/>
    <x v="9"/>
    <x v="1"/>
    <s v="Island"/>
    <n v="35.243662"/>
    <n v="25.047872999999999"/>
    <x v="4"/>
    <n v="1100"/>
    <n v="0.2"/>
    <s v="Euro"/>
    <s v="Greek Orthodox"/>
    <s v="Greek"/>
    <d v="2018-04-11T00:00:00"/>
    <x v="1"/>
    <s v="Medium-high"/>
    <x v="3"/>
  </r>
  <r>
    <s v="Rhodes"/>
    <x v="57"/>
    <x v="52"/>
    <x v="0"/>
    <x v="9"/>
    <x v="1"/>
    <s v="Island"/>
    <n v="36.441904000000001"/>
    <n v="28.188827"/>
    <x v="5"/>
    <n v="880"/>
    <n v="3"/>
    <s v="Euro"/>
    <s v="Greek Orthodox"/>
    <s v="Greek"/>
    <d v="2018-04-16T00:00:00"/>
    <x v="1"/>
    <s v="Medium-high"/>
    <x v="3"/>
  </r>
  <r>
    <s v="Corfu"/>
    <x v="59"/>
    <x v="54"/>
    <x v="0"/>
    <x v="9"/>
    <x v="1"/>
    <s v="Island"/>
    <n v="39.613728000000002"/>
    <n v="19.900072999999999"/>
    <x v="11"/>
    <n v="1005"/>
    <n v="5"/>
    <s v="Euro"/>
    <s v="Greek Orthodox"/>
    <s v="Greek"/>
    <d v="2018-04-21T00:00:00"/>
    <x v="1"/>
    <s v="Medium"/>
    <x v="3"/>
  </r>
  <r>
    <s v="Meteora"/>
    <x v="60"/>
    <x v="55"/>
    <x v="0"/>
    <x v="9"/>
    <x v="1"/>
    <s v="Monastery Complex"/>
    <n v="39.729444000000001"/>
    <n v="21.424721999999999"/>
    <x v="7"/>
    <n v="505"/>
    <n v="3.4"/>
    <s v="Euro"/>
    <s v="Greek Orthodox"/>
    <s v="Greek"/>
    <d v="2018-04-26T00:00:00"/>
    <x v="1"/>
    <s v="Medium"/>
    <x v="3"/>
  </r>
  <r>
    <s v="Delphi"/>
    <x v="61"/>
    <x v="49"/>
    <x v="1"/>
    <x v="9"/>
    <x v="1"/>
    <s v="Archaeological Site"/>
    <n v="38.475110999999998"/>
    <n v="22.217777999999999"/>
    <x v="7"/>
    <n v="430"/>
    <n v="3.3"/>
    <s v="Euro"/>
    <s v="Greek Orthodox"/>
    <s v="Greek"/>
    <d v="2018-05-01T00:00:00"/>
    <x v="1"/>
    <s v="Medium"/>
    <x v="3"/>
  </r>
  <r>
    <s v="Nafplio"/>
    <x v="62"/>
    <x v="56"/>
    <x v="1"/>
    <x v="9"/>
    <x v="1"/>
    <s v="City"/>
    <n v="37.571111000000002"/>
    <n v="22.767778"/>
    <x v="17"/>
    <n v="280"/>
    <n v="1"/>
    <s v="Euro"/>
    <s v="Greek Orthodox"/>
    <s v="Greek"/>
    <d v="2018-05-06T00:00:00"/>
    <x v="1"/>
    <s v="Medium"/>
    <x v="3"/>
  </r>
  <r>
    <s v="Olympia"/>
    <x v="62"/>
    <x v="56"/>
    <x v="1"/>
    <x v="9"/>
    <x v="1"/>
    <s v="Archaeological Site"/>
    <n v="37.724167000000001"/>
    <n v="21.723056"/>
    <x v="17"/>
    <n v="190"/>
    <n v="0.7"/>
    <s v="Euro"/>
    <s v="Greek Orthodox"/>
    <s v="Greek"/>
    <d v="2018-05-11T00:00:00"/>
    <x v="1"/>
    <s v="Medium"/>
    <x v="3"/>
  </r>
  <r>
    <s v="Lisbon"/>
    <x v="63"/>
    <x v="57"/>
    <x v="0"/>
    <x v="10"/>
    <x v="0"/>
    <s v="City"/>
    <n v="38.710825"/>
    <n v="-9.1361360000000005"/>
    <x v="26"/>
    <n v="1005"/>
    <n v="0.9"/>
    <s v="Euro"/>
    <s v="Roman Catholic"/>
    <s v="Portuguese"/>
    <d v="2018-05-16T00:00:00"/>
    <x v="1"/>
    <s v="Medium-high"/>
    <x v="0"/>
  </r>
  <r>
    <s v="Porto"/>
    <x v="64"/>
    <x v="58"/>
    <x v="0"/>
    <x v="10"/>
    <x v="0"/>
    <s v="City"/>
    <n v="41.149630999999999"/>
    <n v="-8.6109749999999998"/>
    <x v="10"/>
    <n v="1080"/>
    <n v="0.5"/>
    <s v="Euro"/>
    <s v="Roman Catholic"/>
    <s v="Portuguese"/>
    <d v="2018-05-21T00:00:00"/>
    <x v="1"/>
    <s v="Medium-high"/>
    <x v="3"/>
  </r>
  <r>
    <s v="Algarve"/>
    <x v="65"/>
    <x v="59"/>
    <x v="0"/>
    <x v="10"/>
    <x v="0"/>
    <s v="Region"/>
    <n v="37.044334999999997"/>
    <n v="-7.7740260000000001"/>
    <x v="4"/>
    <n v="1070"/>
    <n v="0.8"/>
    <s v="Euro"/>
    <s v="Roman Catholic"/>
    <s v="Portuguese"/>
    <d v="2018-05-26T00:00:00"/>
    <x v="1"/>
    <s v="Medium-high"/>
    <x v="3"/>
  </r>
  <r>
    <s v="Madeira"/>
    <x v="66"/>
    <x v="60"/>
    <x v="0"/>
    <x v="10"/>
    <x v="0"/>
    <s v="Island"/>
    <n v="32.652842999999997"/>
    <n v="-16.976997000000001"/>
    <x v="7"/>
    <n v="470"/>
    <n v="0.3"/>
    <s v="Euro"/>
    <s v="Roman Catholic"/>
    <s v="Portuguese"/>
    <d v="2018-05-31T00:00:00"/>
    <x v="1"/>
    <s v="Medium-high"/>
    <x v="3"/>
  </r>
  <r>
    <s v="Sintra"/>
    <x v="63"/>
    <x v="57"/>
    <x v="0"/>
    <x v="10"/>
    <x v="0"/>
    <s v="Town"/>
    <n v="38.730825000000003"/>
    <n v="-9.360576"/>
    <x v="7"/>
    <n v="240"/>
    <n v="0.5"/>
    <s v="Euro"/>
    <s v="Roman Catholic"/>
    <s v="Portuguese"/>
    <d v="2018-06-05T00:00:00"/>
    <x v="1"/>
    <s v="Medium-high"/>
    <x v="3"/>
  </r>
  <r>
    <s v="Óbidos"/>
    <x v="67"/>
    <x v="61"/>
    <x v="1"/>
    <x v="10"/>
    <x v="0"/>
    <s v="Town"/>
    <n v="39.382114000000001"/>
    <n v="-8.895664"/>
    <x v="17"/>
    <n v="220"/>
    <n v="3.3"/>
    <s v="Euro"/>
    <s v="Roman Catholic"/>
    <s v="Portuguese"/>
    <d v="2018-06-10T00:00:00"/>
    <x v="1"/>
    <s v="Medium"/>
    <x v="3"/>
  </r>
  <r>
    <s v="Aveiro"/>
    <x v="68"/>
    <x v="62"/>
    <x v="0"/>
    <x v="10"/>
    <x v="0"/>
    <s v="City"/>
    <n v="40.642749999999999"/>
    <n v="-8.6510899999999999"/>
    <x v="20"/>
    <n v="140"/>
    <n v="2.6"/>
    <s v="Euro"/>
    <s v="Roman Catholic"/>
    <s v="Portuguese"/>
    <d v="2018-06-15T00:00:00"/>
    <x v="1"/>
    <s v="Medium"/>
    <x v="3"/>
  </r>
  <r>
    <s v="Braga"/>
    <x v="69"/>
    <x v="63"/>
    <x v="0"/>
    <x v="10"/>
    <x v="0"/>
    <s v="City"/>
    <n v="41.537114000000003"/>
    <n v="-8.4227539999999994"/>
    <x v="19"/>
    <n v="140"/>
    <n v="2.8"/>
    <s v="Euro"/>
    <s v="Roman Catholic"/>
    <s v="Portuguese"/>
    <d v="2018-06-20T00:00:00"/>
    <x v="1"/>
    <s v="Medium"/>
    <x v="3"/>
  </r>
  <r>
    <s v="Coimbra"/>
    <x v="70"/>
    <x v="64"/>
    <x v="0"/>
    <x v="10"/>
    <x v="0"/>
    <s v="City"/>
    <n v="40.205978000000002"/>
    <n v="-8.4104430000000008"/>
    <x v="27"/>
    <n v="135"/>
    <n v="1.5"/>
    <s v="Euro"/>
    <s v="Roman Catholic"/>
    <s v="Portuguese"/>
    <d v="2018-06-25T00:00:00"/>
    <x v="1"/>
    <s v="Medium"/>
    <x v="3"/>
  </r>
  <r>
    <s v="Douro Valley"/>
    <x v="71"/>
    <x v="65"/>
    <x v="0"/>
    <x v="10"/>
    <x v="0"/>
    <s v="Region"/>
    <n v="41.086758000000003"/>
    <n v="-7.7915479999999997"/>
    <x v="17"/>
    <n v="138"/>
    <n v="1.1000000000000001"/>
    <s v="Euro"/>
    <s v="Roman Catholic"/>
    <s v="Portuguese"/>
    <d v="2018-06-30T00:00:00"/>
    <x v="1"/>
    <s v="Medium-high"/>
    <x v="3"/>
  </r>
  <r>
    <s v="Oslo"/>
    <x v="72"/>
    <x v="66"/>
    <x v="0"/>
    <x v="11"/>
    <x v="0"/>
    <s v="City"/>
    <n v="59.913868000000001"/>
    <n v="10.751963999999999"/>
    <x v="10"/>
    <n v="240"/>
    <n v="3.1"/>
    <s v="Norwegian krone (NOK)"/>
    <s v="Protestant"/>
    <s v="Norwegian"/>
    <d v="2018-07-05T00:00:00"/>
    <x v="2"/>
    <s v="High"/>
    <x v="3"/>
  </r>
  <r>
    <s v="Bergen"/>
    <x v="73"/>
    <x v="67"/>
    <x v="1"/>
    <x v="11"/>
    <x v="0"/>
    <s v="City"/>
    <n v="60.395186000000002"/>
    <n v="5.3240150000000002"/>
    <x v="11"/>
    <n v="170"/>
    <n v="1.4"/>
    <s v="Norwegian krone (NOK)"/>
    <s v="Protestant"/>
    <s v="Norwegian"/>
    <d v="2018-07-10T00:00:00"/>
    <x v="2"/>
    <s v="Medium-high"/>
    <x v="3"/>
  </r>
  <r>
    <s v="Sognefjord"/>
    <x v="73"/>
    <x v="67"/>
    <x v="1"/>
    <x v="11"/>
    <x v="0"/>
    <s v="Fjord"/>
    <n v="61.006943999999997"/>
    <n v="7.0252780000000001"/>
    <x v="7"/>
    <n v="180"/>
    <n v="2.9"/>
    <s v="Norwegian krone (NOK)"/>
    <s v="Protestant"/>
    <s v="Norwegian"/>
    <d v="2018-07-15T00:00:00"/>
    <x v="2"/>
    <s v="Medium-high"/>
    <x v="3"/>
  </r>
  <r>
    <s v="Geirangerfjord"/>
    <x v="74"/>
    <x v="68"/>
    <x v="0"/>
    <x v="11"/>
    <x v="0"/>
    <s v="Fjord"/>
    <n v="62.103056000000002"/>
    <n v="7.0313889999999999"/>
    <x v="17"/>
    <n v="2200"/>
    <n v="1.1000000000000001"/>
    <s v="Norwegian krone (NOK)"/>
    <s v="Protestant"/>
    <s v="Norwegian"/>
    <d v="2018-07-20T00:00:00"/>
    <x v="2"/>
    <s v="Medium-high"/>
    <x v="3"/>
  </r>
  <r>
    <s v="Lofoten Islands"/>
    <x v="75"/>
    <x v="69"/>
    <x v="0"/>
    <x v="11"/>
    <x v="0"/>
    <s v="Islands"/>
    <n v="68.005471999999997"/>
    <n v="13.033294"/>
    <x v="17"/>
    <n v="1670"/>
    <n v="1.6"/>
    <s v="Norwegian krone (NOK)"/>
    <s v="Protestant"/>
    <s v="Norwegian"/>
    <d v="2018-07-25T00:00:00"/>
    <x v="2"/>
    <s v="Medium-high"/>
    <x v="3"/>
  </r>
  <r>
    <s v="Tromsø"/>
    <x v="76"/>
    <x v="70"/>
    <x v="0"/>
    <x v="11"/>
    <x v="0"/>
    <s v="City"/>
    <n v="69.649327999999997"/>
    <n v="18.955689"/>
    <x v="20"/>
    <n v="460"/>
    <n v="0.5"/>
    <s v="Norwegian krone (NOK)"/>
    <s v="Protestant"/>
    <s v="Norwegian"/>
    <d v="2018-07-30T00:00:00"/>
    <x v="2"/>
    <s v="Medium-high"/>
    <x v="3"/>
  </r>
  <r>
    <s v="Jotunheimen National Park"/>
    <x v="77"/>
    <x v="71"/>
    <x v="0"/>
    <x v="11"/>
    <x v="0"/>
    <s v="National Park"/>
    <n v="61.357778000000003"/>
    <n v="8.322533"/>
    <x v="19"/>
    <n v="560"/>
    <n v="2"/>
    <s v="Norwegian krone (NOK)"/>
    <s v="Protestant"/>
    <s v="Norwegian"/>
    <d v="2018-08-04T00:00:00"/>
    <x v="2"/>
    <s v="Medium-high"/>
    <x v="3"/>
  </r>
  <r>
    <s v="Hardangervidda National Park"/>
    <x v="73"/>
    <x v="67"/>
    <x v="1"/>
    <x v="11"/>
    <x v="0"/>
    <s v="National Park"/>
    <n v="60.769652999999998"/>
    <n v="7.3331109999999997"/>
    <x v="21"/>
    <n v="550"/>
    <n v="2.2999999999999998"/>
    <s v="Norwegian krone (NOK)"/>
    <s v="Protestant"/>
    <s v="Norwegian"/>
    <d v="2018-08-09T00:00:00"/>
    <x v="2"/>
    <s v="Medium-high"/>
    <x v="3"/>
  </r>
  <r>
    <s v="Preikestolen"/>
    <x v="78"/>
    <x v="72"/>
    <x v="0"/>
    <x v="11"/>
    <x v="0"/>
    <s v="Cliff"/>
    <n v="59.395186000000002"/>
    <n v="5.9308329999999998"/>
    <x v="20"/>
    <n v="600"/>
    <n v="2.2000000000000002"/>
    <s v="Norwegian krone (NOK)"/>
    <s v="Protestant"/>
    <s v="Norwegian"/>
    <d v="2018-08-14T00:00:00"/>
    <x v="2"/>
    <s v="Medium-high"/>
    <x v="3"/>
  </r>
  <r>
    <s v="Flåm"/>
    <x v="73"/>
    <x v="67"/>
    <x v="1"/>
    <x v="11"/>
    <x v="0"/>
    <s v="Village"/>
    <n v="60.730556"/>
    <n v="7.0244439999999999"/>
    <x v="23"/>
    <n v="340"/>
    <n v="1.5"/>
    <s v="Norwegian krone (NOK)"/>
    <s v="Protestant"/>
    <s v="Norwegian"/>
    <d v="2018-08-19T00:00:00"/>
    <x v="2"/>
    <s v="Medium-high"/>
    <x v="3"/>
  </r>
  <r>
    <s v="Stockholm"/>
    <x v="79"/>
    <x v="73"/>
    <x v="0"/>
    <x v="12"/>
    <x v="1"/>
    <s v="City"/>
    <n v="59.329301999999998"/>
    <n v="18.068580999999998"/>
    <x v="10"/>
    <n v="330"/>
    <n v="2.5"/>
    <s v="Swedish krona (SEK)"/>
    <s v="Protestant"/>
    <s v="Swedish"/>
    <d v="2018-08-24T00:00:00"/>
    <x v="2"/>
    <s v="Medium-high"/>
    <x v="3"/>
  </r>
  <r>
    <s v="Gothenburg"/>
    <x v="80"/>
    <x v="74"/>
    <x v="0"/>
    <x v="12"/>
    <x v="1"/>
    <s v="City"/>
    <n v="57.708863000000001"/>
    <n v="11.973338999999999"/>
    <x v="11"/>
    <n v="400"/>
    <n v="3.3"/>
    <s v="Swedish krona (SEK)"/>
    <s v="Protestant"/>
    <s v="Swedish"/>
    <d v="2018-08-29T00:00:00"/>
    <x v="2"/>
    <s v="Medium"/>
    <x v="3"/>
  </r>
  <r>
    <s v="Malmö"/>
    <x v="81"/>
    <x v="75"/>
    <x v="0"/>
    <x v="12"/>
    <x v="1"/>
    <s v="City"/>
    <n v="55.609934000000003"/>
    <n v="13.007758000000001"/>
    <x v="7"/>
    <n v="1205"/>
    <n v="2"/>
    <s v="Swedish krona (SEK)"/>
    <s v="Protestant"/>
    <s v="Swedish"/>
    <d v="2018-09-03T00:00:00"/>
    <x v="2"/>
    <s v="Medium"/>
    <x v="3"/>
  </r>
  <r>
    <s v="Lapland"/>
    <x v="82"/>
    <x v="76"/>
    <x v="0"/>
    <x v="12"/>
    <x v="1"/>
    <s v="Region"/>
    <n v="67.005471999999997"/>
    <n v="20.033294000000001"/>
    <x v="17"/>
    <n v="805"/>
    <n v="1.5"/>
    <s v="Swedish krona (SEK)"/>
    <s v="Protestant"/>
    <s v="Swedish"/>
    <d v="2018-09-08T00:00:00"/>
    <x v="2"/>
    <s v="Medium-high"/>
    <x v="3"/>
  </r>
  <r>
    <s v="Fjällbacka"/>
    <x v="80"/>
    <x v="74"/>
    <x v="0"/>
    <x v="12"/>
    <x v="1"/>
    <s v="Town"/>
    <n v="58.026014000000004"/>
    <n v="11.464321"/>
    <x v="19"/>
    <n v="450"/>
    <n v="1.5"/>
    <s v="Swedish krona (SEK)"/>
    <s v="Protestant"/>
    <s v="Swedish"/>
    <d v="2018-09-13T00:00:00"/>
    <x v="2"/>
    <s v="Medium-high"/>
    <x v="3"/>
  </r>
  <r>
    <s v="Visby"/>
    <x v="83"/>
    <x v="77"/>
    <x v="0"/>
    <x v="12"/>
    <x v="1"/>
    <s v="City"/>
    <n v="57.744674000000003"/>
    <n v="18.285443000000001"/>
    <x v="19"/>
    <n v="550"/>
    <n v="1.2"/>
    <s v="Swedish krona (SEK)"/>
    <s v="Protestant"/>
    <s v="Swedish"/>
    <d v="2018-09-18T00:00:00"/>
    <x v="2"/>
    <s v="Medium-high"/>
    <x v="3"/>
  </r>
  <r>
    <s v="Uppsala"/>
    <x v="84"/>
    <x v="78"/>
    <x v="0"/>
    <x v="12"/>
    <x v="1"/>
    <s v="City"/>
    <n v="59.858134"/>
    <n v="17.638943000000001"/>
    <x v="27"/>
    <n v="560"/>
    <n v="1.1000000000000001"/>
    <s v="Swedish krona (SEK)"/>
    <s v="Protestant"/>
    <s v="Swedish"/>
    <d v="2018-09-23T00:00:00"/>
    <x v="2"/>
    <s v="Medium"/>
    <x v="3"/>
  </r>
  <r>
    <s v="Kiruna"/>
    <x v="82"/>
    <x v="76"/>
    <x v="0"/>
    <x v="12"/>
    <x v="1"/>
    <s v="City"/>
    <n v="67.853244000000004"/>
    <n v="20.236394000000001"/>
    <x v="21"/>
    <n v="540"/>
    <n v="2.1"/>
    <s v="Swedish krona (SEK)"/>
    <s v="Protestant"/>
    <s v="Swedish"/>
    <d v="2018-09-28T00:00:00"/>
    <x v="2"/>
    <s v="Medium-high"/>
    <x v="3"/>
  </r>
  <r>
    <s v="Sarek National Park"/>
    <x v="82"/>
    <x v="76"/>
    <x v="0"/>
    <x v="12"/>
    <x v="1"/>
    <s v="National Park"/>
    <n v="67.517222000000004"/>
    <n v="17.522777999999999"/>
    <x v="23"/>
    <n v="550"/>
    <n v="3.9"/>
    <s v="Swedish krona (SEK)"/>
    <s v="Protestant"/>
    <s v="Swedish"/>
    <d v="2018-10-03T00:00:00"/>
    <x v="3"/>
    <s v="Medium-high"/>
    <x v="3"/>
  </r>
  <r>
    <s v="Vasa Museum"/>
    <x v="79"/>
    <x v="73"/>
    <x v="0"/>
    <x v="12"/>
    <x v="1"/>
    <s v="Museum"/>
    <n v="59.329301999999998"/>
    <n v="18.068580999999998"/>
    <x v="7"/>
    <n v="540"/>
    <n v="2.5"/>
    <s v="Swedish krona (SEK)"/>
    <s v="Protestant"/>
    <s v="Swedish"/>
    <d v="2018-10-08T00:00:00"/>
    <x v="3"/>
    <s v="Medium"/>
    <x v="3"/>
  </r>
  <r>
    <s v="Zurich"/>
    <x v="85"/>
    <x v="79"/>
    <x v="0"/>
    <x v="13"/>
    <x v="0"/>
    <s v="City"/>
    <n v="47.376880999999997"/>
    <n v="8.5416939999999997"/>
    <x v="4"/>
    <n v="537"/>
    <n v="1.1000000000000001"/>
    <s v="Swiss franc (CHF)"/>
    <s v="Protestant"/>
    <s v="German, French, Italian"/>
    <d v="2018-10-13T00:00:00"/>
    <x v="3"/>
    <s v="High"/>
    <x v="3"/>
  </r>
  <r>
    <s v="Geneva"/>
    <x v="86"/>
    <x v="80"/>
    <x v="1"/>
    <x v="13"/>
    <x v="0"/>
    <s v="City"/>
    <n v="46.204391000000001"/>
    <n v="6.1474349999999998"/>
    <x v="5"/>
    <n v="650"/>
    <n v="1"/>
    <s v="Swiss franc (CHF)"/>
    <s v="Protestant"/>
    <s v="French, German"/>
    <d v="2018-10-18T00:00:00"/>
    <x v="3"/>
    <s v="High"/>
    <x v="3"/>
  </r>
  <r>
    <s v="Lucerne"/>
    <x v="87"/>
    <x v="49"/>
    <x v="1"/>
    <x v="13"/>
    <x v="0"/>
    <s v="City"/>
    <n v="47.051389"/>
    <n v="8.3069439999999997"/>
    <x v="11"/>
    <n v="890"/>
    <n v="2"/>
    <s v="Swiss franc (CHF)"/>
    <s v="Roman Catholic"/>
    <s v="German, French"/>
    <d v="2018-10-23T00:00:00"/>
    <x v="3"/>
    <s v="Medium-high"/>
    <x v="3"/>
  </r>
  <r>
    <s v="Interlaken"/>
    <x v="88"/>
    <x v="81"/>
    <x v="1"/>
    <x v="13"/>
    <x v="0"/>
    <s v="Town"/>
    <n v="46.680278000000001"/>
    <n v="7.8558329999999996"/>
    <x v="7"/>
    <n v="670"/>
    <n v="0.8"/>
    <s v="Swiss franc (CHF)"/>
    <s v="Protestant"/>
    <s v="German, French"/>
    <d v="2018-10-28T00:00:00"/>
    <x v="3"/>
    <s v="Medium-high"/>
    <x v="3"/>
  </r>
  <r>
    <s v="Zermatt"/>
    <x v="89"/>
    <x v="82"/>
    <x v="0"/>
    <x v="13"/>
    <x v="0"/>
    <s v="Town"/>
    <n v="46.051389"/>
    <n v="7.7024999999999997"/>
    <x v="17"/>
    <n v="650"/>
    <n v="0.6"/>
    <s v="Swiss franc (CHF)"/>
    <s v="Roman Catholic"/>
    <s v="German, French"/>
    <d v="2018-11-02T00:00:00"/>
    <x v="3"/>
    <s v="High"/>
    <x v="3"/>
  </r>
  <r>
    <s v="Jungfraujoch"/>
    <x v="88"/>
    <x v="81"/>
    <x v="1"/>
    <x v="13"/>
    <x v="0"/>
    <s v="Mountain Pass"/>
    <n v="46.538055999999997"/>
    <n v="7.9869440000000003"/>
    <x v="28"/>
    <n v="440"/>
    <n v="0.5"/>
    <s v="Swiss franc (CHF)"/>
    <s v="Protestant"/>
    <s v="German, French"/>
    <d v="2018-11-07T00:00:00"/>
    <x v="3"/>
    <s v="High"/>
    <x v="3"/>
  </r>
  <r>
    <s v="Rhine Falls"/>
    <x v="90"/>
    <x v="83"/>
    <x v="0"/>
    <x v="13"/>
    <x v="0"/>
    <s v="Waterfall"/>
    <n v="47.567777999999997"/>
    <n v="8.6755560000000003"/>
    <x v="7"/>
    <n v="540"/>
    <n v="1"/>
    <s v="Swiss franc (CHF)"/>
    <s v="Protestant"/>
    <s v="German, French"/>
    <d v="2018-11-12T00:00:00"/>
    <x v="3"/>
    <s v="Medium"/>
    <x v="3"/>
  </r>
  <r>
    <s v="Swiss National Park"/>
    <x v="91"/>
    <x v="84"/>
    <x v="0"/>
    <x v="13"/>
    <x v="0"/>
    <s v="National Park"/>
    <n v="46.576667"/>
    <n v="10.014722000000001"/>
    <x v="21"/>
    <n v="480"/>
    <n v="0.7"/>
    <s v="Swiss franc (CHF)"/>
    <s v="Protestant"/>
    <s v="German, French"/>
    <d v="2018-11-17T00:00:00"/>
    <x v="3"/>
    <s v="Medium-high"/>
    <x v="3"/>
  </r>
  <r>
    <s v="Gruyères"/>
    <x v="92"/>
    <x v="85"/>
    <x v="0"/>
    <x v="13"/>
    <x v="0"/>
    <s v="Town"/>
    <n v="46.522221999999999"/>
    <n v="7.0347220000000004"/>
    <x v="23"/>
    <n v="470"/>
    <n v="0.6"/>
    <s v="Swiss franc (CHF)"/>
    <s v="Roman Catholic"/>
    <s v="French, German"/>
    <d v="2018-11-22T00:00:00"/>
    <x v="3"/>
    <s v="Medium-high"/>
    <x v="3"/>
  </r>
  <r>
    <s v="Montreux"/>
    <x v="93"/>
    <x v="86"/>
    <x v="0"/>
    <x v="13"/>
    <x v="0"/>
    <s v="Town"/>
    <n v="46.520277999999998"/>
    <n v="6.9236110000000002"/>
    <x v="21"/>
    <n v="500"/>
    <n v="0.5"/>
    <s v="Swiss franc (CHF)"/>
    <s v="Protestant"/>
    <s v="French, German"/>
    <d v="2018-11-27T00:00:00"/>
    <x v="3"/>
    <s v="Medium-high"/>
    <x v="3"/>
  </r>
  <r>
    <s v="Istanbul"/>
    <x v="94"/>
    <x v="87"/>
    <x v="0"/>
    <x v="14"/>
    <x v="1"/>
    <s v="City"/>
    <n v="41.008237999999999"/>
    <n v="28.978359000000001"/>
    <x v="11"/>
    <n v="600"/>
    <n v="0.6"/>
    <s v="Turkish lira (TRY)"/>
    <s v="Muslim"/>
    <s v="Turkish"/>
    <d v="2018-12-02T00:00:00"/>
    <x v="3"/>
    <s v="Medium-high"/>
    <x v="1"/>
  </r>
  <r>
    <s v="Antalya"/>
    <x v="95"/>
    <x v="88"/>
    <x v="0"/>
    <x v="14"/>
    <x v="1"/>
    <s v="City"/>
    <n v="36.522511999999999"/>
    <n v="30.703761"/>
    <x v="1"/>
    <n v="580"/>
    <n v="1"/>
    <s v="Turkish lira (TRY)"/>
    <s v="Muslim"/>
    <s v="Turkish"/>
    <d v="2018-12-07T00:00:00"/>
    <x v="3"/>
    <s v="Medium-high"/>
    <x v="3"/>
  </r>
  <r>
    <s v="Cappadocia"/>
    <x v="96"/>
    <x v="49"/>
    <x v="1"/>
    <x v="14"/>
    <x v="1"/>
    <s v="Region"/>
    <n v="38.711844999999997"/>
    <n v="35.156844999999997"/>
    <x v="5"/>
    <n v="1350"/>
    <n v="1"/>
    <s v="Turkish lira (TRY)"/>
    <s v="Muslim"/>
    <s v="Turkish"/>
    <d v="2018-12-12T00:00:00"/>
    <x v="3"/>
    <s v="Medium-high"/>
    <x v="3"/>
  </r>
  <r>
    <s v="Ephesus"/>
    <x v="97"/>
    <x v="89"/>
    <x v="1"/>
    <x v="14"/>
    <x v="1"/>
    <s v="Archaeological Site"/>
    <n v="37.742778000000001"/>
    <n v="27.391667000000002"/>
    <x v="11"/>
    <n v="250"/>
    <n v="1"/>
    <s v="Turkish lira (TRY)"/>
    <s v="Muslim"/>
    <s v="Turkish"/>
    <d v="2018-12-17T00:00:00"/>
    <x v="3"/>
    <s v="Medium"/>
    <x v="3"/>
  </r>
  <r>
    <s v="Pamukkale"/>
    <x v="97"/>
    <x v="89"/>
    <x v="1"/>
    <x v="14"/>
    <x v="1"/>
    <s v="Natural Site"/>
    <n v="37.779722"/>
    <n v="29.0825"/>
    <x v="7"/>
    <n v="270"/>
    <n v="3.8"/>
    <s v="Turkish lira (TRY)"/>
    <s v="Muslim"/>
    <s v="Turkish"/>
    <d v="2018-12-22T00:00:00"/>
    <x v="3"/>
    <s v="Medium"/>
    <x v="3"/>
  </r>
  <r>
    <s v="Bodrum"/>
    <x v="97"/>
    <x v="89"/>
    <x v="1"/>
    <x v="14"/>
    <x v="1"/>
    <s v="Town"/>
    <n v="37.134596000000002"/>
    <n v="27.384188000000002"/>
    <x v="7"/>
    <n v="315"/>
    <n v="2.9"/>
    <s v="Turkish lira (TRY)"/>
    <s v="Muslim"/>
    <s v="Turkish"/>
    <d v="2018-12-27T00:00:00"/>
    <x v="3"/>
    <s v="Medium-high"/>
    <x v="3"/>
  </r>
  <r>
    <s v="Fethiye"/>
    <x v="97"/>
    <x v="89"/>
    <x v="1"/>
    <x v="14"/>
    <x v="1"/>
    <s v="Town"/>
    <n v="36.686943999999997"/>
    <n v="28.9575"/>
    <x v="17"/>
    <n v="330"/>
    <n v="1.2"/>
    <s v="Turkish lira (TRY)"/>
    <s v="Muslim"/>
    <s v="Turkish"/>
    <d v="2019-01-01T00:00:00"/>
    <x v="0"/>
    <s v="Medium-high"/>
    <x v="3"/>
  </r>
  <r>
    <s v="Istanbul Grand Bazaar"/>
    <x v="94"/>
    <x v="87"/>
    <x v="0"/>
    <x v="14"/>
    <x v="1"/>
    <s v="Bazaar"/>
    <n v="41.008237999999999"/>
    <n v="28.978359000000001"/>
    <x v="1"/>
    <n v="340"/>
    <n v="1.4"/>
    <s v="Turkish lira (TRY)"/>
    <s v="Muslim"/>
    <s v="Turkish"/>
    <d v="2019-01-06T00:00:00"/>
    <x v="0"/>
    <s v="Medium-high"/>
    <x v="3"/>
  </r>
  <r>
    <s v="Topkapi Palace"/>
    <x v="94"/>
    <x v="87"/>
    <x v="0"/>
    <x v="14"/>
    <x v="1"/>
    <s v="Palace"/>
    <n v="41.008237999999999"/>
    <n v="28.978359000000001"/>
    <x v="3"/>
    <n v="350"/>
    <n v="1.5"/>
    <s v="Turkish lira (TRY)"/>
    <s v="Muslim"/>
    <s v="Turkish"/>
    <d v="2019-01-11T00:00:00"/>
    <x v="0"/>
    <s v="Medium-high"/>
    <x v="3"/>
  </r>
  <r>
    <s v="Blue Mosque"/>
    <x v="94"/>
    <x v="87"/>
    <x v="0"/>
    <x v="14"/>
    <x v="1"/>
    <s v="Mosque"/>
    <n v="41.008237999999999"/>
    <n v="28.978359000000001"/>
    <x v="5"/>
    <n v="1600"/>
    <n v="1.6"/>
    <s v="Turkish lira (TRY)"/>
    <s v="Muslim"/>
    <s v="Turkish"/>
    <d v="2019-01-16T00:00:00"/>
    <x v="0"/>
    <s v="Free"/>
    <x v="3"/>
  </r>
  <r>
    <s v="Kyiv"/>
    <x v="98"/>
    <x v="90"/>
    <x v="0"/>
    <x v="15"/>
    <x v="0"/>
    <s v="City"/>
    <n v="50.454659999999997"/>
    <n v="30.523841999999998"/>
    <x v="9"/>
    <n v="2100"/>
    <n v="0.8"/>
    <s v="Ukrainian hryvnia (UAH)"/>
    <s v="Ukrainian Orthodox"/>
    <s v="Ukrainian"/>
    <d v="2019-01-21T00:00:00"/>
    <x v="0"/>
    <s v="Medium-high"/>
    <x v="6"/>
  </r>
  <r>
    <s v="Lviv"/>
    <x v="99"/>
    <x v="91"/>
    <x v="0"/>
    <x v="15"/>
    <x v="0"/>
    <s v="City"/>
    <n v="49.839973000000001"/>
    <n v="23.989222999999999"/>
    <x v="5"/>
    <n v="1345"/>
    <n v="0.9"/>
    <s v="Ukrainian hryvnia (UAH)"/>
    <s v="Ukrainian Orthodox"/>
    <s v="Ukrainian"/>
    <d v="2019-01-26T00:00:00"/>
    <x v="0"/>
    <s v="Medium"/>
    <x v="3"/>
  </r>
  <r>
    <s v="Odessa"/>
    <x v="100"/>
    <x v="92"/>
    <x v="0"/>
    <x v="15"/>
    <x v="0"/>
    <s v="City"/>
    <n v="46.483333000000002"/>
    <n v="30.733332999999998"/>
    <x v="7"/>
    <n v="1600"/>
    <n v="0.9"/>
    <s v="Ukrainian hryvnia (UAH)"/>
    <s v="Ukrainian Orthodox"/>
    <s v="Ukrainian"/>
    <d v="2019-01-31T00:00:00"/>
    <x v="0"/>
    <s v="Medium"/>
    <x v="7"/>
  </r>
  <r>
    <s v="Chernobyl Exclusion Zone"/>
    <x v="98"/>
    <x v="90"/>
    <x v="0"/>
    <x v="15"/>
    <x v="0"/>
    <s v="Site"/>
    <n v="51.384222000000001"/>
    <n v="30.109722000000001"/>
    <x v="21"/>
    <n v="1890"/>
    <n v="3"/>
    <s v="Ukrainian hryvnia (UAH)"/>
    <s v="Ukrainian Orthodox"/>
    <s v="Ukrainian"/>
    <d v="2019-02-05T00:00:00"/>
    <x v="0"/>
    <s v="Medium"/>
    <x v="8"/>
  </r>
  <r>
    <s v="Carpathian Mountains"/>
    <x v="101"/>
    <x v="93"/>
    <x v="0"/>
    <x v="15"/>
    <x v="0"/>
    <s v="Mountains"/>
    <n v="48"/>
    <n v="24"/>
    <x v="17"/>
    <n v="1780"/>
    <n v="1.6"/>
    <s v="Ukrainian hryvnia (UAH)"/>
    <s v="Ukrainian Orthodox"/>
    <s v="Ukrainian"/>
    <d v="2019-02-10T00:00:00"/>
    <x v="0"/>
    <s v="Medium-high"/>
    <x v="3"/>
  </r>
  <r>
    <s v="Kharkiv"/>
    <x v="102"/>
    <x v="94"/>
    <x v="0"/>
    <x v="15"/>
    <x v="0"/>
    <s v="City"/>
    <n v="50"/>
    <n v="36.25"/>
    <x v="17"/>
    <n v="1570"/>
    <n v="2"/>
    <s v="Ukrainian hryvnia (UAH)"/>
    <s v="Ukrainian Orthodox"/>
    <s v="Ukrainian"/>
    <d v="2019-02-15T00:00:00"/>
    <x v="0"/>
    <s v="Medium"/>
    <x v="7"/>
  </r>
  <r>
    <s v="Dnipro"/>
    <x v="103"/>
    <x v="95"/>
    <x v="0"/>
    <x v="15"/>
    <x v="0"/>
    <s v="City"/>
    <n v="48.461666999999998"/>
    <n v="34.976666999999999"/>
    <x v="17"/>
    <n v="1760"/>
    <n v="2"/>
    <s v="Ukrainian hryvnia (UAH)"/>
    <s v="Ukrainian Orthodox"/>
    <s v="Ukrainian"/>
    <d v="2019-02-20T00:00:00"/>
    <x v="0"/>
    <s v="Medium"/>
    <x v="7"/>
  </r>
  <r>
    <s v="Lviv Opera House"/>
    <x v="104"/>
    <x v="91"/>
    <x v="0"/>
    <x v="15"/>
    <x v="0"/>
    <s v="Opera House"/>
    <n v="49.839973000000001"/>
    <n v="23.989222999999999"/>
    <x v="21"/>
    <n v="1567"/>
    <n v="2.1"/>
    <s v="Ukrainian hryvnia (UAH)"/>
    <s v="Ukrainian Orthodox"/>
    <s v="Ukrainian"/>
    <d v="2019-02-25T00:00:00"/>
    <x v="0"/>
    <s v="Medium"/>
    <x v="3"/>
  </r>
  <r>
    <s v="Andriyivski Descent"/>
    <x v="105"/>
    <x v="90"/>
    <x v="0"/>
    <x v="15"/>
    <x v="0"/>
    <s v="Street"/>
    <n v="50.454659999999997"/>
    <n v="30.523841999999998"/>
    <x v="21"/>
    <n v="640"/>
    <n v="3"/>
    <s v="Ukrainian hryvnia (UAH)"/>
    <s v="Ukrainian Orthodox"/>
    <s v="Ukrainian"/>
    <d v="2019-03-02T00:00:00"/>
    <x v="0"/>
    <s v="Medium"/>
    <x v="3"/>
  </r>
  <r>
    <s v="Pechersk Lavra"/>
    <x v="105"/>
    <x v="90"/>
    <x v="0"/>
    <x v="15"/>
    <x v="0"/>
    <s v="Monastery"/>
    <n v="50.463332999999999"/>
    <n v="30.512222000000001"/>
    <x v="21"/>
    <n v="450"/>
    <n v="0.2"/>
    <s v="Ukrainian hryvnia (UAH)"/>
    <s v="Ukrainian Orthodox"/>
    <s v="Ukrainian"/>
    <d v="2019-03-07T00:00:00"/>
    <x v="0"/>
    <s v="Medium"/>
    <x v="3"/>
  </r>
  <r>
    <s v="London"/>
    <x v="106"/>
    <x v="96"/>
    <x v="0"/>
    <x v="16"/>
    <x v="1"/>
    <s v="City"/>
    <n v="51.507351"/>
    <n v="-0.12775800000000001"/>
    <x v="10"/>
    <n v="540"/>
    <n v="0.3"/>
    <s v="British Pound Sterling (GBP)"/>
    <s v="Christian (Anglican)"/>
    <s v="English"/>
    <d v="2019-03-12T00:00:00"/>
    <x v="0"/>
    <s v="High"/>
    <x v="1"/>
  </r>
  <r>
    <s v="Edinburgh"/>
    <x v="107"/>
    <x v="97"/>
    <x v="0"/>
    <x v="16"/>
    <x v="1"/>
    <s v="City"/>
    <n v="55.953251999999999"/>
    <n v="-3.1882670000000002"/>
    <x v="4"/>
    <n v="626"/>
    <n v="0.3"/>
    <s v="British Pound Sterling (GBP)"/>
    <s v="Christian (Presbyterian)"/>
    <s v="English, Scottish Gaelic"/>
    <d v="2019-03-17T00:00:00"/>
    <x v="0"/>
    <s v="Medium-high"/>
    <x v="3"/>
  </r>
  <r>
    <s v="Manchester"/>
    <x v="108"/>
    <x v="98"/>
    <x v="0"/>
    <x v="16"/>
    <x v="1"/>
    <s v="City"/>
    <n v="53.480958000000001"/>
    <n v="-2.2415090000000002"/>
    <x v="5"/>
    <n v="240"/>
    <n v="1"/>
    <s v="British Pound Sterling (GBP)"/>
    <s v="Christian (Anglican)"/>
    <s v="English"/>
    <d v="2019-03-22T00:00:00"/>
    <x v="0"/>
    <s v="Medium-high"/>
    <x v="3"/>
  </r>
  <r>
    <s v="Liverpool"/>
    <x v="108"/>
    <x v="98"/>
    <x v="0"/>
    <x v="16"/>
    <x v="1"/>
    <s v="City"/>
    <n v="53.408371000000002"/>
    <n v="-2.9875759999999998"/>
    <x v="11"/>
    <n v="237"/>
    <n v="1"/>
    <s v="British Pound Sterling (GBP)"/>
    <s v="Christian (Anglican)"/>
    <s v="English"/>
    <d v="2019-03-27T00:00:00"/>
    <x v="0"/>
    <s v="Medium-high"/>
    <x v="3"/>
  </r>
  <r>
    <s v="Cambridge"/>
    <x v="108"/>
    <x v="98"/>
    <x v="0"/>
    <x v="16"/>
    <x v="1"/>
    <s v="City"/>
    <n v="52.204771999999998"/>
    <n v="0.120972"/>
    <x v="7"/>
    <n v="256"/>
    <n v="1"/>
    <s v="British Pound Sterling (GBP)"/>
    <s v="Christian (Anglican)"/>
    <s v="English"/>
    <d v="2019-04-01T00:00:00"/>
    <x v="1"/>
    <s v="Medium-high"/>
    <x v="3"/>
  </r>
  <r>
    <s v="Lake District"/>
    <x v="108"/>
    <x v="98"/>
    <x v="0"/>
    <x v="16"/>
    <x v="1"/>
    <s v="National Park"/>
    <n v="54.364158000000003"/>
    <n v="-3.0833330000000001"/>
    <x v="5"/>
    <n v="1189"/>
    <n v="1.7"/>
    <s v="British Pound Sterling (GBP)"/>
    <s v="Christian (Anglican)"/>
    <s v="English"/>
    <d v="2019-04-06T00:00:00"/>
    <x v="1"/>
    <s v="Medium-high"/>
    <x v="3"/>
  </r>
  <r>
    <s v="Yorkshire Dales"/>
    <x v="108"/>
    <x v="98"/>
    <x v="0"/>
    <x v="16"/>
    <x v="1"/>
    <s v="National Park"/>
    <n v="54.057777999999999"/>
    <n v="-1.9888889999999999"/>
    <x v="7"/>
    <n v="237"/>
    <n v="0.3"/>
    <s v="British Pound Sterling (GBP)"/>
    <s v="Christian (Anglican)"/>
    <s v="English"/>
    <d v="2019-04-11T00:00:00"/>
    <x v="1"/>
    <s v="Medium-high"/>
    <x v="3"/>
  </r>
  <r>
    <s v="The Cotswolds"/>
    <x v="108"/>
    <x v="98"/>
    <x v="0"/>
    <x v="16"/>
    <x v="1"/>
    <s v="Region"/>
    <n v="51.793332999999997"/>
    <n v="-1.875"/>
    <x v="7"/>
    <n v="670"/>
    <n v="0.1"/>
    <s v="British Pound Sterling (GBP)"/>
    <s v="Christian (Anglican)"/>
    <s v="English"/>
    <d v="2019-04-16T00:00:00"/>
    <x v="1"/>
    <s v="Medium-high"/>
    <x v="3"/>
  </r>
  <r>
    <s v="Stonehenge"/>
    <x v="109"/>
    <x v="99"/>
    <x v="0"/>
    <x v="16"/>
    <x v="1"/>
    <s v="Prehistoric Site"/>
    <n v="51.177500000000002"/>
    <n v="-1.996167"/>
    <x v="7"/>
    <n v="290"/>
    <n v="2.2000000000000002"/>
    <s v="British Pound Sterling (GBP)"/>
    <s v="Christian (Anglican)"/>
    <s v="English"/>
    <d v="2019-04-21T00:00:00"/>
    <x v="1"/>
    <s v="Medium-high"/>
    <x v="3"/>
  </r>
  <r>
    <s v="Scottish Highlands"/>
    <x v="107"/>
    <x v="97"/>
    <x v="0"/>
    <x v="16"/>
    <x v="1"/>
    <s v="Region"/>
    <n v="57.051527999999998"/>
    <n v="-4.2133330000000004"/>
    <x v="7"/>
    <n v="180"/>
    <n v="0.6"/>
    <s v="British Pound Sterling (GBP)"/>
    <s v="Christian (Presbyterian)"/>
    <s v="English, Scottish Gaelic"/>
    <d v="2019-04-26T00:00:00"/>
    <x v="1"/>
    <s v="Medium-high"/>
    <x v="3"/>
  </r>
  <r>
    <s v="Luxembourg City"/>
    <x v="110"/>
    <x v="100"/>
    <x v="0"/>
    <x v="17"/>
    <x v="1"/>
    <s v="City"/>
    <n v="49.611668000000002"/>
    <n v="6.1302370000000002"/>
    <x v="11"/>
    <n v="980"/>
    <n v="0.7"/>
    <s v="Euro (EUR)"/>
    <s v="Roman Catholic"/>
    <s v="Luxembourgish, French, German"/>
    <d v="2019-05-01T00:00:00"/>
    <x v="1"/>
    <s v="Medium-high"/>
    <x v="3"/>
  </r>
  <r>
    <s v="Vianden"/>
    <x v="111"/>
    <x v="101"/>
    <x v="0"/>
    <x v="17"/>
    <x v="1"/>
    <s v="Town"/>
    <n v="49.923611000000001"/>
    <n v="6.25"/>
    <x v="17"/>
    <n v="170"/>
    <n v="1"/>
    <s v="Euro (EUR)"/>
    <s v="Roman Catholic"/>
    <s v="Luxembourgish, French, German"/>
    <d v="2019-05-06T00:00:00"/>
    <x v="1"/>
    <s v="Medium-high"/>
    <x v="3"/>
  </r>
  <r>
    <s v="Esch-sur-Alzette"/>
    <x v="112"/>
    <x v="102"/>
    <x v="0"/>
    <x v="17"/>
    <x v="1"/>
    <s v="City"/>
    <n v="49.517221999999997"/>
    <n v="5.9644440000000003"/>
    <x v="20"/>
    <n v="175"/>
    <n v="0.9"/>
    <s v="Euro (EUR)"/>
    <s v="Roman Catholic"/>
    <s v="Luxembourgish, French, German"/>
    <d v="2019-05-11T00:00:00"/>
    <x v="1"/>
    <s v="Medium"/>
    <x v="3"/>
  </r>
  <r>
    <s v="Luxembourg American Cemetery and Memorial"/>
    <x v="113"/>
    <x v="100"/>
    <x v="0"/>
    <x v="17"/>
    <x v="1"/>
    <s v="Memorial"/>
    <n v="49.476944000000003"/>
    <n v="6.0244439999999999"/>
    <x v="21"/>
    <n v="345"/>
    <n v="1"/>
    <s v="Euro (EUR)"/>
    <s v="Roman Catholic"/>
    <s v="Luxembourgish, French, German"/>
    <d v="2019-05-16T00:00:00"/>
    <x v="1"/>
    <s v="Free"/>
    <x v="3"/>
  </r>
  <r>
    <s v="Mullerthal"/>
    <x v="114"/>
    <x v="103"/>
    <x v="0"/>
    <x v="17"/>
    <x v="1"/>
    <s v="Region"/>
    <n v="49.752777999999999"/>
    <n v="6.5766669999999996"/>
    <x v="23"/>
    <n v="200"/>
    <n v="1"/>
    <s v="Euro (EUR)"/>
    <s v="Roman Catholic"/>
    <s v="Luxembourgish, French, German"/>
    <d v="2019-05-21T00:00:00"/>
    <x v="1"/>
    <s v="Medium"/>
    <x v="3"/>
  </r>
  <r>
    <s v="Beaufort Castle"/>
    <x v="115"/>
    <x v="104"/>
    <x v="1"/>
    <x v="17"/>
    <x v="1"/>
    <s v="Castle"/>
    <n v="49.836666999999998"/>
    <n v="6.5222220000000002"/>
    <x v="23"/>
    <n v="215"/>
    <n v="1"/>
    <s v="Euro (EUR)"/>
    <s v="Roman Catholic"/>
    <s v="Luxembourgish, French, German"/>
    <d v="2019-05-26T00:00:00"/>
    <x v="1"/>
    <s v="Medium"/>
    <x v="3"/>
  </r>
  <r>
    <s v="Vianden Castle"/>
    <x v="111"/>
    <x v="101"/>
    <x v="0"/>
    <x v="17"/>
    <x v="1"/>
    <s v="Castle"/>
    <n v="49.923611000000001"/>
    <n v="6.25"/>
    <x v="23"/>
    <n v="210"/>
    <n v="1.1000000000000001"/>
    <s v="Euro (EUR)"/>
    <s v="Roman Catholic"/>
    <s v="Luxembourgish, French, German"/>
    <d v="2019-05-31T00:00:00"/>
    <x v="1"/>
    <s v="Medium"/>
    <x v="3"/>
  </r>
  <r>
    <s v="Grund"/>
    <x v="116"/>
    <x v="100"/>
    <x v="0"/>
    <x v="17"/>
    <x v="1"/>
    <s v="Neighborhood"/>
    <n v="49.605556"/>
    <n v="6.1277780000000002"/>
    <x v="23"/>
    <n v="197"/>
    <n v="0.6"/>
    <s v="Euro (EUR)"/>
    <s v="Roman Catholic"/>
    <s v="Luxembourgish, French, German"/>
    <d v="2019-06-05T00:00:00"/>
    <x v="1"/>
    <s v="Medium-high"/>
    <x v="3"/>
  </r>
  <r>
    <s v="Bettembourg"/>
    <x v="117"/>
    <x v="105"/>
    <x v="1"/>
    <x v="17"/>
    <x v="1"/>
    <s v="Town"/>
    <n v="49.505555999999999"/>
    <n v="6.0444440000000004"/>
    <x v="29"/>
    <n v="190"/>
    <n v="0.8"/>
    <s v="Euro (EUR)"/>
    <s v="Roman Catholic"/>
    <s v="Luxembourgish, French, German"/>
    <d v="2019-06-10T00:00:00"/>
    <x v="1"/>
    <s v="Medium"/>
    <x v="3"/>
  </r>
  <r>
    <s v="Valletta"/>
    <x v="118"/>
    <x v="49"/>
    <x v="1"/>
    <x v="18"/>
    <x v="0"/>
    <s v="City"/>
    <n v="35.897778000000002"/>
    <n v="14.5075"/>
    <x v="11"/>
    <n v="153"/>
    <n v="0.7"/>
    <s v="Euro (EUR)"/>
    <s v="Roman Catholic"/>
    <s v="Maltese, English"/>
    <d v="2019-06-15T00:00:00"/>
    <x v="1"/>
    <s v="Medium-high"/>
    <x v="3"/>
  </r>
  <r>
    <s v="Mdina"/>
    <x v="118"/>
    <x v="49"/>
    <x v="1"/>
    <x v="18"/>
    <x v="0"/>
    <s v="City"/>
    <n v="35.884166999999998"/>
    <n v="14.493888999999999"/>
    <x v="7"/>
    <n v="1450"/>
    <n v="1"/>
    <s v="Euro (EUR)"/>
    <s v="Roman Catholic"/>
    <s v="Maltese, English"/>
    <d v="2019-06-20T00:00:00"/>
    <x v="1"/>
    <s v="Medium-high"/>
    <x v="3"/>
  </r>
  <r>
    <s v="Blue Lagoon"/>
    <x v="119"/>
    <x v="106"/>
    <x v="0"/>
    <x v="18"/>
    <x v="0"/>
    <s v="Beach"/>
    <n v="36.042777999999998"/>
    <n v="14.300278"/>
    <x v="7"/>
    <n v="690"/>
    <n v="1"/>
    <s v="Euro (EUR)"/>
    <s v="Roman Catholic"/>
    <s v="Maltese, English"/>
    <d v="2019-06-25T00:00:00"/>
    <x v="1"/>
    <s v="Medium-high"/>
    <x v="3"/>
  </r>
  <r>
    <s v="Marsaxlokk"/>
    <x v="120"/>
    <x v="107"/>
    <x v="0"/>
    <x v="18"/>
    <x v="0"/>
    <s v="Town"/>
    <n v="35.734721999999998"/>
    <n v="14.558611000000001"/>
    <x v="17"/>
    <n v="590"/>
    <n v="1.1000000000000001"/>
    <s v="Euro (EUR)"/>
    <s v="Roman Catholic"/>
    <s v="Maltese, English"/>
    <d v="2019-06-30T00:00:00"/>
    <x v="1"/>
    <s v="Medium"/>
    <x v="3"/>
  </r>
  <r>
    <s v="St. Paul's Bay"/>
    <x v="121"/>
    <x v="108"/>
    <x v="0"/>
    <x v="18"/>
    <x v="0"/>
    <s v="Town"/>
    <n v="35.921666999999999"/>
    <n v="14.474167"/>
    <x v="17"/>
    <n v="1200"/>
    <n v="0.9"/>
    <s v="Euro (EUR)"/>
    <s v="Roman Catholic"/>
    <s v="Maltese, English"/>
    <d v="2019-07-05T00:00:00"/>
    <x v="2"/>
    <s v="Medium"/>
    <x v="3"/>
  </r>
  <r>
    <s v="Rabat"/>
    <x v="121"/>
    <x v="108"/>
    <x v="0"/>
    <x v="18"/>
    <x v="0"/>
    <s v="Town"/>
    <n v="35.879443999999999"/>
    <n v="14.463056"/>
    <x v="19"/>
    <n v="400"/>
    <n v="1.1000000000000001"/>
    <s v="Euro (EUR)"/>
    <s v="Roman Catholic"/>
    <s v="Maltese, English"/>
    <d v="2019-07-10T00:00:00"/>
    <x v="2"/>
    <s v="Medium"/>
    <x v="3"/>
  </r>
  <r>
    <s v="Mosta"/>
    <x v="118"/>
    <x v="49"/>
    <x v="1"/>
    <x v="18"/>
    <x v="0"/>
    <s v="Town"/>
    <n v="35.871943999999999"/>
    <n v="14.451389000000001"/>
    <x v="19"/>
    <n v="330"/>
    <n v="2"/>
    <s v="Euro (EUR)"/>
    <s v="Roman Catholic"/>
    <s v="Maltese, English"/>
    <d v="2019-07-15T00:00:00"/>
    <x v="2"/>
    <s v="Medium"/>
    <x v="3"/>
  </r>
  <r>
    <s v="Marsaskala"/>
    <x v="120"/>
    <x v="107"/>
    <x v="0"/>
    <x v="18"/>
    <x v="0"/>
    <s v="Town"/>
    <n v="35.728332999999999"/>
    <n v="14.569167"/>
    <x v="21"/>
    <n v="320"/>
    <n v="2.5"/>
    <s v="Euro (EUR)"/>
    <s v="Roman Catholic"/>
    <s v="Maltese, English"/>
    <d v="2019-07-20T00:00:00"/>
    <x v="2"/>
    <s v="Medium"/>
    <x v="3"/>
  </r>
  <r>
    <s v="Gozo"/>
    <x v="119"/>
    <x v="106"/>
    <x v="0"/>
    <x v="18"/>
    <x v="0"/>
    <s v="Island"/>
    <n v="36.042777999999998"/>
    <n v="14.300278"/>
    <x v="23"/>
    <n v="315"/>
    <n v="2.1"/>
    <s v="Euro (EUR)"/>
    <s v="Roman Catholic"/>
    <s v="Maltese, English"/>
    <d v="2019-07-25T00:00:00"/>
    <x v="2"/>
    <s v="Medium"/>
    <x v="3"/>
  </r>
  <r>
    <s v="Comino"/>
    <x v="122"/>
    <x v="109"/>
    <x v="0"/>
    <x v="18"/>
    <x v="0"/>
    <s v="Island"/>
    <n v="36.029167000000001"/>
    <n v="14.459721999999999"/>
    <x v="30"/>
    <n v="240"/>
    <n v="2.1"/>
    <s v="Euro (EUR)"/>
    <s v="Roman Catholic"/>
    <s v="Maltese, English"/>
    <d v="2019-07-30T00:00:00"/>
    <x v="2"/>
    <s v="Medium"/>
    <x v="3"/>
  </r>
  <r>
    <s v="Reykjavik"/>
    <x v="123"/>
    <x v="110"/>
    <x v="0"/>
    <x v="19"/>
    <x v="0"/>
    <s v="City"/>
    <n v="64.147778000000002"/>
    <n v="-21.915555999999999"/>
    <x v="10"/>
    <n v="1540"/>
    <n v="1.7"/>
    <s v="Icelandic króna (ISK)"/>
    <s v="Protestant"/>
    <s v="Icelandic"/>
    <d v="2019-08-04T00:00:00"/>
    <x v="2"/>
    <s v="High"/>
    <x v="3"/>
  </r>
  <r>
    <s v="Blue Lagoon"/>
    <x v="124"/>
    <x v="111"/>
    <x v="0"/>
    <x v="19"/>
    <x v="0"/>
    <s v="Geothermal Spa"/>
    <n v="63.892499999999998"/>
    <n v="-21.863900000000001"/>
    <x v="7"/>
    <n v="890"/>
    <n v="2"/>
    <s v="Icelandic króna (ISK)"/>
    <s v="Protestant"/>
    <s v="Icelandic"/>
    <d v="2019-08-09T00:00:00"/>
    <x v="2"/>
    <s v="High"/>
    <x v="3"/>
  </r>
  <r>
    <s v="Golden Circle"/>
    <x v="125"/>
    <x v="52"/>
    <x v="0"/>
    <x v="19"/>
    <x v="0"/>
    <s v="Region"/>
    <n v="64.006944000000004"/>
    <n v="-21.1325"/>
    <x v="7"/>
    <n v="470"/>
    <n v="1.9"/>
    <s v="Icelandic króna (ISK)"/>
    <s v="Protestant"/>
    <s v="Icelandic"/>
    <d v="2019-08-14T00:00:00"/>
    <x v="2"/>
    <s v="Medium-high"/>
    <x v="3"/>
  </r>
  <r>
    <s v="Skaftafell National Park"/>
    <x v="125"/>
    <x v="52"/>
    <x v="0"/>
    <x v="19"/>
    <x v="0"/>
    <s v="National Park"/>
    <n v="64.006944000000004"/>
    <n v="-16.6325"/>
    <x v="17"/>
    <n v="1745"/>
    <n v="1.8"/>
    <s v="Icelandic króna (ISK)"/>
    <s v="Protestant"/>
    <s v="Icelandic"/>
    <d v="2019-08-19T00:00:00"/>
    <x v="2"/>
    <s v="Medium-high"/>
    <x v="3"/>
  </r>
  <r>
    <s v="Vatnajökull National Park"/>
    <x v="126"/>
    <x v="112"/>
    <x v="0"/>
    <x v="19"/>
    <x v="0"/>
    <s v="National Park"/>
    <n v="64.006944000000004"/>
    <n v="-16.6325"/>
    <x v="17"/>
    <n v="1744"/>
    <n v="1"/>
    <s v="Icelandic króna (ISK)"/>
    <s v="Protestant"/>
    <s v="Icelandic"/>
    <d v="2019-08-24T00:00:00"/>
    <x v="2"/>
    <s v="Medium-high"/>
    <x v="3"/>
  </r>
  <r>
    <s v="Akureyri"/>
    <x v="127"/>
    <x v="37"/>
    <x v="0"/>
    <x v="19"/>
    <x v="0"/>
    <s v="City"/>
    <n v="65.668610999999999"/>
    <n v="-18.081389000000001"/>
    <x v="19"/>
    <n v="1687"/>
    <n v="1.3"/>
    <s v="Icelandic króna (ISK)"/>
    <s v="Protestant"/>
    <s v="Icelandic"/>
    <d v="2019-08-29T00:00:00"/>
    <x v="2"/>
    <s v="Medium"/>
    <x v="3"/>
  </r>
  <r>
    <s v="Snæfellsjökull National Park"/>
    <x v="128"/>
    <x v="27"/>
    <x v="1"/>
    <x v="19"/>
    <x v="0"/>
    <s v="National Park"/>
    <n v="64.640556000000004"/>
    <n v="-22.189722"/>
    <x v="21"/>
    <n v="1490"/>
    <n v="1.6"/>
    <s v="Icelandic króna (ISK)"/>
    <s v="Protestant"/>
    <s v="Icelandic"/>
    <d v="2019-09-03T00:00:00"/>
    <x v="2"/>
    <s v="Medium"/>
    <x v="3"/>
  </r>
  <r>
    <s v="Westfjords"/>
    <x v="129"/>
    <x v="113"/>
    <x v="1"/>
    <x v="19"/>
    <x v="0"/>
    <s v="Region"/>
    <n v="65.640556000000004"/>
    <n v="-20.189722"/>
    <x v="23"/>
    <n v="1600"/>
    <n v="3.5"/>
    <s v="Icelandic króna (ISK)"/>
    <s v="Protestant"/>
    <s v="Icelandic"/>
    <d v="2019-09-08T00:00:00"/>
    <x v="2"/>
    <s v="Medium"/>
    <x v="3"/>
  </r>
  <r>
    <s v="Jökulsárlón Glacier Lagoon"/>
    <x v="126"/>
    <x v="112"/>
    <x v="0"/>
    <x v="19"/>
    <x v="0"/>
    <s v="Glacier Lagoon"/>
    <n v="64.006944000000004"/>
    <n v="-16.6325"/>
    <x v="19"/>
    <n v="1505"/>
    <n v="3"/>
    <s v="Icelandic króna (ISK)"/>
    <s v="Protestant"/>
    <s v="Icelandic"/>
    <d v="2019-09-13T00:00:00"/>
    <x v="2"/>
    <s v="Medium-high"/>
    <x v="3"/>
  </r>
  <r>
    <s v="Reynisfjara Black Sand Beach"/>
    <x v="125"/>
    <x v="52"/>
    <x v="0"/>
    <x v="19"/>
    <x v="0"/>
    <s v="Beach"/>
    <n v="63.703055999999997"/>
    <n v="-20.031943999999999"/>
    <x v="21"/>
    <n v="1650"/>
    <n v="3.7"/>
    <s v="Icelandic króna (ISK)"/>
    <s v="Protestant"/>
    <s v="Icelandic"/>
    <d v="2019-09-18T00:00:00"/>
    <x v="2"/>
    <s v="Medium-high"/>
    <x v="3"/>
  </r>
  <r>
    <s v="Belgrade"/>
    <x v="130"/>
    <x v="49"/>
    <x v="1"/>
    <x v="20"/>
    <x v="0"/>
    <s v="City"/>
    <n v="44.816667000000002"/>
    <n v="20.448889000000001"/>
    <x v="11"/>
    <n v="2005"/>
    <n v="2.2000000000000002"/>
    <s v="Serbian dinar (RSD)"/>
    <s v="Serbian Orthodox"/>
    <s v="Serbian"/>
    <d v="2019-09-23T00:00:00"/>
    <x v="2"/>
    <s v="Medium"/>
    <x v="1"/>
  </r>
  <r>
    <s v="Novi Sad"/>
    <x v="131"/>
    <x v="114"/>
    <x v="0"/>
    <x v="20"/>
    <x v="0"/>
    <s v="City"/>
    <n v="45.263333000000003"/>
    <n v="19.846667"/>
    <x v="17"/>
    <n v="225"/>
    <n v="2"/>
    <s v="Serbian dinar (RSD)"/>
    <s v="Serbian Orthodox"/>
    <s v="Serbian"/>
    <d v="2019-09-28T00:00:00"/>
    <x v="2"/>
    <s v="Medium"/>
    <x v="3"/>
  </r>
  <r>
    <s v="Niš"/>
    <x v="132"/>
    <x v="107"/>
    <x v="0"/>
    <x v="20"/>
    <x v="0"/>
    <s v="City"/>
    <n v="43.322221999999996"/>
    <n v="21.888888999999999"/>
    <x v="20"/>
    <n v="175"/>
    <n v="1.6"/>
    <s v="Serbian dinar (RSD)"/>
    <s v="Serbian Orthodox"/>
    <s v="Serbian"/>
    <d v="2019-10-03T00:00:00"/>
    <x v="3"/>
    <s v="Medium"/>
    <x v="3"/>
  </r>
  <r>
    <s v="Belgrade Fortress"/>
    <x v="133"/>
    <x v="115"/>
    <x v="1"/>
    <x v="20"/>
    <x v="0"/>
    <s v="Fortress"/>
    <n v="44.816667000000002"/>
    <n v="20.448889000000001"/>
    <x v="19"/>
    <n v="180"/>
    <n v="1.2"/>
    <s v="Serbian dinar (RSD)"/>
    <s v="Serbian Orthodox"/>
    <s v="Serbian"/>
    <d v="2019-10-08T00:00:00"/>
    <x v="3"/>
    <s v="Free"/>
    <x v="3"/>
  </r>
  <r>
    <s v="Tara National Park"/>
    <x v="134"/>
    <x v="116"/>
    <x v="1"/>
    <x v="20"/>
    <x v="0"/>
    <s v="National Park"/>
    <n v="43.2"/>
    <n v="19.350000000000001"/>
    <x v="21"/>
    <n v="170"/>
    <n v="3"/>
    <s v="Serbian dinar (RSD)"/>
    <s v="Serbian Orthodox"/>
    <s v="Serbian"/>
    <d v="2019-10-13T00:00:00"/>
    <x v="3"/>
    <s v="Medium-high"/>
    <x v="3"/>
  </r>
  <r>
    <s v="Kopaonik"/>
    <x v="130"/>
    <x v="49"/>
    <x v="1"/>
    <x v="20"/>
    <x v="0"/>
    <s v="Mountain Range"/>
    <n v="43.575277999999997"/>
    <n v="20.760556000000001"/>
    <x v="21"/>
    <n v="165"/>
    <n v="3"/>
    <s v="Serbian dinar (RSD)"/>
    <s v="Serbian Orthodox"/>
    <s v="Serbian"/>
    <d v="2019-10-18T00:00:00"/>
    <x v="3"/>
    <s v="Medium-high"/>
    <x v="3"/>
  </r>
  <r>
    <s v="Novi Sad Fortress"/>
    <x v="135"/>
    <x v="117"/>
    <x v="0"/>
    <x v="20"/>
    <x v="0"/>
    <s v="Fortress"/>
    <n v="45.263333000000003"/>
    <n v="19.846667"/>
    <x v="23"/>
    <n v="5450"/>
    <n v="3.1"/>
    <s v="Serbian dinar (RSD)"/>
    <s v="Serbian Orthodox"/>
    <s v="Serbian"/>
    <d v="2019-10-23T00:00:00"/>
    <x v="3"/>
    <s v="Free"/>
    <x v="3"/>
  </r>
  <r>
    <s v="Sremski Karlovci"/>
    <x v="131"/>
    <x v="114"/>
    <x v="0"/>
    <x v="20"/>
    <x v="0"/>
    <s v="Town"/>
    <n v="45.263333000000003"/>
    <n v="19.846667"/>
    <x v="29"/>
    <n v="1280"/>
    <n v="1.5"/>
    <s v="Serbian dinar (RSD)"/>
    <s v="Serbian Orthodox"/>
    <s v="Serbian"/>
    <d v="2019-10-28T00:00:00"/>
    <x v="3"/>
    <s v="Medium"/>
    <x v="3"/>
  </r>
  <r>
    <s v="Subotica"/>
    <x v="136"/>
    <x v="37"/>
    <x v="0"/>
    <x v="20"/>
    <x v="0"/>
    <s v="City"/>
    <n v="46.083333000000003"/>
    <n v="18.966667000000001"/>
    <x v="30"/>
    <n v="1190"/>
    <n v="1.1000000000000001"/>
    <s v="Serbian dinar (RSD)"/>
    <s v="Serbian Orthodox"/>
    <s v="Serbian, Hungarian"/>
    <d v="2019-11-02T00:00:00"/>
    <x v="3"/>
    <s v="Medium"/>
    <x v="3"/>
  </r>
  <r>
    <s v="Vrnjačka Banja"/>
    <x v="137"/>
    <x v="118"/>
    <x v="0"/>
    <x v="20"/>
    <x v="0"/>
    <s v="Spa Town"/>
    <n v="43.519722000000002"/>
    <n v="20.851389000000001"/>
    <x v="31"/>
    <n v="1560"/>
    <n v="1"/>
    <s v="Serbian dinar (RSD)"/>
    <s v="Serbian Orthodox"/>
    <s v="Serbian"/>
    <d v="2019-11-07T00:00:00"/>
    <x v="3"/>
    <s v="Medium-high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010C8-01CC-4C81-BD8E-E6BCBE2D7E17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9">
    <pivotField showAll="0"/>
    <pivotField showAll="0"/>
    <pivotField showAll="0"/>
    <pivotField showAll="0"/>
    <pivotField axis="axisPage" multipleItemSelectionAllowed="1" showAll="0">
      <items count="22">
        <item h="1" x="3"/>
        <item h="1" x="4"/>
        <item h="1" x="5"/>
        <item h="1" x="2"/>
        <item x="6"/>
        <item h="1" x="9"/>
        <item h="1" x="19"/>
        <item h="1" x="0"/>
        <item h="1" x="17"/>
        <item h="1" x="18"/>
        <item h="1" x="7"/>
        <item h="1" x="11"/>
        <item h="1" x="10"/>
        <item x="8"/>
        <item h="1" x="20"/>
        <item h="1" x="1"/>
        <item h="1" x="12"/>
        <item h="1" x="13"/>
        <item h="1" x="14"/>
        <item h="1" x="15"/>
        <item h="1" x="16"/>
        <item t="default"/>
      </items>
    </pivotField>
    <pivotField showAll="0"/>
    <pivotField showAll="0"/>
    <pivotField dataField="1" showAll="0"/>
    <pivotField showAll="0"/>
    <pivotField numFmtId="1" showAll="0"/>
    <pivotField numFmtId="1" showAll="0"/>
    <pivotField numFmtId="164" showAll="0"/>
    <pivotField showAll="0"/>
    <pivotField showAll="0"/>
    <pivotField showAll="0"/>
    <pivotField numFmtId="14" showAll="0"/>
    <pivotField numFmtId="1" showAll="0"/>
    <pivotField showAll="0"/>
    <pivotField showAll="0"/>
  </pivotFields>
  <rowItems count="1">
    <i/>
  </rowItems>
  <colItems count="1">
    <i/>
  </colItems>
  <pageFields count="1">
    <pageField fld="4" hier="-1"/>
  </pageFields>
  <dataFields count="1">
    <dataField name="Average of Latitude" fld="7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3A6CC-26E8-4CF1-9173-C38F63A3E94E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3" firstHeaderRow="1" firstDataRow="1" firstDataCol="1"/>
  <pivotFields count="19">
    <pivotField showAll="0"/>
    <pivotField showAll="0"/>
    <pivotField axis="axisRow" dataField="1" showAll="0" sortType="descending">
      <items count="120">
        <item x="89"/>
        <item x="59"/>
        <item x="8"/>
        <item x="88"/>
        <item x="29"/>
        <item x="51"/>
        <item x="14"/>
        <item x="62"/>
        <item x="40"/>
        <item x="11"/>
        <item x="10"/>
        <item x="35"/>
        <item x="104"/>
        <item x="115"/>
        <item x="34"/>
        <item x="81"/>
        <item x="105"/>
        <item x="63"/>
        <item x="26"/>
        <item x="4"/>
        <item x="110"/>
        <item x="93"/>
        <item x="6"/>
        <item x="49"/>
        <item x="18"/>
        <item x="64"/>
        <item x="109"/>
        <item x="7"/>
        <item x="53"/>
        <item x="95"/>
        <item x="65"/>
        <item x="28"/>
        <item x="98"/>
        <item x="102"/>
        <item x="30"/>
        <item x="85"/>
        <item x="80"/>
        <item x="77"/>
        <item x="106"/>
        <item x="16"/>
        <item x="96"/>
        <item x="84"/>
        <item x="38"/>
        <item x="36"/>
        <item x="12"/>
        <item x="71"/>
        <item x="54"/>
        <item x="47"/>
        <item x="87"/>
        <item x="48"/>
        <item x="94"/>
        <item x="44"/>
        <item x="90"/>
        <item x="0"/>
        <item x="61"/>
        <item x="43"/>
        <item x="32"/>
        <item x="5"/>
        <item x="57"/>
        <item x="3"/>
        <item x="24"/>
        <item x="100"/>
        <item x="91"/>
        <item x="60"/>
        <item x="41"/>
        <item x="68"/>
        <item x="42"/>
        <item x="103"/>
        <item x="31"/>
        <item x="69"/>
        <item x="17"/>
        <item x="76"/>
        <item x="37"/>
        <item x="108"/>
        <item x="15"/>
        <item x="117"/>
        <item x="92"/>
        <item x="66"/>
        <item x="56"/>
        <item x="58"/>
        <item x="46"/>
        <item x="13"/>
        <item x="118"/>
        <item x="33"/>
        <item x="45"/>
        <item x="72"/>
        <item x="50"/>
        <item x="20"/>
        <item x="39"/>
        <item x="83"/>
        <item x="97"/>
        <item x="75"/>
        <item x="52"/>
        <item x="112"/>
        <item x="107"/>
        <item x="111"/>
        <item x="73"/>
        <item x="23"/>
        <item x="55"/>
        <item x="70"/>
        <item x="1"/>
        <item x="21"/>
        <item x="22"/>
        <item x="78"/>
        <item x="82"/>
        <item x="9"/>
        <item x="74"/>
        <item x="86"/>
        <item x="2"/>
        <item x="67"/>
        <item x="101"/>
        <item x="19"/>
        <item x="114"/>
        <item x="25"/>
        <item x="27"/>
        <item x="116"/>
        <item x="113"/>
        <item x="99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/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showAll="0"/>
    <pivotField showAll="0"/>
    <pivotField numFmtId="14" showAll="0"/>
    <pivotField numFmtId="1" showAll="0"/>
    <pivotField showAll="0"/>
    <pivotField showAll="0"/>
  </pivotFields>
  <rowFields count="1">
    <field x="2"/>
  </rowFields>
  <rowItems count="120">
    <i>
      <x v="83"/>
    </i>
    <i>
      <x v="64"/>
    </i>
    <i>
      <x v="23"/>
    </i>
    <i>
      <x v="92"/>
    </i>
    <i>
      <x v="32"/>
    </i>
    <i>
      <x v="109"/>
    </i>
    <i>
      <x/>
    </i>
    <i>
      <x v="52"/>
    </i>
    <i>
      <x v="48"/>
    </i>
    <i>
      <x v="114"/>
    </i>
    <i>
      <x v="94"/>
    </i>
    <i>
      <x v="2"/>
    </i>
    <i>
      <x v="81"/>
    </i>
    <i>
      <x v="11"/>
    </i>
    <i>
      <x v="87"/>
    </i>
    <i>
      <x v="61"/>
    </i>
    <i>
      <x v="71"/>
    </i>
    <i>
      <x v="72"/>
    </i>
    <i>
      <x v="96"/>
    </i>
    <i>
      <x v="90"/>
    </i>
    <i>
      <x v="8"/>
    </i>
    <i>
      <x v="110"/>
    </i>
    <i>
      <x v="93"/>
    </i>
    <i>
      <x v="112"/>
    </i>
    <i>
      <x v="106"/>
    </i>
    <i>
      <x v="68"/>
    </i>
    <i>
      <x v="60"/>
    </i>
    <i>
      <x v="38"/>
    </i>
    <i>
      <x v="19"/>
    </i>
    <i>
      <x v="9"/>
    </i>
    <i>
      <x v="10"/>
    </i>
    <i>
      <x v="73"/>
    </i>
    <i>
      <x v="100"/>
    </i>
    <i>
      <x v="78"/>
    </i>
    <i>
      <x v="108"/>
    </i>
    <i>
      <x v="58"/>
    </i>
    <i>
      <x v="62"/>
    </i>
    <i>
      <x v="15"/>
    </i>
    <i>
      <x v="6"/>
    </i>
    <i>
      <x v="66"/>
    </i>
    <i>
      <x v="59"/>
    </i>
    <i>
      <x v="104"/>
    </i>
    <i>
      <x v="88"/>
    </i>
    <i>
      <x v="80"/>
    </i>
    <i>
      <x v="42"/>
    </i>
    <i>
      <x v="33"/>
    </i>
    <i>
      <x v="43"/>
    </i>
    <i>
      <x v="39"/>
    </i>
    <i>
      <x v="44"/>
    </i>
    <i>
      <x v="84"/>
    </i>
    <i>
      <x v="45"/>
    </i>
    <i>
      <x v="30"/>
    </i>
    <i>
      <x v="46"/>
    </i>
    <i>
      <x v="34"/>
    </i>
    <i>
      <x v="47"/>
    </i>
    <i>
      <x v="36"/>
    </i>
    <i>
      <x v="12"/>
    </i>
    <i>
      <x v="116"/>
    </i>
    <i>
      <x v="49"/>
    </i>
    <i>
      <x v="82"/>
    </i>
    <i>
      <x v="50"/>
    </i>
    <i>
      <x v="86"/>
    </i>
    <i>
      <x v="51"/>
    </i>
    <i>
      <x v="29"/>
    </i>
    <i>
      <x v="13"/>
    </i>
    <i>
      <x v="5"/>
    </i>
    <i>
      <x v="53"/>
    </i>
    <i>
      <x v="98"/>
    </i>
    <i>
      <x v="54"/>
    </i>
    <i>
      <x v="102"/>
    </i>
    <i>
      <x v="55"/>
    </i>
    <i>
      <x v="35"/>
    </i>
    <i>
      <x v="56"/>
    </i>
    <i>
      <x v="1"/>
    </i>
    <i>
      <x v="57"/>
    </i>
    <i>
      <x v="40"/>
    </i>
    <i>
      <x v="14"/>
    </i>
    <i>
      <x v="118"/>
    </i>
    <i>
      <x v="7"/>
    </i>
    <i>
      <x v="26"/>
    </i>
    <i>
      <x v="16"/>
    </i>
    <i>
      <x v="27"/>
    </i>
    <i>
      <x v="17"/>
    </i>
    <i>
      <x v="85"/>
    </i>
    <i>
      <x v="18"/>
    </i>
    <i>
      <x v="28"/>
    </i>
    <i>
      <x v="63"/>
    </i>
    <i>
      <x v="89"/>
    </i>
    <i>
      <x v="3"/>
    </i>
    <i>
      <x v="91"/>
    </i>
    <i>
      <x v="65"/>
    </i>
    <i>
      <x v="31"/>
    </i>
    <i>
      <x v="20"/>
    </i>
    <i>
      <x v="95"/>
    </i>
    <i>
      <x v="67"/>
    </i>
    <i>
      <x v="97"/>
    </i>
    <i>
      <x v="21"/>
    </i>
    <i>
      <x v="99"/>
    </i>
    <i>
      <x v="69"/>
    </i>
    <i>
      <x v="101"/>
    </i>
    <i>
      <x v="70"/>
    </i>
    <i>
      <x v="103"/>
    </i>
    <i>
      <x v="22"/>
    </i>
    <i>
      <x v="105"/>
    </i>
    <i>
      <x v="4"/>
    </i>
    <i>
      <x v="107"/>
    </i>
    <i>
      <x v="24"/>
    </i>
    <i>
      <x v="37"/>
    </i>
    <i>
      <x v="74"/>
    </i>
    <i>
      <x v="111"/>
    </i>
    <i>
      <x v="75"/>
    </i>
    <i>
      <x v="113"/>
    </i>
    <i>
      <x v="76"/>
    </i>
    <i>
      <x v="115"/>
    </i>
    <i>
      <x v="77"/>
    </i>
    <i>
      <x v="117"/>
    </i>
    <i>
      <x v="25"/>
    </i>
    <i>
      <x v="41"/>
    </i>
    <i>
      <x v="79"/>
    </i>
    <i t="grand">
      <x/>
    </i>
  </rowItems>
  <colItems count="1">
    <i/>
  </colItems>
  <dataFields count="1">
    <dataField name="Count of Region_W1" fld="2" subtotal="count" baseField="0" baseItem="0"/>
  </dataFields>
  <formats count="1">
    <format dxfId="13">
      <pivotArea dataOnly="0" labelOnly="1" fieldPosition="0">
        <references count="1">
          <reference field="2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872B1-0629-4513-80A5-3478D542C621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19">
    <pivotField showAll="0"/>
    <pivotField showAll="0"/>
    <pivotField showAll="0"/>
    <pivotField showAll="0"/>
    <pivotField axis="axisRow" multipleItemSelectionAllowed="1" showAll="0" sortType="descending">
      <items count="22">
        <item x="3"/>
        <item x="4"/>
        <item x="5"/>
        <item x="2"/>
        <item x="6"/>
        <item x="9"/>
        <item x="19"/>
        <item x="0"/>
        <item x="17"/>
        <item x="18"/>
        <item x="7"/>
        <item x="11"/>
        <item x="10"/>
        <item x="8"/>
        <item x="20"/>
        <item x="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" showAll="0"/>
    <pivotField numFmtId="1" showAll="0"/>
    <pivotField numFmtId="164" showAll="0"/>
    <pivotField showAll="0"/>
    <pivotField showAll="0"/>
    <pivotField showAll="0"/>
    <pivotField numFmtId="14" showAll="0"/>
    <pivotField axis="axisPage" numFmtId="1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4"/>
  </rowFields>
  <rowItems count="9">
    <i>
      <x v="3"/>
    </i>
    <i>
      <x v="15"/>
    </i>
    <i>
      <x v="9"/>
    </i>
    <i>
      <x v="12"/>
    </i>
    <i>
      <x v="5"/>
    </i>
    <i>
      <x/>
    </i>
    <i>
      <x v="8"/>
    </i>
    <i>
      <x v="20"/>
    </i>
    <i t="grand">
      <x/>
    </i>
  </rowItems>
  <colItems count="1">
    <i/>
  </colItems>
  <pageFields count="1">
    <pageField fld="16" item="1" hier="-1"/>
  </pageFields>
  <dataFields count="1">
    <dataField name="Average of Approximate Annual Tourists" fld="9" subtotal="average" baseField="0" baseItem="0" numFmtId="1"/>
  </dataFields>
  <formats count="1">
    <format dxfId="11">
      <pivotArea dataOnly="0" labelOnly="1" fieldPosition="0">
        <references count="1">
          <reference field="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4C4F4-7E66-4DF5-A025-8C1C377E9DC0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9"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numFmtId="1" showAll="0">
      <items count="33">
        <item x="31"/>
        <item x="30"/>
        <item x="29"/>
        <item x="23"/>
        <item x="21"/>
        <item x="27"/>
        <item x="19"/>
        <item x="20"/>
        <item x="28"/>
        <item x="18"/>
        <item x="17"/>
        <item x="15"/>
        <item x="7"/>
        <item x="6"/>
        <item x="5"/>
        <item x="25"/>
        <item x="4"/>
        <item x="26"/>
        <item x="14"/>
        <item x="3"/>
        <item x="2"/>
        <item x="16"/>
        <item x="12"/>
        <item x="1"/>
        <item x="13"/>
        <item x="24"/>
        <item x="8"/>
        <item x="22"/>
        <item x="0"/>
        <item x="11"/>
        <item x="10"/>
        <item x="9"/>
        <item t="default"/>
      </items>
    </pivotField>
    <pivotField numFmtId="1" showAll="0"/>
    <pivotField numFmtId="164" showAll="0"/>
    <pivotField showAll="0"/>
    <pivotField showAll="0"/>
    <pivotField showAll="0"/>
    <pivotField dataField="1" numFmtId="14" showAll="0"/>
    <pivotField numFmtId="1" showAll="0"/>
    <pivotField showAll="0"/>
    <pivotField showAll="0"/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Visit" fld="15" subtotal="count" baseField="0" baseItem="0"/>
  </dataFields>
  <formats count="1"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9" type="captionLessThan" evalOrder="-1" id="1" stringValue1="2000000">
      <autoFilter ref="A1">
        <filterColumn colId="0">
          <customFilters>
            <customFilter operator="lessThan" val="2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CFBB3-2A0B-4123-9781-5A82818C0059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9">
    <pivotField showAll="0"/>
    <pivotField axis="axisRow" showAll="0" measureFilter="1">
      <items count="139">
        <item x="97"/>
        <item x="65"/>
        <item x="8"/>
        <item x="95"/>
        <item x="29"/>
        <item x="56"/>
        <item x="14"/>
        <item x="68"/>
        <item x="44"/>
        <item x="11"/>
        <item x="10"/>
        <item x="39"/>
        <item x="115"/>
        <item x="133"/>
        <item x="38"/>
        <item x="88"/>
        <item x="117"/>
        <item x="69"/>
        <item x="26"/>
        <item x="4"/>
        <item x="123"/>
        <item x="101"/>
        <item x="6"/>
        <item x="96"/>
        <item x="61"/>
        <item x="118"/>
        <item x="53"/>
        <item x="130"/>
        <item x="87"/>
        <item x="18"/>
        <item x="70"/>
        <item x="122"/>
        <item x="7"/>
        <item x="58"/>
        <item x="103"/>
        <item x="71"/>
        <item x="28"/>
        <item x="108"/>
        <item x="112"/>
        <item x="30"/>
        <item x="92"/>
        <item x="86"/>
        <item x="83"/>
        <item x="119"/>
        <item x="16"/>
        <item x="106"/>
        <item x="91"/>
        <item x="42"/>
        <item x="40"/>
        <item x="12"/>
        <item x="77"/>
        <item x="59"/>
        <item x="51"/>
        <item x="94"/>
        <item x="52"/>
        <item x="102"/>
        <item x="48"/>
        <item x="105"/>
        <item x="98"/>
        <item x="0"/>
        <item x="67"/>
        <item x="47"/>
        <item x="32"/>
        <item x="5"/>
        <item x="63"/>
        <item x="3"/>
        <item x="24"/>
        <item x="113"/>
        <item x="116"/>
        <item x="110"/>
        <item x="104"/>
        <item x="99"/>
        <item x="66"/>
        <item x="45"/>
        <item x="74"/>
        <item x="55"/>
        <item x="46"/>
        <item x="114"/>
        <item x="31"/>
        <item x="75"/>
        <item x="17"/>
        <item x="82"/>
        <item x="136"/>
        <item x="127"/>
        <item x="41"/>
        <item x="121"/>
        <item x="15"/>
        <item x="135"/>
        <item x="100"/>
        <item x="72"/>
        <item x="62"/>
        <item x="64"/>
        <item x="50"/>
        <item x="13"/>
        <item x="137"/>
        <item x="33"/>
        <item x="34"/>
        <item x="37"/>
        <item x="36"/>
        <item x="35"/>
        <item x="49"/>
        <item x="78"/>
        <item x="54"/>
        <item x="20"/>
        <item x="43"/>
        <item x="90"/>
        <item x="107"/>
        <item x="81"/>
        <item x="57"/>
        <item x="125"/>
        <item x="126"/>
        <item x="120"/>
        <item x="132"/>
        <item x="124"/>
        <item x="79"/>
        <item x="23"/>
        <item x="60"/>
        <item x="76"/>
        <item x="1"/>
        <item x="21"/>
        <item x="22"/>
        <item x="84"/>
        <item x="89"/>
        <item x="9"/>
        <item x="80"/>
        <item x="93"/>
        <item x="2"/>
        <item x="73"/>
        <item x="111"/>
        <item x="19"/>
        <item x="131"/>
        <item x="25"/>
        <item x="27"/>
        <item x="128"/>
        <item x="134"/>
        <item x="129"/>
        <item x="109"/>
        <item x="85"/>
        <item t="default"/>
      </items>
    </pivotField>
    <pivotField showAll="0"/>
    <pivotField showAll="0"/>
    <pivotField multipleItemSelectionAllowed="1" showAll="0"/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showAll="0"/>
    <pivotField showAll="0"/>
    <pivotField dataField="1" numFmtId="14" showAll="0"/>
    <pivotField numFmtId="1" showAll="0"/>
    <pivotField showAll="0"/>
    <pivotField showAll="0"/>
  </pivotFields>
  <rowFields count="1">
    <field x="1"/>
  </rowFields>
  <rowItems count="17">
    <i>
      <x/>
    </i>
    <i>
      <x v="2"/>
    </i>
    <i>
      <x v="11"/>
    </i>
    <i>
      <x v="25"/>
    </i>
    <i>
      <x v="37"/>
    </i>
    <i>
      <x v="53"/>
    </i>
    <i>
      <x v="73"/>
    </i>
    <i>
      <x v="81"/>
    </i>
    <i>
      <x v="93"/>
    </i>
    <i>
      <x v="95"/>
    </i>
    <i>
      <x v="99"/>
    </i>
    <i>
      <x v="103"/>
    </i>
    <i>
      <x v="108"/>
    </i>
    <i>
      <x v="109"/>
    </i>
    <i>
      <x v="127"/>
    </i>
    <i>
      <x v="132"/>
    </i>
    <i t="grand">
      <x/>
    </i>
  </rowItems>
  <colItems count="1">
    <i/>
  </colItems>
  <dataFields count="1">
    <dataField name="Count of Visit" fld="15" subtotal="count" baseField="0" baseItem="0"/>
  </dataFields>
  <formats count="1">
    <format dxfId="1">
      <pivotArea dataOnly="0" labelOnly="1" fieldPosition="0">
        <references count="1">
          <reference field="1" count="16">
            <x v="0"/>
            <x v="2"/>
            <x v="11"/>
            <x v="25"/>
            <x v="37"/>
            <x v="53"/>
            <x v="73"/>
            <x v="81"/>
            <x v="93"/>
            <x v="95"/>
            <x v="99"/>
            <x v="103"/>
            <x v="108"/>
            <x v="109"/>
            <x v="127"/>
            <x v="132"/>
          </reference>
        </references>
      </pivotArea>
    </format>
  </formats>
  <pivotTableStyleInfo name="PivotStyleLight16" showRowHeaders="1" showColHeaders="1" showRowStripes="0" showColStripes="0" showLastColumn="1"/>
  <filters count="2">
    <filter fld="9" type="captionLessThan" evalOrder="-1" id="1" stringValue1="2000000">
      <autoFilter ref="A1">
        <filterColumn colId="0">
          <customFilters>
            <customFilter operator="lessThan" val="2000000"/>
          </customFilters>
        </filterColumn>
      </autoFilter>
    </filter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72FC4-D19F-4FC9-90D8-09E718285DC3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19"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multipleItemSelectionAllowed="1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" showAll="0"/>
    <pivotField numFmtId="1" showAll="0"/>
    <pivotField numFmtId="164" showAll="0"/>
    <pivotField showAll="0"/>
    <pivotField showAll="0"/>
    <pivotField showAll="0"/>
    <pivotField dataField="1" numFmtId="14" showAll="0"/>
    <pivotField numFmtId="1" showAll="0"/>
    <pivotField showAll="0"/>
    <pivotField showAll="0"/>
  </pivotFields>
  <rowItems count="1">
    <i/>
  </rowItems>
  <colItems count="1">
    <i/>
  </colItems>
  <pageFields count="2">
    <pageField fld="3" item="1" hier="-1"/>
    <pageField fld="5" item="1" hier="-1"/>
  </pageFields>
  <dataFields count="1">
    <dataField name="Count of Visit" fld="15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9" type="captionLessThan" evalOrder="-1" id="1" stringValue1="2000000">
      <autoFilter ref="A1">
        <filterColumn colId="0">
          <customFilters>
            <customFilter operator="lessThan" val="2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6837E-4740-49DA-AAC3-75FDB559F8C9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9">
    <pivotField showAll="0"/>
    <pivotField showAll="0" measureFilter="1"/>
    <pivotField showAll="0"/>
    <pivotField showAll="0"/>
    <pivotField multipleItemSelectionAllowed="1" showAll="0"/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showAll="0"/>
    <pivotField showAll="0"/>
    <pivotField dataField="1" numFmtId="14" showAll="0"/>
    <pivotField numFmtId="1" showAll="0"/>
    <pivotField showAll="0"/>
    <pivotField axis="axisRow" showAll="0">
      <items count="10">
        <item x="3"/>
        <item x="5"/>
        <item x="2"/>
        <item x="6"/>
        <item x="1"/>
        <item x="7"/>
        <item x="4"/>
        <item x="0"/>
        <item x="8"/>
        <item t="default"/>
      </items>
    </pivotField>
  </pivotFields>
  <rowFields count="1">
    <field x="1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Visit" fld="15" subtotal="count" baseField="0" baseItem="0"/>
  </dataFields>
  <formats count="1"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3">
    <filter fld="18" type="captionContains" evalOrder="-1" id="3" stringValue1="but">
      <autoFilter ref="A1">
        <filterColumn colId="0">
          <customFilters>
            <customFilter val="*but*"/>
          </customFilters>
        </filterColumn>
      </autoFilter>
    </filter>
    <filter fld="9" type="captionLessThan" evalOrder="-1" id="1" stringValue1="2000000">
      <autoFilter ref="A1">
        <filterColumn colId="0">
          <customFilters>
            <customFilter operator="lessThan" val="2000000"/>
          </customFilters>
        </filterColumn>
      </autoFilter>
    </filter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A3706-D36D-4ECE-9777-2FA6D094EF5E}" name="main" displayName="main" ref="A1:S210" totalsRowShown="0" headerRowDxfId="15">
  <autoFilter ref="A1:S210" xr:uid="{58FA3706-D36D-4ECE-9777-2FA6D094EF5E}"/>
  <tableColumns count="19">
    <tableColumn id="1" xr3:uid="{E74F915D-8127-4E22-9185-6B12B6B7A2EC}" name="Destination"/>
    <tableColumn id="2" xr3:uid="{20B78998-0F9C-48BB-8808-63D6196AA928}" name="Region"/>
    <tableColumn id="16" xr3:uid="{E2413179-1C0E-4A34-89F5-9A4650A6E19D}" name="Region_W1" dataDxfId="14">
      <calculatedColumnFormula>LEFT(main[[#This Row],[Region]], IFERROR(SEARCH(" ", main[[#This Row],[Region]]),99999)-1)</calculatedColumnFormula>
    </tableColumn>
    <tableColumn id="18" xr3:uid="{E943DCCA-8422-44BE-AA98-F9485D92CC71}" name="Region_Ein2" dataDxfId="9">
      <calculatedColumnFormula>LOWER(MID(main[[#This Row],[Region]],2,1))="e"</calculatedColumnFormula>
    </tableColumn>
    <tableColumn id="3" xr3:uid="{7B44D1FF-B967-47E6-83B8-C0BF3E9DBC23}" name="Country"/>
    <tableColumn id="19" xr3:uid="{9D2A5657-8061-4570-8337-7D8EB51F6EEC}" name="Country_hasA" dataDxfId="8">
      <calculatedColumnFormula>ISNUMBER(SEARCH("A", main[[#This Row],[Country]]))</calculatedColumnFormula>
    </tableColumn>
    <tableColumn id="4" xr3:uid="{9819841F-9772-4C92-88DA-74FD00A2B136}" name="Category"/>
    <tableColumn id="5" xr3:uid="{35485A29-346A-43E4-B3C9-BBF791D73B12}" name="Latitude"/>
    <tableColumn id="6" xr3:uid="{02BD4DFF-5120-49F6-83BF-DB2A8DCBA954}" name="Longitude"/>
    <tableColumn id="7" xr3:uid="{228AAFA1-4784-4C8A-9B99-5B8FA212864D}" name="Approximate Annual Tourists" dataDxfId="18"/>
    <tableColumn id="8" xr3:uid="{DB434C2A-59BB-48C3-A620-2CB21CD6C9CD}" name="Average Spending" dataDxfId="17"/>
    <tableColumn id="9" xr3:uid="{BD9B5F90-78C1-40DE-AF58-1E551B8BBA7C}" name="Days of average stay" dataDxfId="16"/>
    <tableColumn id="10" xr3:uid="{AF2B914D-A701-436F-94C7-70753BE24A58}" name="Currency"/>
    <tableColumn id="11" xr3:uid="{FAB3D82C-E73E-473A-8F7A-903905440413}" name="Majority Religion"/>
    <tableColumn id="12" xr3:uid="{58D557A2-9DCC-4A73-A2E6-C85200F68AC7}" name="Language"/>
    <tableColumn id="13" xr3:uid="{FDEFA7E6-181F-4E6E-B504-C1275AA31AA8}" name="Visit"/>
    <tableColumn id="17" xr3:uid="{0A47F3DD-E70B-49B5-B6FE-EECE67C8D7AC}" name="Trimester" dataDxfId="12">
      <calculatedColumnFormula>_xlfn.CEILING.MATH(MONTH(main[[#This Row],[Visit]])/3)</calculatedColumnFormula>
    </tableColumn>
    <tableColumn id="14" xr3:uid="{67427DCE-F184-4652-B9EA-9E5CC80F8B64}" name="Cost of Living"/>
    <tableColumn id="15" xr3:uid="{498B80B0-46A8-430F-B0E1-6785995C2816}" name="Safe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opLeftCell="A125" workbookViewId="0">
      <selection activeCell="A128" sqref="A128"/>
    </sheetView>
  </sheetViews>
  <sheetFormatPr defaultColWidth="8.86328125" defaultRowHeight="14.25" x14ac:dyDescent="0.45"/>
  <cols>
    <col min="1" max="1" width="23.46484375" customWidth="1"/>
    <col min="2" max="2" width="12.33203125" customWidth="1"/>
    <col min="3" max="3" width="14.86328125" customWidth="1"/>
    <col min="4" max="4" width="18" customWidth="1"/>
    <col min="5" max="5" width="19.53125" customWidth="1"/>
    <col min="6" max="6" width="17" customWidth="1"/>
    <col min="7" max="7" width="17.6640625" style="6" customWidth="1"/>
    <col min="8" max="8" width="17.6640625" style="11" customWidth="1"/>
    <col min="9" max="9" width="17.6640625" style="9" customWidth="1"/>
    <col min="10" max="10" width="15.53125" customWidth="1"/>
    <col min="11" max="11" width="15.46484375" customWidth="1"/>
    <col min="13" max="13" width="18.19921875" customWidth="1"/>
    <col min="14" max="14" width="17.6640625" customWidth="1"/>
    <col min="15" max="15" width="18.19921875" customWidth="1"/>
  </cols>
  <sheetData>
    <row r="1" spans="1:15" ht="28.5" x14ac:dyDescent="0.45">
      <c r="A1" s="1" t="s">
        <v>8</v>
      </c>
      <c r="B1" s="1" t="s">
        <v>9</v>
      </c>
      <c r="C1" s="1" t="s">
        <v>7</v>
      </c>
      <c r="D1" s="1" t="s">
        <v>10</v>
      </c>
      <c r="E1" s="1" t="s">
        <v>11</v>
      </c>
      <c r="F1" s="1" t="s">
        <v>12</v>
      </c>
      <c r="G1" s="4" t="s">
        <v>13</v>
      </c>
      <c r="H1" s="4" t="s">
        <v>457</v>
      </c>
      <c r="I1" s="7" t="s">
        <v>456</v>
      </c>
      <c r="J1" s="1" t="s">
        <v>14</v>
      </c>
      <c r="K1" s="1" t="s">
        <v>15</v>
      </c>
      <c r="L1" s="1" t="s">
        <v>16</v>
      </c>
      <c r="M1" s="1" t="s">
        <v>455</v>
      </c>
      <c r="N1" s="1" t="s">
        <v>17</v>
      </c>
      <c r="O1" s="1" t="s">
        <v>18</v>
      </c>
    </row>
    <row r="2" spans="1:15" ht="42.75" x14ac:dyDescent="0.45">
      <c r="A2" s="2" t="s">
        <v>19</v>
      </c>
      <c r="B2" s="2" t="s">
        <v>20</v>
      </c>
      <c r="C2" s="2" t="s">
        <v>6</v>
      </c>
      <c r="D2" s="2" t="s">
        <v>21</v>
      </c>
      <c r="E2" s="2">
        <v>41.902782000000002</v>
      </c>
      <c r="F2" s="2">
        <v>12.496366</v>
      </c>
      <c r="G2" s="5">
        <v>14000000</v>
      </c>
      <c r="H2" s="10">
        <v>1547</v>
      </c>
      <c r="I2" s="8">
        <v>4.0999999999999996</v>
      </c>
      <c r="J2" s="2" t="s">
        <v>22</v>
      </c>
      <c r="K2" s="2" t="s">
        <v>23</v>
      </c>
      <c r="L2" s="2" t="s">
        <v>24</v>
      </c>
      <c r="M2" s="3">
        <v>42736</v>
      </c>
      <c r="N2" s="2" t="s">
        <v>25</v>
      </c>
      <c r="O2" s="2" t="s">
        <v>26</v>
      </c>
    </row>
    <row r="3" spans="1:15" ht="19.8" customHeight="1" x14ac:dyDescent="0.45">
      <c r="A3" s="2" t="s">
        <v>27</v>
      </c>
      <c r="B3" s="2" t="s">
        <v>28</v>
      </c>
      <c r="C3" s="2" t="s">
        <v>6</v>
      </c>
      <c r="D3" s="2" t="s">
        <v>21</v>
      </c>
      <c r="E3" s="2">
        <v>43.769581000000002</v>
      </c>
      <c r="F3" s="2">
        <v>11.255772</v>
      </c>
      <c r="G3" s="5">
        <v>10000000</v>
      </c>
      <c r="H3" s="10">
        <v>1315</v>
      </c>
      <c r="I3" s="8">
        <v>4.5999999999999996</v>
      </c>
      <c r="J3" s="2" t="s">
        <v>22</v>
      </c>
      <c r="K3" s="2" t="s">
        <v>23</v>
      </c>
      <c r="L3" s="2" t="s">
        <v>24</v>
      </c>
      <c r="M3" s="3">
        <v>42741</v>
      </c>
      <c r="N3" s="2" t="s">
        <v>25</v>
      </c>
      <c r="O3" s="2" t="s">
        <v>26</v>
      </c>
    </row>
    <row r="4" spans="1:15" ht="42.75" x14ac:dyDescent="0.45">
      <c r="A4" s="2" t="s">
        <v>29</v>
      </c>
      <c r="B4" s="2" t="s">
        <v>30</v>
      </c>
      <c r="C4" s="2" t="s">
        <v>6</v>
      </c>
      <c r="D4" s="2" t="s">
        <v>21</v>
      </c>
      <c r="E4" s="2">
        <v>45.435558999999998</v>
      </c>
      <c r="F4" s="2">
        <v>12.336195999999999</v>
      </c>
      <c r="G4" s="5">
        <v>10000000</v>
      </c>
      <c r="H4" s="10">
        <v>567</v>
      </c>
      <c r="I4" s="8">
        <v>1</v>
      </c>
      <c r="J4" s="2" t="s">
        <v>22</v>
      </c>
      <c r="K4" s="2" t="s">
        <v>23</v>
      </c>
      <c r="L4" s="2" t="s">
        <v>24</v>
      </c>
      <c r="M4" s="3">
        <v>42746</v>
      </c>
      <c r="N4" s="2" t="s">
        <v>25</v>
      </c>
      <c r="O4" s="2" t="s">
        <v>26</v>
      </c>
    </row>
    <row r="5" spans="1:15" ht="42.75" x14ac:dyDescent="0.45">
      <c r="A5" s="2" t="s">
        <v>31</v>
      </c>
      <c r="B5" s="2" t="s">
        <v>32</v>
      </c>
      <c r="C5" s="2" t="s">
        <v>6</v>
      </c>
      <c r="D5" s="2" t="s">
        <v>21</v>
      </c>
      <c r="E5" s="2">
        <v>45.464643000000002</v>
      </c>
      <c r="F5" s="2">
        <v>9.1885399999999997</v>
      </c>
      <c r="G5" s="5">
        <v>7000000</v>
      </c>
      <c r="H5" s="10">
        <v>467</v>
      </c>
      <c r="I5" s="8">
        <v>0.7</v>
      </c>
      <c r="J5" s="2" t="s">
        <v>22</v>
      </c>
      <c r="K5" s="2" t="s">
        <v>23</v>
      </c>
      <c r="L5" s="2" t="s">
        <v>24</v>
      </c>
      <c r="M5" s="3">
        <v>42751</v>
      </c>
      <c r="N5" s="2" t="s">
        <v>33</v>
      </c>
      <c r="O5" s="2" t="s">
        <v>26</v>
      </c>
    </row>
    <row r="6" spans="1:15" ht="28.5" x14ac:dyDescent="0.45">
      <c r="A6" s="2" t="s">
        <v>34</v>
      </c>
      <c r="B6" s="2" t="s">
        <v>35</v>
      </c>
      <c r="C6" s="2" t="s">
        <v>6</v>
      </c>
      <c r="D6" s="2" t="s">
        <v>21</v>
      </c>
      <c r="E6" s="2">
        <v>40.851329999999997</v>
      </c>
      <c r="F6" s="2">
        <v>14.254720000000001</v>
      </c>
      <c r="G6" s="5">
        <v>5000000</v>
      </c>
      <c r="H6" s="10">
        <v>525</v>
      </c>
      <c r="I6" s="8">
        <v>0.6</v>
      </c>
      <c r="J6" s="2" t="s">
        <v>22</v>
      </c>
      <c r="K6" s="2" t="s">
        <v>23</v>
      </c>
      <c r="L6" s="2" t="s">
        <v>24</v>
      </c>
      <c r="M6" s="3">
        <v>42756</v>
      </c>
      <c r="N6" s="2" t="s">
        <v>36</v>
      </c>
      <c r="O6" s="2" t="s">
        <v>37</v>
      </c>
    </row>
    <row r="7" spans="1:15" ht="28.5" x14ac:dyDescent="0.45">
      <c r="A7" s="2" t="s">
        <v>38</v>
      </c>
      <c r="B7" s="2" t="s">
        <v>39</v>
      </c>
      <c r="C7" s="2" t="s">
        <v>6</v>
      </c>
      <c r="D7" s="2" t="s">
        <v>40</v>
      </c>
      <c r="E7" s="2">
        <v>44.131810999999999</v>
      </c>
      <c r="F7" s="2">
        <v>9.6533420000000003</v>
      </c>
      <c r="G7" s="5">
        <v>3000000</v>
      </c>
      <c r="H7" s="10">
        <v>489</v>
      </c>
      <c r="I7" s="8">
        <v>0.5</v>
      </c>
      <c r="J7" s="2" t="s">
        <v>22</v>
      </c>
      <c r="K7" s="2" t="s">
        <v>23</v>
      </c>
      <c r="L7" s="2" t="s">
        <v>24</v>
      </c>
      <c r="M7" s="3">
        <v>42761</v>
      </c>
      <c r="N7" s="2" t="s">
        <v>25</v>
      </c>
      <c r="O7" s="2" t="s">
        <v>41</v>
      </c>
    </row>
    <row r="8" spans="1:15" ht="28.5" x14ac:dyDescent="0.45">
      <c r="A8" s="2" t="s">
        <v>42</v>
      </c>
      <c r="B8" s="2" t="s">
        <v>35</v>
      </c>
      <c r="C8" s="2" t="s">
        <v>6</v>
      </c>
      <c r="D8" s="2" t="s">
        <v>43</v>
      </c>
      <c r="E8" s="2">
        <v>40.652842999999997</v>
      </c>
      <c r="F8" s="2">
        <v>14.495831000000001</v>
      </c>
      <c r="G8" s="5">
        <v>2000000</v>
      </c>
      <c r="H8" s="10">
        <v>311</v>
      </c>
      <c r="I8" s="8">
        <v>0.5</v>
      </c>
      <c r="J8" s="2" t="s">
        <v>22</v>
      </c>
      <c r="K8" s="2" t="s">
        <v>23</v>
      </c>
      <c r="L8" s="2" t="s">
        <v>24</v>
      </c>
      <c r="M8" s="3">
        <v>42766</v>
      </c>
      <c r="N8" s="2" t="s">
        <v>25</v>
      </c>
      <c r="O8" s="2" t="s">
        <v>41</v>
      </c>
    </row>
    <row r="9" spans="1:15" x14ac:dyDescent="0.45">
      <c r="A9" s="2" t="s">
        <v>44</v>
      </c>
      <c r="B9" s="2" t="s">
        <v>28</v>
      </c>
      <c r="C9" s="2" t="s">
        <v>6</v>
      </c>
      <c r="D9" s="2" t="s">
        <v>21</v>
      </c>
      <c r="E9" s="2">
        <v>43.715899</v>
      </c>
      <c r="F9" s="2">
        <v>10.996556999999999</v>
      </c>
      <c r="G9" s="5">
        <v>1500000</v>
      </c>
      <c r="H9" s="10">
        <v>1480</v>
      </c>
      <c r="I9" s="8">
        <v>7.7</v>
      </c>
      <c r="J9" s="2" t="s">
        <v>22</v>
      </c>
      <c r="K9" s="2" t="s">
        <v>23</v>
      </c>
      <c r="L9" s="2" t="s">
        <v>24</v>
      </c>
      <c r="M9" s="3">
        <v>42771</v>
      </c>
      <c r="N9" s="2" t="s">
        <v>36</v>
      </c>
      <c r="O9" s="2" t="s">
        <v>45</v>
      </c>
    </row>
    <row r="10" spans="1:15" x14ac:dyDescent="0.45">
      <c r="A10" s="2" t="s">
        <v>46</v>
      </c>
      <c r="B10" s="2" t="s">
        <v>32</v>
      </c>
      <c r="C10" s="2" t="s">
        <v>6</v>
      </c>
      <c r="D10" s="2" t="s">
        <v>47</v>
      </c>
      <c r="E10" s="2">
        <v>45.831893999999998</v>
      </c>
      <c r="F10" s="2">
        <v>9.2370830000000002</v>
      </c>
      <c r="G10" s="5">
        <v>1000000</v>
      </c>
      <c r="H10" s="10">
        <v>1607</v>
      </c>
      <c r="I10" s="9">
        <v>5</v>
      </c>
      <c r="J10" s="2" t="s">
        <v>22</v>
      </c>
      <c r="K10" s="2" t="s">
        <v>23</v>
      </c>
      <c r="L10" s="2" t="s">
        <v>24</v>
      </c>
      <c r="M10" s="3">
        <v>42776</v>
      </c>
      <c r="N10" s="2" t="s">
        <v>25</v>
      </c>
      <c r="O10" s="2" t="s">
        <v>45</v>
      </c>
    </row>
    <row r="11" spans="1:15" x14ac:dyDescent="0.45">
      <c r="A11" s="2" t="s">
        <v>48</v>
      </c>
      <c r="B11" s="2" t="s">
        <v>30</v>
      </c>
      <c r="C11" s="2" t="s">
        <v>6</v>
      </c>
      <c r="D11" s="2" t="s">
        <v>21</v>
      </c>
      <c r="E11" s="2">
        <v>45.439559000000003</v>
      </c>
      <c r="F11" s="2">
        <v>10.996556999999999</v>
      </c>
      <c r="G11" s="5">
        <v>1000000</v>
      </c>
      <c r="H11" s="10">
        <v>560</v>
      </c>
      <c r="I11" s="8">
        <v>3</v>
      </c>
      <c r="J11" s="2" t="s">
        <v>22</v>
      </c>
      <c r="K11" s="2" t="s">
        <v>23</v>
      </c>
      <c r="L11" s="2" t="s">
        <v>24</v>
      </c>
      <c r="M11" s="3">
        <v>42781</v>
      </c>
      <c r="N11" s="2" t="s">
        <v>36</v>
      </c>
      <c r="O11" s="2" t="s">
        <v>45</v>
      </c>
    </row>
    <row r="12" spans="1:15" ht="42.75" x14ac:dyDescent="0.45">
      <c r="A12" s="2" t="s">
        <v>49</v>
      </c>
      <c r="B12" s="2" t="s">
        <v>50</v>
      </c>
      <c r="C12" s="2" t="s">
        <v>51</v>
      </c>
      <c r="D12" s="2" t="s">
        <v>21</v>
      </c>
      <c r="E12" s="2">
        <v>41.385064</v>
      </c>
      <c r="F12" s="2">
        <v>2.1731349999999998</v>
      </c>
      <c r="G12" s="5">
        <v>12700000</v>
      </c>
      <c r="H12" s="10">
        <v>1980</v>
      </c>
      <c r="I12" s="8">
        <v>1.5</v>
      </c>
      <c r="J12" s="2" t="s">
        <v>22</v>
      </c>
      <c r="K12" s="2" t="s">
        <v>23</v>
      </c>
      <c r="L12" s="2" t="s">
        <v>52</v>
      </c>
      <c r="M12" s="3">
        <v>42786</v>
      </c>
      <c r="N12" s="2" t="s">
        <v>25</v>
      </c>
      <c r="O12" s="2" t="s">
        <v>26</v>
      </c>
    </row>
    <row r="13" spans="1:15" ht="28.5" x14ac:dyDescent="0.45">
      <c r="A13" s="2" t="s">
        <v>53</v>
      </c>
      <c r="B13" s="2" t="s">
        <v>54</v>
      </c>
      <c r="C13" s="2" t="s">
        <v>51</v>
      </c>
      <c r="D13" s="2" t="s">
        <v>21</v>
      </c>
      <c r="E13" s="2">
        <v>40.416775000000001</v>
      </c>
      <c r="F13" s="2">
        <v>-3.7037900000000001</v>
      </c>
      <c r="G13" s="5">
        <v>7000000</v>
      </c>
      <c r="H13" s="10">
        <v>1206</v>
      </c>
      <c r="I13" s="8">
        <v>1.1000000000000001</v>
      </c>
      <c r="J13" s="2" t="s">
        <v>22</v>
      </c>
      <c r="K13" s="2" t="s">
        <v>23</v>
      </c>
      <c r="L13" s="2" t="s">
        <v>52</v>
      </c>
      <c r="M13" s="3">
        <v>42791</v>
      </c>
      <c r="N13" s="2" t="s">
        <v>25</v>
      </c>
      <c r="O13" s="2" t="s">
        <v>37</v>
      </c>
    </row>
    <row r="14" spans="1:15" ht="28.5" x14ac:dyDescent="0.45">
      <c r="A14" s="2" t="s">
        <v>55</v>
      </c>
      <c r="B14" s="2" t="s">
        <v>56</v>
      </c>
      <c r="C14" s="2" t="s">
        <v>51</v>
      </c>
      <c r="D14" s="2" t="s">
        <v>21</v>
      </c>
      <c r="E14" s="2">
        <v>37.38908</v>
      </c>
      <c r="F14" s="2">
        <v>-5.9839799999999999</v>
      </c>
      <c r="G14" s="5">
        <v>35000000</v>
      </c>
      <c r="H14" s="10">
        <v>235</v>
      </c>
      <c r="I14" s="8">
        <v>1.8</v>
      </c>
      <c r="J14" s="2" t="s">
        <v>22</v>
      </c>
      <c r="K14" s="2" t="s">
        <v>23</v>
      </c>
      <c r="L14" s="2" t="s">
        <v>52</v>
      </c>
      <c r="M14" s="3">
        <v>42796</v>
      </c>
      <c r="N14" s="2" t="s">
        <v>36</v>
      </c>
      <c r="O14" s="2" t="s">
        <v>37</v>
      </c>
    </row>
    <row r="15" spans="1:15" ht="28.5" x14ac:dyDescent="0.45">
      <c r="A15" s="2" t="s">
        <v>57</v>
      </c>
      <c r="B15" s="2" t="s">
        <v>58</v>
      </c>
      <c r="C15" s="2" t="s">
        <v>51</v>
      </c>
      <c r="D15" s="2" t="s">
        <v>21</v>
      </c>
      <c r="E15" s="2">
        <v>39.472924999999996</v>
      </c>
      <c r="F15" s="2">
        <v>-0.37846400000000002</v>
      </c>
      <c r="G15" s="5">
        <v>25000000</v>
      </c>
      <c r="H15" s="10">
        <v>245</v>
      </c>
      <c r="I15" s="8">
        <v>2.4</v>
      </c>
      <c r="J15" s="2" t="s">
        <v>22</v>
      </c>
      <c r="K15" s="2" t="s">
        <v>23</v>
      </c>
      <c r="L15" s="2" t="s">
        <v>52</v>
      </c>
      <c r="M15" s="3">
        <v>42801</v>
      </c>
      <c r="N15" s="2" t="s">
        <v>36</v>
      </c>
      <c r="O15" s="2" t="s">
        <v>37</v>
      </c>
    </row>
    <row r="16" spans="1:15" ht="28.5" x14ac:dyDescent="0.45">
      <c r="A16" s="2" t="s">
        <v>59</v>
      </c>
      <c r="B16" s="2" t="s">
        <v>56</v>
      </c>
      <c r="C16" s="2" t="s">
        <v>51</v>
      </c>
      <c r="D16" s="2" t="s">
        <v>21</v>
      </c>
      <c r="E16" s="2">
        <v>37.187221999999998</v>
      </c>
      <c r="F16" s="2">
        <v>-3.6053099999999998</v>
      </c>
      <c r="G16" s="5">
        <v>2000000</v>
      </c>
      <c r="H16" s="10">
        <v>256</v>
      </c>
      <c r="I16" s="8">
        <v>0.7</v>
      </c>
      <c r="J16" s="2" t="s">
        <v>22</v>
      </c>
      <c r="K16" s="2" t="s">
        <v>23</v>
      </c>
      <c r="L16" s="2" t="s">
        <v>52</v>
      </c>
      <c r="M16" s="3">
        <v>42806</v>
      </c>
      <c r="N16" s="2" t="s">
        <v>36</v>
      </c>
      <c r="O16" s="2" t="s">
        <v>37</v>
      </c>
    </row>
    <row r="17" spans="1:15" ht="28.5" x14ac:dyDescent="0.45">
      <c r="A17" s="2" t="s">
        <v>60</v>
      </c>
      <c r="B17" s="2" t="s">
        <v>56</v>
      </c>
      <c r="C17" s="2" t="s">
        <v>51</v>
      </c>
      <c r="D17" s="2" t="s">
        <v>21</v>
      </c>
      <c r="E17" s="2">
        <v>36.720160999999997</v>
      </c>
      <c r="F17" s="2">
        <v>-4.4212340000000001</v>
      </c>
      <c r="G17" s="5">
        <v>2000000</v>
      </c>
      <c r="H17" s="10">
        <v>315</v>
      </c>
      <c r="I17" s="8">
        <v>0.9</v>
      </c>
      <c r="J17" s="2" t="s">
        <v>22</v>
      </c>
      <c r="K17" s="2" t="s">
        <v>23</v>
      </c>
      <c r="L17" s="2" t="s">
        <v>52</v>
      </c>
      <c r="M17" s="3">
        <v>42811</v>
      </c>
      <c r="N17" s="2" t="s">
        <v>36</v>
      </c>
      <c r="O17" s="2" t="s">
        <v>37</v>
      </c>
    </row>
    <row r="18" spans="1:15" ht="42.75" x14ac:dyDescent="0.45">
      <c r="A18" s="2" t="s">
        <v>61</v>
      </c>
      <c r="B18" s="2" t="s">
        <v>62</v>
      </c>
      <c r="C18" s="2" t="s">
        <v>51</v>
      </c>
      <c r="D18" s="2" t="s">
        <v>21</v>
      </c>
      <c r="E18" s="2">
        <v>43.257157999999997</v>
      </c>
      <c r="F18" s="2">
        <v>-2.9364870000000001</v>
      </c>
      <c r="G18" s="5">
        <v>15000000</v>
      </c>
      <c r="H18" s="10">
        <v>1345</v>
      </c>
      <c r="I18" s="8">
        <v>1.1000000000000001</v>
      </c>
      <c r="J18" s="2" t="s">
        <v>22</v>
      </c>
      <c r="K18" s="2" t="s">
        <v>23</v>
      </c>
      <c r="L18" s="2" t="s">
        <v>63</v>
      </c>
      <c r="M18" s="3">
        <v>42816</v>
      </c>
      <c r="N18" s="2" t="s">
        <v>25</v>
      </c>
      <c r="O18" s="2" t="s">
        <v>45</v>
      </c>
    </row>
    <row r="19" spans="1:15" ht="28.5" x14ac:dyDescent="0.45">
      <c r="A19" s="2" t="s">
        <v>64</v>
      </c>
      <c r="B19" s="2" t="s">
        <v>65</v>
      </c>
      <c r="C19" s="2" t="s">
        <v>51</v>
      </c>
      <c r="D19" s="2" t="s">
        <v>66</v>
      </c>
      <c r="E19" s="2">
        <v>38.901775999999998</v>
      </c>
      <c r="F19" s="2">
        <v>1.433135</v>
      </c>
      <c r="G19" s="5">
        <v>8000000</v>
      </c>
      <c r="H19" s="10">
        <v>245</v>
      </c>
      <c r="I19" s="8">
        <v>3</v>
      </c>
      <c r="J19" s="2" t="s">
        <v>22</v>
      </c>
      <c r="K19" s="2" t="s">
        <v>23</v>
      </c>
      <c r="L19" s="2" t="s">
        <v>52</v>
      </c>
      <c r="M19" s="3">
        <v>42821</v>
      </c>
      <c r="N19" s="2" t="s">
        <v>25</v>
      </c>
      <c r="O19" s="2" t="s">
        <v>37</v>
      </c>
    </row>
    <row r="20" spans="1:15" ht="28.5" x14ac:dyDescent="0.45">
      <c r="A20" s="2" t="s">
        <v>67</v>
      </c>
      <c r="B20" s="2" t="s">
        <v>65</v>
      </c>
      <c r="C20" s="2" t="s">
        <v>51</v>
      </c>
      <c r="D20" s="2" t="s">
        <v>66</v>
      </c>
      <c r="E20" s="2">
        <v>39.363371000000001</v>
      </c>
      <c r="F20" s="2">
        <v>3.0142720000000001</v>
      </c>
      <c r="G20" s="5">
        <v>12000000</v>
      </c>
      <c r="H20" s="10">
        <v>1270</v>
      </c>
      <c r="I20" s="8">
        <v>1</v>
      </c>
      <c r="J20" s="2" t="s">
        <v>22</v>
      </c>
      <c r="K20" s="2" t="s">
        <v>23</v>
      </c>
      <c r="L20" s="2" t="s">
        <v>52</v>
      </c>
      <c r="M20" s="3">
        <v>42826</v>
      </c>
      <c r="N20" s="2" t="s">
        <v>25</v>
      </c>
      <c r="O20" s="2" t="s">
        <v>37</v>
      </c>
    </row>
    <row r="21" spans="1:15" ht="42.75" x14ac:dyDescent="0.45">
      <c r="A21" s="2" t="s">
        <v>68</v>
      </c>
      <c r="B21" s="2" t="s">
        <v>62</v>
      </c>
      <c r="C21" s="2" t="s">
        <v>51</v>
      </c>
      <c r="D21" s="2" t="s">
        <v>21</v>
      </c>
      <c r="E21" s="2">
        <v>43.317914999999999</v>
      </c>
      <c r="F21" s="2">
        <v>-1.9595629999999999</v>
      </c>
      <c r="G21" s="5">
        <v>1000000</v>
      </c>
      <c r="H21" s="10">
        <v>2105</v>
      </c>
      <c r="I21" s="8">
        <v>2.7</v>
      </c>
      <c r="J21" s="2" t="s">
        <v>22</v>
      </c>
      <c r="K21" s="2" t="s">
        <v>23</v>
      </c>
      <c r="L21" s="2" t="s">
        <v>63</v>
      </c>
      <c r="M21" s="3">
        <v>42831</v>
      </c>
      <c r="N21" s="2" t="s">
        <v>25</v>
      </c>
      <c r="O21" s="2" t="s">
        <v>45</v>
      </c>
    </row>
    <row r="22" spans="1:15" ht="42.75" x14ac:dyDescent="0.45">
      <c r="A22" s="2" t="s">
        <v>69</v>
      </c>
      <c r="B22" s="2" t="s">
        <v>70</v>
      </c>
      <c r="C22" s="2" t="s">
        <v>3</v>
      </c>
      <c r="D22" s="2" t="s">
        <v>21</v>
      </c>
      <c r="E22" s="2">
        <v>48.856614</v>
      </c>
      <c r="F22" s="2">
        <v>2.3522219999999998</v>
      </c>
      <c r="G22" s="5">
        <v>35000000</v>
      </c>
      <c r="H22" s="10">
        <v>1670</v>
      </c>
      <c r="I22" s="8">
        <v>2.2999999999999998</v>
      </c>
      <c r="J22" s="2" t="s">
        <v>22</v>
      </c>
      <c r="K22" s="2" t="s">
        <v>23</v>
      </c>
      <c r="L22" s="2" t="s">
        <v>71</v>
      </c>
      <c r="M22" s="3">
        <v>42836</v>
      </c>
      <c r="N22" s="2" t="s">
        <v>33</v>
      </c>
      <c r="O22" s="2" t="s">
        <v>26</v>
      </c>
    </row>
    <row r="23" spans="1:15" ht="42.75" x14ac:dyDescent="0.45">
      <c r="A23" s="2" t="s">
        <v>72</v>
      </c>
      <c r="B23" s="2" t="s">
        <v>73</v>
      </c>
      <c r="C23" s="2" t="s">
        <v>3</v>
      </c>
      <c r="D23" s="2" t="s">
        <v>74</v>
      </c>
      <c r="E23" s="2">
        <v>43.703761</v>
      </c>
      <c r="F23" s="2">
        <v>7.2687309999999998</v>
      </c>
      <c r="G23" s="5">
        <v>4000000</v>
      </c>
      <c r="H23" s="10">
        <v>1680</v>
      </c>
      <c r="I23" s="8">
        <v>2</v>
      </c>
      <c r="J23" s="2" t="s">
        <v>22</v>
      </c>
      <c r="K23" s="2" t="s">
        <v>23</v>
      </c>
      <c r="L23" s="2" t="s">
        <v>71</v>
      </c>
      <c r="M23" s="3">
        <v>42841</v>
      </c>
      <c r="N23" s="2" t="s">
        <v>25</v>
      </c>
      <c r="O23" s="2" t="s">
        <v>37</v>
      </c>
    </row>
    <row r="24" spans="1:15" ht="42.75" x14ac:dyDescent="0.45">
      <c r="A24" s="2" t="s">
        <v>75</v>
      </c>
      <c r="B24" s="2" t="s">
        <v>73</v>
      </c>
      <c r="C24" s="2" t="s">
        <v>3</v>
      </c>
      <c r="D24" s="2" t="s">
        <v>74</v>
      </c>
      <c r="E24" s="2">
        <v>43.296168000000002</v>
      </c>
      <c r="F24" s="2">
        <v>5.3702540000000001</v>
      </c>
      <c r="G24" s="5">
        <v>35000000</v>
      </c>
      <c r="H24" s="10">
        <v>1107</v>
      </c>
      <c r="I24" s="8">
        <v>1.8</v>
      </c>
      <c r="J24" s="2" t="s">
        <v>22</v>
      </c>
      <c r="K24" s="2" t="s">
        <v>23</v>
      </c>
      <c r="L24" s="2" t="s">
        <v>71</v>
      </c>
      <c r="M24" s="3">
        <v>42846</v>
      </c>
      <c r="N24" s="2" t="s">
        <v>36</v>
      </c>
      <c r="O24" s="2" t="s">
        <v>37</v>
      </c>
    </row>
    <row r="25" spans="1:15" ht="28.5" x14ac:dyDescent="0.45">
      <c r="A25" s="2" t="s">
        <v>76</v>
      </c>
      <c r="B25" s="2" t="s">
        <v>77</v>
      </c>
      <c r="C25" s="2" t="s">
        <v>3</v>
      </c>
      <c r="D25" s="2" t="s">
        <v>21</v>
      </c>
      <c r="E25" s="2">
        <v>45.764048000000003</v>
      </c>
      <c r="F25" s="2">
        <v>4.8356560000000002</v>
      </c>
      <c r="G25" s="5">
        <v>2000000</v>
      </c>
      <c r="H25" s="10">
        <v>450</v>
      </c>
      <c r="I25" s="8">
        <v>2.2999999999999998</v>
      </c>
      <c r="J25" s="2" t="s">
        <v>22</v>
      </c>
      <c r="K25" s="2" t="s">
        <v>23</v>
      </c>
      <c r="L25" s="2" t="s">
        <v>71</v>
      </c>
      <c r="M25" s="3">
        <v>42851</v>
      </c>
      <c r="N25" s="2" t="s">
        <v>25</v>
      </c>
      <c r="O25" s="2" t="s">
        <v>37</v>
      </c>
    </row>
    <row r="26" spans="1:15" ht="28.5" x14ac:dyDescent="0.45">
      <c r="A26" s="2" t="s">
        <v>78</v>
      </c>
      <c r="B26" s="2" t="s">
        <v>79</v>
      </c>
      <c r="C26" s="2" t="s">
        <v>3</v>
      </c>
      <c r="D26" s="2" t="s">
        <v>21</v>
      </c>
      <c r="E26" s="2">
        <v>44.837789000000001</v>
      </c>
      <c r="F26" s="2">
        <v>-0.57918000000000003</v>
      </c>
      <c r="G26" s="5">
        <v>15000000</v>
      </c>
      <c r="H26" s="10">
        <v>560</v>
      </c>
      <c r="I26" s="8">
        <v>2.5</v>
      </c>
      <c r="J26" s="2" t="s">
        <v>22</v>
      </c>
      <c r="K26" s="2" t="s">
        <v>23</v>
      </c>
      <c r="L26" s="2" t="s">
        <v>71</v>
      </c>
      <c r="M26" s="3">
        <v>42856</v>
      </c>
      <c r="N26" s="2" t="s">
        <v>25</v>
      </c>
      <c r="O26" s="2" t="s">
        <v>37</v>
      </c>
    </row>
    <row r="27" spans="1:15" ht="42.75" x14ac:dyDescent="0.45">
      <c r="A27" s="2" t="s">
        <v>80</v>
      </c>
      <c r="B27" s="2" t="s">
        <v>81</v>
      </c>
      <c r="C27" s="2" t="s">
        <v>3</v>
      </c>
      <c r="D27" s="2" t="s">
        <v>21</v>
      </c>
      <c r="E27" s="2">
        <v>48.572935000000001</v>
      </c>
      <c r="F27" s="2">
        <v>7.7519359999999997</v>
      </c>
      <c r="G27" s="5">
        <v>1000000</v>
      </c>
      <c r="H27" s="10">
        <v>345</v>
      </c>
      <c r="I27" s="8">
        <v>1.3</v>
      </c>
      <c r="J27" s="2" t="s">
        <v>22</v>
      </c>
      <c r="K27" s="2" t="s">
        <v>23</v>
      </c>
      <c r="L27" s="2" t="s">
        <v>82</v>
      </c>
      <c r="M27" s="3">
        <v>42861</v>
      </c>
      <c r="N27" s="2" t="s">
        <v>25</v>
      </c>
      <c r="O27" s="2" t="s">
        <v>37</v>
      </c>
    </row>
    <row r="28" spans="1:15" ht="42.75" x14ac:dyDescent="0.45">
      <c r="A28" s="2" t="s">
        <v>83</v>
      </c>
      <c r="B28" s="2" t="s">
        <v>73</v>
      </c>
      <c r="C28" s="2" t="s">
        <v>3</v>
      </c>
      <c r="D28" s="2" t="s">
        <v>74</v>
      </c>
      <c r="E28" s="2">
        <v>43.542332999999999</v>
      </c>
      <c r="F28" s="2">
        <v>7.0242699999999996</v>
      </c>
      <c r="G28" s="5">
        <v>800000</v>
      </c>
      <c r="H28" s="10">
        <v>403</v>
      </c>
      <c r="I28" s="8">
        <v>6</v>
      </c>
      <c r="J28" s="2" t="s">
        <v>22</v>
      </c>
      <c r="K28" s="2" t="s">
        <v>23</v>
      </c>
      <c r="L28" s="2" t="s">
        <v>71</v>
      </c>
      <c r="M28" s="3">
        <v>42866</v>
      </c>
      <c r="N28" s="2" t="s">
        <v>33</v>
      </c>
      <c r="O28" s="2" t="s">
        <v>37</v>
      </c>
    </row>
    <row r="29" spans="1:15" x14ac:dyDescent="0.45">
      <c r="A29" s="2" t="s">
        <v>84</v>
      </c>
      <c r="B29" s="2" t="s">
        <v>85</v>
      </c>
      <c r="C29" s="2" t="s">
        <v>3</v>
      </c>
      <c r="D29" s="2" t="s">
        <v>66</v>
      </c>
      <c r="E29" s="2">
        <v>48.636111</v>
      </c>
      <c r="F29" s="2">
        <v>-1.5044439999999999</v>
      </c>
      <c r="G29" s="5">
        <v>35000000</v>
      </c>
      <c r="H29" s="10">
        <v>350</v>
      </c>
      <c r="I29" s="8">
        <v>7.5</v>
      </c>
      <c r="J29" s="2" t="s">
        <v>22</v>
      </c>
      <c r="K29" s="2" t="s">
        <v>23</v>
      </c>
      <c r="L29" s="2" t="s">
        <v>71</v>
      </c>
      <c r="M29" s="3">
        <v>42871</v>
      </c>
      <c r="N29" s="2" t="s">
        <v>25</v>
      </c>
      <c r="O29" s="2" t="s">
        <v>45</v>
      </c>
    </row>
    <row r="30" spans="1:15" ht="28.5" x14ac:dyDescent="0.45">
      <c r="A30" s="2" t="s">
        <v>86</v>
      </c>
      <c r="B30" s="2" t="s">
        <v>87</v>
      </c>
      <c r="C30" s="2" t="s">
        <v>3</v>
      </c>
      <c r="D30" s="2" t="s">
        <v>9</v>
      </c>
      <c r="E30" s="2">
        <v>47.626800000000003</v>
      </c>
      <c r="F30" s="2">
        <v>-0.93610000000000004</v>
      </c>
      <c r="G30" s="5">
        <v>10000000</v>
      </c>
      <c r="H30" s="10">
        <v>280</v>
      </c>
      <c r="I30" s="8">
        <v>2.1</v>
      </c>
      <c r="J30" s="2" t="s">
        <v>22</v>
      </c>
      <c r="K30" s="2" t="s">
        <v>23</v>
      </c>
      <c r="L30" s="2" t="s">
        <v>71</v>
      </c>
      <c r="M30" s="3">
        <v>42876</v>
      </c>
      <c r="N30" s="2" t="s">
        <v>36</v>
      </c>
      <c r="O30" s="2" t="s">
        <v>45</v>
      </c>
    </row>
    <row r="31" spans="1:15" ht="28.5" x14ac:dyDescent="0.45">
      <c r="A31" s="2" t="s">
        <v>88</v>
      </c>
      <c r="B31" s="2" t="s">
        <v>77</v>
      </c>
      <c r="C31" s="2" t="s">
        <v>3</v>
      </c>
      <c r="D31" s="2" t="s">
        <v>89</v>
      </c>
      <c r="E31" s="2">
        <v>45.192307999999997</v>
      </c>
      <c r="F31" s="2">
        <v>6.6190790000000002</v>
      </c>
      <c r="G31" s="5">
        <v>12000000</v>
      </c>
      <c r="H31" s="10">
        <v>560</v>
      </c>
      <c r="I31" s="8">
        <v>3.5</v>
      </c>
      <c r="J31" s="2" t="s">
        <v>22</v>
      </c>
      <c r="K31" s="2" t="s">
        <v>23</v>
      </c>
      <c r="L31" s="2" t="s">
        <v>71</v>
      </c>
      <c r="M31" s="3">
        <v>42881</v>
      </c>
      <c r="N31" s="2" t="s">
        <v>25</v>
      </c>
      <c r="O31" s="2" t="s">
        <v>45</v>
      </c>
    </row>
    <row r="32" spans="1:15" x14ac:dyDescent="0.45">
      <c r="A32" s="2" t="s">
        <v>90</v>
      </c>
      <c r="B32" s="2" t="s">
        <v>90</v>
      </c>
      <c r="C32" s="2" t="s">
        <v>0</v>
      </c>
      <c r="D32" s="2" t="s">
        <v>21</v>
      </c>
      <c r="E32" s="2">
        <v>48.208171</v>
      </c>
      <c r="F32" s="2">
        <v>16.373868999999999</v>
      </c>
      <c r="G32" s="5">
        <v>7500000</v>
      </c>
      <c r="H32" s="10">
        <v>1580</v>
      </c>
      <c r="I32" s="8">
        <v>2.2000000000000002</v>
      </c>
      <c r="J32" s="2" t="s">
        <v>22</v>
      </c>
      <c r="K32" s="2" t="s">
        <v>23</v>
      </c>
      <c r="L32" s="2" t="s">
        <v>91</v>
      </c>
      <c r="M32" s="3">
        <v>42886</v>
      </c>
      <c r="N32" s="2" t="s">
        <v>25</v>
      </c>
      <c r="O32" s="2" t="s">
        <v>45</v>
      </c>
    </row>
    <row r="33" spans="1:15" x14ac:dyDescent="0.45">
      <c r="A33" s="2" t="s">
        <v>92</v>
      </c>
      <c r="B33" s="2" t="s">
        <v>92</v>
      </c>
      <c r="C33" s="2" t="s">
        <v>0</v>
      </c>
      <c r="D33" s="2" t="s">
        <v>21</v>
      </c>
      <c r="E33" s="2">
        <v>47.697994000000001</v>
      </c>
      <c r="F33" s="2">
        <v>13.040554999999999</v>
      </c>
      <c r="G33" s="5">
        <v>3000000</v>
      </c>
      <c r="H33" s="10">
        <v>357</v>
      </c>
      <c r="I33" s="8">
        <v>0.8</v>
      </c>
      <c r="J33" s="2" t="s">
        <v>22</v>
      </c>
      <c r="K33" s="2" t="s">
        <v>23</v>
      </c>
      <c r="L33" s="2" t="s">
        <v>91</v>
      </c>
      <c r="M33" s="3">
        <v>42891</v>
      </c>
      <c r="N33" s="2" t="s">
        <v>25</v>
      </c>
      <c r="O33" s="2" t="s">
        <v>45</v>
      </c>
    </row>
    <row r="34" spans="1:15" x14ac:dyDescent="0.45">
      <c r="A34" s="2" t="s">
        <v>93</v>
      </c>
      <c r="B34" s="2" t="s">
        <v>94</v>
      </c>
      <c r="C34" s="2" t="s">
        <v>0</v>
      </c>
      <c r="D34" s="2" t="s">
        <v>21</v>
      </c>
      <c r="E34" s="2">
        <v>47.269219</v>
      </c>
      <c r="F34" s="2">
        <v>11.397277000000001</v>
      </c>
      <c r="G34" s="5">
        <v>2000000</v>
      </c>
      <c r="H34" s="10">
        <v>250</v>
      </c>
      <c r="I34" s="8">
        <v>0.9</v>
      </c>
      <c r="J34" s="2" t="s">
        <v>22</v>
      </c>
      <c r="K34" s="2" t="s">
        <v>23</v>
      </c>
      <c r="L34" s="2" t="s">
        <v>91</v>
      </c>
      <c r="M34" s="3">
        <v>42896</v>
      </c>
      <c r="N34" s="2" t="s">
        <v>25</v>
      </c>
      <c r="O34" s="2" t="s">
        <v>45</v>
      </c>
    </row>
    <row r="35" spans="1:15" x14ac:dyDescent="0.45">
      <c r="A35" s="2" t="s">
        <v>95</v>
      </c>
      <c r="B35" s="2" t="s">
        <v>96</v>
      </c>
      <c r="C35" s="2" t="s">
        <v>0</v>
      </c>
      <c r="D35" s="2" t="s">
        <v>97</v>
      </c>
      <c r="E35" s="2">
        <v>47.556733000000001</v>
      </c>
      <c r="F35" s="2">
        <v>13.649528</v>
      </c>
      <c r="G35" s="5">
        <v>1000000</v>
      </c>
      <c r="H35" s="10">
        <v>240</v>
      </c>
      <c r="I35" s="8">
        <v>2.4</v>
      </c>
      <c r="J35" s="2" t="s">
        <v>22</v>
      </c>
      <c r="K35" s="2" t="s">
        <v>23</v>
      </c>
      <c r="L35" s="2" t="s">
        <v>91</v>
      </c>
      <c r="M35" s="3">
        <v>42901</v>
      </c>
      <c r="N35" s="2" t="s">
        <v>25</v>
      </c>
      <c r="O35" s="2" t="s">
        <v>45</v>
      </c>
    </row>
    <row r="36" spans="1:15" x14ac:dyDescent="0.45">
      <c r="A36" s="2" t="s">
        <v>98</v>
      </c>
      <c r="B36" s="2" t="s">
        <v>99</v>
      </c>
      <c r="C36" s="2" t="s">
        <v>0</v>
      </c>
      <c r="D36" s="2" t="s">
        <v>21</v>
      </c>
      <c r="E36" s="2">
        <v>47.070593000000002</v>
      </c>
      <c r="F36" s="2">
        <v>15.438261000000001</v>
      </c>
      <c r="G36" s="5">
        <v>1000000</v>
      </c>
      <c r="H36" s="10">
        <v>235</v>
      </c>
      <c r="I36" s="8">
        <v>1.1000000000000001</v>
      </c>
      <c r="J36" s="2" t="s">
        <v>22</v>
      </c>
      <c r="K36" s="2" t="s">
        <v>23</v>
      </c>
      <c r="L36" s="2" t="s">
        <v>91</v>
      </c>
      <c r="M36" s="3">
        <v>42906</v>
      </c>
      <c r="N36" s="2" t="s">
        <v>36</v>
      </c>
      <c r="O36" s="2" t="s">
        <v>45</v>
      </c>
    </row>
    <row r="37" spans="1:15" x14ac:dyDescent="0.45">
      <c r="A37" s="2" t="s">
        <v>100</v>
      </c>
      <c r="B37" s="2" t="s">
        <v>92</v>
      </c>
      <c r="C37" s="2" t="s">
        <v>0</v>
      </c>
      <c r="D37" s="2" t="s">
        <v>97</v>
      </c>
      <c r="E37" s="2">
        <v>47.516804</v>
      </c>
      <c r="F37" s="2">
        <v>13.032121</v>
      </c>
      <c r="G37" s="5">
        <v>800000</v>
      </c>
      <c r="H37" s="10">
        <v>235</v>
      </c>
      <c r="I37" s="8">
        <v>1</v>
      </c>
      <c r="J37" s="2" t="s">
        <v>22</v>
      </c>
      <c r="K37" s="2" t="s">
        <v>23</v>
      </c>
      <c r="L37" s="2" t="s">
        <v>91</v>
      </c>
      <c r="M37" s="3">
        <v>42911</v>
      </c>
      <c r="N37" s="2" t="s">
        <v>25</v>
      </c>
      <c r="O37" s="2" t="s">
        <v>45</v>
      </c>
    </row>
    <row r="38" spans="1:15" x14ac:dyDescent="0.45">
      <c r="A38" s="2" t="s">
        <v>101</v>
      </c>
      <c r="B38" s="2" t="s">
        <v>102</v>
      </c>
      <c r="C38" s="2" t="s">
        <v>0</v>
      </c>
      <c r="D38" s="2" t="s">
        <v>103</v>
      </c>
      <c r="E38" s="2">
        <v>48.450263</v>
      </c>
      <c r="F38" s="2">
        <v>15.433907</v>
      </c>
      <c r="G38" s="5">
        <v>500000</v>
      </c>
      <c r="H38" s="10">
        <v>198</v>
      </c>
      <c r="I38" s="8">
        <v>1.1000000000000001</v>
      </c>
      <c r="J38" s="2" t="s">
        <v>22</v>
      </c>
      <c r="K38" s="2" t="s">
        <v>23</v>
      </c>
      <c r="L38" s="2" t="s">
        <v>91</v>
      </c>
      <c r="M38" s="3">
        <v>42916</v>
      </c>
      <c r="N38" s="2" t="s">
        <v>25</v>
      </c>
      <c r="O38" s="2" t="s">
        <v>45</v>
      </c>
    </row>
    <row r="39" spans="1:15" x14ac:dyDescent="0.45">
      <c r="A39" s="2" t="s">
        <v>104</v>
      </c>
      <c r="B39" s="2" t="s">
        <v>105</v>
      </c>
      <c r="C39" s="2" t="s">
        <v>0</v>
      </c>
      <c r="D39" s="2" t="s">
        <v>21</v>
      </c>
      <c r="E39" s="2">
        <v>47.510488000000002</v>
      </c>
      <c r="F39" s="2">
        <v>9.7413260000000008</v>
      </c>
      <c r="G39" s="5">
        <v>400000</v>
      </c>
      <c r="H39" s="10">
        <v>245</v>
      </c>
      <c r="I39" s="8">
        <v>0.6</v>
      </c>
      <c r="J39" s="2" t="s">
        <v>22</v>
      </c>
      <c r="K39" s="2" t="s">
        <v>23</v>
      </c>
      <c r="L39" s="2" t="s">
        <v>91</v>
      </c>
      <c r="M39" s="3">
        <v>42921</v>
      </c>
      <c r="N39" s="2" t="s">
        <v>25</v>
      </c>
      <c r="O39" s="2" t="s">
        <v>45</v>
      </c>
    </row>
    <row r="40" spans="1:15" x14ac:dyDescent="0.45">
      <c r="A40" s="2" t="s">
        <v>106</v>
      </c>
      <c r="B40" s="2" t="s">
        <v>102</v>
      </c>
      <c r="C40" s="2" t="s">
        <v>0</v>
      </c>
      <c r="D40" s="2" t="s">
        <v>107</v>
      </c>
      <c r="E40" s="2">
        <v>48.174455999999999</v>
      </c>
      <c r="F40" s="2">
        <v>16.220414000000002</v>
      </c>
      <c r="G40" s="5">
        <v>2000000</v>
      </c>
      <c r="H40" s="10">
        <v>270</v>
      </c>
      <c r="I40" s="8">
        <v>0.7</v>
      </c>
      <c r="J40" s="2" t="s">
        <v>22</v>
      </c>
      <c r="K40" s="2" t="s">
        <v>23</v>
      </c>
      <c r="L40" s="2" t="s">
        <v>91</v>
      </c>
      <c r="M40" s="3">
        <v>42926</v>
      </c>
      <c r="N40" s="2" t="s">
        <v>25</v>
      </c>
      <c r="O40" s="2" t="s">
        <v>45</v>
      </c>
    </row>
    <row r="41" spans="1:15" x14ac:dyDescent="0.45">
      <c r="A41" s="2" t="s">
        <v>108</v>
      </c>
      <c r="B41" s="2" t="s">
        <v>92</v>
      </c>
      <c r="C41" s="2" t="s">
        <v>0</v>
      </c>
      <c r="D41" s="2" t="s">
        <v>97</v>
      </c>
      <c r="E41" s="2">
        <v>47.320594</v>
      </c>
      <c r="F41" s="2">
        <v>13.426595000000001</v>
      </c>
      <c r="G41" s="5">
        <v>200000</v>
      </c>
      <c r="H41" s="10">
        <v>221</v>
      </c>
      <c r="I41" s="8">
        <v>0.5</v>
      </c>
      <c r="J41" s="2" t="s">
        <v>22</v>
      </c>
      <c r="K41" s="2" t="s">
        <v>23</v>
      </c>
      <c r="L41" s="2" t="s">
        <v>91</v>
      </c>
      <c r="M41" s="3">
        <v>42931</v>
      </c>
      <c r="N41" s="2" t="s">
        <v>25</v>
      </c>
      <c r="O41" s="2" t="s">
        <v>45</v>
      </c>
    </row>
    <row r="42" spans="1:15" ht="42.75" x14ac:dyDescent="0.45">
      <c r="A42" s="2" t="s">
        <v>109</v>
      </c>
      <c r="B42" s="2" t="s">
        <v>110</v>
      </c>
      <c r="C42" s="2" t="s">
        <v>1</v>
      </c>
      <c r="D42" s="2" t="s">
        <v>21</v>
      </c>
      <c r="E42" s="2">
        <v>50.850441000000004</v>
      </c>
      <c r="F42" s="2">
        <v>4.3569490000000002</v>
      </c>
      <c r="G42" s="5">
        <v>10000000</v>
      </c>
      <c r="H42" s="10">
        <v>1670</v>
      </c>
      <c r="I42" s="8">
        <v>1.3</v>
      </c>
      <c r="J42" s="2" t="s">
        <v>22</v>
      </c>
      <c r="K42" s="2" t="s">
        <v>23</v>
      </c>
      <c r="L42" s="2" t="s">
        <v>111</v>
      </c>
      <c r="M42" s="3">
        <v>42936</v>
      </c>
      <c r="N42" s="2" t="s">
        <v>25</v>
      </c>
      <c r="O42" s="2" t="s">
        <v>26</v>
      </c>
    </row>
    <row r="43" spans="1:15" ht="28.5" x14ac:dyDescent="0.45">
      <c r="A43" s="2" t="s">
        <v>112</v>
      </c>
      <c r="B43" s="2" t="s">
        <v>113</v>
      </c>
      <c r="C43" s="2" t="s">
        <v>1</v>
      </c>
      <c r="D43" s="2" t="s">
        <v>21</v>
      </c>
      <c r="E43" s="2">
        <v>51.205936999999999</v>
      </c>
      <c r="F43" s="2">
        <v>3.2108509999999999</v>
      </c>
      <c r="G43" s="5">
        <v>8000000</v>
      </c>
      <c r="H43" s="10">
        <v>458</v>
      </c>
      <c r="I43" s="8">
        <v>3</v>
      </c>
      <c r="J43" s="2" t="s">
        <v>22</v>
      </c>
      <c r="K43" s="2" t="s">
        <v>23</v>
      </c>
      <c r="L43" s="2" t="s">
        <v>111</v>
      </c>
      <c r="M43" s="3">
        <v>42941</v>
      </c>
      <c r="N43" s="2" t="s">
        <v>25</v>
      </c>
      <c r="O43" s="2" t="s">
        <v>45</v>
      </c>
    </row>
    <row r="44" spans="1:15" ht="28.5" x14ac:dyDescent="0.45">
      <c r="A44" s="2" t="s">
        <v>114</v>
      </c>
      <c r="B44" s="2" t="s">
        <v>115</v>
      </c>
      <c r="C44" s="2" t="s">
        <v>1</v>
      </c>
      <c r="D44" s="2" t="s">
        <v>21</v>
      </c>
      <c r="E44" s="2">
        <v>51.057088999999998</v>
      </c>
      <c r="F44" s="2">
        <v>3.715678</v>
      </c>
      <c r="G44" s="5">
        <v>5000000</v>
      </c>
      <c r="H44" s="10">
        <v>435</v>
      </c>
      <c r="I44" s="8">
        <v>0.7</v>
      </c>
      <c r="J44" s="2" t="s">
        <v>22</v>
      </c>
      <c r="K44" s="2" t="s">
        <v>23</v>
      </c>
      <c r="L44" s="2" t="s">
        <v>111</v>
      </c>
      <c r="M44" s="3">
        <v>42946</v>
      </c>
      <c r="N44" s="2" t="s">
        <v>36</v>
      </c>
      <c r="O44" s="2" t="s">
        <v>45</v>
      </c>
    </row>
    <row r="45" spans="1:15" ht="28.5" x14ac:dyDescent="0.45">
      <c r="A45" s="2" t="s">
        <v>116</v>
      </c>
      <c r="B45" s="2" t="s">
        <v>116</v>
      </c>
      <c r="C45" s="2" t="s">
        <v>1</v>
      </c>
      <c r="D45" s="2" t="s">
        <v>21</v>
      </c>
      <c r="E45" s="2">
        <v>51.223581000000003</v>
      </c>
      <c r="F45" s="2">
        <v>4.4158749999999998</v>
      </c>
      <c r="G45" s="5">
        <v>4000000</v>
      </c>
      <c r="H45" s="10">
        <v>340</v>
      </c>
      <c r="I45" s="8">
        <v>0.5</v>
      </c>
      <c r="J45" s="2" t="s">
        <v>22</v>
      </c>
      <c r="K45" s="2" t="s">
        <v>23</v>
      </c>
      <c r="L45" s="2" t="s">
        <v>111</v>
      </c>
      <c r="M45" s="3">
        <v>42951</v>
      </c>
      <c r="N45" s="2" t="s">
        <v>25</v>
      </c>
      <c r="O45" s="2" t="s">
        <v>45</v>
      </c>
    </row>
    <row r="46" spans="1:15" ht="28.5" x14ac:dyDescent="0.45">
      <c r="A46" s="2" t="s">
        <v>117</v>
      </c>
      <c r="B46" s="2" t="s">
        <v>118</v>
      </c>
      <c r="C46" s="2" t="s">
        <v>1</v>
      </c>
      <c r="D46" s="2" t="s">
        <v>21</v>
      </c>
      <c r="E46" s="2">
        <v>50.872166</v>
      </c>
      <c r="F46" s="2">
        <v>4.6867159999999997</v>
      </c>
      <c r="G46" s="5">
        <v>2000000</v>
      </c>
      <c r="H46" s="10">
        <v>350</v>
      </c>
      <c r="I46" s="8">
        <v>0.6</v>
      </c>
      <c r="J46" s="2" t="s">
        <v>22</v>
      </c>
      <c r="K46" s="2" t="s">
        <v>23</v>
      </c>
      <c r="L46" s="2" t="s">
        <v>111</v>
      </c>
      <c r="M46" s="3">
        <v>42956</v>
      </c>
      <c r="N46" s="2" t="s">
        <v>36</v>
      </c>
      <c r="O46" s="2" t="s">
        <v>45</v>
      </c>
    </row>
    <row r="47" spans="1:15" x14ac:dyDescent="0.45">
      <c r="A47" s="2" t="s">
        <v>119</v>
      </c>
      <c r="B47" s="2" t="s">
        <v>120</v>
      </c>
      <c r="C47" s="2" t="s">
        <v>1</v>
      </c>
      <c r="D47" s="2" t="s">
        <v>97</v>
      </c>
      <c r="E47" s="2">
        <v>50.275573000000001</v>
      </c>
      <c r="F47" s="2">
        <v>5.0248970000000002</v>
      </c>
      <c r="G47" s="5">
        <v>1000000</v>
      </c>
      <c r="H47" s="10">
        <v>287</v>
      </c>
      <c r="I47" s="8">
        <v>0.4</v>
      </c>
      <c r="J47" s="2" t="s">
        <v>22</v>
      </c>
      <c r="K47" s="2" t="s">
        <v>23</v>
      </c>
      <c r="L47" s="2" t="s">
        <v>71</v>
      </c>
      <c r="M47" s="3">
        <v>42961</v>
      </c>
      <c r="N47" s="2" t="s">
        <v>36</v>
      </c>
      <c r="O47" s="2" t="s">
        <v>45</v>
      </c>
    </row>
    <row r="48" spans="1:15" ht="28.5" x14ac:dyDescent="0.45">
      <c r="A48" s="2" t="s">
        <v>121</v>
      </c>
      <c r="B48" s="2" t="s">
        <v>113</v>
      </c>
      <c r="C48" s="2" t="s">
        <v>1</v>
      </c>
      <c r="D48" s="2" t="s">
        <v>97</v>
      </c>
      <c r="E48" s="2">
        <v>50.841983999999997</v>
      </c>
      <c r="F48" s="2">
        <v>2.8635380000000001</v>
      </c>
      <c r="G48" s="5">
        <v>500000</v>
      </c>
      <c r="H48" s="10">
        <v>325</v>
      </c>
      <c r="I48" s="8">
        <v>0.3</v>
      </c>
      <c r="J48" s="2" t="s">
        <v>22</v>
      </c>
      <c r="K48" s="2" t="s">
        <v>23</v>
      </c>
      <c r="L48" s="2" t="s">
        <v>111</v>
      </c>
      <c r="M48" s="3">
        <v>42966</v>
      </c>
      <c r="N48" s="2" t="s">
        <v>36</v>
      </c>
      <c r="O48" s="2" t="s">
        <v>45</v>
      </c>
    </row>
    <row r="49" spans="1:15" x14ac:dyDescent="0.45">
      <c r="A49" s="2" t="s">
        <v>122</v>
      </c>
      <c r="B49" s="2" t="s">
        <v>123</v>
      </c>
      <c r="C49" s="2" t="s">
        <v>1</v>
      </c>
      <c r="D49" s="2" t="s">
        <v>97</v>
      </c>
      <c r="E49" s="2">
        <v>50.451976999999999</v>
      </c>
      <c r="F49" s="2">
        <v>5.9658360000000004</v>
      </c>
      <c r="G49" s="5">
        <v>300000</v>
      </c>
      <c r="H49" s="10">
        <v>240</v>
      </c>
      <c r="I49" s="8">
        <v>0.5</v>
      </c>
      <c r="J49" s="2" t="s">
        <v>22</v>
      </c>
      <c r="K49" s="2" t="s">
        <v>23</v>
      </c>
      <c r="L49" s="2" t="s">
        <v>71</v>
      </c>
      <c r="M49" s="3">
        <v>42971</v>
      </c>
      <c r="N49" s="2" t="s">
        <v>25</v>
      </c>
      <c r="O49" s="2" t="s">
        <v>45</v>
      </c>
    </row>
    <row r="50" spans="1:15" ht="28.5" x14ac:dyDescent="0.45">
      <c r="A50" s="2" t="s">
        <v>124</v>
      </c>
      <c r="B50" s="2" t="s">
        <v>113</v>
      </c>
      <c r="C50" s="2" t="s">
        <v>1</v>
      </c>
      <c r="D50" s="2" t="s">
        <v>21</v>
      </c>
      <c r="E50" s="2">
        <v>51.333562999999998</v>
      </c>
      <c r="F50" s="2">
        <v>2.9026749999999999</v>
      </c>
      <c r="G50" s="5">
        <v>200000</v>
      </c>
      <c r="H50" s="10">
        <v>198</v>
      </c>
      <c r="I50" s="8">
        <v>0.6</v>
      </c>
      <c r="J50" s="2" t="s">
        <v>22</v>
      </c>
      <c r="K50" s="2" t="s">
        <v>23</v>
      </c>
      <c r="L50" s="2" t="s">
        <v>111</v>
      </c>
      <c r="M50" s="3">
        <v>42976</v>
      </c>
      <c r="N50" s="2" t="s">
        <v>36</v>
      </c>
      <c r="O50" s="2" t="s">
        <v>45</v>
      </c>
    </row>
    <row r="51" spans="1:15" x14ac:dyDescent="0.45">
      <c r="A51" s="2" t="s">
        <v>120</v>
      </c>
      <c r="B51" s="2" t="s">
        <v>120</v>
      </c>
      <c r="C51" s="2" t="s">
        <v>1</v>
      </c>
      <c r="D51" s="2" t="s">
        <v>21</v>
      </c>
      <c r="E51" s="2">
        <v>50.467063000000003</v>
      </c>
      <c r="F51" s="2">
        <v>4.8860669999999997</v>
      </c>
      <c r="G51" s="5">
        <v>100000</v>
      </c>
      <c r="H51" s="10">
        <v>270</v>
      </c>
      <c r="I51" s="8">
        <v>0.7</v>
      </c>
      <c r="J51" s="2" t="s">
        <v>22</v>
      </c>
      <c r="K51" s="2" t="s">
        <v>23</v>
      </c>
      <c r="L51" s="2" t="s">
        <v>71</v>
      </c>
      <c r="M51" s="3">
        <v>42981</v>
      </c>
      <c r="N51" s="2" t="s">
        <v>36</v>
      </c>
      <c r="O51" s="2" t="s">
        <v>45</v>
      </c>
    </row>
    <row r="52" spans="1:15" ht="28.5" x14ac:dyDescent="0.45">
      <c r="A52" s="2" t="s">
        <v>125</v>
      </c>
      <c r="B52" s="2" t="s">
        <v>126</v>
      </c>
      <c r="C52" s="2" t="s">
        <v>2</v>
      </c>
      <c r="D52" s="2" t="s">
        <v>21</v>
      </c>
      <c r="E52" s="2">
        <v>55.676098000000003</v>
      </c>
      <c r="F52" s="2">
        <v>12.568337</v>
      </c>
      <c r="G52" s="5">
        <v>10000000</v>
      </c>
      <c r="H52" s="10">
        <v>1680</v>
      </c>
      <c r="I52" s="8">
        <v>0.5</v>
      </c>
      <c r="J52" s="2" t="s">
        <v>127</v>
      </c>
      <c r="K52" s="2" t="s">
        <v>128</v>
      </c>
      <c r="L52" s="2" t="s">
        <v>129</v>
      </c>
      <c r="M52" s="3">
        <v>42986</v>
      </c>
      <c r="N52" s="2" t="s">
        <v>33</v>
      </c>
      <c r="O52" s="2" t="s">
        <v>45</v>
      </c>
    </row>
    <row r="53" spans="1:15" ht="28.5" x14ac:dyDescent="0.45">
      <c r="A53" s="2" t="s">
        <v>130</v>
      </c>
      <c r="B53" s="2" t="s">
        <v>131</v>
      </c>
      <c r="C53" s="2" t="s">
        <v>2</v>
      </c>
      <c r="D53" s="2" t="s">
        <v>21</v>
      </c>
      <c r="E53" s="2">
        <v>56.150947000000002</v>
      </c>
      <c r="F53" s="2">
        <v>10.217696</v>
      </c>
      <c r="G53" s="5">
        <v>25000000</v>
      </c>
      <c r="H53" s="10">
        <v>1350</v>
      </c>
      <c r="I53" s="8">
        <v>3.1</v>
      </c>
      <c r="J53" s="2" t="s">
        <v>127</v>
      </c>
      <c r="K53" s="2" t="s">
        <v>128</v>
      </c>
      <c r="L53" s="2" t="s">
        <v>129</v>
      </c>
      <c r="M53" s="3">
        <v>42991</v>
      </c>
      <c r="N53" s="2" t="s">
        <v>36</v>
      </c>
      <c r="O53" s="2" t="s">
        <v>45</v>
      </c>
    </row>
    <row r="54" spans="1:15" ht="28.5" x14ac:dyDescent="0.45">
      <c r="A54" s="2" t="s">
        <v>132</v>
      </c>
      <c r="B54" s="2" t="s">
        <v>133</v>
      </c>
      <c r="C54" s="2" t="s">
        <v>2</v>
      </c>
      <c r="D54" s="2" t="s">
        <v>21</v>
      </c>
      <c r="E54" s="2">
        <v>55.397081</v>
      </c>
      <c r="F54" s="2">
        <v>10.395973</v>
      </c>
      <c r="G54" s="5">
        <v>15000000</v>
      </c>
      <c r="H54" s="10">
        <v>1280</v>
      </c>
      <c r="I54" s="8">
        <v>0.7</v>
      </c>
      <c r="J54" s="2" t="s">
        <v>127</v>
      </c>
      <c r="K54" s="2" t="s">
        <v>128</v>
      </c>
      <c r="L54" s="2" t="s">
        <v>129</v>
      </c>
      <c r="M54" s="3">
        <v>42996</v>
      </c>
      <c r="N54" s="2" t="s">
        <v>36</v>
      </c>
      <c r="O54" s="2" t="s">
        <v>45</v>
      </c>
    </row>
    <row r="55" spans="1:15" ht="28.5" x14ac:dyDescent="0.45">
      <c r="A55" s="2" t="s">
        <v>134</v>
      </c>
      <c r="B55" s="2" t="s">
        <v>133</v>
      </c>
      <c r="C55" s="2" t="s">
        <v>2</v>
      </c>
      <c r="D55" s="2" t="s">
        <v>135</v>
      </c>
      <c r="E55" s="2">
        <v>55.709974000000003</v>
      </c>
      <c r="F55" s="2">
        <v>9.4616220000000002</v>
      </c>
      <c r="G55" s="5">
        <v>25000000</v>
      </c>
      <c r="H55" s="10">
        <v>1145</v>
      </c>
      <c r="I55" s="8">
        <v>0.9</v>
      </c>
      <c r="J55" s="2" t="s">
        <v>127</v>
      </c>
      <c r="K55" s="2" t="s">
        <v>128</v>
      </c>
      <c r="L55" s="2" t="s">
        <v>129</v>
      </c>
      <c r="M55" s="3">
        <v>43001</v>
      </c>
      <c r="N55" s="2" t="s">
        <v>25</v>
      </c>
      <c r="O55" s="2" t="s">
        <v>45</v>
      </c>
    </row>
    <row r="56" spans="1:15" ht="28.5" x14ac:dyDescent="0.45">
      <c r="A56" s="2" t="s">
        <v>136</v>
      </c>
      <c r="B56" s="2" t="s">
        <v>133</v>
      </c>
      <c r="C56" s="2" t="s">
        <v>2</v>
      </c>
      <c r="D56" s="2" t="s">
        <v>97</v>
      </c>
      <c r="E56" s="2">
        <v>55.200524999999999</v>
      </c>
      <c r="F56" s="2">
        <v>8.7770810000000008</v>
      </c>
      <c r="G56" s="5">
        <v>500000</v>
      </c>
      <c r="H56" s="10">
        <v>980</v>
      </c>
      <c r="I56" s="8">
        <v>2.2999999999999998</v>
      </c>
      <c r="J56" s="2" t="s">
        <v>127</v>
      </c>
      <c r="K56" s="2" t="s">
        <v>128</v>
      </c>
      <c r="L56" s="2" t="s">
        <v>129</v>
      </c>
      <c r="M56" s="3">
        <v>43006</v>
      </c>
      <c r="N56" s="2" t="s">
        <v>36</v>
      </c>
      <c r="O56" s="2" t="s">
        <v>45</v>
      </c>
    </row>
    <row r="57" spans="1:15" ht="28.5" x14ac:dyDescent="0.45">
      <c r="A57" s="2" t="s">
        <v>137</v>
      </c>
      <c r="B57" s="2" t="s">
        <v>138</v>
      </c>
      <c r="C57" s="2" t="s">
        <v>2</v>
      </c>
      <c r="D57" s="2" t="s">
        <v>21</v>
      </c>
      <c r="E57" s="2">
        <v>55.652853</v>
      </c>
      <c r="F57" s="2">
        <v>12.091578</v>
      </c>
      <c r="G57" s="5">
        <v>500000</v>
      </c>
      <c r="H57" s="10">
        <v>570</v>
      </c>
      <c r="I57" s="8">
        <v>2</v>
      </c>
      <c r="J57" s="2" t="s">
        <v>127</v>
      </c>
      <c r="K57" s="2" t="s">
        <v>128</v>
      </c>
      <c r="L57" s="2" t="s">
        <v>129</v>
      </c>
      <c r="M57" s="3">
        <v>43011</v>
      </c>
      <c r="N57" s="2" t="s">
        <v>36</v>
      </c>
      <c r="O57" s="2" t="s">
        <v>45</v>
      </c>
    </row>
    <row r="58" spans="1:15" ht="28.5" x14ac:dyDescent="0.45">
      <c r="A58" s="2" t="s">
        <v>139</v>
      </c>
      <c r="B58" s="2" t="s">
        <v>126</v>
      </c>
      <c r="C58" s="2" t="s">
        <v>2</v>
      </c>
      <c r="D58" s="2" t="s">
        <v>21</v>
      </c>
      <c r="E58" s="2">
        <v>56.033245000000001</v>
      </c>
      <c r="F58" s="2">
        <v>12.614037</v>
      </c>
      <c r="G58" s="5">
        <v>400000</v>
      </c>
      <c r="H58" s="10">
        <v>550</v>
      </c>
      <c r="I58" s="8">
        <v>1.8</v>
      </c>
      <c r="J58" s="2" t="s">
        <v>127</v>
      </c>
      <c r="K58" s="2" t="s">
        <v>128</v>
      </c>
      <c r="L58" s="2" t="s">
        <v>129</v>
      </c>
      <c r="M58" s="3">
        <v>43016</v>
      </c>
      <c r="N58" s="2" t="s">
        <v>25</v>
      </c>
      <c r="O58" s="2" t="s">
        <v>45</v>
      </c>
    </row>
    <row r="59" spans="1:15" ht="28.5" x14ac:dyDescent="0.45">
      <c r="A59" s="2" t="s">
        <v>140</v>
      </c>
      <c r="B59" s="2" t="s">
        <v>141</v>
      </c>
      <c r="C59" s="2" t="s">
        <v>2</v>
      </c>
      <c r="D59" s="2" t="s">
        <v>21</v>
      </c>
      <c r="E59" s="2">
        <v>57.033360999999999</v>
      </c>
      <c r="F59" s="2">
        <v>9.9200940000000006</v>
      </c>
      <c r="G59" s="5">
        <v>300000</v>
      </c>
      <c r="H59" s="10">
        <v>345</v>
      </c>
      <c r="I59" s="8">
        <v>1.6</v>
      </c>
      <c r="J59" s="2" t="s">
        <v>127</v>
      </c>
      <c r="K59" s="2" t="s">
        <v>128</v>
      </c>
      <c r="L59" s="2" t="s">
        <v>129</v>
      </c>
      <c r="M59" s="3">
        <v>43021</v>
      </c>
      <c r="N59" s="2" t="s">
        <v>36</v>
      </c>
      <c r="O59" s="2" t="s">
        <v>45</v>
      </c>
    </row>
    <row r="60" spans="1:15" ht="28.5" x14ac:dyDescent="0.45">
      <c r="A60" s="2" t="s">
        <v>142</v>
      </c>
      <c r="B60" s="2" t="s">
        <v>131</v>
      </c>
      <c r="C60" s="2" t="s">
        <v>2</v>
      </c>
      <c r="D60" s="2" t="s">
        <v>143</v>
      </c>
      <c r="E60" s="2">
        <v>56.161242999999999</v>
      </c>
      <c r="F60" s="2">
        <v>10.224461</v>
      </c>
      <c r="G60" s="5">
        <v>100000</v>
      </c>
      <c r="H60" s="10">
        <v>360</v>
      </c>
      <c r="I60" s="8">
        <v>1.4</v>
      </c>
      <c r="J60" s="2" t="s">
        <v>127</v>
      </c>
      <c r="K60" s="2" t="s">
        <v>128</v>
      </c>
      <c r="L60" s="2" t="s">
        <v>129</v>
      </c>
      <c r="M60" s="3">
        <v>43026</v>
      </c>
      <c r="N60" s="2" t="s">
        <v>144</v>
      </c>
      <c r="O60" s="2" t="s">
        <v>45</v>
      </c>
    </row>
    <row r="61" spans="1:15" ht="28.5" x14ac:dyDescent="0.45">
      <c r="A61" s="2" t="s">
        <v>145</v>
      </c>
      <c r="B61" s="2" t="s">
        <v>126</v>
      </c>
      <c r="C61" s="2" t="s">
        <v>2</v>
      </c>
      <c r="D61" s="2" t="s">
        <v>146</v>
      </c>
      <c r="E61" s="2">
        <v>55.683798000000003</v>
      </c>
      <c r="F61" s="2">
        <v>12.572936</v>
      </c>
      <c r="G61" s="5">
        <v>4000000</v>
      </c>
      <c r="H61" s="10">
        <v>770</v>
      </c>
      <c r="I61" s="8">
        <v>0.7</v>
      </c>
      <c r="J61" s="2" t="s">
        <v>127</v>
      </c>
      <c r="K61" s="2" t="s">
        <v>128</v>
      </c>
      <c r="L61" s="2" t="s">
        <v>129</v>
      </c>
      <c r="M61" s="3">
        <v>43031</v>
      </c>
      <c r="N61" s="2" t="s">
        <v>25</v>
      </c>
      <c r="O61" s="2" t="s">
        <v>45</v>
      </c>
    </row>
    <row r="62" spans="1:15" ht="28.5" x14ac:dyDescent="0.45">
      <c r="A62" s="2" t="s">
        <v>147</v>
      </c>
      <c r="B62" s="2" t="s">
        <v>147</v>
      </c>
      <c r="C62" s="2" t="s">
        <v>4</v>
      </c>
      <c r="D62" s="2" t="s">
        <v>21</v>
      </c>
      <c r="E62" s="2">
        <v>52.520007999999997</v>
      </c>
      <c r="F62" s="2">
        <v>13.404954</v>
      </c>
      <c r="G62" s="5">
        <v>13500000</v>
      </c>
      <c r="H62" s="10">
        <v>1390</v>
      </c>
      <c r="I62" s="8">
        <v>0.9</v>
      </c>
      <c r="J62" s="2" t="s">
        <v>22</v>
      </c>
      <c r="K62" s="2" t="s">
        <v>128</v>
      </c>
      <c r="L62" s="2" t="s">
        <v>91</v>
      </c>
      <c r="M62" s="3">
        <v>43036</v>
      </c>
      <c r="N62" s="2" t="s">
        <v>25</v>
      </c>
      <c r="O62" s="2" t="s">
        <v>148</v>
      </c>
    </row>
    <row r="63" spans="1:15" x14ac:dyDescent="0.45">
      <c r="A63" s="2" t="s">
        <v>149</v>
      </c>
      <c r="B63" s="2" t="s">
        <v>150</v>
      </c>
      <c r="C63" s="2" t="s">
        <v>4</v>
      </c>
      <c r="D63" s="2" t="s">
        <v>21</v>
      </c>
      <c r="E63" s="2">
        <v>48.137152</v>
      </c>
      <c r="F63" s="2">
        <v>11.576123000000001</v>
      </c>
      <c r="G63" s="5">
        <v>10000000</v>
      </c>
      <c r="H63" s="10">
        <v>340</v>
      </c>
      <c r="I63" s="8">
        <v>2.5</v>
      </c>
      <c r="J63" s="2" t="s">
        <v>22</v>
      </c>
      <c r="K63" s="2" t="s">
        <v>128</v>
      </c>
      <c r="L63" s="2" t="s">
        <v>91</v>
      </c>
      <c r="M63" s="3">
        <v>43041</v>
      </c>
      <c r="N63" s="2" t="s">
        <v>25</v>
      </c>
      <c r="O63" s="2" t="s">
        <v>45</v>
      </c>
    </row>
    <row r="64" spans="1:15" x14ac:dyDescent="0.45">
      <c r="A64" s="2" t="s">
        <v>151</v>
      </c>
      <c r="B64" s="2" t="s">
        <v>152</v>
      </c>
      <c r="C64" s="2" t="s">
        <v>4</v>
      </c>
      <c r="D64" s="2" t="s">
        <v>21</v>
      </c>
      <c r="E64" s="2">
        <v>50.110922000000002</v>
      </c>
      <c r="F64" s="2">
        <v>8.6821269999999995</v>
      </c>
      <c r="G64" s="5">
        <v>7000000</v>
      </c>
      <c r="H64" s="10">
        <v>330</v>
      </c>
      <c r="I64" s="8">
        <v>2.2000000000000002</v>
      </c>
      <c r="J64" s="2" t="s">
        <v>22</v>
      </c>
      <c r="K64" s="2" t="s">
        <v>128</v>
      </c>
      <c r="L64" s="2" t="s">
        <v>91</v>
      </c>
      <c r="M64" s="3">
        <v>43046</v>
      </c>
      <c r="N64" s="2" t="s">
        <v>33</v>
      </c>
      <c r="O64" s="2" t="s">
        <v>45</v>
      </c>
    </row>
    <row r="65" spans="1:15" ht="28.5" x14ac:dyDescent="0.45">
      <c r="A65" s="2" t="s">
        <v>153</v>
      </c>
      <c r="B65" s="2" t="s">
        <v>154</v>
      </c>
      <c r="C65" s="2" t="s">
        <v>4</v>
      </c>
      <c r="D65" s="2" t="s">
        <v>21</v>
      </c>
      <c r="E65" s="2">
        <v>50.936661999999998</v>
      </c>
      <c r="F65" s="2">
        <v>6.9599549999999999</v>
      </c>
      <c r="G65" s="5">
        <v>5000000</v>
      </c>
      <c r="H65" s="10">
        <v>240</v>
      </c>
      <c r="I65" s="8">
        <v>2.4</v>
      </c>
      <c r="J65" s="2" t="s">
        <v>22</v>
      </c>
      <c r="K65" s="2" t="s">
        <v>128</v>
      </c>
      <c r="L65" s="2" t="s">
        <v>91</v>
      </c>
      <c r="M65" s="3">
        <v>43051</v>
      </c>
      <c r="N65" s="2" t="s">
        <v>36</v>
      </c>
      <c r="O65" s="2" t="s">
        <v>45</v>
      </c>
    </row>
    <row r="66" spans="1:15" x14ac:dyDescent="0.45">
      <c r="A66" s="2" t="s">
        <v>155</v>
      </c>
      <c r="B66" s="2" t="s">
        <v>155</v>
      </c>
      <c r="C66" s="2" t="s">
        <v>4</v>
      </c>
      <c r="D66" s="2" t="s">
        <v>21</v>
      </c>
      <c r="E66" s="2">
        <v>53.550277999999999</v>
      </c>
      <c r="F66" s="2">
        <v>9.9936810000000005</v>
      </c>
      <c r="G66" s="5">
        <v>5000000</v>
      </c>
      <c r="H66" s="10">
        <v>405</v>
      </c>
      <c r="I66" s="8">
        <v>2</v>
      </c>
      <c r="J66" s="2" t="s">
        <v>22</v>
      </c>
      <c r="K66" s="2" t="s">
        <v>128</v>
      </c>
      <c r="L66" s="2" t="s">
        <v>91</v>
      </c>
      <c r="M66" s="3">
        <v>43056</v>
      </c>
      <c r="N66" s="2" t="s">
        <v>25</v>
      </c>
      <c r="O66" s="2" t="s">
        <v>45</v>
      </c>
    </row>
    <row r="67" spans="1:15" x14ac:dyDescent="0.45">
      <c r="A67" s="2" t="s">
        <v>156</v>
      </c>
      <c r="B67" s="2" t="s">
        <v>157</v>
      </c>
      <c r="C67" s="2" t="s">
        <v>4</v>
      </c>
      <c r="D67" s="2" t="s">
        <v>21</v>
      </c>
      <c r="E67" s="2">
        <v>51.051005000000004</v>
      </c>
      <c r="F67" s="2">
        <v>13.737234000000001</v>
      </c>
      <c r="G67" s="5">
        <v>3000000</v>
      </c>
      <c r="H67" s="10">
        <v>1205</v>
      </c>
      <c r="I67" s="8">
        <v>2</v>
      </c>
      <c r="J67" s="2" t="s">
        <v>22</v>
      </c>
      <c r="K67" s="2" t="s">
        <v>128</v>
      </c>
      <c r="L67" s="2" t="s">
        <v>91</v>
      </c>
      <c r="M67" s="3">
        <v>43061</v>
      </c>
      <c r="N67" s="2" t="s">
        <v>36</v>
      </c>
      <c r="O67" s="2" t="s">
        <v>45</v>
      </c>
    </row>
    <row r="68" spans="1:15" ht="28.5" x14ac:dyDescent="0.45">
      <c r="A68" s="2" t="s">
        <v>158</v>
      </c>
      <c r="B68" s="2" t="s">
        <v>159</v>
      </c>
      <c r="C68" s="2" t="s">
        <v>4</v>
      </c>
      <c r="D68" s="2" t="s">
        <v>21</v>
      </c>
      <c r="E68" s="2">
        <v>49.405154000000003</v>
      </c>
      <c r="F68" s="2">
        <v>8.6910380000000007</v>
      </c>
      <c r="G68" s="5">
        <v>2000000</v>
      </c>
      <c r="H68" s="10">
        <v>880</v>
      </c>
      <c r="I68" s="8">
        <v>2</v>
      </c>
      <c r="J68" s="2" t="s">
        <v>22</v>
      </c>
      <c r="K68" s="2" t="s">
        <v>128</v>
      </c>
      <c r="L68" s="2" t="s">
        <v>91</v>
      </c>
      <c r="M68" s="3">
        <v>43066</v>
      </c>
      <c r="N68" s="2" t="s">
        <v>25</v>
      </c>
      <c r="O68" s="2" t="s">
        <v>45</v>
      </c>
    </row>
    <row r="69" spans="1:15" x14ac:dyDescent="0.45">
      <c r="A69" s="2" t="s">
        <v>160</v>
      </c>
      <c r="B69" s="2" t="s">
        <v>150</v>
      </c>
      <c r="C69" s="2" t="s">
        <v>4</v>
      </c>
      <c r="D69" s="2" t="s">
        <v>97</v>
      </c>
      <c r="E69" s="2">
        <v>49.443589000000003</v>
      </c>
      <c r="F69" s="2">
        <v>10.090444</v>
      </c>
      <c r="G69" s="5">
        <v>1000000</v>
      </c>
      <c r="H69" s="10">
        <v>1940</v>
      </c>
      <c r="I69" s="8">
        <v>2</v>
      </c>
      <c r="J69" s="2" t="s">
        <v>22</v>
      </c>
      <c r="K69" s="2" t="s">
        <v>128</v>
      </c>
      <c r="L69" s="2" t="s">
        <v>91</v>
      </c>
      <c r="M69" s="3">
        <v>43071</v>
      </c>
      <c r="N69" s="2" t="s">
        <v>36</v>
      </c>
      <c r="O69" s="2" t="s">
        <v>45</v>
      </c>
    </row>
    <row r="70" spans="1:15" x14ac:dyDescent="0.45">
      <c r="A70" s="2" t="s">
        <v>161</v>
      </c>
      <c r="B70" s="2" t="s">
        <v>150</v>
      </c>
      <c r="C70" s="2" t="s">
        <v>4</v>
      </c>
      <c r="D70" s="2" t="s">
        <v>162</v>
      </c>
      <c r="E70" s="2">
        <v>47.557777999999999</v>
      </c>
      <c r="F70" s="2">
        <v>10.748611</v>
      </c>
      <c r="G70" s="5">
        <v>15000000</v>
      </c>
      <c r="H70" s="10">
        <v>2450</v>
      </c>
      <c r="I70" s="8">
        <v>2</v>
      </c>
      <c r="J70" s="2" t="s">
        <v>22</v>
      </c>
      <c r="K70" s="2" t="s">
        <v>128</v>
      </c>
      <c r="L70" s="2" t="s">
        <v>91</v>
      </c>
      <c r="M70" s="3">
        <v>43076</v>
      </c>
      <c r="N70" s="2" t="s">
        <v>25</v>
      </c>
      <c r="O70" s="2" t="s">
        <v>45</v>
      </c>
    </row>
    <row r="71" spans="1:15" ht="28.5" x14ac:dyDescent="0.45">
      <c r="A71" s="2" t="s">
        <v>163</v>
      </c>
      <c r="B71" s="2" t="s">
        <v>159</v>
      </c>
      <c r="C71" s="2" t="s">
        <v>4</v>
      </c>
      <c r="D71" s="2" t="s">
        <v>9</v>
      </c>
      <c r="E71" s="2">
        <v>48.180233000000001</v>
      </c>
      <c r="F71" s="2">
        <v>8.322533</v>
      </c>
      <c r="G71" s="5">
        <v>5000000</v>
      </c>
      <c r="H71" s="10">
        <v>1180</v>
      </c>
      <c r="I71" s="8">
        <v>2</v>
      </c>
      <c r="J71" s="2" t="s">
        <v>22</v>
      </c>
      <c r="K71" s="2" t="s">
        <v>128</v>
      </c>
      <c r="L71" s="2" t="s">
        <v>91</v>
      </c>
      <c r="M71" s="3">
        <v>43081</v>
      </c>
      <c r="N71" s="2" t="s">
        <v>25</v>
      </c>
      <c r="O71" s="2" t="s">
        <v>45</v>
      </c>
    </row>
    <row r="72" spans="1:15" ht="42.75" x14ac:dyDescent="0.45">
      <c r="A72" s="2" t="s">
        <v>164</v>
      </c>
      <c r="B72" s="2" t="s">
        <v>164</v>
      </c>
      <c r="C72" s="2" t="s">
        <v>165</v>
      </c>
      <c r="D72" s="2" t="s">
        <v>21</v>
      </c>
      <c r="E72" s="2">
        <v>45.437078</v>
      </c>
      <c r="F72" s="2">
        <v>7.4264349999999997</v>
      </c>
      <c r="G72" s="5">
        <v>3000000</v>
      </c>
      <c r="H72" s="10">
        <v>750</v>
      </c>
      <c r="I72" s="8">
        <v>2.1</v>
      </c>
      <c r="J72" s="2" t="s">
        <v>22</v>
      </c>
      <c r="K72" s="2" t="s">
        <v>23</v>
      </c>
      <c r="L72" s="2" t="s">
        <v>166</v>
      </c>
      <c r="M72" s="3">
        <v>43086</v>
      </c>
      <c r="N72" s="2" t="s">
        <v>167</v>
      </c>
      <c r="O72" s="2" t="s">
        <v>45</v>
      </c>
    </row>
    <row r="73" spans="1:15" ht="42.75" x14ac:dyDescent="0.45">
      <c r="A73" s="2" t="s">
        <v>168</v>
      </c>
      <c r="B73" s="2" t="s">
        <v>164</v>
      </c>
      <c r="C73" s="2" t="s">
        <v>165</v>
      </c>
      <c r="D73" s="2" t="s">
        <v>169</v>
      </c>
      <c r="E73" s="2">
        <v>45.437078</v>
      </c>
      <c r="F73" s="2">
        <v>7.4264349999999997</v>
      </c>
      <c r="G73" s="5">
        <v>3000000</v>
      </c>
      <c r="H73" s="10">
        <v>340</v>
      </c>
      <c r="I73" s="8">
        <v>1.7</v>
      </c>
      <c r="J73" s="2" t="s">
        <v>22</v>
      </c>
      <c r="K73" s="2" t="s">
        <v>23</v>
      </c>
      <c r="L73" s="2" t="s">
        <v>166</v>
      </c>
      <c r="M73" s="3">
        <v>43091</v>
      </c>
      <c r="N73" s="2" t="s">
        <v>167</v>
      </c>
      <c r="O73" s="2" t="s">
        <v>45</v>
      </c>
    </row>
    <row r="74" spans="1:15" ht="42.75" x14ac:dyDescent="0.45">
      <c r="A74" s="2" t="s">
        <v>170</v>
      </c>
      <c r="B74" s="2" t="s">
        <v>164</v>
      </c>
      <c r="C74" s="2" t="s">
        <v>165</v>
      </c>
      <c r="D74" s="2" t="s">
        <v>171</v>
      </c>
      <c r="E74" s="2">
        <v>45.437078</v>
      </c>
      <c r="F74" s="2">
        <v>7.4264349999999997</v>
      </c>
      <c r="G74" s="5">
        <v>2000000</v>
      </c>
      <c r="H74" s="10">
        <v>270</v>
      </c>
      <c r="I74" s="8">
        <v>3.5</v>
      </c>
      <c r="J74" s="2" t="s">
        <v>22</v>
      </c>
      <c r="K74" s="2" t="s">
        <v>23</v>
      </c>
      <c r="L74" s="2" t="s">
        <v>166</v>
      </c>
      <c r="M74" s="3">
        <v>43096</v>
      </c>
      <c r="N74" s="2" t="s">
        <v>167</v>
      </c>
      <c r="O74" s="2" t="s">
        <v>45</v>
      </c>
    </row>
    <row r="75" spans="1:15" ht="42.75" x14ac:dyDescent="0.45">
      <c r="A75" s="2" t="s">
        <v>172</v>
      </c>
      <c r="B75" s="2" t="s">
        <v>164</v>
      </c>
      <c r="C75" s="2" t="s">
        <v>165</v>
      </c>
      <c r="D75" s="2" t="s">
        <v>173</v>
      </c>
      <c r="E75" s="2">
        <v>45.437078</v>
      </c>
      <c r="F75" s="2">
        <v>7.4264349999999997</v>
      </c>
      <c r="G75" s="5">
        <v>1000000</v>
      </c>
      <c r="H75" s="10">
        <v>240</v>
      </c>
      <c r="I75" s="8">
        <v>2.7</v>
      </c>
      <c r="J75" s="2" t="s">
        <v>22</v>
      </c>
      <c r="K75" s="2" t="s">
        <v>23</v>
      </c>
      <c r="L75" s="2" t="s">
        <v>166</v>
      </c>
      <c r="M75" s="3">
        <v>43101</v>
      </c>
      <c r="N75" s="2" t="s">
        <v>36</v>
      </c>
      <c r="O75" s="2" t="s">
        <v>45</v>
      </c>
    </row>
    <row r="76" spans="1:15" ht="42.75" x14ac:dyDescent="0.45">
      <c r="A76" s="2" t="s">
        <v>174</v>
      </c>
      <c r="B76" s="2" t="s">
        <v>164</v>
      </c>
      <c r="C76" s="2" t="s">
        <v>165</v>
      </c>
      <c r="D76" s="2" t="s">
        <v>143</v>
      </c>
      <c r="E76" s="2">
        <v>45.437078</v>
      </c>
      <c r="F76" s="2">
        <v>7.4264349999999997</v>
      </c>
      <c r="G76" s="5">
        <v>500000</v>
      </c>
      <c r="H76" s="10">
        <v>340</v>
      </c>
      <c r="I76" s="8">
        <v>3.7</v>
      </c>
      <c r="J76" s="2" t="s">
        <v>22</v>
      </c>
      <c r="K76" s="2" t="s">
        <v>23</v>
      </c>
      <c r="L76" s="2" t="s">
        <v>166</v>
      </c>
      <c r="M76" s="3">
        <v>43106</v>
      </c>
      <c r="N76" s="2" t="s">
        <v>144</v>
      </c>
      <c r="O76" s="2" t="s">
        <v>45</v>
      </c>
    </row>
    <row r="77" spans="1:15" ht="42.75" x14ac:dyDescent="0.45">
      <c r="A77" s="2" t="s">
        <v>175</v>
      </c>
      <c r="B77" s="2" t="s">
        <v>164</v>
      </c>
      <c r="C77" s="2" t="s">
        <v>165</v>
      </c>
      <c r="D77" s="2" t="s">
        <v>176</v>
      </c>
      <c r="E77" s="2">
        <v>45.437078</v>
      </c>
      <c r="F77" s="2">
        <v>7.4264349999999997</v>
      </c>
      <c r="G77" s="5">
        <v>300000</v>
      </c>
      <c r="H77" s="10">
        <v>2005</v>
      </c>
      <c r="I77" s="8">
        <v>4.8</v>
      </c>
      <c r="J77" s="2" t="s">
        <v>22</v>
      </c>
      <c r="K77" s="2" t="s">
        <v>23</v>
      </c>
      <c r="L77" s="2" t="s">
        <v>166</v>
      </c>
      <c r="M77" s="3">
        <v>43111</v>
      </c>
      <c r="N77" s="2" t="s">
        <v>144</v>
      </c>
      <c r="O77" s="2" t="s">
        <v>45</v>
      </c>
    </row>
    <row r="78" spans="1:15" ht="42.75" x14ac:dyDescent="0.45">
      <c r="A78" s="2" t="s">
        <v>177</v>
      </c>
      <c r="B78" s="2" t="s">
        <v>164</v>
      </c>
      <c r="C78" s="2" t="s">
        <v>165</v>
      </c>
      <c r="D78" s="2" t="s">
        <v>143</v>
      </c>
      <c r="E78" s="2">
        <v>45.437078</v>
      </c>
      <c r="F78" s="2">
        <v>7.4264349999999997</v>
      </c>
      <c r="G78" s="5">
        <v>200000</v>
      </c>
      <c r="H78" s="10">
        <v>1560</v>
      </c>
      <c r="I78" s="8">
        <v>5.4</v>
      </c>
      <c r="J78" s="2" t="s">
        <v>22</v>
      </c>
      <c r="K78" s="2" t="s">
        <v>23</v>
      </c>
      <c r="L78" s="2" t="s">
        <v>166</v>
      </c>
      <c r="M78" s="3">
        <v>43116</v>
      </c>
      <c r="N78" s="2" t="s">
        <v>144</v>
      </c>
      <c r="O78" s="2" t="s">
        <v>45</v>
      </c>
    </row>
    <row r="79" spans="1:15" ht="42.75" x14ac:dyDescent="0.45">
      <c r="A79" s="2" t="s">
        <v>178</v>
      </c>
      <c r="B79" s="2" t="s">
        <v>164</v>
      </c>
      <c r="C79" s="2" t="s">
        <v>165</v>
      </c>
      <c r="D79" s="2" t="s">
        <v>143</v>
      </c>
      <c r="E79" s="2">
        <v>45.437078</v>
      </c>
      <c r="F79" s="2">
        <v>7.4264349999999997</v>
      </c>
      <c r="G79" s="5">
        <v>100000</v>
      </c>
      <c r="H79" s="10">
        <v>560</v>
      </c>
      <c r="I79" s="8">
        <v>5.0999999999999996</v>
      </c>
      <c r="J79" s="2" t="s">
        <v>22</v>
      </c>
      <c r="K79" s="2" t="s">
        <v>23</v>
      </c>
      <c r="L79" s="2" t="s">
        <v>166</v>
      </c>
      <c r="M79" s="3">
        <v>43121</v>
      </c>
      <c r="N79" s="2" t="s">
        <v>144</v>
      </c>
      <c r="O79" s="2" t="s">
        <v>45</v>
      </c>
    </row>
    <row r="80" spans="1:15" ht="42.75" x14ac:dyDescent="0.45">
      <c r="A80" s="2" t="s">
        <v>179</v>
      </c>
      <c r="B80" s="2" t="s">
        <v>164</v>
      </c>
      <c r="C80" s="2" t="s">
        <v>165</v>
      </c>
      <c r="D80" s="2" t="s">
        <v>180</v>
      </c>
      <c r="E80" s="2">
        <v>45.437078</v>
      </c>
      <c r="F80" s="2">
        <v>7.4264349999999997</v>
      </c>
      <c r="G80" s="5">
        <v>100000</v>
      </c>
      <c r="H80" s="10">
        <v>1425</v>
      </c>
      <c r="I80" s="8">
        <v>3.3</v>
      </c>
      <c r="J80" s="2" t="s">
        <v>22</v>
      </c>
      <c r="K80" s="2" t="s">
        <v>23</v>
      </c>
      <c r="L80" s="2" t="s">
        <v>166</v>
      </c>
      <c r="M80" s="3">
        <v>43126</v>
      </c>
      <c r="N80" s="2" t="s">
        <v>167</v>
      </c>
      <c r="O80" s="2" t="s">
        <v>45</v>
      </c>
    </row>
    <row r="81" spans="1:15" ht="42.75" x14ac:dyDescent="0.45">
      <c r="A81" s="2" t="s">
        <v>181</v>
      </c>
      <c r="B81" s="2" t="s">
        <v>164</v>
      </c>
      <c r="C81" s="2" t="s">
        <v>165</v>
      </c>
      <c r="D81" s="2" t="s">
        <v>182</v>
      </c>
      <c r="E81" s="2">
        <v>45.437078</v>
      </c>
      <c r="F81" s="2">
        <v>7.4264349999999997</v>
      </c>
      <c r="G81" s="5">
        <v>50000</v>
      </c>
      <c r="H81" s="10">
        <v>450</v>
      </c>
      <c r="I81" s="8">
        <v>3.8</v>
      </c>
      <c r="J81" s="2" t="s">
        <v>22</v>
      </c>
      <c r="K81" s="2" t="s">
        <v>23</v>
      </c>
      <c r="L81" s="2" t="s">
        <v>166</v>
      </c>
      <c r="M81" s="3">
        <v>43131</v>
      </c>
      <c r="N81" s="2" t="s">
        <v>183</v>
      </c>
      <c r="O81" s="2" t="s">
        <v>45</v>
      </c>
    </row>
    <row r="82" spans="1:15" ht="28.5" x14ac:dyDescent="0.45">
      <c r="A82" s="2" t="s">
        <v>184</v>
      </c>
      <c r="B82" s="2" t="s">
        <v>185</v>
      </c>
      <c r="C82" s="2" t="s">
        <v>186</v>
      </c>
      <c r="D82" s="2" t="s">
        <v>21</v>
      </c>
      <c r="E82" s="2">
        <v>55.755795999999997</v>
      </c>
      <c r="F82" s="2">
        <v>37.617314999999998</v>
      </c>
      <c r="G82" s="5">
        <v>12500000</v>
      </c>
      <c r="H82" s="10">
        <v>760</v>
      </c>
      <c r="I82" s="8">
        <v>1.3</v>
      </c>
      <c r="J82" s="2" t="s">
        <v>187</v>
      </c>
      <c r="K82" s="2" t="s">
        <v>188</v>
      </c>
      <c r="L82" s="2" t="s">
        <v>189</v>
      </c>
      <c r="M82" s="3">
        <v>43136</v>
      </c>
      <c r="N82" s="2" t="s">
        <v>25</v>
      </c>
      <c r="O82" s="2" t="s">
        <v>37</v>
      </c>
    </row>
    <row r="83" spans="1:15" ht="28.5" x14ac:dyDescent="0.45">
      <c r="A83" s="2" t="s">
        <v>190</v>
      </c>
      <c r="B83" s="2" t="s">
        <v>191</v>
      </c>
      <c r="C83" s="2" t="s">
        <v>186</v>
      </c>
      <c r="D83" s="2" t="s">
        <v>21</v>
      </c>
      <c r="E83" s="2">
        <v>59.934083000000001</v>
      </c>
      <c r="F83" s="2">
        <v>30.335284999999999</v>
      </c>
      <c r="G83" s="5">
        <v>8000000</v>
      </c>
      <c r="H83" s="10">
        <v>360</v>
      </c>
      <c r="I83" s="8">
        <v>1.2</v>
      </c>
      <c r="J83" s="2" t="s">
        <v>187</v>
      </c>
      <c r="K83" s="2" t="s">
        <v>188</v>
      </c>
      <c r="L83" s="2" t="s">
        <v>189</v>
      </c>
      <c r="M83" s="3">
        <v>43141</v>
      </c>
      <c r="N83" s="2" t="s">
        <v>25</v>
      </c>
      <c r="O83" s="2" t="s">
        <v>37</v>
      </c>
    </row>
    <row r="84" spans="1:15" ht="28.5" x14ac:dyDescent="0.45">
      <c r="A84" s="2" t="s">
        <v>192</v>
      </c>
      <c r="B84" s="2" t="s">
        <v>193</v>
      </c>
      <c r="C84" s="2" t="s">
        <v>186</v>
      </c>
      <c r="D84" s="2" t="s">
        <v>21</v>
      </c>
      <c r="E84" s="2">
        <v>43.565133000000003</v>
      </c>
      <c r="F84" s="2">
        <v>39.60304</v>
      </c>
      <c r="G84" s="5">
        <v>3000000</v>
      </c>
      <c r="H84" s="10">
        <v>1005</v>
      </c>
      <c r="I84" s="8">
        <v>0.7</v>
      </c>
      <c r="J84" s="2" t="s">
        <v>187</v>
      </c>
      <c r="K84" s="2" t="s">
        <v>188</v>
      </c>
      <c r="L84" s="2" t="s">
        <v>189</v>
      </c>
      <c r="M84" s="3">
        <v>43146</v>
      </c>
      <c r="N84" s="2" t="s">
        <v>25</v>
      </c>
      <c r="O84" s="2" t="s">
        <v>37</v>
      </c>
    </row>
    <row r="85" spans="1:15" ht="28.5" x14ac:dyDescent="0.45">
      <c r="A85" s="2" t="s">
        <v>194</v>
      </c>
      <c r="B85" s="2" t="s">
        <v>195</v>
      </c>
      <c r="C85" s="2" t="s">
        <v>186</v>
      </c>
      <c r="D85" s="2" t="s">
        <v>21</v>
      </c>
      <c r="E85" s="2">
        <v>55.794722</v>
      </c>
      <c r="F85" s="2">
        <v>49.111389000000003</v>
      </c>
      <c r="G85" s="5">
        <v>2000000</v>
      </c>
      <c r="H85" s="10">
        <v>1560</v>
      </c>
      <c r="I85" s="8">
        <v>1.4</v>
      </c>
      <c r="J85" s="2" t="s">
        <v>187</v>
      </c>
      <c r="K85" s="2" t="s">
        <v>196</v>
      </c>
      <c r="L85" s="2" t="s">
        <v>197</v>
      </c>
      <c r="M85" s="3">
        <v>43151</v>
      </c>
      <c r="N85" s="2" t="s">
        <v>36</v>
      </c>
      <c r="O85" s="2" t="s">
        <v>45</v>
      </c>
    </row>
    <row r="86" spans="1:15" ht="28.5" x14ac:dyDescent="0.45">
      <c r="A86" s="2" t="s">
        <v>198</v>
      </c>
      <c r="B86" s="2" t="s">
        <v>199</v>
      </c>
      <c r="C86" s="2" t="s">
        <v>186</v>
      </c>
      <c r="D86" s="2" t="s">
        <v>21</v>
      </c>
      <c r="E86" s="2">
        <v>43.565133000000003</v>
      </c>
      <c r="F86" s="2">
        <v>131.885929</v>
      </c>
      <c r="G86" s="5">
        <v>1000000</v>
      </c>
      <c r="H86" s="10">
        <v>1550</v>
      </c>
      <c r="I86" s="8">
        <v>3.5</v>
      </c>
      <c r="J86" s="2" t="s">
        <v>187</v>
      </c>
      <c r="K86" s="2" t="s">
        <v>188</v>
      </c>
      <c r="L86" s="2" t="s">
        <v>189</v>
      </c>
      <c r="M86" s="3">
        <v>43156</v>
      </c>
      <c r="N86" s="2" t="s">
        <v>25</v>
      </c>
      <c r="O86" s="2" t="s">
        <v>45</v>
      </c>
    </row>
    <row r="87" spans="1:15" ht="28.5" x14ac:dyDescent="0.45">
      <c r="A87" s="2" t="s">
        <v>200</v>
      </c>
      <c r="B87" s="2" t="s">
        <v>201</v>
      </c>
      <c r="C87" s="2" t="s">
        <v>186</v>
      </c>
      <c r="D87" s="2" t="s">
        <v>47</v>
      </c>
      <c r="E87" s="2">
        <v>53.151074000000001</v>
      </c>
      <c r="F87" s="2">
        <v>105.257548</v>
      </c>
      <c r="G87" s="5">
        <v>2500000</v>
      </c>
      <c r="H87" s="10">
        <v>800</v>
      </c>
      <c r="I87" s="8">
        <v>2.8</v>
      </c>
      <c r="J87" s="2" t="s">
        <v>187</v>
      </c>
      <c r="K87" s="2" t="s">
        <v>188</v>
      </c>
      <c r="L87" s="2" t="s">
        <v>189</v>
      </c>
      <c r="M87" s="3">
        <v>43161</v>
      </c>
      <c r="N87" s="2" t="s">
        <v>36</v>
      </c>
      <c r="O87" s="2" t="s">
        <v>45</v>
      </c>
    </row>
    <row r="88" spans="1:15" ht="28.5" x14ac:dyDescent="0.45">
      <c r="A88" s="2" t="s">
        <v>202</v>
      </c>
      <c r="B88" s="2" t="s">
        <v>203</v>
      </c>
      <c r="C88" s="2" t="s">
        <v>186</v>
      </c>
      <c r="D88" s="2" t="s">
        <v>204</v>
      </c>
      <c r="E88" s="2">
        <v>56.021562000000003</v>
      </c>
      <c r="F88" s="2">
        <v>158.624312</v>
      </c>
      <c r="G88" s="5">
        <v>1000000</v>
      </c>
      <c r="H88" s="10">
        <v>1105</v>
      </c>
      <c r="I88" s="8">
        <v>6.1</v>
      </c>
      <c r="J88" s="2" t="s">
        <v>187</v>
      </c>
      <c r="K88" s="2" t="s">
        <v>188</v>
      </c>
      <c r="L88" s="2" t="s">
        <v>189</v>
      </c>
      <c r="M88" s="3">
        <v>43166</v>
      </c>
      <c r="N88" s="2" t="s">
        <v>25</v>
      </c>
      <c r="O88" s="2" t="s">
        <v>205</v>
      </c>
    </row>
    <row r="89" spans="1:15" ht="28.5" x14ac:dyDescent="0.45">
      <c r="A89" s="2" t="s">
        <v>206</v>
      </c>
      <c r="B89" s="2" t="s">
        <v>207</v>
      </c>
      <c r="C89" s="2" t="s">
        <v>186</v>
      </c>
      <c r="D89" s="2" t="s">
        <v>9</v>
      </c>
      <c r="E89" s="2">
        <v>56.021562000000003</v>
      </c>
      <c r="F89" s="2">
        <v>39.624312000000003</v>
      </c>
      <c r="G89" s="5">
        <v>10000000</v>
      </c>
      <c r="H89" s="10">
        <v>1550</v>
      </c>
      <c r="I89" s="8">
        <v>5.8</v>
      </c>
      <c r="J89" s="2" t="s">
        <v>187</v>
      </c>
      <c r="K89" s="2" t="s">
        <v>188</v>
      </c>
      <c r="L89" s="2" t="s">
        <v>189</v>
      </c>
      <c r="M89" s="3">
        <v>43171</v>
      </c>
      <c r="N89" s="2" t="s">
        <v>36</v>
      </c>
      <c r="O89" s="2" t="s">
        <v>45</v>
      </c>
    </row>
    <row r="90" spans="1:15" ht="28.5" x14ac:dyDescent="0.45">
      <c r="A90" s="2" t="s">
        <v>208</v>
      </c>
      <c r="B90" s="2" t="s">
        <v>186</v>
      </c>
      <c r="C90" s="2" t="s">
        <v>186</v>
      </c>
      <c r="D90" s="2" t="s">
        <v>209</v>
      </c>
      <c r="E90" s="2">
        <v>56.021562000000003</v>
      </c>
      <c r="F90" s="2">
        <v>105.624312</v>
      </c>
      <c r="G90" s="5">
        <v>2000000</v>
      </c>
      <c r="H90" s="10">
        <v>760</v>
      </c>
      <c r="I90" s="8">
        <v>3.4</v>
      </c>
      <c r="J90" s="2" t="s">
        <v>187</v>
      </c>
      <c r="K90" s="2" t="s">
        <v>188</v>
      </c>
      <c r="L90" s="2" t="s">
        <v>189</v>
      </c>
      <c r="M90" s="3">
        <v>43176</v>
      </c>
      <c r="N90" s="2" t="s">
        <v>25</v>
      </c>
      <c r="O90" s="2" t="s">
        <v>45</v>
      </c>
    </row>
    <row r="91" spans="1:15" ht="28.5" x14ac:dyDescent="0.45">
      <c r="A91" s="2" t="s">
        <v>210</v>
      </c>
      <c r="B91" s="2" t="s">
        <v>184</v>
      </c>
      <c r="C91" s="2" t="s">
        <v>186</v>
      </c>
      <c r="D91" s="2" t="s">
        <v>211</v>
      </c>
      <c r="E91" s="2">
        <v>55.755795999999997</v>
      </c>
      <c r="F91" s="2">
        <v>37.617314999999998</v>
      </c>
      <c r="G91" s="5">
        <v>2000000</v>
      </c>
      <c r="H91" s="10">
        <v>540</v>
      </c>
      <c r="I91" s="8">
        <v>2.6</v>
      </c>
      <c r="J91" s="2" t="s">
        <v>187</v>
      </c>
      <c r="K91" s="2" t="s">
        <v>188</v>
      </c>
      <c r="L91" s="2" t="s">
        <v>189</v>
      </c>
      <c r="M91" s="3">
        <v>43181</v>
      </c>
      <c r="N91" s="2" t="s">
        <v>144</v>
      </c>
      <c r="O91" s="2" t="s">
        <v>45</v>
      </c>
    </row>
    <row r="92" spans="1:15" ht="42.75" x14ac:dyDescent="0.45">
      <c r="A92" s="2" t="s">
        <v>212</v>
      </c>
      <c r="B92" s="2" t="s">
        <v>213</v>
      </c>
      <c r="C92" s="2" t="s">
        <v>5</v>
      </c>
      <c r="D92" s="2" t="s">
        <v>21</v>
      </c>
      <c r="E92" s="2">
        <v>37.979452000000002</v>
      </c>
      <c r="F92" s="2">
        <v>23.716217</v>
      </c>
      <c r="G92" s="5">
        <v>10000000</v>
      </c>
      <c r="H92" s="10">
        <v>340</v>
      </c>
      <c r="I92" s="8">
        <v>1</v>
      </c>
      <c r="J92" s="2" t="s">
        <v>22</v>
      </c>
      <c r="K92" s="2" t="s">
        <v>214</v>
      </c>
      <c r="L92" s="2" t="s">
        <v>215</v>
      </c>
      <c r="M92" s="3">
        <v>43186</v>
      </c>
      <c r="N92" s="2" t="s">
        <v>25</v>
      </c>
      <c r="O92" s="2" t="s">
        <v>26</v>
      </c>
    </row>
    <row r="93" spans="1:15" x14ac:dyDescent="0.45">
      <c r="A93" s="2" t="s">
        <v>216</v>
      </c>
      <c r="B93" s="2" t="s">
        <v>217</v>
      </c>
      <c r="C93" s="2" t="s">
        <v>5</v>
      </c>
      <c r="D93" s="2" t="s">
        <v>66</v>
      </c>
      <c r="E93" s="2">
        <v>36.423966999999998</v>
      </c>
      <c r="F93" s="2">
        <v>25.444106000000001</v>
      </c>
      <c r="G93" s="5">
        <v>2000000</v>
      </c>
      <c r="H93" s="10">
        <v>560</v>
      </c>
      <c r="I93" s="8">
        <v>0.9</v>
      </c>
      <c r="J93" s="2" t="s">
        <v>22</v>
      </c>
      <c r="K93" s="2" t="s">
        <v>214</v>
      </c>
      <c r="L93" s="2" t="s">
        <v>215</v>
      </c>
      <c r="M93" s="3">
        <v>43191</v>
      </c>
      <c r="N93" s="2" t="s">
        <v>33</v>
      </c>
      <c r="O93" s="2" t="s">
        <v>45</v>
      </c>
    </row>
    <row r="94" spans="1:15" x14ac:dyDescent="0.45">
      <c r="A94" s="2" t="s">
        <v>218</v>
      </c>
      <c r="B94" s="2" t="s">
        <v>217</v>
      </c>
      <c r="C94" s="2" t="s">
        <v>5</v>
      </c>
      <c r="D94" s="2" t="s">
        <v>66</v>
      </c>
      <c r="E94" s="2">
        <v>37.426507999999998</v>
      </c>
      <c r="F94" s="2">
        <v>25.278708999999999</v>
      </c>
      <c r="G94" s="5">
        <v>2000000</v>
      </c>
      <c r="H94" s="10">
        <v>660</v>
      </c>
      <c r="I94" s="8">
        <v>2.2999999999999998</v>
      </c>
      <c r="J94" s="2" t="s">
        <v>22</v>
      </c>
      <c r="K94" s="2" t="s">
        <v>214</v>
      </c>
      <c r="L94" s="2" t="s">
        <v>215</v>
      </c>
      <c r="M94" s="3">
        <v>43196</v>
      </c>
      <c r="N94" s="2" t="s">
        <v>33</v>
      </c>
      <c r="O94" s="2" t="s">
        <v>45</v>
      </c>
    </row>
    <row r="95" spans="1:15" x14ac:dyDescent="0.45">
      <c r="A95" s="2" t="s">
        <v>219</v>
      </c>
      <c r="B95" s="2" t="s">
        <v>219</v>
      </c>
      <c r="C95" s="2" t="s">
        <v>5</v>
      </c>
      <c r="D95" s="2" t="s">
        <v>66</v>
      </c>
      <c r="E95" s="2">
        <v>35.243662</v>
      </c>
      <c r="F95" s="2">
        <v>25.047872999999999</v>
      </c>
      <c r="G95" s="5">
        <v>3000000</v>
      </c>
      <c r="H95" s="10">
        <v>1100</v>
      </c>
      <c r="I95" s="8">
        <v>0.2</v>
      </c>
      <c r="J95" s="2" t="s">
        <v>22</v>
      </c>
      <c r="K95" s="2" t="s">
        <v>214</v>
      </c>
      <c r="L95" s="2" t="s">
        <v>215</v>
      </c>
      <c r="M95" s="3">
        <v>43201</v>
      </c>
      <c r="N95" s="2" t="s">
        <v>25</v>
      </c>
      <c r="O95" s="2" t="s">
        <v>45</v>
      </c>
    </row>
    <row r="96" spans="1:15" x14ac:dyDescent="0.45">
      <c r="A96" s="2" t="s">
        <v>220</v>
      </c>
      <c r="B96" s="2" t="s">
        <v>217</v>
      </c>
      <c r="C96" s="2" t="s">
        <v>5</v>
      </c>
      <c r="D96" s="2" t="s">
        <v>66</v>
      </c>
      <c r="E96" s="2">
        <v>36.441904000000001</v>
      </c>
      <c r="F96" s="2">
        <v>28.188827</v>
      </c>
      <c r="G96" s="5">
        <v>2000000</v>
      </c>
      <c r="H96" s="10">
        <v>880</v>
      </c>
      <c r="I96" s="8">
        <v>3</v>
      </c>
      <c r="J96" s="2" t="s">
        <v>22</v>
      </c>
      <c r="K96" s="2" t="s">
        <v>214</v>
      </c>
      <c r="L96" s="2" t="s">
        <v>215</v>
      </c>
      <c r="M96" s="3">
        <v>43206</v>
      </c>
      <c r="N96" s="2" t="s">
        <v>25</v>
      </c>
      <c r="O96" s="2" t="s">
        <v>45</v>
      </c>
    </row>
    <row r="97" spans="1:15" x14ac:dyDescent="0.45">
      <c r="A97" s="2" t="s">
        <v>221</v>
      </c>
      <c r="B97" s="2" t="s">
        <v>222</v>
      </c>
      <c r="C97" s="2" t="s">
        <v>5</v>
      </c>
      <c r="D97" s="2" t="s">
        <v>66</v>
      </c>
      <c r="E97" s="2">
        <v>39.613728000000002</v>
      </c>
      <c r="F97" s="2">
        <v>19.900072999999999</v>
      </c>
      <c r="G97" s="5">
        <v>15000000</v>
      </c>
      <c r="H97" s="10">
        <v>1005</v>
      </c>
      <c r="I97" s="8">
        <v>5</v>
      </c>
      <c r="J97" s="2" t="s">
        <v>22</v>
      </c>
      <c r="K97" s="2" t="s">
        <v>214</v>
      </c>
      <c r="L97" s="2" t="s">
        <v>215</v>
      </c>
      <c r="M97" s="3">
        <v>43211</v>
      </c>
      <c r="N97" s="2" t="s">
        <v>36</v>
      </c>
      <c r="O97" s="2" t="s">
        <v>45</v>
      </c>
    </row>
    <row r="98" spans="1:15" x14ac:dyDescent="0.45">
      <c r="A98" s="2" t="s">
        <v>223</v>
      </c>
      <c r="B98" s="2" t="s">
        <v>224</v>
      </c>
      <c r="C98" s="2" t="s">
        <v>5</v>
      </c>
      <c r="D98" s="2" t="s">
        <v>225</v>
      </c>
      <c r="E98" s="2">
        <v>39.729444000000001</v>
      </c>
      <c r="F98" s="2">
        <v>21.424721999999999</v>
      </c>
      <c r="G98" s="5">
        <v>1000000</v>
      </c>
      <c r="H98" s="10">
        <v>505</v>
      </c>
      <c r="I98" s="8">
        <v>3.4</v>
      </c>
      <c r="J98" s="2" t="s">
        <v>22</v>
      </c>
      <c r="K98" s="2" t="s">
        <v>214</v>
      </c>
      <c r="L98" s="2" t="s">
        <v>215</v>
      </c>
      <c r="M98" s="3">
        <v>43216</v>
      </c>
      <c r="N98" s="2" t="s">
        <v>36</v>
      </c>
      <c r="O98" s="2" t="s">
        <v>45</v>
      </c>
    </row>
    <row r="99" spans="1:15" x14ac:dyDescent="0.45">
      <c r="A99" s="2" t="s">
        <v>226</v>
      </c>
      <c r="B99" s="2" t="s">
        <v>227</v>
      </c>
      <c r="C99" s="2" t="s">
        <v>5</v>
      </c>
      <c r="D99" s="2" t="s">
        <v>228</v>
      </c>
      <c r="E99" s="2">
        <v>38.475110999999998</v>
      </c>
      <c r="F99" s="2">
        <v>22.217777999999999</v>
      </c>
      <c r="G99" s="5">
        <v>1000000</v>
      </c>
      <c r="H99" s="10">
        <v>430</v>
      </c>
      <c r="I99" s="8">
        <v>3.3</v>
      </c>
      <c r="J99" s="2" t="s">
        <v>22</v>
      </c>
      <c r="K99" s="2" t="s">
        <v>214</v>
      </c>
      <c r="L99" s="2" t="s">
        <v>215</v>
      </c>
      <c r="M99" s="3">
        <v>43221</v>
      </c>
      <c r="N99" s="2" t="s">
        <v>36</v>
      </c>
      <c r="O99" s="2" t="s">
        <v>45</v>
      </c>
    </row>
    <row r="100" spans="1:15" x14ac:dyDescent="0.45">
      <c r="A100" s="2" t="s">
        <v>229</v>
      </c>
      <c r="B100" s="2" t="s">
        <v>230</v>
      </c>
      <c r="C100" s="2" t="s">
        <v>5</v>
      </c>
      <c r="D100" s="2" t="s">
        <v>21</v>
      </c>
      <c r="E100" s="2">
        <v>37.571111000000002</v>
      </c>
      <c r="F100" s="2">
        <v>22.767778</v>
      </c>
      <c r="G100" s="5">
        <v>500000</v>
      </c>
      <c r="H100" s="10">
        <v>280</v>
      </c>
      <c r="I100" s="8">
        <v>1</v>
      </c>
      <c r="J100" s="2" t="s">
        <v>22</v>
      </c>
      <c r="K100" s="2" t="s">
        <v>214</v>
      </c>
      <c r="L100" s="2" t="s">
        <v>215</v>
      </c>
      <c r="M100" s="3">
        <v>43226</v>
      </c>
      <c r="N100" s="2" t="s">
        <v>36</v>
      </c>
      <c r="O100" s="2" t="s">
        <v>45</v>
      </c>
    </row>
    <row r="101" spans="1:15" x14ac:dyDescent="0.45">
      <c r="A101" s="2" t="s">
        <v>231</v>
      </c>
      <c r="B101" s="2" t="s">
        <v>230</v>
      </c>
      <c r="C101" s="2" t="s">
        <v>5</v>
      </c>
      <c r="D101" s="2" t="s">
        <v>228</v>
      </c>
      <c r="E101" s="2">
        <v>37.724167000000001</v>
      </c>
      <c r="F101" s="2">
        <v>21.723056</v>
      </c>
      <c r="G101" s="5">
        <v>500000</v>
      </c>
      <c r="H101" s="10">
        <v>190</v>
      </c>
      <c r="I101" s="8">
        <v>0.7</v>
      </c>
      <c r="J101" s="2" t="s">
        <v>22</v>
      </c>
      <c r="K101" s="2" t="s">
        <v>214</v>
      </c>
      <c r="L101" s="2" t="s">
        <v>215</v>
      </c>
      <c r="M101" s="3">
        <v>43231</v>
      </c>
      <c r="N101" s="2" t="s">
        <v>36</v>
      </c>
      <c r="O101" s="2" t="s">
        <v>45</v>
      </c>
    </row>
    <row r="102" spans="1:15" ht="42.75" x14ac:dyDescent="0.45">
      <c r="A102" s="2" t="s">
        <v>232</v>
      </c>
      <c r="B102" s="2" t="s">
        <v>232</v>
      </c>
      <c r="C102" s="2" t="s">
        <v>233</v>
      </c>
      <c r="D102" s="2" t="s">
        <v>21</v>
      </c>
      <c r="E102" s="2">
        <v>38.710825</v>
      </c>
      <c r="F102" s="2">
        <v>-9.1361360000000005</v>
      </c>
      <c r="G102" s="5">
        <v>3500000</v>
      </c>
      <c r="H102" s="10">
        <v>1005</v>
      </c>
      <c r="I102" s="8">
        <v>0.9</v>
      </c>
      <c r="J102" s="2" t="s">
        <v>22</v>
      </c>
      <c r="K102" s="2" t="s">
        <v>23</v>
      </c>
      <c r="L102" s="2" t="s">
        <v>234</v>
      </c>
      <c r="M102" s="3">
        <v>43236</v>
      </c>
      <c r="N102" s="2" t="s">
        <v>25</v>
      </c>
      <c r="O102" s="2" t="s">
        <v>26</v>
      </c>
    </row>
    <row r="103" spans="1:15" ht="28.5" x14ac:dyDescent="0.45">
      <c r="A103" s="2" t="s">
        <v>235</v>
      </c>
      <c r="B103" s="2" t="s">
        <v>235</v>
      </c>
      <c r="C103" s="2" t="s">
        <v>233</v>
      </c>
      <c r="D103" s="2" t="s">
        <v>21</v>
      </c>
      <c r="E103" s="2">
        <v>41.149630999999999</v>
      </c>
      <c r="F103" s="2">
        <v>-8.6109749999999998</v>
      </c>
      <c r="G103" s="5">
        <v>25000000</v>
      </c>
      <c r="H103" s="10">
        <v>1080</v>
      </c>
      <c r="I103" s="8">
        <v>0.5</v>
      </c>
      <c r="J103" s="2" t="s">
        <v>22</v>
      </c>
      <c r="K103" s="2" t="s">
        <v>23</v>
      </c>
      <c r="L103" s="2" t="s">
        <v>234</v>
      </c>
      <c r="M103" s="3">
        <v>43241</v>
      </c>
      <c r="N103" s="2" t="s">
        <v>25</v>
      </c>
      <c r="O103" s="2" t="s">
        <v>45</v>
      </c>
    </row>
    <row r="104" spans="1:15" ht="28.5" x14ac:dyDescent="0.45">
      <c r="A104" s="2" t="s">
        <v>236</v>
      </c>
      <c r="B104" s="2" t="s">
        <v>236</v>
      </c>
      <c r="C104" s="2" t="s">
        <v>233</v>
      </c>
      <c r="D104" s="2" t="s">
        <v>9</v>
      </c>
      <c r="E104" s="2">
        <v>37.044334999999997</v>
      </c>
      <c r="F104" s="2">
        <v>-7.7740260000000001</v>
      </c>
      <c r="G104" s="5">
        <v>3000000</v>
      </c>
      <c r="H104" s="10">
        <v>1070</v>
      </c>
      <c r="I104" s="8">
        <v>0.8</v>
      </c>
      <c r="J104" s="2" t="s">
        <v>22</v>
      </c>
      <c r="K104" s="2" t="s">
        <v>23</v>
      </c>
      <c r="L104" s="2" t="s">
        <v>234</v>
      </c>
      <c r="M104" s="3">
        <v>43246</v>
      </c>
      <c r="N104" s="2" t="s">
        <v>25</v>
      </c>
      <c r="O104" s="2" t="s">
        <v>45</v>
      </c>
    </row>
    <row r="105" spans="1:15" ht="28.5" x14ac:dyDescent="0.45">
      <c r="A105" s="2" t="s">
        <v>237</v>
      </c>
      <c r="B105" s="2" t="s">
        <v>238</v>
      </c>
      <c r="C105" s="2" t="s">
        <v>233</v>
      </c>
      <c r="D105" s="2" t="s">
        <v>66</v>
      </c>
      <c r="E105" s="2">
        <v>32.652842999999997</v>
      </c>
      <c r="F105" s="2">
        <v>-16.976997000000001</v>
      </c>
      <c r="G105" s="5">
        <v>1000000</v>
      </c>
      <c r="H105" s="10">
        <v>470</v>
      </c>
      <c r="I105" s="8">
        <v>0.3</v>
      </c>
      <c r="J105" s="2" t="s">
        <v>22</v>
      </c>
      <c r="K105" s="2" t="s">
        <v>23</v>
      </c>
      <c r="L105" s="2" t="s">
        <v>234</v>
      </c>
      <c r="M105" s="3">
        <v>43251</v>
      </c>
      <c r="N105" s="2" t="s">
        <v>25</v>
      </c>
      <c r="O105" s="2" t="s">
        <v>45</v>
      </c>
    </row>
    <row r="106" spans="1:15" ht="28.5" x14ac:dyDescent="0.45">
      <c r="A106" s="2" t="s">
        <v>239</v>
      </c>
      <c r="B106" s="2" t="s">
        <v>232</v>
      </c>
      <c r="C106" s="2" t="s">
        <v>233</v>
      </c>
      <c r="D106" s="2" t="s">
        <v>97</v>
      </c>
      <c r="E106" s="2">
        <v>38.730825000000003</v>
      </c>
      <c r="F106" s="2">
        <v>-9.360576</v>
      </c>
      <c r="G106" s="5">
        <v>1000000</v>
      </c>
      <c r="H106" s="10">
        <v>240</v>
      </c>
      <c r="I106" s="8">
        <v>0.5</v>
      </c>
      <c r="J106" s="2" t="s">
        <v>22</v>
      </c>
      <c r="K106" s="2" t="s">
        <v>23</v>
      </c>
      <c r="L106" s="2" t="s">
        <v>234</v>
      </c>
      <c r="M106" s="3">
        <v>43256</v>
      </c>
      <c r="N106" s="2" t="s">
        <v>25</v>
      </c>
      <c r="O106" s="2" t="s">
        <v>45</v>
      </c>
    </row>
    <row r="107" spans="1:15" ht="28.5" x14ac:dyDescent="0.45">
      <c r="A107" s="2" t="s">
        <v>240</v>
      </c>
      <c r="B107" s="2" t="s">
        <v>241</v>
      </c>
      <c r="C107" s="2" t="s">
        <v>233</v>
      </c>
      <c r="D107" s="2" t="s">
        <v>97</v>
      </c>
      <c r="E107" s="2">
        <v>39.382114000000001</v>
      </c>
      <c r="F107" s="2">
        <v>-8.895664</v>
      </c>
      <c r="G107" s="5">
        <v>500000</v>
      </c>
      <c r="H107" s="10">
        <v>220</v>
      </c>
      <c r="I107" s="8">
        <v>3.3</v>
      </c>
      <c r="J107" s="2" t="s">
        <v>22</v>
      </c>
      <c r="K107" s="2" t="s">
        <v>23</v>
      </c>
      <c r="L107" s="2" t="s">
        <v>234</v>
      </c>
      <c r="M107" s="3">
        <v>43261</v>
      </c>
      <c r="N107" s="2" t="s">
        <v>36</v>
      </c>
      <c r="O107" s="2" t="s">
        <v>45</v>
      </c>
    </row>
    <row r="108" spans="1:15" ht="28.5" x14ac:dyDescent="0.45">
      <c r="A108" s="2" t="s">
        <v>242</v>
      </c>
      <c r="B108" s="2" t="s">
        <v>242</v>
      </c>
      <c r="C108" s="2" t="s">
        <v>233</v>
      </c>
      <c r="D108" s="2" t="s">
        <v>21</v>
      </c>
      <c r="E108" s="2">
        <v>40.642749999999999</v>
      </c>
      <c r="F108" s="2">
        <v>-8.6510899999999999</v>
      </c>
      <c r="G108" s="5">
        <v>300000</v>
      </c>
      <c r="H108" s="10">
        <v>140</v>
      </c>
      <c r="I108" s="8">
        <v>2.6</v>
      </c>
      <c r="J108" s="2" t="s">
        <v>22</v>
      </c>
      <c r="K108" s="2" t="s">
        <v>23</v>
      </c>
      <c r="L108" s="2" t="s">
        <v>234</v>
      </c>
      <c r="M108" s="3">
        <v>43266</v>
      </c>
      <c r="N108" s="2" t="s">
        <v>36</v>
      </c>
      <c r="O108" s="2" t="s">
        <v>45</v>
      </c>
    </row>
    <row r="109" spans="1:15" ht="28.5" x14ac:dyDescent="0.45">
      <c r="A109" s="2" t="s">
        <v>243</v>
      </c>
      <c r="B109" s="2" t="s">
        <v>243</v>
      </c>
      <c r="C109" s="2" t="s">
        <v>233</v>
      </c>
      <c r="D109" s="2" t="s">
        <v>21</v>
      </c>
      <c r="E109" s="2">
        <v>41.537114000000003</v>
      </c>
      <c r="F109" s="2">
        <v>-8.4227539999999994</v>
      </c>
      <c r="G109" s="5">
        <v>200000</v>
      </c>
      <c r="H109" s="10">
        <v>140</v>
      </c>
      <c r="I109" s="8">
        <v>2.8</v>
      </c>
      <c r="J109" s="2" t="s">
        <v>22</v>
      </c>
      <c r="K109" s="2" t="s">
        <v>23</v>
      </c>
      <c r="L109" s="2" t="s">
        <v>234</v>
      </c>
      <c r="M109" s="3">
        <v>43271</v>
      </c>
      <c r="N109" s="2" t="s">
        <v>36</v>
      </c>
      <c r="O109" s="2" t="s">
        <v>45</v>
      </c>
    </row>
    <row r="110" spans="1:15" ht="28.5" x14ac:dyDescent="0.45">
      <c r="A110" s="2" t="s">
        <v>244</v>
      </c>
      <c r="B110" s="2" t="s">
        <v>244</v>
      </c>
      <c r="C110" s="2" t="s">
        <v>233</v>
      </c>
      <c r="D110" s="2" t="s">
        <v>21</v>
      </c>
      <c r="E110" s="2">
        <v>40.205978000000002</v>
      </c>
      <c r="F110" s="2">
        <v>-8.4104430000000008</v>
      </c>
      <c r="G110" s="5">
        <v>150000</v>
      </c>
      <c r="H110" s="10">
        <v>135</v>
      </c>
      <c r="I110" s="8">
        <v>1.5</v>
      </c>
      <c r="J110" s="2" t="s">
        <v>22</v>
      </c>
      <c r="K110" s="2" t="s">
        <v>23</v>
      </c>
      <c r="L110" s="2" t="s">
        <v>234</v>
      </c>
      <c r="M110" s="3">
        <v>43276</v>
      </c>
      <c r="N110" s="2" t="s">
        <v>36</v>
      </c>
      <c r="O110" s="2" t="s">
        <v>45</v>
      </c>
    </row>
    <row r="111" spans="1:15" ht="28.5" x14ac:dyDescent="0.45">
      <c r="A111" s="2" t="s">
        <v>245</v>
      </c>
      <c r="B111" s="2" t="s">
        <v>245</v>
      </c>
      <c r="C111" s="2" t="s">
        <v>233</v>
      </c>
      <c r="D111" s="2" t="s">
        <v>9</v>
      </c>
      <c r="E111" s="2">
        <v>41.086758000000003</v>
      </c>
      <c r="F111" s="2">
        <v>-7.7915479999999997</v>
      </c>
      <c r="G111" s="5">
        <v>500000</v>
      </c>
      <c r="H111" s="10">
        <v>138</v>
      </c>
      <c r="I111" s="8">
        <v>1.1000000000000001</v>
      </c>
      <c r="J111" s="2" t="s">
        <v>22</v>
      </c>
      <c r="K111" s="2" t="s">
        <v>23</v>
      </c>
      <c r="L111" s="2" t="s">
        <v>234</v>
      </c>
      <c r="M111" s="3">
        <v>43281</v>
      </c>
      <c r="N111" s="2" t="s">
        <v>25</v>
      </c>
      <c r="O111" s="2" t="s">
        <v>45</v>
      </c>
    </row>
    <row r="112" spans="1:15" ht="28.5" x14ac:dyDescent="0.45">
      <c r="A112" s="2" t="s">
        <v>246</v>
      </c>
      <c r="B112" s="2" t="s">
        <v>246</v>
      </c>
      <c r="C112" s="2" t="s">
        <v>247</v>
      </c>
      <c r="D112" s="2" t="s">
        <v>21</v>
      </c>
      <c r="E112" s="2">
        <v>59.913868000000001</v>
      </c>
      <c r="F112" s="2">
        <v>10.751963999999999</v>
      </c>
      <c r="G112" s="5">
        <v>25000000</v>
      </c>
      <c r="H112" s="10">
        <v>240</v>
      </c>
      <c r="I112" s="8">
        <v>3.1</v>
      </c>
      <c r="J112" s="2" t="s">
        <v>248</v>
      </c>
      <c r="K112" s="2" t="s">
        <v>128</v>
      </c>
      <c r="L112" s="2" t="s">
        <v>249</v>
      </c>
      <c r="M112" s="3">
        <v>43286</v>
      </c>
      <c r="N112" s="2" t="s">
        <v>33</v>
      </c>
      <c r="O112" s="2" t="s">
        <v>45</v>
      </c>
    </row>
    <row r="113" spans="1:15" ht="28.5" x14ac:dyDescent="0.45">
      <c r="A113" s="2" t="s">
        <v>250</v>
      </c>
      <c r="B113" s="2" t="s">
        <v>251</v>
      </c>
      <c r="C113" s="2" t="s">
        <v>247</v>
      </c>
      <c r="D113" s="2" t="s">
        <v>21</v>
      </c>
      <c r="E113" s="2">
        <v>60.395186000000002</v>
      </c>
      <c r="F113" s="2">
        <v>5.3240150000000002</v>
      </c>
      <c r="G113" s="5">
        <v>15000000</v>
      </c>
      <c r="H113" s="10">
        <v>170</v>
      </c>
      <c r="I113" s="8">
        <v>1.4</v>
      </c>
      <c r="J113" s="2" t="s">
        <v>248</v>
      </c>
      <c r="K113" s="2" t="s">
        <v>128</v>
      </c>
      <c r="L113" s="2" t="s">
        <v>249</v>
      </c>
      <c r="M113" s="3">
        <v>43291</v>
      </c>
      <c r="N113" s="2" t="s">
        <v>25</v>
      </c>
      <c r="O113" s="2" t="s">
        <v>45</v>
      </c>
    </row>
    <row r="114" spans="1:15" ht="28.5" x14ac:dyDescent="0.45">
      <c r="A114" s="2" t="s">
        <v>252</v>
      </c>
      <c r="B114" s="2" t="s">
        <v>251</v>
      </c>
      <c r="C114" s="2" t="s">
        <v>247</v>
      </c>
      <c r="D114" s="2" t="s">
        <v>253</v>
      </c>
      <c r="E114" s="2">
        <v>61.006943999999997</v>
      </c>
      <c r="F114" s="2">
        <v>7.0252780000000001</v>
      </c>
      <c r="G114" s="5">
        <v>1000000</v>
      </c>
      <c r="H114" s="10">
        <v>180</v>
      </c>
      <c r="I114" s="8">
        <v>2.9</v>
      </c>
      <c r="J114" s="2" t="s">
        <v>248</v>
      </c>
      <c r="K114" s="2" t="s">
        <v>128</v>
      </c>
      <c r="L114" s="2" t="s">
        <v>249</v>
      </c>
      <c r="M114" s="3">
        <v>43296</v>
      </c>
      <c r="N114" s="2" t="s">
        <v>25</v>
      </c>
      <c r="O114" s="2" t="s">
        <v>45</v>
      </c>
    </row>
    <row r="115" spans="1:15" ht="28.5" x14ac:dyDescent="0.45">
      <c r="A115" s="2" t="s">
        <v>254</v>
      </c>
      <c r="B115" s="2" t="s">
        <v>255</v>
      </c>
      <c r="C115" s="2" t="s">
        <v>247</v>
      </c>
      <c r="D115" s="2" t="s">
        <v>253</v>
      </c>
      <c r="E115" s="2">
        <v>62.103056000000002</v>
      </c>
      <c r="F115" s="2">
        <v>7.0313889999999999</v>
      </c>
      <c r="G115" s="5">
        <v>500000</v>
      </c>
      <c r="H115" s="10">
        <v>2200</v>
      </c>
      <c r="I115" s="8">
        <v>1.1000000000000001</v>
      </c>
      <c r="J115" s="2" t="s">
        <v>248</v>
      </c>
      <c r="K115" s="2" t="s">
        <v>128</v>
      </c>
      <c r="L115" s="2" t="s">
        <v>249</v>
      </c>
      <c r="M115" s="3">
        <v>43301</v>
      </c>
      <c r="N115" s="2" t="s">
        <v>25</v>
      </c>
      <c r="O115" s="2" t="s">
        <v>45</v>
      </c>
    </row>
    <row r="116" spans="1:15" ht="28.5" x14ac:dyDescent="0.45">
      <c r="A116" s="2" t="s">
        <v>256</v>
      </c>
      <c r="B116" s="2" t="s">
        <v>257</v>
      </c>
      <c r="C116" s="2" t="s">
        <v>247</v>
      </c>
      <c r="D116" s="2" t="s">
        <v>258</v>
      </c>
      <c r="E116" s="2">
        <v>68.005471999999997</v>
      </c>
      <c r="F116" s="2">
        <v>13.033294</v>
      </c>
      <c r="G116" s="5">
        <v>500000</v>
      </c>
      <c r="H116" s="10">
        <v>1670</v>
      </c>
      <c r="I116" s="8">
        <v>1.6</v>
      </c>
      <c r="J116" s="2" t="s">
        <v>248</v>
      </c>
      <c r="K116" s="2" t="s">
        <v>128</v>
      </c>
      <c r="L116" s="2" t="s">
        <v>249</v>
      </c>
      <c r="M116" s="3">
        <v>43306</v>
      </c>
      <c r="N116" s="2" t="s">
        <v>25</v>
      </c>
      <c r="O116" s="2" t="s">
        <v>45</v>
      </c>
    </row>
    <row r="117" spans="1:15" ht="28.5" x14ac:dyDescent="0.45">
      <c r="A117" s="2" t="s">
        <v>259</v>
      </c>
      <c r="B117" s="2" t="s">
        <v>260</v>
      </c>
      <c r="C117" s="2" t="s">
        <v>247</v>
      </c>
      <c r="D117" s="2" t="s">
        <v>21</v>
      </c>
      <c r="E117" s="2">
        <v>69.649327999999997</v>
      </c>
      <c r="F117" s="2">
        <v>18.955689</v>
      </c>
      <c r="G117" s="5">
        <v>300000</v>
      </c>
      <c r="H117" s="10">
        <v>460</v>
      </c>
      <c r="I117" s="8">
        <v>0.5</v>
      </c>
      <c r="J117" s="2" t="s">
        <v>248</v>
      </c>
      <c r="K117" s="2" t="s">
        <v>128</v>
      </c>
      <c r="L117" s="2" t="s">
        <v>249</v>
      </c>
      <c r="M117" s="3">
        <v>43311</v>
      </c>
      <c r="N117" s="2" t="s">
        <v>25</v>
      </c>
      <c r="O117" s="2" t="s">
        <v>45</v>
      </c>
    </row>
    <row r="118" spans="1:15" ht="28.5" x14ac:dyDescent="0.45">
      <c r="A118" s="2" t="s">
        <v>261</v>
      </c>
      <c r="B118" s="2" t="s">
        <v>262</v>
      </c>
      <c r="C118" s="2" t="s">
        <v>247</v>
      </c>
      <c r="D118" s="2" t="s">
        <v>263</v>
      </c>
      <c r="E118" s="2">
        <v>61.357778000000003</v>
      </c>
      <c r="F118" s="2">
        <v>8.322533</v>
      </c>
      <c r="G118" s="5">
        <v>200000</v>
      </c>
      <c r="H118" s="10">
        <v>560</v>
      </c>
      <c r="I118" s="8">
        <v>2</v>
      </c>
      <c r="J118" s="2" t="s">
        <v>248</v>
      </c>
      <c r="K118" s="2" t="s">
        <v>128</v>
      </c>
      <c r="L118" s="2" t="s">
        <v>249</v>
      </c>
      <c r="M118" s="3">
        <v>43316</v>
      </c>
      <c r="N118" s="2" t="s">
        <v>25</v>
      </c>
      <c r="O118" s="2" t="s">
        <v>45</v>
      </c>
    </row>
    <row r="119" spans="1:15" ht="28.5" x14ac:dyDescent="0.45">
      <c r="A119" s="2" t="s">
        <v>264</v>
      </c>
      <c r="B119" s="2" t="s">
        <v>251</v>
      </c>
      <c r="C119" s="2" t="s">
        <v>247</v>
      </c>
      <c r="D119" s="2" t="s">
        <v>263</v>
      </c>
      <c r="E119" s="2">
        <v>60.769652999999998</v>
      </c>
      <c r="F119" s="2">
        <v>7.3331109999999997</v>
      </c>
      <c r="G119" s="5">
        <v>100000</v>
      </c>
      <c r="H119" s="10">
        <v>550</v>
      </c>
      <c r="I119" s="8">
        <v>2.2999999999999998</v>
      </c>
      <c r="J119" s="2" t="s">
        <v>248</v>
      </c>
      <c r="K119" s="2" t="s">
        <v>128</v>
      </c>
      <c r="L119" s="2" t="s">
        <v>249</v>
      </c>
      <c r="M119" s="3">
        <v>43321</v>
      </c>
      <c r="N119" s="2" t="s">
        <v>25</v>
      </c>
      <c r="O119" s="2" t="s">
        <v>45</v>
      </c>
    </row>
    <row r="120" spans="1:15" ht="28.5" x14ac:dyDescent="0.45">
      <c r="A120" s="2" t="s">
        <v>265</v>
      </c>
      <c r="B120" s="2" t="s">
        <v>266</v>
      </c>
      <c r="C120" s="2" t="s">
        <v>247</v>
      </c>
      <c r="D120" s="2" t="s">
        <v>267</v>
      </c>
      <c r="E120" s="2">
        <v>59.395186000000002</v>
      </c>
      <c r="F120" s="2">
        <v>5.9308329999999998</v>
      </c>
      <c r="G120" s="5">
        <v>300000</v>
      </c>
      <c r="H120" s="10">
        <v>600</v>
      </c>
      <c r="I120" s="8">
        <v>2.2000000000000002</v>
      </c>
      <c r="J120" s="2" t="s">
        <v>248</v>
      </c>
      <c r="K120" s="2" t="s">
        <v>128</v>
      </c>
      <c r="L120" s="2" t="s">
        <v>249</v>
      </c>
      <c r="M120" s="3">
        <v>43326</v>
      </c>
      <c r="N120" s="2" t="s">
        <v>25</v>
      </c>
      <c r="O120" s="2" t="s">
        <v>45</v>
      </c>
    </row>
    <row r="121" spans="1:15" ht="28.5" x14ac:dyDescent="0.45">
      <c r="A121" s="2" t="s">
        <v>268</v>
      </c>
      <c r="B121" s="2" t="s">
        <v>251</v>
      </c>
      <c r="C121" s="2" t="s">
        <v>247</v>
      </c>
      <c r="D121" s="2" t="s">
        <v>269</v>
      </c>
      <c r="E121" s="2">
        <v>60.730556</v>
      </c>
      <c r="F121" s="2">
        <v>7.0244439999999999</v>
      </c>
      <c r="G121" s="5">
        <v>50000</v>
      </c>
      <c r="H121" s="10">
        <v>340</v>
      </c>
      <c r="I121" s="8">
        <v>1.5</v>
      </c>
      <c r="J121" s="2" t="s">
        <v>248</v>
      </c>
      <c r="K121" s="2" t="s">
        <v>128</v>
      </c>
      <c r="L121" s="2" t="s">
        <v>249</v>
      </c>
      <c r="M121" s="3">
        <v>43331</v>
      </c>
      <c r="N121" s="2" t="s">
        <v>25</v>
      </c>
      <c r="O121" s="2" t="s">
        <v>45</v>
      </c>
    </row>
    <row r="122" spans="1:15" ht="28.5" x14ac:dyDescent="0.45">
      <c r="A122" s="2" t="s">
        <v>270</v>
      </c>
      <c r="B122" s="2" t="s">
        <v>271</v>
      </c>
      <c r="C122" s="2" t="s">
        <v>272</v>
      </c>
      <c r="D122" s="2" t="s">
        <v>21</v>
      </c>
      <c r="E122" s="2">
        <v>59.329301999999998</v>
      </c>
      <c r="F122" s="2">
        <v>18.068580999999998</v>
      </c>
      <c r="G122" s="5">
        <v>25000000</v>
      </c>
      <c r="H122" s="10">
        <v>330</v>
      </c>
      <c r="I122" s="8">
        <v>2.5</v>
      </c>
      <c r="J122" s="2" t="s">
        <v>273</v>
      </c>
      <c r="K122" s="2" t="s">
        <v>128</v>
      </c>
      <c r="L122" s="2" t="s">
        <v>274</v>
      </c>
      <c r="M122" s="3">
        <v>43336</v>
      </c>
      <c r="N122" s="2" t="s">
        <v>25</v>
      </c>
      <c r="O122" s="2" t="s">
        <v>45</v>
      </c>
    </row>
    <row r="123" spans="1:15" ht="42.75" x14ac:dyDescent="0.45">
      <c r="A123" s="2" t="s">
        <v>275</v>
      </c>
      <c r="B123" s="2" t="s">
        <v>276</v>
      </c>
      <c r="C123" s="2" t="s">
        <v>272</v>
      </c>
      <c r="D123" s="2" t="s">
        <v>21</v>
      </c>
      <c r="E123" s="2">
        <v>57.708863000000001</v>
      </c>
      <c r="F123" s="2">
        <v>11.973338999999999</v>
      </c>
      <c r="G123" s="5">
        <v>15000000</v>
      </c>
      <c r="H123" s="10">
        <v>400</v>
      </c>
      <c r="I123" s="8">
        <v>3.3</v>
      </c>
      <c r="J123" s="2" t="s">
        <v>273</v>
      </c>
      <c r="K123" s="2" t="s">
        <v>128</v>
      </c>
      <c r="L123" s="2" t="s">
        <v>274</v>
      </c>
      <c r="M123" s="3">
        <v>43341</v>
      </c>
      <c r="N123" s="2" t="s">
        <v>36</v>
      </c>
      <c r="O123" s="2" t="s">
        <v>45</v>
      </c>
    </row>
    <row r="124" spans="1:15" ht="28.5" x14ac:dyDescent="0.45">
      <c r="A124" s="2" t="s">
        <v>277</v>
      </c>
      <c r="B124" s="2" t="s">
        <v>278</v>
      </c>
      <c r="C124" s="2" t="s">
        <v>272</v>
      </c>
      <c r="D124" s="2" t="s">
        <v>21</v>
      </c>
      <c r="E124" s="2">
        <v>55.609934000000003</v>
      </c>
      <c r="F124" s="2">
        <v>13.007758000000001</v>
      </c>
      <c r="G124" s="5">
        <v>1000000</v>
      </c>
      <c r="H124" s="10">
        <v>1205</v>
      </c>
      <c r="I124" s="8">
        <v>2</v>
      </c>
      <c r="J124" s="2" t="s">
        <v>273</v>
      </c>
      <c r="K124" s="2" t="s">
        <v>128</v>
      </c>
      <c r="L124" s="2" t="s">
        <v>274</v>
      </c>
      <c r="M124" s="3">
        <v>43346</v>
      </c>
      <c r="N124" s="2" t="s">
        <v>36</v>
      </c>
      <c r="O124" s="2" t="s">
        <v>45</v>
      </c>
    </row>
    <row r="125" spans="1:15" ht="28.5" x14ac:dyDescent="0.45">
      <c r="A125" s="2" t="s">
        <v>279</v>
      </c>
      <c r="B125" s="2" t="s">
        <v>280</v>
      </c>
      <c r="C125" s="2" t="s">
        <v>272</v>
      </c>
      <c r="D125" s="2" t="s">
        <v>9</v>
      </c>
      <c r="E125" s="2">
        <v>67.005471999999997</v>
      </c>
      <c r="F125" s="2">
        <v>20.033294000000001</v>
      </c>
      <c r="G125" s="5">
        <v>500000</v>
      </c>
      <c r="H125" s="10">
        <v>805</v>
      </c>
      <c r="I125" s="8">
        <v>1.5</v>
      </c>
      <c r="J125" s="2" t="s">
        <v>273</v>
      </c>
      <c r="K125" s="2" t="s">
        <v>128</v>
      </c>
      <c r="L125" s="2" t="s">
        <v>274</v>
      </c>
      <c r="M125" s="3">
        <v>43351</v>
      </c>
      <c r="N125" s="2" t="s">
        <v>25</v>
      </c>
      <c r="O125" s="2" t="s">
        <v>45</v>
      </c>
    </row>
    <row r="126" spans="1:15" ht="42.75" x14ac:dyDescent="0.45">
      <c r="A126" s="2" t="s">
        <v>281</v>
      </c>
      <c r="B126" s="2" t="s">
        <v>276</v>
      </c>
      <c r="C126" s="2" t="s">
        <v>272</v>
      </c>
      <c r="D126" s="2" t="s">
        <v>97</v>
      </c>
      <c r="E126" s="2">
        <v>58.026014000000004</v>
      </c>
      <c r="F126" s="2">
        <v>11.464321</v>
      </c>
      <c r="G126" s="5">
        <v>200000</v>
      </c>
      <c r="H126" s="10">
        <v>450</v>
      </c>
      <c r="I126" s="8">
        <v>1.5</v>
      </c>
      <c r="J126" s="2" t="s">
        <v>273</v>
      </c>
      <c r="K126" s="2" t="s">
        <v>128</v>
      </c>
      <c r="L126" s="2" t="s">
        <v>274</v>
      </c>
      <c r="M126" s="3">
        <v>43356</v>
      </c>
      <c r="N126" s="2" t="s">
        <v>25</v>
      </c>
      <c r="O126" s="2" t="s">
        <v>45</v>
      </c>
    </row>
    <row r="127" spans="1:15" ht="28.5" x14ac:dyDescent="0.45">
      <c r="A127" s="2" t="s">
        <v>282</v>
      </c>
      <c r="B127" s="2" t="s">
        <v>283</v>
      </c>
      <c r="C127" s="2" t="s">
        <v>272</v>
      </c>
      <c r="D127" s="2" t="s">
        <v>21</v>
      </c>
      <c r="E127" s="2">
        <v>57.744674000000003</v>
      </c>
      <c r="F127" s="2">
        <v>18.285443000000001</v>
      </c>
      <c r="G127" s="5">
        <v>200000</v>
      </c>
      <c r="H127" s="10">
        <v>550</v>
      </c>
      <c r="I127" s="8">
        <v>1.2</v>
      </c>
      <c r="J127" s="2" t="s">
        <v>273</v>
      </c>
      <c r="K127" s="2" t="s">
        <v>128</v>
      </c>
      <c r="L127" s="2" t="s">
        <v>274</v>
      </c>
      <c r="M127" s="3">
        <v>43361</v>
      </c>
      <c r="N127" s="2" t="s">
        <v>25</v>
      </c>
      <c r="O127" s="2" t="s">
        <v>45</v>
      </c>
    </row>
    <row r="128" spans="1:15" ht="28.5" x14ac:dyDescent="0.45">
      <c r="A128" s="2" t="s">
        <v>284</v>
      </c>
      <c r="B128" s="2" t="s">
        <v>285</v>
      </c>
      <c r="C128" s="2" t="s">
        <v>272</v>
      </c>
      <c r="D128" s="2" t="s">
        <v>21</v>
      </c>
      <c r="E128" s="2">
        <v>59.858134</v>
      </c>
      <c r="F128" s="2">
        <v>17.638943000000001</v>
      </c>
      <c r="G128" s="5">
        <v>150000</v>
      </c>
      <c r="H128" s="10">
        <v>560</v>
      </c>
      <c r="I128" s="8">
        <v>1.1000000000000001</v>
      </c>
      <c r="J128" s="2" t="s">
        <v>273</v>
      </c>
      <c r="K128" s="2" t="s">
        <v>128</v>
      </c>
      <c r="L128" s="2" t="s">
        <v>274</v>
      </c>
      <c r="M128" s="3">
        <v>43366</v>
      </c>
      <c r="N128" s="2" t="s">
        <v>36</v>
      </c>
      <c r="O128" s="2" t="s">
        <v>45</v>
      </c>
    </row>
    <row r="129" spans="1:15" ht="28.5" x14ac:dyDescent="0.45">
      <c r="A129" s="2" t="s">
        <v>286</v>
      </c>
      <c r="B129" s="2" t="s">
        <v>280</v>
      </c>
      <c r="C129" s="2" t="s">
        <v>272</v>
      </c>
      <c r="D129" s="2" t="s">
        <v>21</v>
      </c>
      <c r="E129" s="2">
        <v>67.853244000000004</v>
      </c>
      <c r="F129" s="2">
        <v>20.236394000000001</v>
      </c>
      <c r="G129" s="5">
        <v>100000</v>
      </c>
      <c r="H129" s="10">
        <v>540</v>
      </c>
      <c r="I129" s="8">
        <v>2.1</v>
      </c>
      <c r="J129" s="2" t="s">
        <v>273</v>
      </c>
      <c r="K129" s="2" t="s">
        <v>128</v>
      </c>
      <c r="L129" s="2" t="s">
        <v>274</v>
      </c>
      <c r="M129" s="3">
        <v>43371</v>
      </c>
      <c r="N129" s="2" t="s">
        <v>25</v>
      </c>
      <c r="O129" s="2" t="s">
        <v>45</v>
      </c>
    </row>
    <row r="130" spans="1:15" ht="28.5" x14ac:dyDescent="0.45">
      <c r="A130" s="2" t="s">
        <v>287</v>
      </c>
      <c r="B130" s="2" t="s">
        <v>280</v>
      </c>
      <c r="C130" s="2" t="s">
        <v>272</v>
      </c>
      <c r="D130" s="2" t="s">
        <v>263</v>
      </c>
      <c r="E130" s="2">
        <v>67.517222000000004</v>
      </c>
      <c r="F130" s="2">
        <v>17.522777999999999</v>
      </c>
      <c r="G130" s="5">
        <v>50000</v>
      </c>
      <c r="H130" s="10">
        <v>550</v>
      </c>
      <c r="I130" s="8">
        <v>3.9</v>
      </c>
      <c r="J130" s="2" t="s">
        <v>273</v>
      </c>
      <c r="K130" s="2" t="s">
        <v>128</v>
      </c>
      <c r="L130" s="2" t="s">
        <v>274</v>
      </c>
      <c r="M130" s="3">
        <v>43376</v>
      </c>
      <c r="N130" s="2" t="s">
        <v>25</v>
      </c>
      <c r="O130" s="2" t="s">
        <v>45</v>
      </c>
    </row>
    <row r="131" spans="1:15" ht="28.5" x14ac:dyDescent="0.45">
      <c r="A131" s="2" t="s">
        <v>288</v>
      </c>
      <c r="B131" s="2" t="s">
        <v>271</v>
      </c>
      <c r="C131" s="2" t="s">
        <v>272</v>
      </c>
      <c r="D131" s="2" t="s">
        <v>173</v>
      </c>
      <c r="E131" s="2">
        <v>59.329301999999998</v>
      </c>
      <c r="F131" s="2">
        <v>18.068580999999998</v>
      </c>
      <c r="G131" s="5">
        <v>1000000</v>
      </c>
      <c r="H131" s="10">
        <v>540</v>
      </c>
      <c r="I131" s="8">
        <v>2.5</v>
      </c>
      <c r="J131" s="2" t="s">
        <v>273</v>
      </c>
      <c r="K131" s="2" t="s">
        <v>128</v>
      </c>
      <c r="L131" s="2" t="s">
        <v>274</v>
      </c>
      <c r="M131" s="3">
        <v>43381</v>
      </c>
      <c r="N131" s="2" t="s">
        <v>36</v>
      </c>
      <c r="O131" s="2" t="s">
        <v>45</v>
      </c>
    </row>
    <row r="132" spans="1:15" ht="42.75" x14ac:dyDescent="0.45">
      <c r="A132" s="2" t="s">
        <v>289</v>
      </c>
      <c r="B132" s="2" t="s">
        <v>289</v>
      </c>
      <c r="C132" s="2" t="s">
        <v>290</v>
      </c>
      <c r="D132" s="2" t="s">
        <v>21</v>
      </c>
      <c r="E132" s="2">
        <v>47.376880999999997</v>
      </c>
      <c r="F132" s="2">
        <v>8.5416939999999997</v>
      </c>
      <c r="G132" s="5">
        <v>3000000</v>
      </c>
      <c r="H132" s="10">
        <v>537</v>
      </c>
      <c r="I132" s="8">
        <v>1.1000000000000001</v>
      </c>
      <c r="J132" s="2" t="s">
        <v>291</v>
      </c>
      <c r="K132" s="2" t="s">
        <v>128</v>
      </c>
      <c r="L132" s="2" t="s">
        <v>292</v>
      </c>
      <c r="M132" s="3">
        <v>43386</v>
      </c>
      <c r="N132" s="2" t="s">
        <v>33</v>
      </c>
      <c r="O132" s="2" t="s">
        <v>45</v>
      </c>
    </row>
    <row r="133" spans="1:15" ht="28.5" x14ac:dyDescent="0.45">
      <c r="A133" s="2" t="s">
        <v>293</v>
      </c>
      <c r="B133" s="2" t="s">
        <v>293</v>
      </c>
      <c r="C133" s="2" t="s">
        <v>290</v>
      </c>
      <c r="D133" s="2" t="s">
        <v>21</v>
      </c>
      <c r="E133" s="2">
        <v>46.204391000000001</v>
      </c>
      <c r="F133" s="2">
        <v>6.1474349999999998</v>
      </c>
      <c r="G133" s="5">
        <v>2000000</v>
      </c>
      <c r="H133" s="10">
        <v>650</v>
      </c>
      <c r="I133" s="8">
        <v>1</v>
      </c>
      <c r="J133" s="2" t="s">
        <v>291</v>
      </c>
      <c r="K133" s="2" t="s">
        <v>128</v>
      </c>
      <c r="L133" s="2" t="s">
        <v>294</v>
      </c>
      <c r="M133" s="3">
        <v>43391</v>
      </c>
      <c r="N133" s="2" t="s">
        <v>33</v>
      </c>
      <c r="O133" s="2" t="s">
        <v>45</v>
      </c>
    </row>
    <row r="134" spans="1:15" ht="28.5" x14ac:dyDescent="0.45">
      <c r="A134" s="2" t="s">
        <v>295</v>
      </c>
      <c r="B134" s="2" t="s">
        <v>296</v>
      </c>
      <c r="C134" s="2" t="s">
        <v>290</v>
      </c>
      <c r="D134" s="2" t="s">
        <v>21</v>
      </c>
      <c r="E134" s="2">
        <v>47.051389</v>
      </c>
      <c r="F134" s="2">
        <v>8.3069439999999997</v>
      </c>
      <c r="G134" s="5">
        <v>15000000</v>
      </c>
      <c r="H134" s="10">
        <v>890</v>
      </c>
      <c r="I134" s="8">
        <v>2</v>
      </c>
      <c r="J134" s="2" t="s">
        <v>291</v>
      </c>
      <c r="K134" s="2" t="s">
        <v>23</v>
      </c>
      <c r="L134" s="2" t="s">
        <v>297</v>
      </c>
      <c r="M134" s="3">
        <v>43396</v>
      </c>
      <c r="N134" s="2" t="s">
        <v>25</v>
      </c>
      <c r="O134" s="2" t="s">
        <v>45</v>
      </c>
    </row>
    <row r="135" spans="1:15" ht="28.5" x14ac:dyDescent="0.45">
      <c r="A135" s="2" t="s">
        <v>298</v>
      </c>
      <c r="B135" s="2" t="s">
        <v>299</v>
      </c>
      <c r="C135" s="2" t="s">
        <v>290</v>
      </c>
      <c r="D135" s="2" t="s">
        <v>97</v>
      </c>
      <c r="E135" s="2">
        <v>46.680278000000001</v>
      </c>
      <c r="F135" s="2">
        <v>7.8558329999999996</v>
      </c>
      <c r="G135" s="5">
        <v>1000000</v>
      </c>
      <c r="H135" s="10">
        <v>670</v>
      </c>
      <c r="I135" s="8">
        <v>0.8</v>
      </c>
      <c r="J135" s="2" t="s">
        <v>291</v>
      </c>
      <c r="K135" s="2" t="s">
        <v>128</v>
      </c>
      <c r="L135" s="2" t="s">
        <v>297</v>
      </c>
      <c r="M135" s="3">
        <v>43401</v>
      </c>
      <c r="N135" s="2" t="s">
        <v>25</v>
      </c>
      <c r="O135" s="2" t="s">
        <v>45</v>
      </c>
    </row>
    <row r="136" spans="1:15" ht="28.5" x14ac:dyDescent="0.45">
      <c r="A136" s="2" t="s">
        <v>300</v>
      </c>
      <c r="B136" s="2" t="s">
        <v>301</v>
      </c>
      <c r="C136" s="2" t="s">
        <v>290</v>
      </c>
      <c r="D136" s="2" t="s">
        <v>97</v>
      </c>
      <c r="E136" s="2">
        <v>46.051389</v>
      </c>
      <c r="F136" s="2">
        <v>7.7024999999999997</v>
      </c>
      <c r="G136" s="5">
        <v>500000</v>
      </c>
      <c r="H136" s="10">
        <v>650</v>
      </c>
      <c r="I136" s="8">
        <v>0.6</v>
      </c>
      <c r="J136" s="2" t="s">
        <v>291</v>
      </c>
      <c r="K136" s="2" t="s">
        <v>23</v>
      </c>
      <c r="L136" s="2" t="s">
        <v>297</v>
      </c>
      <c r="M136" s="3">
        <v>43406</v>
      </c>
      <c r="N136" s="2" t="s">
        <v>33</v>
      </c>
      <c r="O136" s="2" t="s">
        <v>45</v>
      </c>
    </row>
    <row r="137" spans="1:15" ht="28.5" x14ac:dyDescent="0.45">
      <c r="A137" s="2" t="s">
        <v>302</v>
      </c>
      <c r="B137" s="2" t="s">
        <v>299</v>
      </c>
      <c r="C137" s="2" t="s">
        <v>290</v>
      </c>
      <c r="D137" s="2" t="s">
        <v>303</v>
      </c>
      <c r="E137" s="2">
        <v>46.538055999999997</v>
      </c>
      <c r="F137" s="2">
        <v>7.9869440000000003</v>
      </c>
      <c r="G137" s="5">
        <v>350000</v>
      </c>
      <c r="H137" s="10">
        <v>440</v>
      </c>
      <c r="I137" s="8">
        <v>0.5</v>
      </c>
      <c r="J137" s="2" t="s">
        <v>291</v>
      </c>
      <c r="K137" s="2" t="s">
        <v>128</v>
      </c>
      <c r="L137" s="2" t="s">
        <v>297</v>
      </c>
      <c r="M137" s="3">
        <v>43411</v>
      </c>
      <c r="N137" s="2" t="s">
        <v>33</v>
      </c>
      <c r="O137" s="2" t="s">
        <v>45</v>
      </c>
    </row>
    <row r="138" spans="1:15" ht="28.5" x14ac:dyDescent="0.45">
      <c r="A138" s="2" t="s">
        <v>304</v>
      </c>
      <c r="B138" s="2" t="s">
        <v>305</v>
      </c>
      <c r="C138" s="2" t="s">
        <v>290</v>
      </c>
      <c r="D138" s="2" t="s">
        <v>306</v>
      </c>
      <c r="E138" s="2">
        <v>47.567777999999997</v>
      </c>
      <c r="F138" s="2">
        <v>8.6755560000000003</v>
      </c>
      <c r="G138" s="5">
        <v>1000000</v>
      </c>
      <c r="H138" s="10">
        <v>540</v>
      </c>
      <c r="I138" s="8">
        <v>1</v>
      </c>
      <c r="J138" s="2" t="s">
        <v>291</v>
      </c>
      <c r="K138" s="2" t="s">
        <v>128</v>
      </c>
      <c r="L138" s="2" t="s">
        <v>297</v>
      </c>
      <c r="M138" s="3">
        <v>43416</v>
      </c>
      <c r="N138" s="2" t="s">
        <v>36</v>
      </c>
      <c r="O138" s="2" t="s">
        <v>45</v>
      </c>
    </row>
    <row r="139" spans="1:15" ht="28.5" x14ac:dyDescent="0.45">
      <c r="A139" s="2" t="s">
        <v>307</v>
      </c>
      <c r="B139" s="2" t="s">
        <v>308</v>
      </c>
      <c r="C139" s="2" t="s">
        <v>290</v>
      </c>
      <c r="D139" s="2" t="s">
        <v>263</v>
      </c>
      <c r="E139" s="2">
        <v>46.576667</v>
      </c>
      <c r="F139" s="2">
        <v>10.014722000000001</v>
      </c>
      <c r="G139" s="5">
        <v>100000</v>
      </c>
      <c r="H139" s="10">
        <v>480</v>
      </c>
      <c r="I139" s="8">
        <v>0.7</v>
      </c>
      <c r="J139" s="2" t="s">
        <v>291</v>
      </c>
      <c r="K139" s="2" t="s">
        <v>128</v>
      </c>
      <c r="L139" s="2" t="s">
        <v>297</v>
      </c>
      <c r="M139" s="3">
        <v>43421</v>
      </c>
      <c r="N139" s="2" t="s">
        <v>25</v>
      </c>
      <c r="O139" s="2" t="s">
        <v>45</v>
      </c>
    </row>
    <row r="140" spans="1:15" ht="28.5" x14ac:dyDescent="0.45">
      <c r="A140" s="2" t="s">
        <v>309</v>
      </c>
      <c r="B140" s="2" t="s">
        <v>310</v>
      </c>
      <c r="C140" s="2" t="s">
        <v>290</v>
      </c>
      <c r="D140" s="2" t="s">
        <v>97</v>
      </c>
      <c r="E140" s="2">
        <v>46.522221999999999</v>
      </c>
      <c r="F140" s="2">
        <v>7.0347220000000004</v>
      </c>
      <c r="G140" s="5">
        <v>50000</v>
      </c>
      <c r="H140" s="10">
        <v>470</v>
      </c>
      <c r="I140" s="8">
        <v>0.6</v>
      </c>
      <c r="J140" s="2" t="s">
        <v>291</v>
      </c>
      <c r="K140" s="2" t="s">
        <v>23</v>
      </c>
      <c r="L140" s="2" t="s">
        <v>294</v>
      </c>
      <c r="M140" s="3">
        <v>43426</v>
      </c>
      <c r="N140" s="2" t="s">
        <v>25</v>
      </c>
      <c r="O140" s="2" t="s">
        <v>45</v>
      </c>
    </row>
    <row r="141" spans="1:15" ht="28.5" x14ac:dyDescent="0.45">
      <c r="A141" s="2" t="s">
        <v>311</v>
      </c>
      <c r="B141" s="2" t="s">
        <v>312</v>
      </c>
      <c r="C141" s="2" t="s">
        <v>290</v>
      </c>
      <c r="D141" s="2" t="s">
        <v>97</v>
      </c>
      <c r="E141" s="2">
        <v>46.520277999999998</v>
      </c>
      <c r="F141" s="2">
        <v>6.9236110000000002</v>
      </c>
      <c r="G141" s="5">
        <v>100000</v>
      </c>
      <c r="H141" s="10">
        <v>500</v>
      </c>
      <c r="I141" s="8">
        <v>0.5</v>
      </c>
      <c r="J141" s="2" t="s">
        <v>291</v>
      </c>
      <c r="K141" s="2" t="s">
        <v>128</v>
      </c>
      <c r="L141" s="2" t="s">
        <v>294</v>
      </c>
      <c r="M141" s="3">
        <v>43431</v>
      </c>
      <c r="N141" s="2" t="s">
        <v>25</v>
      </c>
      <c r="O141" s="2" t="s">
        <v>45</v>
      </c>
    </row>
    <row r="142" spans="1:15" ht="28.5" x14ac:dyDescent="0.45">
      <c r="A142" s="2" t="s">
        <v>313</v>
      </c>
      <c r="B142" s="2" t="s">
        <v>313</v>
      </c>
      <c r="C142" s="2" t="s">
        <v>314</v>
      </c>
      <c r="D142" s="2" t="s">
        <v>21</v>
      </c>
      <c r="E142" s="2">
        <v>41.008237999999999</v>
      </c>
      <c r="F142" s="2">
        <v>28.978359000000001</v>
      </c>
      <c r="G142" s="5">
        <v>15000000</v>
      </c>
      <c r="H142" s="10">
        <v>600</v>
      </c>
      <c r="I142" s="8">
        <v>0.6</v>
      </c>
      <c r="J142" s="2" t="s">
        <v>315</v>
      </c>
      <c r="K142" s="2" t="s">
        <v>316</v>
      </c>
      <c r="L142" s="2" t="s">
        <v>317</v>
      </c>
      <c r="M142" s="3">
        <v>43436</v>
      </c>
      <c r="N142" s="2" t="s">
        <v>25</v>
      </c>
      <c r="O142" s="2" t="s">
        <v>37</v>
      </c>
    </row>
    <row r="143" spans="1:15" x14ac:dyDescent="0.45">
      <c r="A143" s="2" t="s">
        <v>318</v>
      </c>
      <c r="B143" s="2" t="s">
        <v>318</v>
      </c>
      <c r="C143" s="2" t="s">
        <v>314</v>
      </c>
      <c r="D143" s="2" t="s">
        <v>21</v>
      </c>
      <c r="E143" s="2">
        <v>36.522511999999999</v>
      </c>
      <c r="F143" s="2">
        <v>30.703761</v>
      </c>
      <c r="G143" s="5">
        <v>10000000</v>
      </c>
      <c r="H143" s="10">
        <v>580</v>
      </c>
      <c r="I143" s="8">
        <v>1</v>
      </c>
      <c r="J143" s="2" t="s">
        <v>315</v>
      </c>
      <c r="K143" s="2" t="s">
        <v>316</v>
      </c>
      <c r="L143" s="2" t="s">
        <v>317</v>
      </c>
      <c r="M143" s="3">
        <v>43441</v>
      </c>
      <c r="N143" s="2" t="s">
        <v>25</v>
      </c>
      <c r="O143" s="2" t="s">
        <v>45</v>
      </c>
    </row>
    <row r="144" spans="1:15" ht="28.5" x14ac:dyDescent="0.45">
      <c r="A144" s="2" t="s">
        <v>319</v>
      </c>
      <c r="B144" s="2" t="s">
        <v>320</v>
      </c>
      <c r="C144" s="2" t="s">
        <v>314</v>
      </c>
      <c r="D144" s="2" t="s">
        <v>9</v>
      </c>
      <c r="E144" s="2">
        <v>38.711844999999997</v>
      </c>
      <c r="F144" s="2">
        <v>35.156844999999997</v>
      </c>
      <c r="G144" s="5">
        <v>2000000</v>
      </c>
      <c r="H144" s="10">
        <v>1350</v>
      </c>
      <c r="I144" s="8">
        <v>1</v>
      </c>
      <c r="J144" s="2" t="s">
        <v>315</v>
      </c>
      <c r="K144" s="2" t="s">
        <v>316</v>
      </c>
      <c r="L144" s="2" t="s">
        <v>317</v>
      </c>
      <c r="M144" s="3">
        <v>43446</v>
      </c>
      <c r="N144" s="2" t="s">
        <v>25</v>
      </c>
      <c r="O144" s="2" t="s">
        <v>45</v>
      </c>
    </row>
    <row r="145" spans="1:15" ht="28.5" x14ac:dyDescent="0.45">
      <c r="A145" s="2" t="s">
        <v>321</v>
      </c>
      <c r="B145" s="2" t="s">
        <v>322</v>
      </c>
      <c r="C145" s="2" t="s">
        <v>314</v>
      </c>
      <c r="D145" s="2" t="s">
        <v>228</v>
      </c>
      <c r="E145" s="2">
        <v>37.742778000000001</v>
      </c>
      <c r="F145" s="2">
        <v>27.391667000000002</v>
      </c>
      <c r="G145" s="5">
        <v>15000000</v>
      </c>
      <c r="H145" s="10">
        <v>250</v>
      </c>
      <c r="I145" s="8">
        <v>1</v>
      </c>
      <c r="J145" s="2" t="s">
        <v>315</v>
      </c>
      <c r="K145" s="2" t="s">
        <v>316</v>
      </c>
      <c r="L145" s="2" t="s">
        <v>317</v>
      </c>
      <c r="M145" s="3">
        <v>43451</v>
      </c>
      <c r="N145" s="2" t="s">
        <v>36</v>
      </c>
      <c r="O145" s="2" t="s">
        <v>45</v>
      </c>
    </row>
    <row r="146" spans="1:15" ht="28.5" x14ac:dyDescent="0.45">
      <c r="A146" s="2" t="s">
        <v>323</v>
      </c>
      <c r="B146" s="2" t="s">
        <v>322</v>
      </c>
      <c r="C146" s="2" t="s">
        <v>314</v>
      </c>
      <c r="D146" s="2" t="s">
        <v>324</v>
      </c>
      <c r="E146" s="2">
        <v>37.779722</v>
      </c>
      <c r="F146" s="2">
        <v>29.0825</v>
      </c>
      <c r="G146" s="5">
        <v>1000000</v>
      </c>
      <c r="H146" s="10">
        <v>270</v>
      </c>
      <c r="I146" s="8">
        <v>3.8</v>
      </c>
      <c r="J146" s="2" t="s">
        <v>315</v>
      </c>
      <c r="K146" s="2" t="s">
        <v>316</v>
      </c>
      <c r="L146" s="2" t="s">
        <v>317</v>
      </c>
      <c r="M146" s="3">
        <v>43456</v>
      </c>
      <c r="N146" s="2" t="s">
        <v>36</v>
      </c>
      <c r="O146" s="2" t="s">
        <v>45</v>
      </c>
    </row>
    <row r="147" spans="1:15" ht="28.5" x14ac:dyDescent="0.45">
      <c r="A147" s="2" t="s">
        <v>325</v>
      </c>
      <c r="B147" s="2" t="s">
        <v>322</v>
      </c>
      <c r="C147" s="2" t="s">
        <v>314</v>
      </c>
      <c r="D147" s="2" t="s">
        <v>97</v>
      </c>
      <c r="E147" s="2">
        <v>37.134596000000002</v>
      </c>
      <c r="F147" s="2">
        <v>27.384188000000002</v>
      </c>
      <c r="G147" s="5">
        <v>1000000</v>
      </c>
      <c r="H147" s="10">
        <v>315</v>
      </c>
      <c r="I147" s="8">
        <v>2.9</v>
      </c>
      <c r="J147" s="2" t="s">
        <v>315</v>
      </c>
      <c r="K147" s="2" t="s">
        <v>316</v>
      </c>
      <c r="L147" s="2" t="s">
        <v>317</v>
      </c>
      <c r="M147" s="3">
        <v>43461</v>
      </c>
      <c r="N147" s="2" t="s">
        <v>25</v>
      </c>
      <c r="O147" s="2" t="s">
        <v>45</v>
      </c>
    </row>
    <row r="148" spans="1:15" ht="28.5" x14ac:dyDescent="0.45">
      <c r="A148" s="2" t="s">
        <v>326</v>
      </c>
      <c r="B148" s="2" t="s">
        <v>322</v>
      </c>
      <c r="C148" s="2" t="s">
        <v>314</v>
      </c>
      <c r="D148" s="2" t="s">
        <v>97</v>
      </c>
      <c r="E148" s="2">
        <v>36.686943999999997</v>
      </c>
      <c r="F148" s="2">
        <v>28.9575</v>
      </c>
      <c r="G148" s="5">
        <v>500000</v>
      </c>
      <c r="H148" s="10">
        <v>330</v>
      </c>
      <c r="I148" s="8">
        <v>1.2</v>
      </c>
      <c r="J148" s="2" t="s">
        <v>315</v>
      </c>
      <c r="K148" s="2" t="s">
        <v>316</v>
      </c>
      <c r="L148" s="2" t="s">
        <v>317</v>
      </c>
      <c r="M148" s="3">
        <v>43466</v>
      </c>
      <c r="N148" s="2" t="s">
        <v>25</v>
      </c>
      <c r="O148" s="2" t="s">
        <v>45</v>
      </c>
    </row>
    <row r="149" spans="1:15" x14ac:dyDescent="0.45">
      <c r="A149" s="2" t="s">
        <v>327</v>
      </c>
      <c r="B149" s="2" t="s">
        <v>313</v>
      </c>
      <c r="C149" s="2" t="s">
        <v>314</v>
      </c>
      <c r="D149" s="2" t="s">
        <v>328</v>
      </c>
      <c r="E149" s="2">
        <v>41.008237999999999</v>
      </c>
      <c r="F149" s="2">
        <v>28.978359000000001</v>
      </c>
      <c r="G149" s="5">
        <v>10000000</v>
      </c>
      <c r="H149" s="10">
        <v>340</v>
      </c>
      <c r="I149" s="8">
        <v>1.4</v>
      </c>
      <c r="J149" s="2" t="s">
        <v>315</v>
      </c>
      <c r="K149" s="2" t="s">
        <v>316</v>
      </c>
      <c r="L149" s="2" t="s">
        <v>317</v>
      </c>
      <c r="M149" s="3">
        <v>43471</v>
      </c>
      <c r="N149" s="2" t="s">
        <v>25</v>
      </c>
      <c r="O149" s="2" t="s">
        <v>45</v>
      </c>
    </row>
    <row r="150" spans="1:15" x14ac:dyDescent="0.45">
      <c r="A150" s="2" t="s">
        <v>329</v>
      </c>
      <c r="B150" s="2" t="s">
        <v>313</v>
      </c>
      <c r="C150" s="2" t="s">
        <v>314</v>
      </c>
      <c r="D150" s="2" t="s">
        <v>330</v>
      </c>
      <c r="E150" s="2">
        <v>41.008237999999999</v>
      </c>
      <c r="F150" s="2">
        <v>28.978359000000001</v>
      </c>
      <c r="G150" s="5">
        <v>5000000</v>
      </c>
      <c r="H150" s="10">
        <v>350</v>
      </c>
      <c r="I150" s="8">
        <v>1.5</v>
      </c>
      <c r="J150" s="2" t="s">
        <v>315</v>
      </c>
      <c r="K150" s="2" t="s">
        <v>316</v>
      </c>
      <c r="L150" s="2" t="s">
        <v>317</v>
      </c>
      <c r="M150" s="3">
        <v>43476</v>
      </c>
      <c r="N150" s="2" t="s">
        <v>25</v>
      </c>
      <c r="O150" s="2" t="s">
        <v>45</v>
      </c>
    </row>
    <row r="151" spans="1:15" x14ac:dyDescent="0.45">
      <c r="A151" s="2" t="s">
        <v>331</v>
      </c>
      <c r="B151" s="2" t="s">
        <v>313</v>
      </c>
      <c r="C151" s="2" t="s">
        <v>314</v>
      </c>
      <c r="D151" s="2" t="s">
        <v>332</v>
      </c>
      <c r="E151" s="2">
        <v>41.008237999999999</v>
      </c>
      <c r="F151" s="2">
        <v>28.978359000000001</v>
      </c>
      <c r="G151" s="5">
        <v>2000000</v>
      </c>
      <c r="H151" s="10">
        <v>1600</v>
      </c>
      <c r="I151" s="8">
        <v>1.6</v>
      </c>
      <c r="J151" s="2" t="s">
        <v>315</v>
      </c>
      <c r="K151" s="2" t="s">
        <v>316</v>
      </c>
      <c r="L151" s="2" t="s">
        <v>317</v>
      </c>
      <c r="M151" s="3">
        <v>43481</v>
      </c>
      <c r="N151" s="2" t="s">
        <v>144</v>
      </c>
      <c r="O151" s="2" t="s">
        <v>45</v>
      </c>
    </row>
    <row r="152" spans="1:15" ht="42.75" x14ac:dyDescent="0.45">
      <c r="A152" s="2" t="s">
        <v>333</v>
      </c>
      <c r="B152" s="2" t="s">
        <v>334</v>
      </c>
      <c r="C152" s="2" t="s">
        <v>335</v>
      </c>
      <c r="D152" s="2" t="s">
        <v>21</v>
      </c>
      <c r="E152" s="2">
        <v>50.454659999999997</v>
      </c>
      <c r="F152" s="2">
        <v>30.523841999999998</v>
      </c>
      <c r="G152" s="5">
        <v>35000000</v>
      </c>
      <c r="H152" s="10">
        <v>2100</v>
      </c>
      <c r="I152" s="8">
        <v>0.8</v>
      </c>
      <c r="J152" s="2" t="s">
        <v>336</v>
      </c>
      <c r="K152" s="2" t="s">
        <v>337</v>
      </c>
      <c r="L152" s="2" t="s">
        <v>338</v>
      </c>
      <c r="M152" s="3">
        <v>43486</v>
      </c>
      <c r="N152" s="2" t="s">
        <v>25</v>
      </c>
      <c r="O152" s="2" t="s">
        <v>339</v>
      </c>
    </row>
    <row r="153" spans="1:15" ht="28.5" x14ac:dyDescent="0.45">
      <c r="A153" s="2" t="s">
        <v>340</v>
      </c>
      <c r="B153" s="2" t="s">
        <v>341</v>
      </c>
      <c r="C153" s="2" t="s">
        <v>335</v>
      </c>
      <c r="D153" s="2" t="s">
        <v>21</v>
      </c>
      <c r="E153" s="2">
        <v>49.839973000000001</v>
      </c>
      <c r="F153" s="2">
        <v>23.989222999999999</v>
      </c>
      <c r="G153" s="5">
        <v>2000000</v>
      </c>
      <c r="H153" s="10">
        <v>1345</v>
      </c>
      <c r="I153" s="8">
        <v>0.9</v>
      </c>
      <c r="J153" s="2" t="s">
        <v>336</v>
      </c>
      <c r="K153" s="2" t="s">
        <v>337</v>
      </c>
      <c r="L153" s="2" t="s">
        <v>338</v>
      </c>
      <c r="M153" s="3">
        <v>43491</v>
      </c>
      <c r="N153" s="2" t="s">
        <v>36</v>
      </c>
      <c r="O153" s="2" t="s">
        <v>45</v>
      </c>
    </row>
    <row r="154" spans="1:15" ht="42.75" x14ac:dyDescent="0.45">
      <c r="A154" s="2" t="s">
        <v>342</v>
      </c>
      <c r="B154" s="2" t="s">
        <v>343</v>
      </c>
      <c r="C154" s="2" t="s">
        <v>335</v>
      </c>
      <c r="D154" s="2" t="s">
        <v>21</v>
      </c>
      <c r="E154" s="2">
        <v>46.483333000000002</v>
      </c>
      <c r="F154" s="2">
        <v>30.733332999999998</v>
      </c>
      <c r="G154" s="5">
        <v>1000000</v>
      </c>
      <c r="H154" s="10">
        <v>1600</v>
      </c>
      <c r="I154" s="8">
        <v>0.9</v>
      </c>
      <c r="J154" s="2" t="s">
        <v>336</v>
      </c>
      <c r="K154" s="2" t="s">
        <v>337</v>
      </c>
      <c r="L154" s="2" t="s">
        <v>338</v>
      </c>
      <c r="M154" s="3">
        <v>43496</v>
      </c>
      <c r="N154" s="2" t="s">
        <v>36</v>
      </c>
      <c r="O154" s="2" t="s">
        <v>344</v>
      </c>
    </row>
    <row r="155" spans="1:15" ht="28.5" x14ac:dyDescent="0.45">
      <c r="A155" s="2" t="s">
        <v>345</v>
      </c>
      <c r="B155" s="2" t="s">
        <v>334</v>
      </c>
      <c r="C155" s="2" t="s">
        <v>335</v>
      </c>
      <c r="D155" s="2" t="s">
        <v>346</v>
      </c>
      <c r="E155" s="2">
        <v>51.384222000000001</v>
      </c>
      <c r="F155" s="2">
        <v>30.109722000000001</v>
      </c>
      <c r="G155" s="5">
        <v>100000</v>
      </c>
      <c r="H155" s="10">
        <v>1890</v>
      </c>
      <c r="I155" s="8">
        <v>3</v>
      </c>
      <c r="J155" s="2" t="s">
        <v>336</v>
      </c>
      <c r="K155" s="2" t="s">
        <v>337</v>
      </c>
      <c r="L155" s="2" t="s">
        <v>338</v>
      </c>
      <c r="M155" s="3">
        <v>43501</v>
      </c>
      <c r="N155" s="2" t="s">
        <v>36</v>
      </c>
      <c r="O155" s="2" t="s">
        <v>347</v>
      </c>
    </row>
    <row r="156" spans="1:15" ht="28.5" x14ac:dyDescent="0.45">
      <c r="A156" s="2" t="s">
        <v>348</v>
      </c>
      <c r="B156" s="2" t="s">
        <v>348</v>
      </c>
      <c r="C156" s="2" t="s">
        <v>335</v>
      </c>
      <c r="D156" s="2" t="s">
        <v>349</v>
      </c>
      <c r="E156" s="2">
        <v>48</v>
      </c>
      <c r="F156" s="2">
        <v>24</v>
      </c>
      <c r="G156" s="5">
        <v>500000</v>
      </c>
      <c r="H156" s="10">
        <v>1780</v>
      </c>
      <c r="I156" s="8">
        <v>1.6</v>
      </c>
      <c r="J156" s="2" t="s">
        <v>336</v>
      </c>
      <c r="K156" s="2" t="s">
        <v>337</v>
      </c>
      <c r="L156" s="2" t="s">
        <v>338</v>
      </c>
      <c r="M156" s="3">
        <v>43506</v>
      </c>
      <c r="N156" s="2" t="s">
        <v>25</v>
      </c>
      <c r="O156" s="2" t="s">
        <v>45</v>
      </c>
    </row>
    <row r="157" spans="1:15" ht="42.75" x14ac:dyDescent="0.45">
      <c r="A157" s="2" t="s">
        <v>350</v>
      </c>
      <c r="B157" s="2" t="s">
        <v>351</v>
      </c>
      <c r="C157" s="2" t="s">
        <v>335</v>
      </c>
      <c r="D157" s="2" t="s">
        <v>21</v>
      </c>
      <c r="E157" s="2">
        <v>50</v>
      </c>
      <c r="F157" s="2">
        <v>36.25</v>
      </c>
      <c r="G157" s="5">
        <v>500000</v>
      </c>
      <c r="H157" s="10">
        <v>1570</v>
      </c>
      <c r="I157" s="8">
        <v>2</v>
      </c>
      <c r="J157" s="2" t="s">
        <v>336</v>
      </c>
      <c r="K157" s="2" t="s">
        <v>337</v>
      </c>
      <c r="L157" s="2" t="s">
        <v>338</v>
      </c>
      <c r="M157" s="3">
        <v>43511</v>
      </c>
      <c r="N157" s="2" t="s">
        <v>36</v>
      </c>
      <c r="O157" s="2" t="s">
        <v>344</v>
      </c>
    </row>
    <row r="158" spans="1:15" ht="42.75" x14ac:dyDescent="0.45">
      <c r="A158" s="2" t="s">
        <v>352</v>
      </c>
      <c r="B158" s="2" t="s">
        <v>353</v>
      </c>
      <c r="C158" s="2" t="s">
        <v>335</v>
      </c>
      <c r="D158" s="2" t="s">
        <v>21</v>
      </c>
      <c r="E158" s="2">
        <v>48.461666999999998</v>
      </c>
      <c r="F158" s="2">
        <v>34.976666999999999</v>
      </c>
      <c r="G158" s="5">
        <v>500000</v>
      </c>
      <c r="H158" s="10">
        <v>1760</v>
      </c>
      <c r="I158" s="8">
        <v>2</v>
      </c>
      <c r="J158" s="2" t="s">
        <v>336</v>
      </c>
      <c r="K158" s="2" t="s">
        <v>337</v>
      </c>
      <c r="L158" s="2" t="s">
        <v>338</v>
      </c>
      <c r="M158" s="3">
        <v>43516</v>
      </c>
      <c r="N158" s="2" t="s">
        <v>36</v>
      </c>
      <c r="O158" s="2" t="s">
        <v>344</v>
      </c>
    </row>
    <row r="159" spans="1:15" ht="28.5" x14ac:dyDescent="0.45">
      <c r="A159" s="2" t="s">
        <v>354</v>
      </c>
      <c r="B159" s="2" t="s">
        <v>340</v>
      </c>
      <c r="C159" s="2" t="s">
        <v>335</v>
      </c>
      <c r="D159" s="2" t="s">
        <v>355</v>
      </c>
      <c r="E159" s="2">
        <v>49.839973000000001</v>
      </c>
      <c r="F159" s="2">
        <v>23.989222999999999</v>
      </c>
      <c r="G159" s="5">
        <v>100000</v>
      </c>
      <c r="H159" s="10">
        <v>1567</v>
      </c>
      <c r="I159" s="8">
        <v>2.1</v>
      </c>
      <c r="J159" s="2" t="s">
        <v>336</v>
      </c>
      <c r="K159" s="2" t="s">
        <v>337</v>
      </c>
      <c r="L159" s="2" t="s">
        <v>338</v>
      </c>
      <c r="M159" s="3">
        <v>43521</v>
      </c>
      <c r="N159" s="2" t="s">
        <v>36</v>
      </c>
      <c r="O159" s="2" t="s">
        <v>45</v>
      </c>
    </row>
    <row r="160" spans="1:15" ht="28.5" x14ac:dyDescent="0.45">
      <c r="A160" s="2" t="s">
        <v>356</v>
      </c>
      <c r="B160" s="2" t="s">
        <v>333</v>
      </c>
      <c r="C160" s="2" t="s">
        <v>335</v>
      </c>
      <c r="D160" s="2" t="s">
        <v>357</v>
      </c>
      <c r="E160" s="2">
        <v>50.454659999999997</v>
      </c>
      <c r="F160" s="2">
        <v>30.523841999999998</v>
      </c>
      <c r="G160" s="5">
        <v>100000</v>
      </c>
      <c r="H160" s="10">
        <v>640</v>
      </c>
      <c r="I160" s="8">
        <v>3</v>
      </c>
      <c r="J160" s="2" t="s">
        <v>336</v>
      </c>
      <c r="K160" s="2" t="s">
        <v>337</v>
      </c>
      <c r="L160" s="2" t="s">
        <v>338</v>
      </c>
      <c r="M160" s="3">
        <v>43526</v>
      </c>
      <c r="N160" s="2" t="s">
        <v>36</v>
      </c>
      <c r="O160" s="2" t="s">
        <v>45</v>
      </c>
    </row>
    <row r="161" spans="1:15" ht="28.5" x14ac:dyDescent="0.45">
      <c r="A161" s="2" t="s">
        <v>358</v>
      </c>
      <c r="B161" s="2" t="s">
        <v>333</v>
      </c>
      <c r="C161" s="2" t="s">
        <v>335</v>
      </c>
      <c r="D161" s="2" t="s">
        <v>359</v>
      </c>
      <c r="E161" s="2">
        <v>50.463332999999999</v>
      </c>
      <c r="F161" s="2">
        <v>30.512222000000001</v>
      </c>
      <c r="G161" s="5">
        <v>100000</v>
      </c>
      <c r="H161" s="10">
        <v>450</v>
      </c>
      <c r="I161" s="8">
        <v>0.2</v>
      </c>
      <c r="J161" s="2" t="s">
        <v>336</v>
      </c>
      <c r="K161" s="2" t="s">
        <v>337</v>
      </c>
      <c r="L161" s="2" t="s">
        <v>338</v>
      </c>
      <c r="M161" s="3">
        <v>43531</v>
      </c>
      <c r="N161" s="2" t="s">
        <v>36</v>
      </c>
      <c r="O161" s="2" t="s">
        <v>45</v>
      </c>
    </row>
    <row r="162" spans="1:15" ht="28.5" x14ac:dyDescent="0.45">
      <c r="A162" s="2" t="s">
        <v>360</v>
      </c>
      <c r="B162" s="2" t="s">
        <v>361</v>
      </c>
      <c r="C162" s="2" t="s">
        <v>362</v>
      </c>
      <c r="D162" s="2" t="s">
        <v>21</v>
      </c>
      <c r="E162" s="2">
        <v>51.507351</v>
      </c>
      <c r="F162" s="2">
        <v>-0.12775800000000001</v>
      </c>
      <c r="G162" s="5">
        <v>25000000</v>
      </c>
      <c r="H162" s="10">
        <v>540</v>
      </c>
      <c r="I162" s="8">
        <v>0.3</v>
      </c>
      <c r="J162" s="2" t="s">
        <v>363</v>
      </c>
      <c r="K162" s="2" t="s">
        <v>364</v>
      </c>
      <c r="L162" s="2" t="s">
        <v>365</v>
      </c>
      <c r="M162" s="3">
        <v>43536</v>
      </c>
      <c r="N162" s="2" t="s">
        <v>33</v>
      </c>
      <c r="O162" s="2" t="s">
        <v>37</v>
      </c>
    </row>
    <row r="163" spans="1:15" ht="42.75" x14ac:dyDescent="0.45">
      <c r="A163" s="2" t="s">
        <v>366</v>
      </c>
      <c r="B163" s="2" t="s">
        <v>367</v>
      </c>
      <c r="C163" s="2" t="s">
        <v>362</v>
      </c>
      <c r="D163" s="2" t="s">
        <v>21</v>
      </c>
      <c r="E163" s="2">
        <v>55.953251999999999</v>
      </c>
      <c r="F163" s="2">
        <v>-3.1882670000000002</v>
      </c>
      <c r="G163" s="5">
        <v>3000000</v>
      </c>
      <c r="H163" s="10">
        <v>626</v>
      </c>
      <c r="I163" s="8">
        <v>0.3</v>
      </c>
      <c r="J163" s="2" t="s">
        <v>363</v>
      </c>
      <c r="K163" s="2" t="s">
        <v>368</v>
      </c>
      <c r="L163" s="2" t="s">
        <v>369</v>
      </c>
      <c r="M163" s="3">
        <v>43541</v>
      </c>
      <c r="N163" s="2" t="s">
        <v>25</v>
      </c>
      <c r="O163" s="2" t="s">
        <v>45</v>
      </c>
    </row>
    <row r="164" spans="1:15" ht="28.5" x14ac:dyDescent="0.45">
      <c r="A164" s="2" t="s">
        <v>370</v>
      </c>
      <c r="B164" s="2" t="s">
        <v>371</v>
      </c>
      <c r="C164" s="2" t="s">
        <v>362</v>
      </c>
      <c r="D164" s="2" t="s">
        <v>21</v>
      </c>
      <c r="E164" s="2">
        <v>53.480958000000001</v>
      </c>
      <c r="F164" s="2">
        <v>-2.2415090000000002</v>
      </c>
      <c r="G164" s="5">
        <v>2000000</v>
      </c>
      <c r="H164" s="10">
        <v>240</v>
      </c>
      <c r="I164" s="8">
        <v>1</v>
      </c>
      <c r="J164" s="2" t="s">
        <v>363</v>
      </c>
      <c r="K164" s="2" t="s">
        <v>364</v>
      </c>
      <c r="L164" s="2" t="s">
        <v>365</v>
      </c>
      <c r="M164" s="3">
        <v>43546</v>
      </c>
      <c r="N164" s="2" t="s">
        <v>25</v>
      </c>
      <c r="O164" s="2" t="s">
        <v>45</v>
      </c>
    </row>
    <row r="165" spans="1:15" ht="28.5" x14ac:dyDescent="0.45">
      <c r="A165" s="2" t="s">
        <v>372</v>
      </c>
      <c r="B165" s="2" t="s">
        <v>371</v>
      </c>
      <c r="C165" s="2" t="s">
        <v>362</v>
      </c>
      <c r="D165" s="2" t="s">
        <v>21</v>
      </c>
      <c r="E165" s="2">
        <v>53.408371000000002</v>
      </c>
      <c r="F165" s="2">
        <v>-2.9875759999999998</v>
      </c>
      <c r="G165" s="5">
        <v>15000000</v>
      </c>
      <c r="H165" s="10">
        <v>237</v>
      </c>
      <c r="I165" s="8">
        <v>1</v>
      </c>
      <c r="J165" s="2" t="s">
        <v>363</v>
      </c>
      <c r="K165" s="2" t="s">
        <v>364</v>
      </c>
      <c r="L165" s="2" t="s">
        <v>365</v>
      </c>
      <c r="M165" s="3">
        <v>43551</v>
      </c>
      <c r="N165" s="2" t="s">
        <v>25</v>
      </c>
      <c r="O165" s="2" t="s">
        <v>45</v>
      </c>
    </row>
    <row r="166" spans="1:15" ht="28.5" x14ac:dyDescent="0.45">
      <c r="A166" s="2" t="s">
        <v>373</v>
      </c>
      <c r="B166" s="2" t="s">
        <v>371</v>
      </c>
      <c r="C166" s="2" t="s">
        <v>362</v>
      </c>
      <c r="D166" s="2" t="s">
        <v>21</v>
      </c>
      <c r="E166" s="2">
        <v>52.204771999999998</v>
      </c>
      <c r="F166" s="2">
        <v>0.120972</v>
      </c>
      <c r="G166" s="5">
        <v>1000000</v>
      </c>
      <c r="H166" s="10">
        <v>256</v>
      </c>
      <c r="I166" s="8">
        <v>1</v>
      </c>
      <c r="J166" s="2" t="s">
        <v>363</v>
      </c>
      <c r="K166" s="2" t="s">
        <v>364</v>
      </c>
      <c r="L166" s="2" t="s">
        <v>365</v>
      </c>
      <c r="M166" s="3">
        <v>43556</v>
      </c>
      <c r="N166" s="2" t="s">
        <v>25</v>
      </c>
      <c r="O166" s="2" t="s">
        <v>45</v>
      </c>
    </row>
    <row r="167" spans="1:15" ht="28.5" x14ac:dyDescent="0.45">
      <c r="A167" s="2" t="s">
        <v>374</v>
      </c>
      <c r="B167" s="2" t="s">
        <v>371</v>
      </c>
      <c r="C167" s="2" t="s">
        <v>362</v>
      </c>
      <c r="D167" s="2" t="s">
        <v>263</v>
      </c>
      <c r="E167" s="2">
        <v>54.364158000000003</v>
      </c>
      <c r="F167" s="2">
        <v>-3.0833330000000001</v>
      </c>
      <c r="G167" s="5">
        <v>2000000</v>
      </c>
      <c r="H167" s="10">
        <v>1189</v>
      </c>
      <c r="I167" s="8">
        <v>1.7</v>
      </c>
      <c r="J167" s="2" t="s">
        <v>363</v>
      </c>
      <c r="K167" s="2" t="s">
        <v>364</v>
      </c>
      <c r="L167" s="2" t="s">
        <v>365</v>
      </c>
      <c r="M167" s="3">
        <v>43561</v>
      </c>
      <c r="N167" s="2" t="s">
        <v>25</v>
      </c>
      <c r="O167" s="2" t="s">
        <v>45</v>
      </c>
    </row>
    <row r="168" spans="1:15" ht="28.5" x14ac:dyDescent="0.45">
      <c r="A168" s="2" t="s">
        <v>375</v>
      </c>
      <c r="B168" s="2" t="s">
        <v>371</v>
      </c>
      <c r="C168" s="2" t="s">
        <v>362</v>
      </c>
      <c r="D168" s="2" t="s">
        <v>263</v>
      </c>
      <c r="E168" s="2">
        <v>54.057777999999999</v>
      </c>
      <c r="F168" s="2">
        <v>-1.9888889999999999</v>
      </c>
      <c r="G168" s="5">
        <v>1000000</v>
      </c>
      <c r="H168" s="10">
        <v>237</v>
      </c>
      <c r="I168" s="8">
        <v>0.3</v>
      </c>
      <c r="J168" s="2" t="s">
        <v>363</v>
      </c>
      <c r="K168" s="2" t="s">
        <v>364</v>
      </c>
      <c r="L168" s="2" t="s">
        <v>365</v>
      </c>
      <c r="M168" s="3">
        <v>43566</v>
      </c>
      <c r="N168" s="2" t="s">
        <v>25</v>
      </c>
      <c r="O168" s="2" t="s">
        <v>45</v>
      </c>
    </row>
    <row r="169" spans="1:15" ht="28.5" x14ac:dyDescent="0.45">
      <c r="A169" s="2" t="s">
        <v>376</v>
      </c>
      <c r="B169" s="2" t="s">
        <v>371</v>
      </c>
      <c r="C169" s="2" t="s">
        <v>362</v>
      </c>
      <c r="D169" s="2" t="s">
        <v>9</v>
      </c>
      <c r="E169" s="2">
        <v>51.793332999999997</v>
      </c>
      <c r="F169" s="2">
        <v>-1.875</v>
      </c>
      <c r="G169" s="5">
        <v>1000000</v>
      </c>
      <c r="H169" s="10">
        <v>670</v>
      </c>
      <c r="I169" s="8">
        <v>0.1</v>
      </c>
      <c r="J169" s="2" t="s">
        <v>363</v>
      </c>
      <c r="K169" s="2" t="s">
        <v>364</v>
      </c>
      <c r="L169" s="2" t="s">
        <v>365</v>
      </c>
      <c r="M169" s="3">
        <v>43571</v>
      </c>
      <c r="N169" s="2" t="s">
        <v>25</v>
      </c>
      <c r="O169" s="2" t="s">
        <v>45</v>
      </c>
    </row>
    <row r="170" spans="1:15" ht="28.5" x14ac:dyDescent="0.45">
      <c r="A170" s="2" t="s">
        <v>377</v>
      </c>
      <c r="B170" s="2" t="s">
        <v>378</v>
      </c>
      <c r="C170" s="2" t="s">
        <v>362</v>
      </c>
      <c r="D170" s="2" t="s">
        <v>379</v>
      </c>
      <c r="E170" s="2">
        <v>51.177500000000002</v>
      </c>
      <c r="F170" s="2">
        <v>-1.996167</v>
      </c>
      <c r="G170" s="5">
        <v>1000000</v>
      </c>
      <c r="H170" s="10">
        <v>290</v>
      </c>
      <c r="I170" s="8">
        <v>2.2000000000000002</v>
      </c>
      <c r="J170" s="2" t="s">
        <v>363</v>
      </c>
      <c r="K170" s="2" t="s">
        <v>364</v>
      </c>
      <c r="L170" s="2" t="s">
        <v>365</v>
      </c>
      <c r="M170" s="3">
        <v>43576</v>
      </c>
      <c r="N170" s="2" t="s">
        <v>25</v>
      </c>
      <c r="O170" s="2" t="s">
        <v>45</v>
      </c>
    </row>
    <row r="171" spans="1:15" ht="42.75" x14ac:dyDescent="0.45">
      <c r="A171" s="2" t="s">
        <v>380</v>
      </c>
      <c r="B171" s="2" t="s">
        <v>367</v>
      </c>
      <c r="C171" s="2" t="s">
        <v>362</v>
      </c>
      <c r="D171" s="2" t="s">
        <v>9</v>
      </c>
      <c r="E171" s="2">
        <v>57.051527999999998</v>
      </c>
      <c r="F171" s="2">
        <v>-4.2133330000000004</v>
      </c>
      <c r="G171" s="5">
        <v>1000000</v>
      </c>
      <c r="H171" s="10">
        <v>180</v>
      </c>
      <c r="I171" s="8">
        <v>0.6</v>
      </c>
      <c r="J171" s="2" t="s">
        <v>363</v>
      </c>
      <c r="K171" s="2" t="s">
        <v>368</v>
      </c>
      <c r="L171" s="2" t="s">
        <v>369</v>
      </c>
      <c r="M171" s="3">
        <v>43581</v>
      </c>
      <c r="N171" s="2" t="s">
        <v>25</v>
      </c>
      <c r="O171" s="2" t="s">
        <v>45</v>
      </c>
    </row>
    <row r="172" spans="1:15" ht="57" x14ac:dyDescent="0.45">
      <c r="A172" s="2" t="s">
        <v>381</v>
      </c>
      <c r="B172" s="2" t="s">
        <v>382</v>
      </c>
      <c r="C172" s="2" t="s">
        <v>383</v>
      </c>
      <c r="D172" s="2" t="s">
        <v>21</v>
      </c>
      <c r="E172" s="2">
        <v>49.611668000000002</v>
      </c>
      <c r="F172" s="2">
        <v>6.1302370000000002</v>
      </c>
      <c r="G172" s="5">
        <v>15000000</v>
      </c>
      <c r="H172" s="10">
        <v>980</v>
      </c>
      <c r="I172" s="8">
        <v>0.7</v>
      </c>
      <c r="J172" s="2" t="s">
        <v>384</v>
      </c>
      <c r="K172" s="2" t="s">
        <v>23</v>
      </c>
      <c r="L172" s="2" t="s">
        <v>385</v>
      </c>
      <c r="M172" s="3">
        <v>43586</v>
      </c>
      <c r="N172" s="2" t="s">
        <v>25</v>
      </c>
      <c r="O172" s="2" t="s">
        <v>45</v>
      </c>
    </row>
    <row r="173" spans="1:15" ht="57" x14ac:dyDescent="0.45">
      <c r="A173" s="2" t="s">
        <v>386</v>
      </c>
      <c r="B173" s="2" t="s">
        <v>386</v>
      </c>
      <c r="C173" s="2" t="s">
        <v>383</v>
      </c>
      <c r="D173" s="2" t="s">
        <v>97</v>
      </c>
      <c r="E173" s="2">
        <v>49.923611000000001</v>
      </c>
      <c r="F173" s="2">
        <v>6.25</v>
      </c>
      <c r="G173" s="5">
        <v>500000</v>
      </c>
      <c r="H173" s="10">
        <v>170</v>
      </c>
      <c r="I173" s="8">
        <v>1</v>
      </c>
      <c r="J173" s="2" t="s">
        <v>384</v>
      </c>
      <c r="K173" s="2" t="s">
        <v>23</v>
      </c>
      <c r="L173" s="2" t="s">
        <v>385</v>
      </c>
      <c r="M173" s="3">
        <v>43591</v>
      </c>
      <c r="N173" s="2" t="s">
        <v>25</v>
      </c>
      <c r="O173" s="2" t="s">
        <v>45</v>
      </c>
    </row>
    <row r="174" spans="1:15" ht="57" x14ac:dyDescent="0.45">
      <c r="A174" s="2" t="s">
        <v>387</v>
      </c>
      <c r="B174" s="2" t="s">
        <v>387</v>
      </c>
      <c r="C174" s="2" t="s">
        <v>383</v>
      </c>
      <c r="D174" s="2" t="s">
        <v>21</v>
      </c>
      <c r="E174" s="2">
        <v>49.517221999999997</v>
      </c>
      <c r="F174" s="2">
        <v>5.9644440000000003</v>
      </c>
      <c r="G174" s="5">
        <v>300000</v>
      </c>
      <c r="H174" s="10">
        <v>175</v>
      </c>
      <c r="I174" s="8">
        <v>0.9</v>
      </c>
      <c r="J174" s="2" t="s">
        <v>384</v>
      </c>
      <c r="K174" s="2" t="s">
        <v>23</v>
      </c>
      <c r="L174" s="2" t="s">
        <v>385</v>
      </c>
      <c r="M174" s="3">
        <v>43596</v>
      </c>
      <c r="N174" s="2" t="s">
        <v>36</v>
      </c>
      <c r="O174" s="2" t="s">
        <v>45</v>
      </c>
    </row>
    <row r="175" spans="1:15" ht="57" x14ac:dyDescent="0.45">
      <c r="A175" s="2" t="s">
        <v>388</v>
      </c>
      <c r="B175" s="2" t="s">
        <v>383</v>
      </c>
      <c r="C175" s="2" t="s">
        <v>383</v>
      </c>
      <c r="D175" s="2" t="s">
        <v>389</v>
      </c>
      <c r="E175" s="2">
        <v>49.476944000000003</v>
      </c>
      <c r="F175" s="2">
        <v>6.0244439999999999</v>
      </c>
      <c r="G175" s="5">
        <v>100000</v>
      </c>
      <c r="H175" s="10">
        <v>345</v>
      </c>
      <c r="I175" s="8">
        <v>1</v>
      </c>
      <c r="J175" s="2" t="s">
        <v>384</v>
      </c>
      <c r="K175" s="2" t="s">
        <v>23</v>
      </c>
      <c r="L175" s="2" t="s">
        <v>385</v>
      </c>
      <c r="M175" s="3">
        <v>43601</v>
      </c>
      <c r="N175" s="2" t="s">
        <v>144</v>
      </c>
      <c r="O175" s="2" t="s">
        <v>45</v>
      </c>
    </row>
    <row r="176" spans="1:15" ht="57" x14ac:dyDescent="0.45">
      <c r="A176" s="2" t="s">
        <v>390</v>
      </c>
      <c r="B176" s="2" t="s">
        <v>390</v>
      </c>
      <c r="C176" s="2" t="s">
        <v>383</v>
      </c>
      <c r="D176" s="2" t="s">
        <v>9</v>
      </c>
      <c r="E176" s="2">
        <v>49.752777999999999</v>
      </c>
      <c r="F176" s="2">
        <v>6.5766669999999996</v>
      </c>
      <c r="G176" s="5">
        <v>50000</v>
      </c>
      <c r="H176" s="10">
        <v>200</v>
      </c>
      <c r="I176" s="8">
        <v>1</v>
      </c>
      <c r="J176" s="2" t="s">
        <v>384</v>
      </c>
      <c r="K176" s="2" t="s">
        <v>23</v>
      </c>
      <c r="L176" s="2" t="s">
        <v>385</v>
      </c>
      <c r="M176" s="3">
        <v>43606</v>
      </c>
      <c r="N176" s="2" t="s">
        <v>36</v>
      </c>
      <c r="O176" s="2" t="s">
        <v>45</v>
      </c>
    </row>
    <row r="177" spans="1:15" ht="57" x14ac:dyDescent="0.45">
      <c r="A177" s="2" t="s">
        <v>391</v>
      </c>
      <c r="B177" s="2" t="s">
        <v>392</v>
      </c>
      <c r="C177" s="2" t="s">
        <v>383</v>
      </c>
      <c r="D177" s="2" t="s">
        <v>162</v>
      </c>
      <c r="E177" s="2">
        <v>49.836666999999998</v>
      </c>
      <c r="F177" s="2">
        <v>6.5222220000000002</v>
      </c>
      <c r="G177" s="5">
        <v>50000</v>
      </c>
      <c r="H177" s="10">
        <v>215</v>
      </c>
      <c r="I177" s="8">
        <v>1</v>
      </c>
      <c r="J177" s="2" t="s">
        <v>384</v>
      </c>
      <c r="K177" s="2" t="s">
        <v>23</v>
      </c>
      <c r="L177" s="2" t="s">
        <v>385</v>
      </c>
      <c r="M177" s="3">
        <v>43611</v>
      </c>
      <c r="N177" s="2" t="s">
        <v>36</v>
      </c>
      <c r="O177" s="2" t="s">
        <v>45</v>
      </c>
    </row>
    <row r="178" spans="1:15" ht="57" x14ac:dyDescent="0.45">
      <c r="A178" s="2" t="s">
        <v>393</v>
      </c>
      <c r="B178" s="2" t="s">
        <v>386</v>
      </c>
      <c r="C178" s="2" t="s">
        <v>383</v>
      </c>
      <c r="D178" s="2" t="s">
        <v>162</v>
      </c>
      <c r="E178" s="2">
        <v>49.923611000000001</v>
      </c>
      <c r="F178" s="2">
        <v>6.25</v>
      </c>
      <c r="G178" s="5">
        <v>50000</v>
      </c>
      <c r="H178" s="10">
        <v>210</v>
      </c>
      <c r="I178" s="8">
        <v>1.1000000000000001</v>
      </c>
      <c r="J178" s="2" t="s">
        <v>384</v>
      </c>
      <c r="K178" s="2" t="s">
        <v>23</v>
      </c>
      <c r="L178" s="2" t="s">
        <v>385</v>
      </c>
      <c r="M178" s="3">
        <v>43616</v>
      </c>
      <c r="N178" s="2" t="s">
        <v>36</v>
      </c>
      <c r="O178" s="2" t="s">
        <v>45</v>
      </c>
    </row>
    <row r="179" spans="1:15" ht="57" x14ac:dyDescent="0.45">
      <c r="A179" s="2" t="s">
        <v>394</v>
      </c>
      <c r="B179" s="2" t="s">
        <v>381</v>
      </c>
      <c r="C179" s="2" t="s">
        <v>383</v>
      </c>
      <c r="D179" s="2" t="s">
        <v>395</v>
      </c>
      <c r="E179" s="2">
        <v>49.605556</v>
      </c>
      <c r="F179" s="2">
        <v>6.1277780000000002</v>
      </c>
      <c r="G179" s="5">
        <v>50000</v>
      </c>
      <c r="H179" s="10">
        <v>197</v>
      </c>
      <c r="I179" s="8">
        <v>0.6</v>
      </c>
      <c r="J179" s="2" t="s">
        <v>384</v>
      </c>
      <c r="K179" s="2" t="s">
        <v>23</v>
      </c>
      <c r="L179" s="2" t="s">
        <v>385</v>
      </c>
      <c r="M179" s="3">
        <v>43621</v>
      </c>
      <c r="N179" s="2" t="s">
        <v>25</v>
      </c>
      <c r="O179" s="2" t="s">
        <v>45</v>
      </c>
    </row>
    <row r="180" spans="1:15" ht="57" x14ac:dyDescent="0.45">
      <c r="A180" s="2" t="s">
        <v>396</v>
      </c>
      <c r="B180" s="2" t="s">
        <v>396</v>
      </c>
      <c r="C180" s="2" t="s">
        <v>383</v>
      </c>
      <c r="D180" s="2" t="s">
        <v>97</v>
      </c>
      <c r="E180" s="2">
        <v>49.505555999999999</v>
      </c>
      <c r="F180" s="2">
        <v>6.0444440000000004</v>
      </c>
      <c r="G180" s="5">
        <v>25000</v>
      </c>
      <c r="H180" s="10">
        <v>190</v>
      </c>
      <c r="I180" s="8">
        <v>0.8</v>
      </c>
      <c r="J180" s="2" t="s">
        <v>384</v>
      </c>
      <c r="K180" s="2" t="s">
        <v>23</v>
      </c>
      <c r="L180" s="2" t="s">
        <v>385</v>
      </c>
      <c r="M180" s="3">
        <v>43626</v>
      </c>
      <c r="N180" s="2" t="s">
        <v>36</v>
      </c>
      <c r="O180" s="2" t="s">
        <v>45</v>
      </c>
    </row>
    <row r="181" spans="1:15" ht="28.5" x14ac:dyDescent="0.45">
      <c r="A181" s="2" t="s">
        <v>397</v>
      </c>
      <c r="B181" s="2" t="s">
        <v>398</v>
      </c>
      <c r="C181" s="2" t="s">
        <v>399</v>
      </c>
      <c r="D181" s="2" t="s">
        <v>21</v>
      </c>
      <c r="E181" s="2">
        <v>35.897778000000002</v>
      </c>
      <c r="F181" s="2">
        <v>14.5075</v>
      </c>
      <c r="G181" s="5">
        <v>15000000</v>
      </c>
      <c r="H181" s="10">
        <v>153</v>
      </c>
      <c r="I181" s="8">
        <v>0.7</v>
      </c>
      <c r="J181" s="2" t="s">
        <v>384</v>
      </c>
      <c r="K181" s="2" t="s">
        <v>23</v>
      </c>
      <c r="L181" s="2" t="s">
        <v>400</v>
      </c>
      <c r="M181" s="3">
        <v>43631</v>
      </c>
      <c r="N181" s="2" t="s">
        <v>25</v>
      </c>
      <c r="O181" s="2" t="s">
        <v>45</v>
      </c>
    </row>
    <row r="182" spans="1:15" ht="28.5" x14ac:dyDescent="0.45">
      <c r="A182" s="2" t="s">
        <v>401</v>
      </c>
      <c r="B182" s="2" t="s">
        <v>398</v>
      </c>
      <c r="C182" s="2" t="s">
        <v>399</v>
      </c>
      <c r="D182" s="2" t="s">
        <v>21</v>
      </c>
      <c r="E182" s="2">
        <v>35.884166999999998</v>
      </c>
      <c r="F182" s="2">
        <v>14.493888999999999</v>
      </c>
      <c r="G182" s="5">
        <v>1000000</v>
      </c>
      <c r="H182" s="10">
        <v>1450</v>
      </c>
      <c r="I182" s="8">
        <v>1</v>
      </c>
      <c r="J182" s="2" t="s">
        <v>384</v>
      </c>
      <c r="K182" s="2" t="s">
        <v>23</v>
      </c>
      <c r="L182" s="2" t="s">
        <v>400</v>
      </c>
      <c r="M182" s="3">
        <v>43636</v>
      </c>
      <c r="N182" s="2" t="s">
        <v>25</v>
      </c>
      <c r="O182" s="2" t="s">
        <v>45</v>
      </c>
    </row>
    <row r="183" spans="1:15" ht="28.5" x14ac:dyDescent="0.45">
      <c r="A183" s="2" t="s">
        <v>402</v>
      </c>
      <c r="B183" s="2" t="s">
        <v>403</v>
      </c>
      <c r="C183" s="2" t="s">
        <v>399</v>
      </c>
      <c r="D183" s="2" t="s">
        <v>180</v>
      </c>
      <c r="E183" s="2">
        <v>36.042777999999998</v>
      </c>
      <c r="F183" s="2">
        <v>14.300278</v>
      </c>
      <c r="G183" s="5">
        <v>1000000</v>
      </c>
      <c r="H183" s="10">
        <v>690</v>
      </c>
      <c r="I183" s="8">
        <v>1</v>
      </c>
      <c r="J183" s="2" t="s">
        <v>384</v>
      </c>
      <c r="K183" s="2" t="s">
        <v>23</v>
      </c>
      <c r="L183" s="2" t="s">
        <v>400</v>
      </c>
      <c r="M183" s="3">
        <v>43641</v>
      </c>
      <c r="N183" s="2" t="s">
        <v>25</v>
      </c>
      <c r="O183" s="2" t="s">
        <v>45</v>
      </c>
    </row>
    <row r="184" spans="1:15" ht="28.5" x14ac:dyDescent="0.45">
      <c r="A184" s="2" t="s">
        <v>404</v>
      </c>
      <c r="B184" s="2" t="s">
        <v>405</v>
      </c>
      <c r="C184" s="2" t="s">
        <v>399</v>
      </c>
      <c r="D184" s="2" t="s">
        <v>97</v>
      </c>
      <c r="E184" s="2">
        <v>35.734721999999998</v>
      </c>
      <c r="F184" s="2">
        <v>14.558611000000001</v>
      </c>
      <c r="G184" s="5">
        <v>500000</v>
      </c>
      <c r="H184" s="10">
        <v>590</v>
      </c>
      <c r="I184" s="8">
        <v>1.1000000000000001</v>
      </c>
      <c r="J184" s="2" t="s">
        <v>384</v>
      </c>
      <c r="K184" s="2" t="s">
        <v>23</v>
      </c>
      <c r="L184" s="2" t="s">
        <v>400</v>
      </c>
      <c r="M184" s="3">
        <v>43646</v>
      </c>
      <c r="N184" s="2" t="s">
        <v>36</v>
      </c>
      <c r="O184" s="2" t="s">
        <v>45</v>
      </c>
    </row>
    <row r="185" spans="1:15" ht="28.5" x14ac:dyDescent="0.45">
      <c r="A185" s="2" t="s">
        <v>406</v>
      </c>
      <c r="B185" s="2" t="s">
        <v>407</v>
      </c>
      <c r="C185" s="2" t="s">
        <v>399</v>
      </c>
      <c r="D185" s="2" t="s">
        <v>97</v>
      </c>
      <c r="E185" s="2">
        <v>35.921666999999999</v>
      </c>
      <c r="F185" s="2">
        <v>14.474167</v>
      </c>
      <c r="G185" s="5">
        <v>500000</v>
      </c>
      <c r="H185" s="10">
        <v>1200</v>
      </c>
      <c r="I185" s="8">
        <v>0.9</v>
      </c>
      <c r="J185" s="2" t="s">
        <v>384</v>
      </c>
      <c r="K185" s="2" t="s">
        <v>23</v>
      </c>
      <c r="L185" s="2" t="s">
        <v>400</v>
      </c>
      <c r="M185" s="3">
        <v>43651</v>
      </c>
      <c r="N185" s="2" t="s">
        <v>36</v>
      </c>
      <c r="O185" s="2" t="s">
        <v>45</v>
      </c>
    </row>
    <row r="186" spans="1:15" ht="28.5" x14ac:dyDescent="0.45">
      <c r="A186" s="2" t="s">
        <v>408</v>
      </c>
      <c r="B186" s="2" t="s">
        <v>407</v>
      </c>
      <c r="C186" s="2" t="s">
        <v>399</v>
      </c>
      <c r="D186" s="2" t="s">
        <v>97</v>
      </c>
      <c r="E186" s="2">
        <v>35.879443999999999</v>
      </c>
      <c r="F186" s="2">
        <v>14.463056</v>
      </c>
      <c r="G186" s="5">
        <v>200000</v>
      </c>
      <c r="H186" s="10">
        <v>400</v>
      </c>
      <c r="I186" s="8">
        <v>1.1000000000000001</v>
      </c>
      <c r="J186" s="2" t="s">
        <v>384</v>
      </c>
      <c r="K186" s="2" t="s">
        <v>23</v>
      </c>
      <c r="L186" s="2" t="s">
        <v>400</v>
      </c>
      <c r="M186" s="3">
        <v>43656</v>
      </c>
      <c r="N186" s="2" t="s">
        <v>36</v>
      </c>
      <c r="O186" s="2" t="s">
        <v>45</v>
      </c>
    </row>
    <row r="187" spans="1:15" ht="28.5" x14ac:dyDescent="0.45">
      <c r="A187" s="2" t="s">
        <v>409</v>
      </c>
      <c r="B187" s="2" t="s">
        <v>398</v>
      </c>
      <c r="C187" s="2" t="s">
        <v>399</v>
      </c>
      <c r="D187" s="2" t="s">
        <v>97</v>
      </c>
      <c r="E187" s="2">
        <v>35.871943999999999</v>
      </c>
      <c r="F187" s="2">
        <v>14.451389000000001</v>
      </c>
      <c r="G187" s="5">
        <v>200000</v>
      </c>
      <c r="H187" s="10">
        <v>330</v>
      </c>
      <c r="I187" s="8">
        <v>2</v>
      </c>
      <c r="J187" s="2" t="s">
        <v>384</v>
      </c>
      <c r="K187" s="2" t="s">
        <v>23</v>
      </c>
      <c r="L187" s="2" t="s">
        <v>400</v>
      </c>
      <c r="M187" s="3">
        <v>43661</v>
      </c>
      <c r="N187" s="2" t="s">
        <v>36</v>
      </c>
      <c r="O187" s="2" t="s">
        <v>45</v>
      </c>
    </row>
    <row r="188" spans="1:15" ht="28.5" x14ac:dyDescent="0.45">
      <c r="A188" s="2" t="s">
        <v>410</v>
      </c>
      <c r="B188" s="2" t="s">
        <v>405</v>
      </c>
      <c r="C188" s="2" t="s">
        <v>399</v>
      </c>
      <c r="D188" s="2" t="s">
        <v>97</v>
      </c>
      <c r="E188" s="2">
        <v>35.728332999999999</v>
      </c>
      <c r="F188" s="2">
        <v>14.569167</v>
      </c>
      <c r="G188" s="5">
        <v>100000</v>
      </c>
      <c r="H188" s="10">
        <v>320</v>
      </c>
      <c r="I188" s="8">
        <v>2.5</v>
      </c>
      <c r="J188" s="2" t="s">
        <v>384</v>
      </c>
      <c r="K188" s="2" t="s">
        <v>23</v>
      </c>
      <c r="L188" s="2" t="s">
        <v>400</v>
      </c>
      <c r="M188" s="3">
        <v>43666</v>
      </c>
      <c r="N188" s="2" t="s">
        <v>36</v>
      </c>
      <c r="O188" s="2" t="s">
        <v>45</v>
      </c>
    </row>
    <row r="189" spans="1:15" ht="28.5" x14ac:dyDescent="0.45">
      <c r="A189" s="2" t="s">
        <v>403</v>
      </c>
      <c r="B189" s="2" t="s">
        <v>403</v>
      </c>
      <c r="C189" s="2" t="s">
        <v>399</v>
      </c>
      <c r="D189" s="2" t="s">
        <v>66</v>
      </c>
      <c r="E189" s="2">
        <v>36.042777999999998</v>
      </c>
      <c r="F189" s="2">
        <v>14.300278</v>
      </c>
      <c r="G189" s="5">
        <v>50000</v>
      </c>
      <c r="H189" s="10">
        <v>315</v>
      </c>
      <c r="I189" s="8">
        <v>2.1</v>
      </c>
      <c r="J189" s="2" t="s">
        <v>384</v>
      </c>
      <c r="K189" s="2" t="s">
        <v>23</v>
      </c>
      <c r="L189" s="2" t="s">
        <v>400</v>
      </c>
      <c r="M189" s="3">
        <v>43671</v>
      </c>
      <c r="N189" s="2" t="s">
        <v>36</v>
      </c>
      <c r="O189" s="2" t="s">
        <v>45</v>
      </c>
    </row>
    <row r="190" spans="1:15" ht="28.5" x14ac:dyDescent="0.45">
      <c r="A190" s="2" t="s">
        <v>411</v>
      </c>
      <c r="B190" s="2" t="s">
        <v>411</v>
      </c>
      <c r="C190" s="2" t="s">
        <v>399</v>
      </c>
      <c r="D190" s="2" t="s">
        <v>66</v>
      </c>
      <c r="E190" s="2">
        <v>36.029167000000001</v>
      </c>
      <c r="F190" s="2">
        <v>14.459721999999999</v>
      </c>
      <c r="G190" s="5">
        <v>20000</v>
      </c>
      <c r="H190" s="10">
        <v>240</v>
      </c>
      <c r="I190" s="8">
        <v>2.1</v>
      </c>
      <c r="J190" s="2" t="s">
        <v>384</v>
      </c>
      <c r="K190" s="2" t="s">
        <v>23</v>
      </c>
      <c r="L190" s="2" t="s">
        <v>400</v>
      </c>
      <c r="M190" s="3">
        <v>43676</v>
      </c>
      <c r="N190" s="2" t="s">
        <v>36</v>
      </c>
      <c r="O190" s="2" t="s">
        <v>45</v>
      </c>
    </row>
    <row r="191" spans="1:15" ht="28.5" x14ac:dyDescent="0.45">
      <c r="A191" s="2" t="s">
        <v>412</v>
      </c>
      <c r="B191" s="2" t="s">
        <v>413</v>
      </c>
      <c r="C191" s="2" t="s">
        <v>414</v>
      </c>
      <c r="D191" s="2" t="s">
        <v>21</v>
      </c>
      <c r="E191" s="2">
        <v>64.147778000000002</v>
      </c>
      <c r="F191" s="2">
        <v>-21.915555999999999</v>
      </c>
      <c r="G191" s="5">
        <v>25000000</v>
      </c>
      <c r="H191" s="10">
        <v>1540</v>
      </c>
      <c r="I191" s="8">
        <v>1.7</v>
      </c>
      <c r="J191" s="2" t="s">
        <v>415</v>
      </c>
      <c r="K191" s="2" t="s">
        <v>128</v>
      </c>
      <c r="L191" s="2" t="s">
        <v>416</v>
      </c>
      <c r="M191" s="3">
        <v>43681</v>
      </c>
      <c r="N191" s="2" t="s">
        <v>33</v>
      </c>
      <c r="O191" s="2" t="s">
        <v>45</v>
      </c>
    </row>
    <row r="192" spans="1:15" ht="28.5" x14ac:dyDescent="0.45">
      <c r="A192" s="2" t="s">
        <v>402</v>
      </c>
      <c r="B192" s="2" t="s">
        <v>417</v>
      </c>
      <c r="C192" s="2" t="s">
        <v>414</v>
      </c>
      <c r="D192" s="2" t="s">
        <v>418</v>
      </c>
      <c r="E192" s="2">
        <v>63.892499999999998</v>
      </c>
      <c r="F192" s="2">
        <v>-21.863900000000001</v>
      </c>
      <c r="G192" s="5">
        <v>1000000</v>
      </c>
      <c r="H192" s="10">
        <v>890</v>
      </c>
      <c r="I192" s="8">
        <v>2</v>
      </c>
      <c r="J192" s="2" t="s">
        <v>415</v>
      </c>
      <c r="K192" s="2" t="s">
        <v>128</v>
      </c>
      <c r="L192" s="2" t="s">
        <v>416</v>
      </c>
      <c r="M192" s="3">
        <v>43686</v>
      </c>
      <c r="N192" s="2" t="s">
        <v>33</v>
      </c>
      <c r="O192" s="2" t="s">
        <v>45</v>
      </c>
    </row>
    <row r="193" spans="1:15" ht="28.5" x14ac:dyDescent="0.45">
      <c r="A193" s="2" t="s">
        <v>419</v>
      </c>
      <c r="B193" s="2" t="s">
        <v>420</v>
      </c>
      <c r="C193" s="2" t="s">
        <v>414</v>
      </c>
      <c r="D193" s="2" t="s">
        <v>9</v>
      </c>
      <c r="E193" s="2">
        <v>64.006944000000004</v>
      </c>
      <c r="F193" s="2">
        <v>-21.1325</v>
      </c>
      <c r="G193" s="5">
        <v>1000000</v>
      </c>
      <c r="H193" s="10">
        <v>470</v>
      </c>
      <c r="I193" s="8">
        <v>1.9</v>
      </c>
      <c r="J193" s="2" t="s">
        <v>415</v>
      </c>
      <c r="K193" s="2" t="s">
        <v>128</v>
      </c>
      <c r="L193" s="2" t="s">
        <v>416</v>
      </c>
      <c r="M193" s="3">
        <v>43691</v>
      </c>
      <c r="N193" s="2" t="s">
        <v>25</v>
      </c>
      <c r="O193" s="2" t="s">
        <v>45</v>
      </c>
    </row>
    <row r="194" spans="1:15" ht="28.5" x14ac:dyDescent="0.45">
      <c r="A194" s="2" t="s">
        <v>421</v>
      </c>
      <c r="B194" s="2" t="s">
        <v>420</v>
      </c>
      <c r="C194" s="2" t="s">
        <v>414</v>
      </c>
      <c r="D194" s="2" t="s">
        <v>263</v>
      </c>
      <c r="E194" s="2">
        <v>64.006944000000004</v>
      </c>
      <c r="F194" s="2">
        <v>-16.6325</v>
      </c>
      <c r="G194" s="5">
        <v>500000</v>
      </c>
      <c r="H194" s="10">
        <v>1745</v>
      </c>
      <c r="I194" s="8">
        <v>1.8</v>
      </c>
      <c r="J194" s="2" t="s">
        <v>415</v>
      </c>
      <c r="K194" s="2" t="s">
        <v>128</v>
      </c>
      <c r="L194" s="2" t="s">
        <v>416</v>
      </c>
      <c r="M194" s="3">
        <v>43696</v>
      </c>
      <c r="N194" s="2" t="s">
        <v>25</v>
      </c>
      <c r="O194" s="2" t="s">
        <v>45</v>
      </c>
    </row>
    <row r="195" spans="1:15" ht="28.5" x14ac:dyDescent="0.45">
      <c r="A195" s="2" t="s">
        <v>422</v>
      </c>
      <c r="B195" s="2" t="s">
        <v>423</v>
      </c>
      <c r="C195" s="2" t="s">
        <v>414</v>
      </c>
      <c r="D195" s="2" t="s">
        <v>263</v>
      </c>
      <c r="E195" s="2">
        <v>64.006944000000004</v>
      </c>
      <c r="F195" s="2">
        <v>-16.6325</v>
      </c>
      <c r="G195" s="5">
        <v>500000</v>
      </c>
      <c r="H195" s="10">
        <v>1744</v>
      </c>
      <c r="I195" s="8">
        <v>1</v>
      </c>
      <c r="J195" s="2" t="s">
        <v>415</v>
      </c>
      <c r="K195" s="2" t="s">
        <v>128</v>
      </c>
      <c r="L195" s="2" t="s">
        <v>416</v>
      </c>
      <c r="M195" s="3">
        <v>43701</v>
      </c>
      <c r="N195" s="2" t="s">
        <v>25</v>
      </c>
      <c r="O195" s="2" t="s">
        <v>45</v>
      </c>
    </row>
    <row r="196" spans="1:15" ht="28.5" x14ac:dyDescent="0.45">
      <c r="A196" s="2" t="s">
        <v>424</v>
      </c>
      <c r="B196" s="2" t="s">
        <v>425</v>
      </c>
      <c r="C196" s="2" t="s">
        <v>414</v>
      </c>
      <c r="D196" s="2" t="s">
        <v>21</v>
      </c>
      <c r="E196" s="2">
        <v>65.668610999999999</v>
      </c>
      <c r="F196" s="2">
        <v>-18.081389000000001</v>
      </c>
      <c r="G196" s="5">
        <v>200000</v>
      </c>
      <c r="H196" s="10">
        <v>1687</v>
      </c>
      <c r="I196" s="8">
        <v>1.3</v>
      </c>
      <c r="J196" s="2" t="s">
        <v>415</v>
      </c>
      <c r="K196" s="2" t="s">
        <v>128</v>
      </c>
      <c r="L196" s="2" t="s">
        <v>416</v>
      </c>
      <c r="M196" s="3">
        <v>43706</v>
      </c>
      <c r="N196" s="2" t="s">
        <v>36</v>
      </c>
      <c r="O196" s="2" t="s">
        <v>45</v>
      </c>
    </row>
    <row r="197" spans="1:15" ht="28.5" x14ac:dyDescent="0.45">
      <c r="A197" s="2" t="s">
        <v>426</v>
      </c>
      <c r="B197" s="2" t="s">
        <v>427</v>
      </c>
      <c r="C197" s="2" t="s">
        <v>414</v>
      </c>
      <c r="D197" s="2" t="s">
        <v>263</v>
      </c>
      <c r="E197" s="2">
        <v>64.640556000000004</v>
      </c>
      <c r="F197" s="2">
        <v>-22.189722</v>
      </c>
      <c r="G197" s="5">
        <v>100000</v>
      </c>
      <c r="H197" s="10">
        <v>1490</v>
      </c>
      <c r="I197" s="8">
        <v>1.6</v>
      </c>
      <c r="J197" s="2" t="s">
        <v>415</v>
      </c>
      <c r="K197" s="2" t="s">
        <v>128</v>
      </c>
      <c r="L197" s="2" t="s">
        <v>416</v>
      </c>
      <c r="M197" s="3">
        <v>43711</v>
      </c>
      <c r="N197" s="2" t="s">
        <v>36</v>
      </c>
      <c r="O197" s="2" t="s">
        <v>45</v>
      </c>
    </row>
    <row r="198" spans="1:15" ht="28.5" x14ac:dyDescent="0.45">
      <c r="A198" s="2" t="s">
        <v>428</v>
      </c>
      <c r="B198" s="2" t="s">
        <v>428</v>
      </c>
      <c r="C198" s="2" t="s">
        <v>414</v>
      </c>
      <c r="D198" s="2" t="s">
        <v>9</v>
      </c>
      <c r="E198" s="2">
        <v>65.640556000000004</v>
      </c>
      <c r="F198" s="2">
        <v>-20.189722</v>
      </c>
      <c r="G198" s="5">
        <v>50000</v>
      </c>
      <c r="H198" s="10">
        <v>1600</v>
      </c>
      <c r="I198" s="8">
        <v>3.5</v>
      </c>
      <c r="J198" s="2" t="s">
        <v>415</v>
      </c>
      <c r="K198" s="2" t="s">
        <v>128</v>
      </c>
      <c r="L198" s="2" t="s">
        <v>416</v>
      </c>
      <c r="M198" s="3">
        <v>43716</v>
      </c>
      <c r="N198" s="2" t="s">
        <v>36</v>
      </c>
      <c r="O198" s="2" t="s">
        <v>45</v>
      </c>
    </row>
    <row r="199" spans="1:15" ht="28.5" x14ac:dyDescent="0.45">
      <c r="A199" s="2" t="s">
        <v>429</v>
      </c>
      <c r="B199" s="2" t="s">
        <v>423</v>
      </c>
      <c r="C199" s="2" t="s">
        <v>414</v>
      </c>
      <c r="D199" s="2" t="s">
        <v>430</v>
      </c>
      <c r="E199" s="2">
        <v>64.006944000000004</v>
      </c>
      <c r="F199" s="2">
        <v>-16.6325</v>
      </c>
      <c r="G199" s="5">
        <v>200000</v>
      </c>
      <c r="H199" s="10">
        <v>1505</v>
      </c>
      <c r="I199" s="8">
        <v>3</v>
      </c>
      <c r="J199" s="2" t="s">
        <v>415</v>
      </c>
      <c r="K199" s="2" t="s">
        <v>128</v>
      </c>
      <c r="L199" s="2" t="s">
        <v>416</v>
      </c>
      <c r="M199" s="3">
        <v>43721</v>
      </c>
      <c r="N199" s="2" t="s">
        <v>25</v>
      </c>
      <c r="O199" s="2" t="s">
        <v>45</v>
      </c>
    </row>
    <row r="200" spans="1:15" ht="28.5" x14ac:dyDescent="0.45">
      <c r="A200" s="2" t="s">
        <v>431</v>
      </c>
      <c r="B200" s="2" t="s">
        <v>420</v>
      </c>
      <c r="C200" s="2" t="s">
        <v>414</v>
      </c>
      <c r="D200" s="2" t="s">
        <v>180</v>
      </c>
      <c r="E200" s="2">
        <v>63.703055999999997</v>
      </c>
      <c r="F200" s="2">
        <v>-20.031943999999999</v>
      </c>
      <c r="G200" s="5">
        <v>100000</v>
      </c>
      <c r="H200" s="10">
        <v>1650</v>
      </c>
      <c r="I200" s="8">
        <v>3.7</v>
      </c>
      <c r="J200" s="2" t="s">
        <v>415</v>
      </c>
      <c r="K200" s="2" t="s">
        <v>128</v>
      </c>
      <c r="L200" s="2" t="s">
        <v>416</v>
      </c>
      <c r="M200" s="3">
        <v>43726</v>
      </c>
      <c r="N200" s="2" t="s">
        <v>25</v>
      </c>
      <c r="O200" s="2" t="s">
        <v>45</v>
      </c>
    </row>
    <row r="201" spans="1:15" ht="28.5" x14ac:dyDescent="0.45">
      <c r="A201" s="2" t="s">
        <v>432</v>
      </c>
      <c r="B201" s="2" t="s">
        <v>433</v>
      </c>
      <c r="C201" s="2" t="s">
        <v>434</v>
      </c>
      <c r="D201" s="2" t="s">
        <v>21</v>
      </c>
      <c r="E201" s="2">
        <v>44.816667000000002</v>
      </c>
      <c r="F201" s="2">
        <v>20.448889000000001</v>
      </c>
      <c r="G201" s="5">
        <v>15000000</v>
      </c>
      <c r="H201" s="10">
        <v>2005</v>
      </c>
      <c r="I201" s="8">
        <v>2.2000000000000002</v>
      </c>
      <c r="J201" s="2" t="s">
        <v>435</v>
      </c>
      <c r="K201" s="2" t="s">
        <v>436</v>
      </c>
      <c r="L201" s="2" t="s">
        <v>437</v>
      </c>
      <c r="M201" s="3">
        <v>43731</v>
      </c>
      <c r="N201" s="2" t="s">
        <v>36</v>
      </c>
      <c r="O201" s="2" t="s">
        <v>37</v>
      </c>
    </row>
    <row r="202" spans="1:15" ht="28.5" x14ac:dyDescent="0.45">
      <c r="A202" s="2" t="s">
        <v>438</v>
      </c>
      <c r="B202" s="2" t="s">
        <v>439</v>
      </c>
      <c r="C202" s="2" t="s">
        <v>434</v>
      </c>
      <c r="D202" s="2" t="s">
        <v>21</v>
      </c>
      <c r="E202" s="2">
        <v>45.263333000000003</v>
      </c>
      <c r="F202" s="2">
        <v>19.846667</v>
      </c>
      <c r="G202" s="5">
        <v>500000</v>
      </c>
      <c r="H202" s="10">
        <v>225</v>
      </c>
      <c r="I202" s="8">
        <v>2</v>
      </c>
      <c r="J202" s="2" t="s">
        <v>435</v>
      </c>
      <c r="K202" s="2" t="s">
        <v>436</v>
      </c>
      <c r="L202" s="2" t="s">
        <v>437</v>
      </c>
      <c r="M202" s="3">
        <v>43736</v>
      </c>
      <c r="N202" s="2" t="s">
        <v>36</v>
      </c>
      <c r="O202" s="2" t="s">
        <v>45</v>
      </c>
    </row>
    <row r="203" spans="1:15" ht="28.5" x14ac:dyDescent="0.45">
      <c r="A203" s="2" t="s">
        <v>440</v>
      </c>
      <c r="B203" s="2" t="s">
        <v>441</v>
      </c>
      <c r="C203" s="2" t="s">
        <v>434</v>
      </c>
      <c r="D203" s="2" t="s">
        <v>21</v>
      </c>
      <c r="E203" s="2">
        <v>43.322221999999996</v>
      </c>
      <c r="F203" s="2">
        <v>21.888888999999999</v>
      </c>
      <c r="G203" s="5">
        <v>300000</v>
      </c>
      <c r="H203" s="10">
        <v>175</v>
      </c>
      <c r="I203" s="8">
        <v>1.6</v>
      </c>
      <c r="J203" s="2" t="s">
        <v>435</v>
      </c>
      <c r="K203" s="2" t="s">
        <v>436</v>
      </c>
      <c r="L203" s="2" t="s">
        <v>437</v>
      </c>
      <c r="M203" s="3">
        <v>43741</v>
      </c>
      <c r="N203" s="2" t="s">
        <v>36</v>
      </c>
      <c r="O203" s="2" t="s">
        <v>45</v>
      </c>
    </row>
    <row r="204" spans="1:15" ht="28.5" x14ac:dyDescent="0.45">
      <c r="A204" s="2" t="s">
        <v>442</v>
      </c>
      <c r="B204" s="2" t="s">
        <v>432</v>
      </c>
      <c r="C204" s="2" t="s">
        <v>434</v>
      </c>
      <c r="D204" s="2" t="s">
        <v>443</v>
      </c>
      <c r="E204" s="2">
        <v>44.816667000000002</v>
      </c>
      <c r="F204" s="2">
        <v>20.448889000000001</v>
      </c>
      <c r="G204" s="5">
        <v>200000</v>
      </c>
      <c r="H204" s="10">
        <v>180</v>
      </c>
      <c r="I204" s="8">
        <v>1.2</v>
      </c>
      <c r="J204" s="2" t="s">
        <v>435</v>
      </c>
      <c r="K204" s="2" t="s">
        <v>436</v>
      </c>
      <c r="L204" s="2" t="s">
        <v>437</v>
      </c>
      <c r="M204" s="3">
        <v>43746</v>
      </c>
      <c r="N204" s="2" t="s">
        <v>144</v>
      </c>
      <c r="O204" s="2" t="s">
        <v>45</v>
      </c>
    </row>
    <row r="205" spans="1:15" ht="28.5" x14ac:dyDescent="0.45">
      <c r="A205" s="2" t="s">
        <v>444</v>
      </c>
      <c r="B205" s="2" t="s">
        <v>445</v>
      </c>
      <c r="C205" s="2" t="s">
        <v>434</v>
      </c>
      <c r="D205" s="2" t="s">
        <v>263</v>
      </c>
      <c r="E205" s="2">
        <v>43.2</v>
      </c>
      <c r="F205" s="2">
        <v>19.350000000000001</v>
      </c>
      <c r="G205" s="5">
        <v>100000</v>
      </c>
      <c r="H205" s="10">
        <v>170</v>
      </c>
      <c r="I205" s="8">
        <v>3</v>
      </c>
      <c r="J205" s="2" t="s">
        <v>435</v>
      </c>
      <c r="K205" s="2" t="s">
        <v>436</v>
      </c>
      <c r="L205" s="2" t="s">
        <v>437</v>
      </c>
      <c r="M205" s="3">
        <v>43751</v>
      </c>
      <c r="N205" s="2" t="s">
        <v>25</v>
      </c>
      <c r="O205" s="2" t="s">
        <v>45</v>
      </c>
    </row>
    <row r="206" spans="1:15" ht="28.5" x14ac:dyDescent="0.45">
      <c r="A206" s="2" t="s">
        <v>446</v>
      </c>
      <c r="B206" s="2" t="s">
        <v>433</v>
      </c>
      <c r="C206" s="2" t="s">
        <v>434</v>
      </c>
      <c r="D206" s="2" t="s">
        <v>89</v>
      </c>
      <c r="E206" s="2">
        <v>43.575277999999997</v>
      </c>
      <c r="F206" s="2">
        <v>20.760556000000001</v>
      </c>
      <c r="G206" s="5">
        <v>100000</v>
      </c>
      <c r="H206" s="10">
        <v>165</v>
      </c>
      <c r="I206" s="8">
        <v>3</v>
      </c>
      <c r="J206" s="2" t="s">
        <v>435</v>
      </c>
      <c r="K206" s="2" t="s">
        <v>436</v>
      </c>
      <c r="L206" s="2" t="s">
        <v>437</v>
      </c>
      <c r="M206" s="3">
        <v>43756</v>
      </c>
      <c r="N206" s="2" t="s">
        <v>25</v>
      </c>
      <c r="O206" s="2" t="s">
        <v>45</v>
      </c>
    </row>
    <row r="207" spans="1:15" ht="28.5" x14ac:dyDescent="0.45">
      <c r="A207" s="2" t="s">
        <v>447</v>
      </c>
      <c r="B207" s="2" t="s">
        <v>438</v>
      </c>
      <c r="C207" s="2" t="s">
        <v>434</v>
      </c>
      <c r="D207" s="2" t="s">
        <v>443</v>
      </c>
      <c r="E207" s="2">
        <v>45.263333000000003</v>
      </c>
      <c r="F207" s="2">
        <v>19.846667</v>
      </c>
      <c r="G207" s="5">
        <v>50000</v>
      </c>
      <c r="H207" s="10">
        <v>5450</v>
      </c>
      <c r="I207" s="8">
        <v>3.1</v>
      </c>
      <c r="J207" s="2" t="s">
        <v>435</v>
      </c>
      <c r="K207" s="2" t="s">
        <v>436</v>
      </c>
      <c r="L207" s="2" t="s">
        <v>437</v>
      </c>
      <c r="M207" s="3">
        <v>43761</v>
      </c>
      <c r="N207" s="2" t="s">
        <v>144</v>
      </c>
      <c r="O207" s="2" t="s">
        <v>45</v>
      </c>
    </row>
    <row r="208" spans="1:15" ht="28.5" x14ac:dyDescent="0.45">
      <c r="A208" s="2" t="s">
        <v>448</v>
      </c>
      <c r="B208" s="2" t="s">
        <v>439</v>
      </c>
      <c r="C208" s="2" t="s">
        <v>434</v>
      </c>
      <c r="D208" s="2" t="s">
        <v>97</v>
      </c>
      <c r="E208" s="2">
        <v>45.263333000000003</v>
      </c>
      <c r="F208" s="2">
        <v>19.846667</v>
      </c>
      <c r="G208" s="5">
        <v>25000</v>
      </c>
      <c r="H208" s="10">
        <v>1280</v>
      </c>
      <c r="I208" s="8">
        <v>1.5</v>
      </c>
      <c r="J208" s="2" t="s">
        <v>435</v>
      </c>
      <c r="K208" s="2" t="s">
        <v>436</v>
      </c>
      <c r="L208" s="2" t="s">
        <v>437</v>
      </c>
      <c r="M208" s="3">
        <v>43766</v>
      </c>
      <c r="N208" s="2" t="s">
        <v>36</v>
      </c>
      <c r="O208" s="2" t="s">
        <v>45</v>
      </c>
    </row>
    <row r="209" spans="1:15" ht="28.5" x14ac:dyDescent="0.45">
      <c r="A209" s="2" t="s">
        <v>449</v>
      </c>
      <c r="B209" s="2" t="s">
        <v>450</v>
      </c>
      <c r="C209" s="2" t="s">
        <v>434</v>
      </c>
      <c r="D209" s="2" t="s">
        <v>21</v>
      </c>
      <c r="E209" s="2">
        <v>46.083333000000003</v>
      </c>
      <c r="F209" s="2">
        <v>18.966667000000001</v>
      </c>
      <c r="G209" s="5">
        <v>20000</v>
      </c>
      <c r="H209" s="10">
        <v>1190</v>
      </c>
      <c r="I209" s="8">
        <v>1.1000000000000001</v>
      </c>
      <c r="J209" s="2" t="s">
        <v>435</v>
      </c>
      <c r="K209" s="2" t="s">
        <v>436</v>
      </c>
      <c r="L209" s="2" t="s">
        <v>451</v>
      </c>
      <c r="M209" s="3">
        <v>43771</v>
      </c>
      <c r="N209" s="2" t="s">
        <v>36</v>
      </c>
      <c r="O209" s="2" t="s">
        <v>45</v>
      </c>
    </row>
    <row r="210" spans="1:15" ht="28.5" x14ac:dyDescent="0.45">
      <c r="A210" s="2" t="s">
        <v>452</v>
      </c>
      <c r="B210" s="2" t="s">
        <v>453</v>
      </c>
      <c r="C210" s="2" t="s">
        <v>434</v>
      </c>
      <c r="D210" s="2" t="s">
        <v>454</v>
      </c>
      <c r="E210" s="2">
        <v>43.519722000000002</v>
      </c>
      <c r="F210" s="2">
        <v>20.851389000000001</v>
      </c>
      <c r="G210" s="5">
        <v>10000</v>
      </c>
      <c r="H210" s="10">
        <v>1560</v>
      </c>
      <c r="I210" s="8">
        <v>1</v>
      </c>
      <c r="J210" s="2" t="s">
        <v>435</v>
      </c>
      <c r="K210" s="2" t="s">
        <v>436</v>
      </c>
      <c r="L210" s="2" t="s">
        <v>437</v>
      </c>
      <c r="M210" s="3">
        <v>43776</v>
      </c>
      <c r="N210" s="2" t="s">
        <v>25</v>
      </c>
      <c r="O210" s="2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45D3-DD95-41D6-94BF-01D1319ECC9E}">
  <dimension ref="A1:S210"/>
  <sheetViews>
    <sheetView topLeftCell="N1" workbookViewId="0">
      <selection activeCell="R4" sqref="R4"/>
    </sheetView>
  </sheetViews>
  <sheetFormatPr defaultColWidth="8.86328125" defaultRowHeight="14.25" x14ac:dyDescent="0.45"/>
  <cols>
    <col min="1" max="1" width="23.46484375" customWidth="1"/>
    <col min="2" max="2" width="12.33203125" customWidth="1"/>
    <col min="3" max="3" width="14.86328125" customWidth="1"/>
    <col min="4" max="4" width="18" customWidth="1"/>
    <col min="5" max="5" width="19.53125" customWidth="1"/>
    <col min="6" max="6" width="17" customWidth="1"/>
    <col min="7" max="7" width="26.3984375" style="6" customWidth="1"/>
    <col min="8" max="8" width="17.6640625" style="11" customWidth="1"/>
    <col min="9" max="9" width="19.265625" style="9" customWidth="1"/>
    <col min="10" max="10" width="15.53125" customWidth="1"/>
    <col min="11" max="11" width="16.46484375" customWidth="1"/>
    <col min="12" max="12" width="10.265625" customWidth="1"/>
    <col min="13" max="13" width="18.19921875" customWidth="1"/>
    <col min="14" max="14" width="17.6640625" customWidth="1"/>
    <col min="15" max="15" width="18.19921875" style="6" customWidth="1"/>
  </cols>
  <sheetData>
    <row r="1" spans="1:19" ht="42.75" x14ac:dyDescent="0.45">
      <c r="A1" s="1" t="s">
        <v>8</v>
      </c>
      <c r="B1" s="1" t="s">
        <v>9</v>
      </c>
      <c r="C1" s="1" t="s">
        <v>462</v>
      </c>
      <c r="D1" s="1" t="s">
        <v>508</v>
      </c>
      <c r="E1" s="1" t="s">
        <v>7</v>
      </c>
      <c r="F1" s="1" t="s">
        <v>510</v>
      </c>
      <c r="G1" s="1" t="s">
        <v>10</v>
      </c>
      <c r="H1" s="1" t="s">
        <v>11</v>
      </c>
      <c r="I1" s="1" t="s">
        <v>12</v>
      </c>
      <c r="J1" s="4" t="s">
        <v>13</v>
      </c>
      <c r="K1" s="4" t="s">
        <v>457</v>
      </c>
      <c r="L1" s="7" t="s">
        <v>456</v>
      </c>
      <c r="M1" s="1" t="s">
        <v>14</v>
      </c>
      <c r="N1" s="1" t="s">
        <v>15</v>
      </c>
      <c r="O1" s="1" t="s">
        <v>16</v>
      </c>
      <c r="P1" s="1" t="s">
        <v>455</v>
      </c>
      <c r="Q1" s="4" t="s">
        <v>505</v>
      </c>
      <c r="R1" s="1" t="s">
        <v>17</v>
      </c>
      <c r="S1" s="1" t="s">
        <v>18</v>
      </c>
    </row>
    <row r="2" spans="1:19" ht="85.5" x14ac:dyDescent="0.45">
      <c r="A2" s="2" t="s">
        <v>19</v>
      </c>
      <c r="B2" s="2" t="s">
        <v>20</v>
      </c>
      <c r="C2" s="2" t="str">
        <f>LEFT(main[[#This Row],[Region]], IFERROR(SEARCH(" ", main[[#This Row],[Region]]),99999)-1)</f>
        <v>Lazio</v>
      </c>
      <c r="D2" s="2" t="b">
        <f>LOWER(MID(main[[#This Row],[Region]],2,1))="e"</f>
        <v>0</v>
      </c>
      <c r="E2" s="2" t="s">
        <v>6</v>
      </c>
      <c r="F2" s="2" t="b">
        <f>ISNUMBER(SEARCH("A", main[[#This Row],[Country]]))</f>
        <v>1</v>
      </c>
      <c r="G2" s="2" t="s">
        <v>21</v>
      </c>
      <c r="H2" s="2">
        <v>41.902782000000002</v>
      </c>
      <c r="I2" s="2">
        <v>12.496366</v>
      </c>
      <c r="J2" s="5">
        <v>14000000</v>
      </c>
      <c r="K2" s="10">
        <v>1547</v>
      </c>
      <c r="L2" s="8">
        <v>4.0999999999999996</v>
      </c>
      <c r="M2" s="2" t="s">
        <v>22</v>
      </c>
      <c r="N2" s="2" t="s">
        <v>23</v>
      </c>
      <c r="O2" s="2" t="s">
        <v>24</v>
      </c>
      <c r="P2" s="3">
        <v>42736</v>
      </c>
      <c r="Q2" s="5">
        <f>_xlfn.CEILING.MATH(MONTH(main[[#This Row],[Visit]])/3)</f>
        <v>1</v>
      </c>
      <c r="R2" s="2" t="s">
        <v>25</v>
      </c>
      <c r="S2" s="2" t="s">
        <v>26</v>
      </c>
    </row>
    <row r="3" spans="1:19" ht="19.8" customHeight="1" x14ac:dyDescent="0.45">
      <c r="A3" s="2" t="s">
        <v>27</v>
      </c>
      <c r="B3" s="2" t="s">
        <v>28</v>
      </c>
      <c r="C3" s="2" t="str">
        <f>LEFT(main[[#This Row],[Region]], IFERROR(SEARCH(" ", main[[#This Row],[Region]]),99999)-1)</f>
        <v>Tuscany</v>
      </c>
      <c r="D3" s="2" t="b">
        <f>LOWER(MID(main[[#This Row],[Region]],2,1))="e"</f>
        <v>0</v>
      </c>
      <c r="E3" s="2" t="s">
        <v>6</v>
      </c>
      <c r="F3" s="2" t="b">
        <f>ISNUMBER(SEARCH("A", main[[#This Row],[Country]]))</f>
        <v>1</v>
      </c>
      <c r="G3" s="2" t="s">
        <v>21</v>
      </c>
      <c r="H3" s="2">
        <v>43.769581000000002</v>
      </c>
      <c r="I3" s="2">
        <v>11.255772</v>
      </c>
      <c r="J3" s="5">
        <v>10000000</v>
      </c>
      <c r="K3" s="10">
        <v>1315</v>
      </c>
      <c r="L3" s="8">
        <v>4.5999999999999996</v>
      </c>
      <c r="M3" s="2" t="s">
        <v>22</v>
      </c>
      <c r="N3" s="2" t="s">
        <v>23</v>
      </c>
      <c r="O3" s="2" t="s">
        <v>24</v>
      </c>
      <c r="P3" s="3">
        <v>42741</v>
      </c>
      <c r="Q3" s="5">
        <f>_xlfn.CEILING.MATH(MONTH(main[[#This Row],[Visit]])/3)</f>
        <v>1</v>
      </c>
      <c r="R3" s="2" t="s">
        <v>25</v>
      </c>
      <c r="S3" s="2" t="s">
        <v>26</v>
      </c>
    </row>
    <row r="4" spans="1:19" ht="85.5" x14ac:dyDescent="0.45">
      <c r="A4" s="2" t="s">
        <v>29</v>
      </c>
      <c r="B4" s="2" t="s">
        <v>30</v>
      </c>
      <c r="C4" s="2" t="str">
        <f>LEFT(main[[#This Row],[Region]], IFERROR(SEARCH(" ", main[[#This Row],[Region]]),99999)-1)</f>
        <v>Veneto</v>
      </c>
      <c r="D4" s="2" t="b">
        <f>LOWER(MID(main[[#This Row],[Region]],2,1))="e"</f>
        <v>1</v>
      </c>
      <c r="E4" s="2" t="s">
        <v>6</v>
      </c>
      <c r="F4" s="2" t="b">
        <f>ISNUMBER(SEARCH("A", main[[#This Row],[Country]]))</f>
        <v>1</v>
      </c>
      <c r="G4" s="2" t="s">
        <v>21</v>
      </c>
      <c r="H4" s="2">
        <v>45.435558999999998</v>
      </c>
      <c r="I4" s="2">
        <v>12.336195999999999</v>
      </c>
      <c r="J4" s="5">
        <v>10000000</v>
      </c>
      <c r="K4" s="10">
        <v>567</v>
      </c>
      <c r="L4" s="8">
        <v>1</v>
      </c>
      <c r="M4" s="2" t="s">
        <v>22</v>
      </c>
      <c r="N4" s="2" t="s">
        <v>23</v>
      </c>
      <c r="O4" s="2" t="s">
        <v>24</v>
      </c>
      <c r="P4" s="3">
        <v>42746</v>
      </c>
      <c r="Q4" s="5">
        <f>_xlfn.CEILING.MATH(MONTH(main[[#This Row],[Visit]])/3)</f>
        <v>1</v>
      </c>
      <c r="R4" s="2" t="s">
        <v>25</v>
      </c>
      <c r="S4" s="2" t="s">
        <v>26</v>
      </c>
    </row>
    <row r="5" spans="1:19" ht="85.5" x14ac:dyDescent="0.45">
      <c r="A5" s="2" t="s">
        <v>31</v>
      </c>
      <c r="B5" s="2" t="s">
        <v>32</v>
      </c>
      <c r="C5" s="2" t="str">
        <f>LEFT(main[[#This Row],[Region]], IFERROR(SEARCH(" ", main[[#This Row],[Region]]),99999)-1)</f>
        <v>Lombardy</v>
      </c>
      <c r="D5" s="2" t="b">
        <f>LOWER(MID(main[[#This Row],[Region]],2,1))="e"</f>
        <v>0</v>
      </c>
      <c r="E5" s="2" t="s">
        <v>6</v>
      </c>
      <c r="F5" s="2" t="b">
        <f>ISNUMBER(SEARCH("A", main[[#This Row],[Country]]))</f>
        <v>1</v>
      </c>
      <c r="G5" s="2" t="s">
        <v>21</v>
      </c>
      <c r="H5" s="2">
        <v>45.464643000000002</v>
      </c>
      <c r="I5" s="2">
        <v>9.1885399999999997</v>
      </c>
      <c r="J5" s="5">
        <v>7000000</v>
      </c>
      <c r="K5" s="10">
        <v>467</v>
      </c>
      <c r="L5" s="8">
        <v>0.7</v>
      </c>
      <c r="M5" s="2" t="s">
        <v>22</v>
      </c>
      <c r="N5" s="2" t="s">
        <v>23</v>
      </c>
      <c r="O5" s="2" t="s">
        <v>24</v>
      </c>
      <c r="P5" s="3">
        <v>42751</v>
      </c>
      <c r="Q5" s="5">
        <f>_xlfn.CEILING.MATH(MONTH(main[[#This Row],[Visit]])/3)</f>
        <v>1</v>
      </c>
      <c r="R5" s="2" t="s">
        <v>33</v>
      </c>
      <c r="S5" s="2" t="s">
        <v>26</v>
      </c>
    </row>
    <row r="6" spans="1:19" ht="85.5" x14ac:dyDescent="0.45">
      <c r="A6" s="2" t="s">
        <v>34</v>
      </c>
      <c r="B6" s="2" t="s">
        <v>35</v>
      </c>
      <c r="C6" s="2" t="str">
        <f>LEFT(main[[#This Row],[Region]], IFERROR(SEARCH(" ", main[[#This Row],[Region]]),99999)-1)</f>
        <v>Campania</v>
      </c>
      <c r="D6" s="2" t="b">
        <f>LOWER(MID(main[[#This Row],[Region]],2,1))="e"</f>
        <v>0</v>
      </c>
      <c r="E6" s="2" t="s">
        <v>6</v>
      </c>
      <c r="F6" s="2" t="b">
        <f>ISNUMBER(SEARCH("A", main[[#This Row],[Country]]))</f>
        <v>1</v>
      </c>
      <c r="G6" s="2" t="s">
        <v>21</v>
      </c>
      <c r="H6" s="2">
        <v>40.851329999999997</v>
      </c>
      <c r="I6" s="2">
        <v>14.254720000000001</v>
      </c>
      <c r="J6" s="5">
        <v>5000000</v>
      </c>
      <c r="K6" s="10">
        <v>525</v>
      </c>
      <c r="L6" s="8">
        <v>0.6</v>
      </c>
      <c r="M6" s="2" t="s">
        <v>22</v>
      </c>
      <c r="N6" s="2" t="s">
        <v>23</v>
      </c>
      <c r="O6" s="2" t="s">
        <v>24</v>
      </c>
      <c r="P6" s="3">
        <v>42756</v>
      </c>
      <c r="Q6" s="5">
        <f>_xlfn.CEILING.MATH(MONTH(main[[#This Row],[Visit]])/3)</f>
        <v>1</v>
      </c>
      <c r="R6" s="2" t="s">
        <v>36</v>
      </c>
      <c r="S6" s="2" t="s">
        <v>37</v>
      </c>
    </row>
    <row r="7" spans="1:19" ht="57" x14ac:dyDescent="0.45">
      <c r="A7" s="2" t="s">
        <v>38</v>
      </c>
      <c r="B7" s="2" t="s">
        <v>39</v>
      </c>
      <c r="C7" s="2" t="str">
        <f>LEFT(main[[#This Row],[Region]], IFERROR(SEARCH(" ", main[[#This Row],[Region]]),99999)-1)</f>
        <v>Liguria</v>
      </c>
      <c r="D7" s="2" t="b">
        <f>LOWER(MID(main[[#This Row],[Region]],2,1))="e"</f>
        <v>0</v>
      </c>
      <c r="E7" s="2" t="s">
        <v>6</v>
      </c>
      <c r="F7" s="2" t="b">
        <f>ISNUMBER(SEARCH("A", main[[#This Row],[Country]]))</f>
        <v>1</v>
      </c>
      <c r="G7" s="2" t="s">
        <v>40</v>
      </c>
      <c r="H7" s="2">
        <v>44.131810999999999</v>
      </c>
      <c r="I7" s="2">
        <v>9.6533420000000003</v>
      </c>
      <c r="J7" s="5">
        <v>3000000</v>
      </c>
      <c r="K7" s="10">
        <v>489</v>
      </c>
      <c r="L7" s="8">
        <v>0.5</v>
      </c>
      <c r="M7" s="2" t="s">
        <v>22</v>
      </c>
      <c r="N7" s="2" t="s">
        <v>23</v>
      </c>
      <c r="O7" s="2" t="s">
        <v>24</v>
      </c>
      <c r="P7" s="3">
        <v>42761</v>
      </c>
      <c r="Q7" s="5">
        <f>_xlfn.CEILING.MATH(MONTH(main[[#This Row],[Visit]])/3)</f>
        <v>1</v>
      </c>
      <c r="R7" s="2" t="s">
        <v>25</v>
      </c>
      <c r="S7" s="2" t="s">
        <v>41</v>
      </c>
    </row>
    <row r="8" spans="1:19" ht="57" x14ac:dyDescent="0.45">
      <c r="A8" s="2" t="s">
        <v>42</v>
      </c>
      <c r="B8" s="2" t="s">
        <v>35</v>
      </c>
      <c r="C8" s="2" t="str">
        <f>LEFT(main[[#This Row],[Region]], IFERROR(SEARCH(" ", main[[#This Row],[Region]]),99999)-1)</f>
        <v>Campania</v>
      </c>
      <c r="D8" s="2" t="b">
        <f>LOWER(MID(main[[#This Row],[Region]],2,1))="e"</f>
        <v>0</v>
      </c>
      <c r="E8" s="2" t="s">
        <v>6</v>
      </c>
      <c r="F8" s="2" t="b">
        <f>ISNUMBER(SEARCH("A", main[[#This Row],[Country]]))</f>
        <v>1</v>
      </c>
      <c r="G8" s="2" t="s">
        <v>43</v>
      </c>
      <c r="H8" s="2">
        <v>40.652842999999997</v>
      </c>
      <c r="I8" s="2">
        <v>14.495831000000001</v>
      </c>
      <c r="J8" s="5">
        <v>2000000</v>
      </c>
      <c r="K8" s="10">
        <v>311</v>
      </c>
      <c r="L8" s="8">
        <v>0.5</v>
      </c>
      <c r="M8" s="2" t="s">
        <v>22</v>
      </c>
      <c r="N8" s="2" t="s">
        <v>23</v>
      </c>
      <c r="O8" s="2" t="s">
        <v>24</v>
      </c>
      <c r="P8" s="3">
        <v>42766</v>
      </c>
      <c r="Q8" s="5">
        <f>_xlfn.CEILING.MATH(MONTH(main[[#This Row],[Visit]])/3)</f>
        <v>1</v>
      </c>
      <c r="R8" s="2" t="s">
        <v>25</v>
      </c>
      <c r="S8" s="2" t="s">
        <v>41</v>
      </c>
    </row>
    <row r="9" spans="1:19" ht="28.5" x14ac:dyDescent="0.45">
      <c r="A9" s="2" t="s">
        <v>44</v>
      </c>
      <c r="B9" s="2" t="s">
        <v>28</v>
      </c>
      <c r="C9" s="2" t="str">
        <f>LEFT(main[[#This Row],[Region]], IFERROR(SEARCH(" ", main[[#This Row],[Region]]),99999)-1)</f>
        <v>Tuscany</v>
      </c>
      <c r="D9" s="2" t="b">
        <f>LOWER(MID(main[[#This Row],[Region]],2,1))="e"</f>
        <v>0</v>
      </c>
      <c r="E9" s="2" t="s">
        <v>6</v>
      </c>
      <c r="F9" s="2" t="b">
        <f>ISNUMBER(SEARCH("A", main[[#This Row],[Country]]))</f>
        <v>1</v>
      </c>
      <c r="G9" s="2" t="s">
        <v>21</v>
      </c>
      <c r="H9" s="2">
        <v>43.715899</v>
      </c>
      <c r="I9" s="2">
        <v>10.996556999999999</v>
      </c>
      <c r="J9" s="5">
        <v>1500000</v>
      </c>
      <c r="K9" s="10">
        <v>1480</v>
      </c>
      <c r="L9" s="8">
        <v>7.7</v>
      </c>
      <c r="M9" s="2" t="s">
        <v>22</v>
      </c>
      <c r="N9" s="2" t="s">
        <v>23</v>
      </c>
      <c r="O9" s="2" t="s">
        <v>24</v>
      </c>
      <c r="P9" s="3">
        <v>42771</v>
      </c>
      <c r="Q9" s="5">
        <f>_xlfn.CEILING.MATH(MONTH(main[[#This Row],[Visit]])/3)</f>
        <v>1</v>
      </c>
      <c r="R9" s="2" t="s">
        <v>36</v>
      </c>
      <c r="S9" s="2" t="s">
        <v>45</v>
      </c>
    </row>
    <row r="10" spans="1:19" ht="28.5" x14ac:dyDescent="0.45">
      <c r="A10" s="2" t="s">
        <v>46</v>
      </c>
      <c r="B10" s="2" t="s">
        <v>32</v>
      </c>
      <c r="C10" s="2" t="str">
        <f>LEFT(main[[#This Row],[Region]], IFERROR(SEARCH(" ", main[[#This Row],[Region]]),99999)-1)</f>
        <v>Lombardy</v>
      </c>
      <c r="D10" s="2" t="b">
        <f>LOWER(MID(main[[#This Row],[Region]],2,1))="e"</f>
        <v>0</v>
      </c>
      <c r="E10" s="2" t="s">
        <v>6</v>
      </c>
      <c r="F10" s="2" t="b">
        <f>ISNUMBER(SEARCH("A", main[[#This Row],[Country]]))</f>
        <v>1</v>
      </c>
      <c r="G10" s="2" t="s">
        <v>47</v>
      </c>
      <c r="H10" s="2">
        <v>45.831893999999998</v>
      </c>
      <c r="I10" s="2">
        <v>9.2370830000000002</v>
      </c>
      <c r="J10" s="5">
        <v>1000000</v>
      </c>
      <c r="K10" s="10">
        <v>1607</v>
      </c>
      <c r="L10" s="9">
        <v>5</v>
      </c>
      <c r="M10" s="2" t="s">
        <v>22</v>
      </c>
      <c r="N10" s="2" t="s">
        <v>23</v>
      </c>
      <c r="O10" s="2" t="s">
        <v>24</v>
      </c>
      <c r="P10" s="3">
        <v>42776</v>
      </c>
      <c r="Q10" s="5">
        <f>_xlfn.CEILING.MATH(MONTH(main[[#This Row],[Visit]])/3)</f>
        <v>1</v>
      </c>
      <c r="R10" s="2" t="s">
        <v>25</v>
      </c>
      <c r="S10" s="2" t="s">
        <v>45</v>
      </c>
    </row>
    <row r="11" spans="1:19" ht="28.5" x14ac:dyDescent="0.45">
      <c r="A11" s="2" t="s">
        <v>48</v>
      </c>
      <c r="B11" s="2" t="s">
        <v>30</v>
      </c>
      <c r="C11" s="2" t="str">
        <f>LEFT(main[[#This Row],[Region]], IFERROR(SEARCH(" ", main[[#This Row],[Region]]),99999)-1)</f>
        <v>Veneto</v>
      </c>
      <c r="D11" s="2" t="b">
        <f>LOWER(MID(main[[#This Row],[Region]],2,1))="e"</f>
        <v>1</v>
      </c>
      <c r="E11" s="2" t="s">
        <v>6</v>
      </c>
      <c r="F11" s="2" t="b">
        <f>ISNUMBER(SEARCH("A", main[[#This Row],[Country]]))</f>
        <v>1</v>
      </c>
      <c r="G11" s="2" t="s">
        <v>21</v>
      </c>
      <c r="H11" s="2">
        <v>45.439559000000003</v>
      </c>
      <c r="I11" s="2">
        <v>10.996556999999999</v>
      </c>
      <c r="J11" s="5">
        <v>1000000</v>
      </c>
      <c r="K11" s="10">
        <v>560</v>
      </c>
      <c r="L11" s="8">
        <v>3</v>
      </c>
      <c r="M11" s="2" t="s">
        <v>22</v>
      </c>
      <c r="N11" s="2" t="s">
        <v>23</v>
      </c>
      <c r="O11" s="2" t="s">
        <v>24</v>
      </c>
      <c r="P11" s="3">
        <v>42781</v>
      </c>
      <c r="Q11" s="5">
        <f>_xlfn.CEILING.MATH(MONTH(main[[#This Row],[Visit]])/3)</f>
        <v>1</v>
      </c>
      <c r="R11" s="2" t="s">
        <v>36</v>
      </c>
      <c r="S11" s="2" t="s">
        <v>45</v>
      </c>
    </row>
    <row r="12" spans="1:19" ht="85.5" x14ac:dyDescent="0.45">
      <c r="A12" s="2" t="s">
        <v>49</v>
      </c>
      <c r="B12" s="2" t="s">
        <v>50</v>
      </c>
      <c r="C12" s="2" t="str">
        <f>LEFT(main[[#This Row],[Region]], IFERROR(SEARCH(" ", main[[#This Row],[Region]]),99999)-1)</f>
        <v>Catalonia</v>
      </c>
      <c r="D12" s="2" t="b">
        <f>LOWER(MID(main[[#This Row],[Region]],2,1))="e"</f>
        <v>0</v>
      </c>
      <c r="E12" s="2" t="s">
        <v>51</v>
      </c>
      <c r="F12" s="2" t="b">
        <f>ISNUMBER(SEARCH("A", main[[#This Row],[Country]]))</f>
        <v>1</v>
      </c>
      <c r="G12" s="2" t="s">
        <v>21</v>
      </c>
      <c r="H12" s="2">
        <v>41.385064</v>
      </c>
      <c r="I12" s="2">
        <v>2.1731349999999998</v>
      </c>
      <c r="J12" s="5">
        <v>12700000</v>
      </c>
      <c r="K12" s="10">
        <v>1980</v>
      </c>
      <c r="L12" s="8">
        <v>1.5</v>
      </c>
      <c r="M12" s="2" t="s">
        <v>22</v>
      </c>
      <c r="N12" s="2" t="s">
        <v>23</v>
      </c>
      <c r="O12" s="2" t="s">
        <v>52</v>
      </c>
      <c r="P12" s="3">
        <v>42786</v>
      </c>
      <c r="Q12" s="5">
        <f>_xlfn.CEILING.MATH(MONTH(main[[#This Row],[Visit]])/3)</f>
        <v>1</v>
      </c>
      <c r="R12" s="2" t="s">
        <v>25</v>
      </c>
      <c r="S12" s="2" t="s">
        <v>26</v>
      </c>
    </row>
    <row r="13" spans="1:19" ht="85.5" x14ac:dyDescent="0.45">
      <c r="A13" s="2" t="s">
        <v>53</v>
      </c>
      <c r="B13" s="2" t="s">
        <v>54</v>
      </c>
      <c r="C13" s="2" t="str">
        <f>LEFT(main[[#This Row],[Region]], IFERROR(SEARCH(" ", main[[#This Row],[Region]]),99999)-1)</f>
        <v>Community</v>
      </c>
      <c r="D13" s="2" t="b">
        <f>LOWER(MID(main[[#This Row],[Region]],2,1))="e"</f>
        <v>0</v>
      </c>
      <c r="E13" s="2" t="s">
        <v>51</v>
      </c>
      <c r="F13" s="2" t="b">
        <f>ISNUMBER(SEARCH("A", main[[#This Row],[Country]]))</f>
        <v>1</v>
      </c>
      <c r="G13" s="2" t="s">
        <v>21</v>
      </c>
      <c r="H13" s="2">
        <v>40.416775000000001</v>
      </c>
      <c r="I13" s="2">
        <v>-3.7037900000000001</v>
      </c>
      <c r="J13" s="5">
        <v>7000000</v>
      </c>
      <c r="K13" s="10">
        <v>1206</v>
      </c>
      <c r="L13" s="8">
        <v>1.1000000000000001</v>
      </c>
      <c r="M13" s="2" t="s">
        <v>22</v>
      </c>
      <c r="N13" s="2" t="s">
        <v>23</v>
      </c>
      <c r="O13" s="2" t="s">
        <v>52</v>
      </c>
      <c r="P13" s="3">
        <v>42791</v>
      </c>
      <c r="Q13" s="5">
        <f>_xlfn.CEILING.MATH(MONTH(main[[#This Row],[Visit]])/3)</f>
        <v>1</v>
      </c>
      <c r="R13" s="2" t="s">
        <v>25</v>
      </c>
      <c r="S13" s="2" t="s">
        <v>37</v>
      </c>
    </row>
    <row r="14" spans="1:19" ht="85.5" x14ac:dyDescent="0.45">
      <c r="A14" s="2" t="s">
        <v>55</v>
      </c>
      <c r="B14" s="2" t="s">
        <v>56</v>
      </c>
      <c r="C14" s="2" t="str">
        <f>LEFT(main[[#This Row],[Region]], IFERROR(SEARCH(" ", main[[#This Row],[Region]]),99999)-1)</f>
        <v>Andalusia</v>
      </c>
      <c r="D14" s="2" t="b">
        <f>LOWER(MID(main[[#This Row],[Region]],2,1))="e"</f>
        <v>0</v>
      </c>
      <c r="E14" s="2" t="s">
        <v>51</v>
      </c>
      <c r="F14" s="2" t="b">
        <f>ISNUMBER(SEARCH("A", main[[#This Row],[Country]]))</f>
        <v>1</v>
      </c>
      <c r="G14" s="2" t="s">
        <v>21</v>
      </c>
      <c r="H14" s="2">
        <v>37.38908</v>
      </c>
      <c r="I14" s="2">
        <v>-5.9839799999999999</v>
      </c>
      <c r="J14" s="5">
        <v>35000000</v>
      </c>
      <c r="K14" s="10">
        <v>235</v>
      </c>
      <c r="L14" s="8">
        <v>1.8</v>
      </c>
      <c r="M14" s="2" t="s">
        <v>22</v>
      </c>
      <c r="N14" s="2" t="s">
        <v>23</v>
      </c>
      <c r="O14" s="2" t="s">
        <v>52</v>
      </c>
      <c r="P14" s="3">
        <v>42796</v>
      </c>
      <c r="Q14" s="5">
        <f>_xlfn.CEILING.MATH(MONTH(main[[#This Row],[Visit]])/3)</f>
        <v>1</v>
      </c>
      <c r="R14" s="2" t="s">
        <v>36</v>
      </c>
      <c r="S14" s="2" t="s">
        <v>37</v>
      </c>
    </row>
    <row r="15" spans="1:19" ht="85.5" x14ac:dyDescent="0.45">
      <c r="A15" s="2" t="s">
        <v>57</v>
      </c>
      <c r="B15" s="2" t="s">
        <v>58</v>
      </c>
      <c r="C15" s="2" t="str">
        <f>LEFT(main[[#This Row],[Region]], IFERROR(SEARCH(" ", main[[#This Row],[Region]]),99999)-1)</f>
        <v>Valencian</v>
      </c>
      <c r="D15" s="2" t="b">
        <f>LOWER(MID(main[[#This Row],[Region]],2,1))="e"</f>
        <v>0</v>
      </c>
      <c r="E15" s="2" t="s">
        <v>51</v>
      </c>
      <c r="F15" s="2" t="b">
        <f>ISNUMBER(SEARCH("A", main[[#This Row],[Country]]))</f>
        <v>1</v>
      </c>
      <c r="G15" s="2" t="s">
        <v>21</v>
      </c>
      <c r="H15" s="2">
        <v>39.472924999999996</v>
      </c>
      <c r="I15" s="2">
        <v>-0.37846400000000002</v>
      </c>
      <c r="J15" s="5">
        <v>25000000</v>
      </c>
      <c r="K15" s="10">
        <v>245</v>
      </c>
      <c r="L15" s="8">
        <v>2.4</v>
      </c>
      <c r="M15" s="2" t="s">
        <v>22</v>
      </c>
      <c r="N15" s="2" t="s">
        <v>23</v>
      </c>
      <c r="O15" s="2" t="s">
        <v>52</v>
      </c>
      <c r="P15" s="3">
        <v>42801</v>
      </c>
      <c r="Q15" s="5">
        <f>_xlfn.CEILING.MATH(MONTH(main[[#This Row],[Visit]])/3)</f>
        <v>1</v>
      </c>
      <c r="R15" s="2" t="s">
        <v>36</v>
      </c>
      <c r="S15" s="2" t="s">
        <v>37</v>
      </c>
    </row>
    <row r="16" spans="1:19" ht="85.5" x14ac:dyDescent="0.45">
      <c r="A16" s="2" t="s">
        <v>59</v>
      </c>
      <c r="B16" s="2" t="s">
        <v>56</v>
      </c>
      <c r="C16" s="2" t="str">
        <f>LEFT(main[[#This Row],[Region]], IFERROR(SEARCH(" ", main[[#This Row],[Region]]),99999)-1)</f>
        <v>Andalusia</v>
      </c>
      <c r="D16" s="2" t="b">
        <f>LOWER(MID(main[[#This Row],[Region]],2,1))="e"</f>
        <v>0</v>
      </c>
      <c r="E16" s="2" t="s">
        <v>51</v>
      </c>
      <c r="F16" s="2" t="b">
        <f>ISNUMBER(SEARCH("A", main[[#This Row],[Country]]))</f>
        <v>1</v>
      </c>
      <c r="G16" s="2" t="s">
        <v>21</v>
      </c>
      <c r="H16" s="2">
        <v>37.187221999999998</v>
      </c>
      <c r="I16" s="2">
        <v>-3.6053099999999998</v>
      </c>
      <c r="J16" s="5">
        <v>2000000</v>
      </c>
      <c r="K16" s="10">
        <v>256</v>
      </c>
      <c r="L16" s="8">
        <v>0.7</v>
      </c>
      <c r="M16" s="2" t="s">
        <v>22</v>
      </c>
      <c r="N16" s="2" t="s">
        <v>23</v>
      </c>
      <c r="O16" s="2" t="s">
        <v>52</v>
      </c>
      <c r="P16" s="3">
        <v>42806</v>
      </c>
      <c r="Q16" s="5">
        <f>_xlfn.CEILING.MATH(MONTH(main[[#This Row],[Visit]])/3)</f>
        <v>1</v>
      </c>
      <c r="R16" s="2" t="s">
        <v>36</v>
      </c>
      <c r="S16" s="2" t="s">
        <v>37</v>
      </c>
    </row>
    <row r="17" spans="1:19" ht="85.5" x14ac:dyDescent="0.45">
      <c r="A17" s="2" t="s">
        <v>60</v>
      </c>
      <c r="B17" s="2" t="s">
        <v>56</v>
      </c>
      <c r="C17" s="2" t="str">
        <f>LEFT(main[[#This Row],[Region]], IFERROR(SEARCH(" ", main[[#This Row],[Region]]),99999)-1)</f>
        <v>Andalusia</v>
      </c>
      <c r="D17" s="2" t="b">
        <f>LOWER(MID(main[[#This Row],[Region]],2,1))="e"</f>
        <v>0</v>
      </c>
      <c r="E17" s="2" t="s">
        <v>51</v>
      </c>
      <c r="F17" s="2" t="b">
        <f>ISNUMBER(SEARCH("A", main[[#This Row],[Country]]))</f>
        <v>1</v>
      </c>
      <c r="G17" s="2" t="s">
        <v>21</v>
      </c>
      <c r="H17" s="2">
        <v>36.720160999999997</v>
      </c>
      <c r="I17" s="2">
        <v>-4.4212340000000001</v>
      </c>
      <c r="J17" s="5">
        <v>2000000</v>
      </c>
      <c r="K17" s="10">
        <v>315</v>
      </c>
      <c r="L17" s="8">
        <v>0.9</v>
      </c>
      <c r="M17" s="2" t="s">
        <v>22</v>
      </c>
      <c r="N17" s="2" t="s">
        <v>23</v>
      </c>
      <c r="O17" s="2" t="s">
        <v>52</v>
      </c>
      <c r="P17" s="3">
        <v>42811</v>
      </c>
      <c r="Q17" s="5">
        <f>_xlfn.CEILING.MATH(MONTH(main[[#This Row],[Visit]])/3)</f>
        <v>1</v>
      </c>
      <c r="R17" s="2" t="s">
        <v>36</v>
      </c>
      <c r="S17" s="2" t="s">
        <v>37</v>
      </c>
    </row>
    <row r="18" spans="1:19" ht="28.5" x14ac:dyDescent="0.45">
      <c r="A18" s="2" t="s">
        <v>61</v>
      </c>
      <c r="B18" s="2" t="s">
        <v>62</v>
      </c>
      <c r="C18" s="2" t="str">
        <f>LEFT(main[[#This Row],[Region]], IFERROR(SEARCH(" ", main[[#This Row],[Region]]),99999)-1)</f>
        <v>Basque</v>
      </c>
      <c r="D18" s="2" t="b">
        <f>LOWER(MID(main[[#This Row],[Region]],2,1))="e"</f>
        <v>0</v>
      </c>
      <c r="E18" s="2" t="s">
        <v>51</v>
      </c>
      <c r="F18" s="2" t="b">
        <f>ISNUMBER(SEARCH("A", main[[#This Row],[Country]]))</f>
        <v>1</v>
      </c>
      <c r="G18" s="2" t="s">
        <v>21</v>
      </c>
      <c r="H18" s="2">
        <v>43.257157999999997</v>
      </c>
      <c r="I18" s="2">
        <v>-2.9364870000000001</v>
      </c>
      <c r="J18" s="5">
        <v>15000000</v>
      </c>
      <c r="K18" s="10">
        <v>1345</v>
      </c>
      <c r="L18" s="8">
        <v>1.1000000000000001</v>
      </c>
      <c r="M18" s="2" t="s">
        <v>22</v>
      </c>
      <c r="N18" s="2" t="s">
        <v>23</v>
      </c>
      <c r="O18" s="2" t="s">
        <v>63</v>
      </c>
      <c r="P18" s="3">
        <v>42816</v>
      </c>
      <c r="Q18" s="5">
        <f>_xlfn.CEILING.MATH(MONTH(main[[#This Row],[Visit]])/3)</f>
        <v>1</v>
      </c>
      <c r="R18" s="2" t="s">
        <v>25</v>
      </c>
      <c r="S18" s="2" t="s">
        <v>45</v>
      </c>
    </row>
    <row r="19" spans="1:19" ht="85.5" x14ac:dyDescent="0.45">
      <c r="A19" s="2" t="s">
        <v>64</v>
      </c>
      <c r="B19" s="2" t="s">
        <v>65</v>
      </c>
      <c r="C19" s="2" t="str">
        <f>LEFT(main[[#This Row],[Region]], IFERROR(SEARCH(" ", main[[#This Row],[Region]]),99999)-1)</f>
        <v>Balearic</v>
      </c>
      <c r="D19" s="2" t="b">
        <f>LOWER(MID(main[[#This Row],[Region]],2,1))="e"</f>
        <v>0</v>
      </c>
      <c r="E19" s="2" t="s">
        <v>51</v>
      </c>
      <c r="F19" s="2" t="b">
        <f>ISNUMBER(SEARCH("A", main[[#This Row],[Country]]))</f>
        <v>1</v>
      </c>
      <c r="G19" s="2" t="s">
        <v>66</v>
      </c>
      <c r="H19" s="2">
        <v>38.901775999999998</v>
      </c>
      <c r="I19" s="2">
        <v>1.433135</v>
      </c>
      <c r="J19" s="5">
        <v>8000000</v>
      </c>
      <c r="K19" s="10">
        <v>245</v>
      </c>
      <c r="L19" s="8">
        <v>3</v>
      </c>
      <c r="M19" s="2" t="s">
        <v>22</v>
      </c>
      <c r="N19" s="2" t="s">
        <v>23</v>
      </c>
      <c r="O19" s="2" t="s">
        <v>52</v>
      </c>
      <c r="P19" s="3">
        <v>42821</v>
      </c>
      <c r="Q19" s="5">
        <f>_xlfn.CEILING.MATH(MONTH(main[[#This Row],[Visit]])/3)</f>
        <v>1</v>
      </c>
      <c r="R19" s="2" t="s">
        <v>25</v>
      </c>
      <c r="S19" s="2" t="s">
        <v>37</v>
      </c>
    </row>
    <row r="20" spans="1:19" ht="85.5" x14ac:dyDescent="0.45">
      <c r="A20" s="2" t="s">
        <v>67</v>
      </c>
      <c r="B20" s="2" t="s">
        <v>65</v>
      </c>
      <c r="C20" s="2" t="str">
        <f>LEFT(main[[#This Row],[Region]], IFERROR(SEARCH(" ", main[[#This Row],[Region]]),99999)-1)</f>
        <v>Balearic</v>
      </c>
      <c r="D20" s="2" t="b">
        <f>LOWER(MID(main[[#This Row],[Region]],2,1))="e"</f>
        <v>0</v>
      </c>
      <c r="E20" s="2" t="s">
        <v>51</v>
      </c>
      <c r="F20" s="2" t="b">
        <f>ISNUMBER(SEARCH("A", main[[#This Row],[Country]]))</f>
        <v>1</v>
      </c>
      <c r="G20" s="2" t="s">
        <v>66</v>
      </c>
      <c r="H20" s="2">
        <v>39.363371000000001</v>
      </c>
      <c r="I20" s="2">
        <v>3.0142720000000001</v>
      </c>
      <c r="J20" s="5">
        <v>12000000</v>
      </c>
      <c r="K20" s="10">
        <v>1270</v>
      </c>
      <c r="L20" s="8">
        <v>1</v>
      </c>
      <c r="M20" s="2" t="s">
        <v>22</v>
      </c>
      <c r="N20" s="2" t="s">
        <v>23</v>
      </c>
      <c r="O20" s="2" t="s">
        <v>52</v>
      </c>
      <c r="P20" s="3">
        <v>42826</v>
      </c>
      <c r="Q20" s="5">
        <f>_xlfn.CEILING.MATH(MONTH(main[[#This Row],[Visit]])/3)</f>
        <v>2</v>
      </c>
      <c r="R20" s="2" t="s">
        <v>25</v>
      </c>
      <c r="S20" s="2" t="s">
        <v>37</v>
      </c>
    </row>
    <row r="21" spans="1:19" ht="28.5" x14ac:dyDescent="0.45">
      <c r="A21" s="2" t="s">
        <v>68</v>
      </c>
      <c r="B21" s="2" t="s">
        <v>62</v>
      </c>
      <c r="C21" s="2" t="str">
        <f>LEFT(main[[#This Row],[Region]], IFERROR(SEARCH(" ", main[[#This Row],[Region]]),99999)-1)</f>
        <v>Basque</v>
      </c>
      <c r="D21" s="2" t="b">
        <f>LOWER(MID(main[[#This Row],[Region]],2,1))="e"</f>
        <v>0</v>
      </c>
      <c r="E21" s="2" t="s">
        <v>51</v>
      </c>
      <c r="F21" s="2" t="b">
        <f>ISNUMBER(SEARCH("A", main[[#This Row],[Country]]))</f>
        <v>1</v>
      </c>
      <c r="G21" s="2" t="s">
        <v>21</v>
      </c>
      <c r="H21" s="2">
        <v>43.317914999999999</v>
      </c>
      <c r="I21" s="2">
        <v>-1.9595629999999999</v>
      </c>
      <c r="J21" s="5">
        <v>1000000</v>
      </c>
      <c r="K21" s="10">
        <v>2105</v>
      </c>
      <c r="L21" s="8">
        <v>2.7</v>
      </c>
      <c r="M21" s="2" t="s">
        <v>22</v>
      </c>
      <c r="N21" s="2" t="s">
        <v>23</v>
      </c>
      <c r="O21" s="2" t="s">
        <v>63</v>
      </c>
      <c r="P21" s="3">
        <v>42831</v>
      </c>
      <c r="Q21" s="5">
        <f>_xlfn.CEILING.MATH(MONTH(main[[#This Row],[Visit]])/3)</f>
        <v>2</v>
      </c>
      <c r="R21" s="2" t="s">
        <v>25</v>
      </c>
      <c r="S21" s="2" t="s">
        <v>45</v>
      </c>
    </row>
    <row r="22" spans="1:19" ht="85.5" x14ac:dyDescent="0.45">
      <c r="A22" s="2" t="s">
        <v>69</v>
      </c>
      <c r="B22" s="2" t="s">
        <v>70</v>
      </c>
      <c r="C22" s="2" t="str">
        <f>LEFT(main[[#This Row],[Region]], IFERROR(SEARCH(" ", main[[#This Row],[Region]]),99999)-1)</f>
        <v>Île-de-France</v>
      </c>
      <c r="D22" s="2" t="b">
        <f>LOWER(MID(main[[#This Row],[Region]],2,1))="e"</f>
        <v>0</v>
      </c>
      <c r="E22" s="2" t="s">
        <v>3</v>
      </c>
      <c r="F22" s="2" t="b">
        <f>ISNUMBER(SEARCH("A", main[[#This Row],[Country]]))</f>
        <v>1</v>
      </c>
      <c r="G22" s="2" t="s">
        <v>21</v>
      </c>
      <c r="H22" s="2">
        <v>48.856614</v>
      </c>
      <c r="I22" s="2">
        <v>2.3522219999999998</v>
      </c>
      <c r="J22" s="5">
        <v>35000000</v>
      </c>
      <c r="K22" s="10">
        <v>1670</v>
      </c>
      <c r="L22" s="8">
        <v>2.2999999999999998</v>
      </c>
      <c r="M22" s="2" t="s">
        <v>22</v>
      </c>
      <c r="N22" s="2" t="s">
        <v>23</v>
      </c>
      <c r="O22" s="2" t="s">
        <v>71</v>
      </c>
      <c r="P22" s="3">
        <v>42836</v>
      </c>
      <c r="Q22" s="5">
        <f>_xlfn.CEILING.MATH(MONTH(main[[#This Row],[Visit]])/3)</f>
        <v>2</v>
      </c>
      <c r="R22" s="2" t="s">
        <v>33</v>
      </c>
      <c r="S22" s="2" t="s">
        <v>26</v>
      </c>
    </row>
    <row r="23" spans="1:19" ht="85.5" x14ac:dyDescent="0.45">
      <c r="A23" s="2" t="s">
        <v>72</v>
      </c>
      <c r="B23" s="2" t="s">
        <v>73</v>
      </c>
      <c r="C23" s="2" t="str">
        <f>LEFT(main[[#This Row],[Region]], IFERROR(SEARCH(" ", main[[#This Row],[Region]]),99999)-1)</f>
        <v>Provence-Alpes-Côte</v>
      </c>
      <c r="D23" s="2" t="b">
        <f>LOWER(MID(main[[#This Row],[Region]],2,1))="e"</f>
        <v>0</v>
      </c>
      <c r="E23" s="2" t="s">
        <v>3</v>
      </c>
      <c r="F23" s="2" t="b">
        <f>ISNUMBER(SEARCH("A", main[[#This Row],[Country]]))</f>
        <v>1</v>
      </c>
      <c r="G23" s="2" t="s">
        <v>74</v>
      </c>
      <c r="H23" s="2">
        <v>43.703761</v>
      </c>
      <c r="I23" s="2">
        <v>7.2687309999999998</v>
      </c>
      <c r="J23" s="5">
        <v>4000000</v>
      </c>
      <c r="K23" s="10">
        <v>1680</v>
      </c>
      <c r="L23" s="8">
        <v>2</v>
      </c>
      <c r="M23" s="2" t="s">
        <v>22</v>
      </c>
      <c r="N23" s="2" t="s">
        <v>23</v>
      </c>
      <c r="O23" s="2" t="s">
        <v>71</v>
      </c>
      <c r="P23" s="3">
        <v>42841</v>
      </c>
      <c r="Q23" s="5">
        <f>_xlfn.CEILING.MATH(MONTH(main[[#This Row],[Visit]])/3)</f>
        <v>2</v>
      </c>
      <c r="R23" s="2" t="s">
        <v>25</v>
      </c>
      <c r="S23" s="2" t="s">
        <v>37</v>
      </c>
    </row>
    <row r="24" spans="1:19" ht="85.5" x14ac:dyDescent="0.45">
      <c r="A24" s="2" t="s">
        <v>75</v>
      </c>
      <c r="B24" s="2" t="s">
        <v>73</v>
      </c>
      <c r="C24" s="2" t="str">
        <f>LEFT(main[[#This Row],[Region]], IFERROR(SEARCH(" ", main[[#This Row],[Region]]),99999)-1)</f>
        <v>Provence-Alpes-Côte</v>
      </c>
      <c r="D24" s="2" t="b">
        <f>LOWER(MID(main[[#This Row],[Region]],2,1))="e"</f>
        <v>0</v>
      </c>
      <c r="E24" s="2" t="s">
        <v>3</v>
      </c>
      <c r="F24" s="2" t="b">
        <f>ISNUMBER(SEARCH("A", main[[#This Row],[Country]]))</f>
        <v>1</v>
      </c>
      <c r="G24" s="2" t="s">
        <v>74</v>
      </c>
      <c r="H24" s="2">
        <v>43.296168000000002</v>
      </c>
      <c r="I24" s="2">
        <v>5.3702540000000001</v>
      </c>
      <c r="J24" s="5">
        <v>35000000</v>
      </c>
      <c r="K24" s="10">
        <v>1107</v>
      </c>
      <c r="L24" s="8">
        <v>1.8</v>
      </c>
      <c r="M24" s="2" t="s">
        <v>22</v>
      </c>
      <c r="N24" s="2" t="s">
        <v>23</v>
      </c>
      <c r="O24" s="2" t="s">
        <v>71</v>
      </c>
      <c r="P24" s="3">
        <v>42846</v>
      </c>
      <c r="Q24" s="5">
        <f>_xlfn.CEILING.MATH(MONTH(main[[#This Row],[Visit]])/3)</f>
        <v>2</v>
      </c>
      <c r="R24" s="2" t="s">
        <v>36</v>
      </c>
      <c r="S24" s="2" t="s">
        <v>37</v>
      </c>
    </row>
    <row r="25" spans="1:19" ht="85.5" x14ac:dyDescent="0.45">
      <c r="A25" s="2" t="s">
        <v>76</v>
      </c>
      <c r="B25" s="2" t="s">
        <v>77</v>
      </c>
      <c r="C25" s="2" t="str">
        <f>LEFT(main[[#This Row],[Region]], IFERROR(SEARCH(" ", main[[#This Row],[Region]]),99999)-1)</f>
        <v>Auvergne-Rhône-Alpes</v>
      </c>
      <c r="D25" s="2" t="b">
        <f>LOWER(MID(main[[#This Row],[Region]],2,1))="e"</f>
        <v>0</v>
      </c>
      <c r="E25" s="2" t="s">
        <v>3</v>
      </c>
      <c r="F25" s="2" t="b">
        <f>ISNUMBER(SEARCH("A", main[[#This Row],[Country]]))</f>
        <v>1</v>
      </c>
      <c r="G25" s="2" t="s">
        <v>21</v>
      </c>
      <c r="H25" s="2">
        <v>45.764048000000003</v>
      </c>
      <c r="I25" s="2">
        <v>4.8356560000000002</v>
      </c>
      <c r="J25" s="5">
        <v>2000000</v>
      </c>
      <c r="K25" s="10">
        <v>450</v>
      </c>
      <c r="L25" s="8">
        <v>2.2999999999999998</v>
      </c>
      <c r="M25" s="2" t="s">
        <v>22</v>
      </c>
      <c r="N25" s="2" t="s">
        <v>23</v>
      </c>
      <c r="O25" s="2" t="s">
        <v>71</v>
      </c>
      <c r="P25" s="3">
        <v>42851</v>
      </c>
      <c r="Q25" s="5">
        <f>_xlfn.CEILING.MATH(MONTH(main[[#This Row],[Visit]])/3)</f>
        <v>2</v>
      </c>
      <c r="R25" s="2" t="s">
        <v>25</v>
      </c>
      <c r="S25" s="2" t="s">
        <v>37</v>
      </c>
    </row>
    <row r="26" spans="1:19" ht="85.5" x14ac:dyDescent="0.45">
      <c r="A26" s="2" t="s">
        <v>78</v>
      </c>
      <c r="B26" s="2" t="s">
        <v>79</v>
      </c>
      <c r="C26" s="2" t="str">
        <f>LEFT(main[[#This Row],[Region]], IFERROR(SEARCH(" ", main[[#This Row],[Region]]),99999)-1)</f>
        <v>Nouvelle-Aquitaine</v>
      </c>
      <c r="D26" s="2" t="b">
        <f>LOWER(MID(main[[#This Row],[Region]],2,1))="e"</f>
        <v>0</v>
      </c>
      <c r="E26" s="2" t="s">
        <v>3</v>
      </c>
      <c r="F26" s="2" t="b">
        <f>ISNUMBER(SEARCH("A", main[[#This Row],[Country]]))</f>
        <v>1</v>
      </c>
      <c r="G26" s="2" t="s">
        <v>21</v>
      </c>
      <c r="H26" s="2">
        <v>44.837789000000001</v>
      </c>
      <c r="I26" s="2">
        <v>-0.57918000000000003</v>
      </c>
      <c r="J26" s="5">
        <v>15000000</v>
      </c>
      <c r="K26" s="10">
        <v>560</v>
      </c>
      <c r="L26" s="8">
        <v>2.5</v>
      </c>
      <c r="M26" s="2" t="s">
        <v>22</v>
      </c>
      <c r="N26" s="2" t="s">
        <v>23</v>
      </c>
      <c r="O26" s="2" t="s">
        <v>71</v>
      </c>
      <c r="P26" s="3">
        <v>42856</v>
      </c>
      <c r="Q26" s="5">
        <f>_xlfn.CEILING.MATH(MONTH(main[[#This Row],[Visit]])/3)</f>
        <v>2</v>
      </c>
      <c r="R26" s="2" t="s">
        <v>25</v>
      </c>
      <c r="S26" s="2" t="s">
        <v>37</v>
      </c>
    </row>
    <row r="27" spans="1:19" ht="85.5" x14ac:dyDescent="0.45">
      <c r="A27" s="2" t="s">
        <v>80</v>
      </c>
      <c r="B27" s="2" t="s">
        <v>81</v>
      </c>
      <c r="C27" s="2" t="str">
        <f>LEFT(main[[#This Row],[Region]], IFERROR(SEARCH(" ", main[[#This Row],[Region]]),99999)-1)</f>
        <v>Grand</v>
      </c>
      <c r="D27" s="2" t="b">
        <f>LOWER(MID(main[[#This Row],[Region]],2,1))="e"</f>
        <v>0</v>
      </c>
      <c r="E27" s="2" t="s">
        <v>3</v>
      </c>
      <c r="F27" s="2" t="b">
        <f>ISNUMBER(SEARCH("A", main[[#This Row],[Country]]))</f>
        <v>1</v>
      </c>
      <c r="G27" s="2" t="s">
        <v>21</v>
      </c>
      <c r="H27" s="2">
        <v>48.572935000000001</v>
      </c>
      <c r="I27" s="2">
        <v>7.7519359999999997</v>
      </c>
      <c r="J27" s="5">
        <v>1000000</v>
      </c>
      <c r="K27" s="10">
        <v>345</v>
      </c>
      <c r="L27" s="8">
        <v>1.3</v>
      </c>
      <c r="M27" s="2" t="s">
        <v>22</v>
      </c>
      <c r="N27" s="2" t="s">
        <v>23</v>
      </c>
      <c r="O27" s="2" t="s">
        <v>82</v>
      </c>
      <c r="P27" s="3">
        <v>42861</v>
      </c>
      <c r="Q27" s="5">
        <f>_xlfn.CEILING.MATH(MONTH(main[[#This Row],[Visit]])/3)</f>
        <v>2</v>
      </c>
      <c r="R27" s="2" t="s">
        <v>25</v>
      </c>
      <c r="S27" s="2" t="s">
        <v>37</v>
      </c>
    </row>
    <row r="28" spans="1:19" ht="85.5" x14ac:dyDescent="0.45">
      <c r="A28" s="2" t="s">
        <v>83</v>
      </c>
      <c r="B28" s="2" t="s">
        <v>73</v>
      </c>
      <c r="C28" s="2" t="str">
        <f>LEFT(main[[#This Row],[Region]], IFERROR(SEARCH(" ", main[[#This Row],[Region]]),99999)-1)</f>
        <v>Provence-Alpes-Côte</v>
      </c>
      <c r="D28" s="2" t="b">
        <f>LOWER(MID(main[[#This Row],[Region]],2,1))="e"</f>
        <v>0</v>
      </c>
      <c r="E28" s="2" t="s">
        <v>3</v>
      </c>
      <c r="F28" s="2" t="b">
        <f>ISNUMBER(SEARCH("A", main[[#This Row],[Country]]))</f>
        <v>1</v>
      </c>
      <c r="G28" s="2" t="s">
        <v>74</v>
      </c>
      <c r="H28" s="2">
        <v>43.542332999999999</v>
      </c>
      <c r="I28" s="2">
        <v>7.0242699999999996</v>
      </c>
      <c r="J28" s="5">
        <v>800000</v>
      </c>
      <c r="K28" s="10">
        <v>403</v>
      </c>
      <c r="L28" s="8">
        <v>6</v>
      </c>
      <c r="M28" s="2" t="s">
        <v>22</v>
      </c>
      <c r="N28" s="2" t="s">
        <v>23</v>
      </c>
      <c r="O28" s="2" t="s">
        <v>71</v>
      </c>
      <c r="P28" s="3">
        <v>42866</v>
      </c>
      <c r="Q28" s="5">
        <f>_xlfn.CEILING.MATH(MONTH(main[[#This Row],[Visit]])/3)</f>
        <v>2</v>
      </c>
      <c r="R28" s="2" t="s">
        <v>33</v>
      </c>
      <c r="S28" s="2" t="s">
        <v>37</v>
      </c>
    </row>
    <row r="29" spans="1:19" ht="28.5" x14ac:dyDescent="0.45">
      <c r="A29" s="2" t="s">
        <v>84</v>
      </c>
      <c r="B29" s="2" t="s">
        <v>85</v>
      </c>
      <c r="C29" s="2" t="str">
        <f>LEFT(main[[#This Row],[Region]], IFERROR(SEARCH(" ", main[[#This Row],[Region]]),99999)-1)</f>
        <v>Normandy</v>
      </c>
      <c r="D29" s="2" t="b">
        <f>LOWER(MID(main[[#This Row],[Region]],2,1))="e"</f>
        <v>0</v>
      </c>
      <c r="E29" s="2" t="s">
        <v>3</v>
      </c>
      <c r="F29" s="2" t="b">
        <f>ISNUMBER(SEARCH("A", main[[#This Row],[Country]]))</f>
        <v>1</v>
      </c>
      <c r="G29" s="2" t="s">
        <v>66</v>
      </c>
      <c r="H29" s="2">
        <v>48.636111</v>
      </c>
      <c r="I29" s="2">
        <v>-1.5044439999999999</v>
      </c>
      <c r="J29" s="5">
        <v>35000000</v>
      </c>
      <c r="K29" s="10">
        <v>350</v>
      </c>
      <c r="L29" s="8">
        <v>7.5</v>
      </c>
      <c r="M29" s="2" t="s">
        <v>22</v>
      </c>
      <c r="N29" s="2" t="s">
        <v>23</v>
      </c>
      <c r="O29" s="2" t="s">
        <v>71</v>
      </c>
      <c r="P29" s="3">
        <v>42871</v>
      </c>
      <c r="Q29" s="5">
        <f>_xlfn.CEILING.MATH(MONTH(main[[#This Row],[Visit]])/3)</f>
        <v>2</v>
      </c>
      <c r="R29" s="2" t="s">
        <v>25</v>
      </c>
      <c r="S29" s="2" t="s">
        <v>45</v>
      </c>
    </row>
    <row r="30" spans="1:19" ht="28.5" x14ac:dyDescent="0.45">
      <c r="A30" s="2" t="s">
        <v>86</v>
      </c>
      <c r="B30" s="2" t="s">
        <v>87</v>
      </c>
      <c r="C30" s="2" t="str">
        <f>LEFT(main[[#This Row],[Region]], IFERROR(SEARCH(" ", main[[#This Row],[Region]]),99999)-1)</f>
        <v>Centre-Val</v>
      </c>
      <c r="D30" s="2" t="b">
        <f>LOWER(MID(main[[#This Row],[Region]],2,1))="e"</f>
        <v>1</v>
      </c>
      <c r="E30" s="2" t="s">
        <v>3</v>
      </c>
      <c r="F30" s="2" t="b">
        <f>ISNUMBER(SEARCH("A", main[[#This Row],[Country]]))</f>
        <v>1</v>
      </c>
      <c r="G30" s="2" t="s">
        <v>9</v>
      </c>
      <c r="H30" s="2">
        <v>47.626800000000003</v>
      </c>
      <c r="I30" s="2">
        <v>-0.93610000000000004</v>
      </c>
      <c r="J30" s="5">
        <v>10000000</v>
      </c>
      <c r="K30" s="10">
        <v>280</v>
      </c>
      <c r="L30" s="8">
        <v>2.1</v>
      </c>
      <c r="M30" s="2" t="s">
        <v>22</v>
      </c>
      <c r="N30" s="2" t="s">
        <v>23</v>
      </c>
      <c r="O30" s="2" t="s">
        <v>71</v>
      </c>
      <c r="P30" s="3">
        <v>42876</v>
      </c>
      <c r="Q30" s="5">
        <f>_xlfn.CEILING.MATH(MONTH(main[[#This Row],[Visit]])/3)</f>
        <v>2</v>
      </c>
      <c r="R30" s="2" t="s">
        <v>36</v>
      </c>
      <c r="S30" s="2" t="s">
        <v>45</v>
      </c>
    </row>
    <row r="31" spans="1:19" ht="28.5" x14ac:dyDescent="0.45">
      <c r="A31" s="2" t="s">
        <v>88</v>
      </c>
      <c r="B31" s="2" t="s">
        <v>77</v>
      </c>
      <c r="C31" s="2" t="str">
        <f>LEFT(main[[#This Row],[Region]], IFERROR(SEARCH(" ", main[[#This Row],[Region]]),99999)-1)</f>
        <v>Auvergne-Rhône-Alpes</v>
      </c>
      <c r="D31" s="2" t="b">
        <f>LOWER(MID(main[[#This Row],[Region]],2,1))="e"</f>
        <v>0</v>
      </c>
      <c r="E31" s="2" t="s">
        <v>3</v>
      </c>
      <c r="F31" s="2" t="b">
        <f>ISNUMBER(SEARCH("A", main[[#This Row],[Country]]))</f>
        <v>1</v>
      </c>
      <c r="G31" s="2" t="s">
        <v>89</v>
      </c>
      <c r="H31" s="2">
        <v>45.192307999999997</v>
      </c>
      <c r="I31" s="2">
        <v>6.6190790000000002</v>
      </c>
      <c r="J31" s="5">
        <v>12000000</v>
      </c>
      <c r="K31" s="10">
        <v>560</v>
      </c>
      <c r="L31" s="8">
        <v>3.5</v>
      </c>
      <c r="M31" s="2" t="s">
        <v>22</v>
      </c>
      <c r="N31" s="2" t="s">
        <v>23</v>
      </c>
      <c r="O31" s="2" t="s">
        <v>71</v>
      </c>
      <c r="P31" s="3">
        <v>42881</v>
      </c>
      <c r="Q31" s="5">
        <f>_xlfn.CEILING.MATH(MONTH(main[[#This Row],[Visit]])/3)</f>
        <v>2</v>
      </c>
      <c r="R31" s="2" t="s">
        <v>25</v>
      </c>
      <c r="S31" s="2" t="s">
        <v>45</v>
      </c>
    </row>
    <row r="32" spans="1:19" ht="28.5" x14ac:dyDescent="0.45">
      <c r="A32" s="2" t="s">
        <v>90</v>
      </c>
      <c r="B32" s="2" t="s">
        <v>90</v>
      </c>
      <c r="C32" s="2" t="str">
        <f>LEFT(main[[#This Row],[Region]], IFERROR(SEARCH(" ", main[[#This Row],[Region]]),99999)-1)</f>
        <v>Vienna</v>
      </c>
      <c r="D32" s="2" t="b">
        <f>LOWER(MID(main[[#This Row],[Region]],2,1))="e"</f>
        <v>0</v>
      </c>
      <c r="E32" s="2" t="s">
        <v>0</v>
      </c>
      <c r="F32" s="2" t="b">
        <f>ISNUMBER(SEARCH("A", main[[#This Row],[Country]]))</f>
        <v>1</v>
      </c>
      <c r="G32" s="2" t="s">
        <v>21</v>
      </c>
      <c r="H32" s="2">
        <v>48.208171</v>
      </c>
      <c r="I32" s="2">
        <v>16.373868999999999</v>
      </c>
      <c r="J32" s="5">
        <v>7500000</v>
      </c>
      <c r="K32" s="10">
        <v>1580</v>
      </c>
      <c r="L32" s="8">
        <v>2.2000000000000002</v>
      </c>
      <c r="M32" s="2" t="s">
        <v>22</v>
      </c>
      <c r="N32" s="2" t="s">
        <v>23</v>
      </c>
      <c r="O32" s="2" t="s">
        <v>91</v>
      </c>
      <c r="P32" s="3">
        <v>42886</v>
      </c>
      <c r="Q32" s="5">
        <f>_xlfn.CEILING.MATH(MONTH(main[[#This Row],[Visit]])/3)</f>
        <v>2</v>
      </c>
      <c r="R32" s="2" t="s">
        <v>25</v>
      </c>
      <c r="S32" s="2" t="s">
        <v>45</v>
      </c>
    </row>
    <row r="33" spans="1:19" ht="28.5" x14ac:dyDescent="0.45">
      <c r="A33" s="2" t="s">
        <v>92</v>
      </c>
      <c r="B33" s="2" t="s">
        <v>92</v>
      </c>
      <c r="C33" s="2" t="str">
        <f>LEFT(main[[#This Row],[Region]], IFERROR(SEARCH(" ", main[[#This Row],[Region]]),99999)-1)</f>
        <v>Salzburg</v>
      </c>
      <c r="D33" s="2" t="b">
        <f>LOWER(MID(main[[#This Row],[Region]],2,1))="e"</f>
        <v>0</v>
      </c>
      <c r="E33" s="2" t="s">
        <v>0</v>
      </c>
      <c r="F33" s="2" t="b">
        <f>ISNUMBER(SEARCH("A", main[[#This Row],[Country]]))</f>
        <v>1</v>
      </c>
      <c r="G33" s="2" t="s">
        <v>21</v>
      </c>
      <c r="H33" s="2">
        <v>47.697994000000001</v>
      </c>
      <c r="I33" s="2">
        <v>13.040554999999999</v>
      </c>
      <c r="J33" s="5">
        <v>3000000</v>
      </c>
      <c r="K33" s="10">
        <v>357</v>
      </c>
      <c r="L33" s="8">
        <v>0.8</v>
      </c>
      <c r="M33" s="2" t="s">
        <v>22</v>
      </c>
      <c r="N33" s="2" t="s">
        <v>23</v>
      </c>
      <c r="O33" s="2" t="s">
        <v>91</v>
      </c>
      <c r="P33" s="3">
        <v>42891</v>
      </c>
      <c r="Q33" s="5">
        <f>_xlfn.CEILING.MATH(MONTH(main[[#This Row],[Visit]])/3)</f>
        <v>2</v>
      </c>
      <c r="R33" s="2" t="s">
        <v>25</v>
      </c>
      <c r="S33" s="2" t="s">
        <v>45</v>
      </c>
    </row>
    <row r="34" spans="1:19" ht="28.5" x14ac:dyDescent="0.45">
      <c r="A34" s="2" t="s">
        <v>93</v>
      </c>
      <c r="B34" s="2" t="s">
        <v>94</v>
      </c>
      <c r="C34" s="2" t="str">
        <f>LEFT(main[[#This Row],[Region]], IFERROR(SEARCH(" ", main[[#This Row],[Region]]),99999)-1)</f>
        <v>Tyrol</v>
      </c>
      <c r="D34" s="2" t="b">
        <f>LOWER(MID(main[[#This Row],[Region]],2,1))="e"</f>
        <v>0</v>
      </c>
      <c r="E34" s="2" t="s">
        <v>0</v>
      </c>
      <c r="F34" s="2" t="b">
        <f>ISNUMBER(SEARCH("A", main[[#This Row],[Country]]))</f>
        <v>1</v>
      </c>
      <c r="G34" s="2" t="s">
        <v>21</v>
      </c>
      <c r="H34" s="2">
        <v>47.269219</v>
      </c>
      <c r="I34" s="2">
        <v>11.397277000000001</v>
      </c>
      <c r="J34" s="5">
        <v>2000000</v>
      </c>
      <c r="K34" s="10">
        <v>250</v>
      </c>
      <c r="L34" s="8">
        <v>0.9</v>
      </c>
      <c r="M34" s="2" t="s">
        <v>22</v>
      </c>
      <c r="N34" s="2" t="s">
        <v>23</v>
      </c>
      <c r="O34" s="2" t="s">
        <v>91</v>
      </c>
      <c r="P34" s="3">
        <v>42896</v>
      </c>
      <c r="Q34" s="5">
        <f>_xlfn.CEILING.MATH(MONTH(main[[#This Row],[Visit]])/3)</f>
        <v>2</v>
      </c>
      <c r="R34" s="2" t="s">
        <v>25</v>
      </c>
      <c r="S34" s="2" t="s">
        <v>45</v>
      </c>
    </row>
    <row r="35" spans="1:19" ht="28.5" x14ac:dyDescent="0.45">
      <c r="A35" s="2" t="s">
        <v>95</v>
      </c>
      <c r="B35" s="2" t="s">
        <v>96</v>
      </c>
      <c r="C35" s="2" t="str">
        <f>LEFT(main[[#This Row],[Region]], IFERROR(SEARCH(" ", main[[#This Row],[Region]]),99999)-1)</f>
        <v>Upper</v>
      </c>
      <c r="D35" s="2" t="b">
        <f>LOWER(MID(main[[#This Row],[Region]],2,1))="e"</f>
        <v>0</v>
      </c>
      <c r="E35" s="2" t="s">
        <v>0</v>
      </c>
      <c r="F35" s="2" t="b">
        <f>ISNUMBER(SEARCH("A", main[[#This Row],[Country]]))</f>
        <v>1</v>
      </c>
      <c r="G35" s="2" t="s">
        <v>97</v>
      </c>
      <c r="H35" s="2">
        <v>47.556733000000001</v>
      </c>
      <c r="I35" s="2">
        <v>13.649528</v>
      </c>
      <c r="J35" s="5">
        <v>1000000</v>
      </c>
      <c r="K35" s="10">
        <v>240</v>
      </c>
      <c r="L35" s="8">
        <v>2.4</v>
      </c>
      <c r="M35" s="2" t="s">
        <v>22</v>
      </c>
      <c r="N35" s="2" t="s">
        <v>23</v>
      </c>
      <c r="O35" s="2" t="s">
        <v>91</v>
      </c>
      <c r="P35" s="3">
        <v>42901</v>
      </c>
      <c r="Q35" s="5">
        <f>_xlfn.CEILING.MATH(MONTH(main[[#This Row],[Visit]])/3)</f>
        <v>2</v>
      </c>
      <c r="R35" s="2" t="s">
        <v>25</v>
      </c>
      <c r="S35" s="2" t="s">
        <v>45</v>
      </c>
    </row>
    <row r="36" spans="1:19" ht="28.5" x14ac:dyDescent="0.45">
      <c r="A36" s="2" t="s">
        <v>98</v>
      </c>
      <c r="B36" s="2" t="s">
        <v>99</v>
      </c>
      <c r="C36" s="2" t="str">
        <f>LEFT(main[[#This Row],[Region]], IFERROR(SEARCH(" ", main[[#This Row],[Region]]),99999)-1)</f>
        <v>Styria</v>
      </c>
      <c r="D36" s="2" t="b">
        <f>LOWER(MID(main[[#This Row],[Region]],2,1))="e"</f>
        <v>0</v>
      </c>
      <c r="E36" s="2" t="s">
        <v>0</v>
      </c>
      <c r="F36" s="2" t="b">
        <f>ISNUMBER(SEARCH("A", main[[#This Row],[Country]]))</f>
        <v>1</v>
      </c>
      <c r="G36" s="2" t="s">
        <v>21</v>
      </c>
      <c r="H36" s="2">
        <v>47.070593000000002</v>
      </c>
      <c r="I36" s="2">
        <v>15.438261000000001</v>
      </c>
      <c r="J36" s="5">
        <v>1000000</v>
      </c>
      <c r="K36" s="10">
        <v>235</v>
      </c>
      <c r="L36" s="8">
        <v>1.1000000000000001</v>
      </c>
      <c r="M36" s="2" t="s">
        <v>22</v>
      </c>
      <c r="N36" s="2" t="s">
        <v>23</v>
      </c>
      <c r="O36" s="2" t="s">
        <v>91</v>
      </c>
      <c r="P36" s="3">
        <v>42906</v>
      </c>
      <c r="Q36" s="5">
        <f>_xlfn.CEILING.MATH(MONTH(main[[#This Row],[Visit]])/3)</f>
        <v>2</v>
      </c>
      <c r="R36" s="2" t="s">
        <v>36</v>
      </c>
      <c r="S36" s="2" t="s">
        <v>45</v>
      </c>
    </row>
    <row r="37" spans="1:19" ht="28.5" x14ac:dyDescent="0.45">
      <c r="A37" s="2" t="s">
        <v>100</v>
      </c>
      <c r="B37" s="2" t="s">
        <v>92</v>
      </c>
      <c r="C37" s="2" t="str">
        <f>LEFT(main[[#This Row],[Region]], IFERROR(SEARCH(" ", main[[#This Row],[Region]]),99999)-1)</f>
        <v>Salzburg</v>
      </c>
      <c r="D37" s="2" t="b">
        <f>LOWER(MID(main[[#This Row],[Region]],2,1))="e"</f>
        <v>0</v>
      </c>
      <c r="E37" s="2" t="s">
        <v>0</v>
      </c>
      <c r="F37" s="2" t="b">
        <f>ISNUMBER(SEARCH("A", main[[#This Row],[Country]]))</f>
        <v>1</v>
      </c>
      <c r="G37" s="2" t="s">
        <v>97</v>
      </c>
      <c r="H37" s="2">
        <v>47.516804</v>
      </c>
      <c r="I37" s="2">
        <v>13.032121</v>
      </c>
      <c r="J37" s="5">
        <v>800000</v>
      </c>
      <c r="K37" s="10">
        <v>235</v>
      </c>
      <c r="L37" s="8">
        <v>1</v>
      </c>
      <c r="M37" s="2" t="s">
        <v>22</v>
      </c>
      <c r="N37" s="2" t="s">
        <v>23</v>
      </c>
      <c r="O37" s="2" t="s">
        <v>91</v>
      </c>
      <c r="P37" s="3">
        <v>42911</v>
      </c>
      <c r="Q37" s="5">
        <f>_xlfn.CEILING.MATH(MONTH(main[[#This Row],[Visit]])/3)</f>
        <v>2</v>
      </c>
      <c r="R37" s="2" t="s">
        <v>25</v>
      </c>
      <c r="S37" s="2" t="s">
        <v>45</v>
      </c>
    </row>
    <row r="38" spans="1:19" ht="28.5" x14ac:dyDescent="0.45">
      <c r="A38" s="2" t="s">
        <v>101</v>
      </c>
      <c r="B38" s="2" t="s">
        <v>102</v>
      </c>
      <c r="C38" s="2" t="str">
        <f>LEFT(main[[#This Row],[Region]], IFERROR(SEARCH(" ", main[[#This Row],[Region]]),99999)-1)</f>
        <v>Lower</v>
      </c>
      <c r="D38" s="2" t="b">
        <f>LOWER(MID(main[[#This Row],[Region]],2,1))="e"</f>
        <v>0</v>
      </c>
      <c r="E38" s="2" t="s">
        <v>0</v>
      </c>
      <c r="F38" s="2" t="b">
        <f>ISNUMBER(SEARCH("A", main[[#This Row],[Country]]))</f>
        <v>1</v>
      </c>
      <c r="G38" s="2" t="s">
        <v>103</v>
      </c>
      <c r="H38" s="2">
        <v>48.450263</v>
      </c>
      <c r="I38" s="2">
        <v>15.433907</v>
      </c>
      <c r="J38" s="5">
        <v>500000</v>
      </c>
      <c r="K38" s="10">
        <v>198</v>
      </c>
      <c r="L38" s="8">
        <v>1.1000000000000001</v>
      </c>
      <c r="M38" s="2" t="s">
        <v>22</v>
      </c>
      <c r="N38" s="2" t="s">
        <v>23</v>
      </c>
      <c r="O38" s="2" t="s">
        <v>91</v>
      </c>
      <c r="P38" s="3">
        <v>42916</v>
      </c>
      <c r="Q38" s="5">
        <f>_xlfn.CEILING.MATH(MONTH(main[[#This Row],[Visit]])/3)</f>
        <v>2</v>
      </c>
      <c r="R38" s="2" t="s">
        <v>25</v>
      </c>
      <c r="S38" s="2" t="s">
        <v>45</v>
      </c>
    </row>
    <row r="39" spans="1:19" ht="28.5" x14ac:dyDescent="0.45">
      <c r="A39" s="2" t="s">
        <v>104</v>
      </c>
      <c r="B39" s="2" t="s">
        <v>105</v>
      </c>
      <c r="C39" s="2" t="str">
        <f>LEFT(main[[#This Row],[Region]], IFERROR(SEARCH(" ", main[[#This Row],[Region]]),99999)-1)</f>
        <v>Vorarlberg</v>
      </c>
      <c r="D39" s="2" t="b">
        <f>LOWER(MID(main[[#This Row],[Region]],2,1))="e"</f>
        <v>0</v>
      </c>
      <c r="E39" s="2" t="s">
        <v>0</v>
      </c>
      <c r="F39" s="2" t="b">
        <f>ISNUMBER(SEARCH("A", main[[#This Row],[Country]]))</f>
        <v>1</v>
      </c>
      <c r="G39" s="2" t="s">
        <v>21</v>
      </c>
      <c r="H39" s="2">
        <v>47.510488000000002</v>
      </c>
      <c r="I39" s="2">
        <v>9.7413260000000008</v>
      </c>
      <c r="J39" s="5">
        <v>400000</v>
      </c>
      <c r="K39" s="10">
        <v>245</v>
      </c>
      <c r="L39" s="8">
        <v>0.6</v>
      </c>
      <c r="M39" s="2" t="s">
        <v>22</v>
      </c>
      <c r="N39" s="2" t="s">
        <v>23</v>
      </c>
      <c r="O39" s="2" t="s">
        <v>91</v>
      </c>
      <c r="P39" s="3">
        <v>42921</v>
      </c>
      <c r="Q39" s="5">
        <f>_xlfn.CEILING.MATH(MONTH(main[[#This Row],[Visit]])/3)</f>
        <v>3</v>
      </c>
      <c r="R39" s="2" t="s">
        <v>25</v>
      </c>
      <c r="S39" s="2" t="s">
        <v>45</v>
      </c>
    </row>
    <row r="40" spans="1:19" ht="28.5" x14ac:dyDescent="0.45">
      <c r="A40" s="2" t="s">
        <v>106</v>
      </c>
      <c r="B40" s="2" t="s">
        <v>102</v>
      </c>
      <c r="C40" s="2" t="str">
        <f>LEFT(main[[#This Row],[Region]], IFERROR(SEARCH(" ", main[[#This Row],[Region]]),99999)-1)</f>
        <v>Lower</v>
      </c>
      <c r="D40" s="2" t="b">
        <f>LOWER(MID(main[[#This Row],[Region]],2,1))="e"</f>
        <v>0</v>
      </c>
      <c r="E40" s="2" t="s">
        <v>0</v>
      </c>
      <c r="F40" s="2" t="b">
        <f>ISNUMBER(SEARCH("A", main[[#This Row],[Country]]))</f>
        <v>1</v>
      </c>
      <c r="G40" s="2" t="s">
        <v>107</v>
      </c>
      <c r="H40" s="2">
        <v>48.174455999999999</v>
      </c>
      <c r="I40" s="2">
        <v>16.220414000000002</v>
      </c>
      <c r="J40" s="5">
        <v>2000000</v>
      </c>
      <c r="K40" s="10">
        <v>270</v>
      </c>
      <c r="L40" s="8">
        <v>0.7</v>
      </c>
      <c r="M40" s="2" t="s">
        <v>22</v>
      </c>
      <c r="N40" s="2" t="s">
        <v>23</v>
      </c>
      <c r="O40" s="2" t="s">
        <v>91</v>
      </c>
      <c r="P40" s="3">
        <v>42926</v>
      </c>
      <c r="Q40" s="5">
        <f>_xlfn.CEILING.MATH(MONTH(main[[#This Row],[Visit]])/3)</f>
        <v>3</v>
      </c>
      <c r="R40" s="2" t="s">
        <v>25</v>
      </c>
      <c r="S40" s="2" t="s">
        <v>45</v>
      </c>
    </row>
    <row r="41" spans="1:19" ht="28.5" x14ac:dyDescent="0.45">
      <c r="A41" s="2" t="s">
        <v>108</v>
      </c>
      <c r="B41" s="2" t="s">
        <v>92</v>
      </c>
      <c r="C41" s="2" t="str">
        <f>LEFT(main[[#This Row],[Region]], IFERROR(SEARCH(" ", main[[#This Row],[Region]]),99999)-1)</f>
        <v>Salzburg</v>
      </c>
      <c r="D41" s="2" t="b">
        <f>LOWER(MID(main[[#This Row],[Region]],2,1))="e"</f>
        <v>0</v>
      </c>
      <c r="E41" s="2" t="s">
        <v>0</v>
      </c>
      <c r="F41" s="2" t="b">
        <f>ISNUMBER(SEARCH("A", main[[#This Row],[Country]]))</f>
        <v>1</v>
      </c>
      <c r="G41" s="2" t="s">
        <v>97</v>
      </c>
      <c r="H41" s="2">
        <v>47.320594</v>
      </c>
      <c r="I41" s="2">
        <v>13.426595000000001</v>
      </c>
      <c r="J41" s="5">
        <v>200000</v>
      </c>
      <c r="K41" s="10">
        <v>221</v>
      </c>
      <c r="L41" s="8">
        <v>0.5</v>
      </c>
      <c r="M41" s="2" t="s">
        <v>22</v>
      </c>
      <c r="N41" s="2" t="s">
        <v>23</v>
      </c>
      <c r="O41" s="2" t="s">
        <v>91</v>
      </c>
      <c r="P41" s="3">
        <v>42931</v>
      </c>
      <c r="Q41" s="5">
        <f>_xlfn.CEILING.MATH(MONTH(main[[#This Row],[Visit]])/3)</f>
        <v>3</v>
      </c>
      <c r="R41" s="2" t="s">
        <v>25</v>
      </c>
      <c r="S41" s="2" t="s">
        <v>45</v>
      </c>
    </row>
    <row r="42" spans="1:19" ht="85.5" x14ac:dyDescent="0.45">
      <c r="A42" s="2" t="s">
        <v>109</v>
      </c>
      <c r="B42" s="2" t="s">
        <v>110</v>
      </c>
      <c r="C42" s="2" t="str">
        <f>LEFT(main[[#This Row],[Region]], IFERROR(SEARCH(" ", main[[#This Row],[Region]]),99999)-1)</f>
        <v>Brussels</v>
      </c>
      <c r="D42" s="2" t="b">
        <f>LOWER(MID(main[[#This Row],[Region]],2,1))="e"</f>
        <v>0</v>
      </c>
      <c r="E42" s="2" t="s">
        <v>1</v>
      </c>
      <c r="F42" s="2" t="b">
        <f>ISNUMBER(SEARCH("A", main[[#This Row],[Country]]))</f>
        <v>0</v>
      </c>
      <c r="G42" s="2" t="s">
        <v>21</v>
      </c>
      <c r="H42" s="2">
        <v>50.850441000000004</v>
      </c>
      <c r="I42" s="2">
        <v>4.3569490000000002</v>
      </c>
      <c r="J42" s="5">
        <v>10000000</v>
      </c>
      <c r="K42" s="10">
        <v>1670</v>
      </c>
      <c r="L42" s="8">
        <v>1.3</v>
      </c>
      <c r="M42" s="2" t="s">
        <v>22</v>
      </c>
      <c r="N42" s="2" t="s">
        <v>23</v>
      </c>
      <c r="O42" s="2" t="s">
        <v>111</v>
      </c>
      <c r="P42" s="3">
        <v>42936</v>
      </c>
      <c r="Q42" s="5">
        <f>_xlfn.CEILING.MATH(MONTH(main[[#This Row],[Visit]])/3)</f>
        <v>3</v>
      </c>
      <c r="R42" s="2" t="s">
        <v>25</v>
      </c>
      <c r="S42" s="2" t="s">
        <v>26</v>
      </c>
    </row>
    <row r="43" spans="1:19" ht="28.5" x14ac:dyDescent="0.45">
      <c r="A43" s="2" t="s">
        <v>112</v>
      </c>
      <c r="B43" s="2" t="s">
        <v>113</v>
      </c>
      <c r="C43" s="2" t="str">
        <f>LEFT(main[[#This Row],[Region]], IFERROR(SEARCH(" ", main[[#This Row],[Region]]),99999)-1)</f>
        <v>West</v>
      </c>
      <c r="D43" s="2" t="b">
        <f>LOWER(MID(main[[#This Row],[Region]],2,1))="e"</f>
        <v>1</v>
      </c>
      <c r="E43" s="2" t="s">
        <v>1</v>
      </c>
      <c r="F43" s="2" t="b">
        <f>ISNUMBER(SEARCH("A", main[[#This Row],[Country]]))</f>
        <v>0</v>
      </c>
      <c r="G43" s="2" t="s">
        <v>21</v>
      </c>
      <c r="H43" s="2">
        <v>51.205936999999999</v>
      </c>
      <c r="I43" s="2">
        <v>3.2108509999999999</v>
      </c>
      <c r="J43" s="5">
        <v>8000000</v>
      </c>
      <c r="K43" s="10">
        <v>458</v>
      </c>
      <c r="L43" s="8">
        <v>3</v>
      </c>
      <c r="M43" s="2" t="s">
        <v>22</v>
      </c>
      <c r="N43" s="2" t="s">
        <v>23</v>
      </c>
      <c r="O43" s="2" t="s">
        <v>111</v>
      </c>
      <c r="P43" s="3">
        <v>42941</v>
      </c>
      <c r="Q43" s="5">
        <f>_xlfn.CEILING.MATH(MONTH(main[[#This Row],[Visit]])/3)</f>
        <v>3</v>
      </c>
      <c r="R43" s="2" t="s">
        <v>25</v>
      </c>
      <c r="S43" s="2" t="s">
        <v>45</v>
      </c>
    </row>
    <row r="44" spans="1:19" ht="28.5" x14ac:dyDescent="0.45">
      <c r="A44" s="2" t="s">
        <v>114</v>
      </c>
      <c r="B44" s="2" t="s">
        <v>115</v>
      </c>
      <c r="C44" s="2" t="str">
        <f>LEFT(main[[#This Row],[Region]], IFERROR(SEARCH(" ", main[[#This Row],[Region]]),99999)-1)</f>
        <v>East</v>
      </c>
      <c r="D44" s="2" t="b">
        <f>LOWER(MID(main[[#This Row],[Region]],2,1))="e"</f>
        <v>0</v>
      </c>
      <c r="E44" s="2" t="s">
        <v>1</v>
      </c>
      <c r="F44" s="2" t="b">
        <f>ISNUMBER(SEARCH("A", main[[#This Row],[Country]]))</f>
        <v>0</v>
      </c>
      <c r="G44" s="2" t="s">
        <v>21</v>
      </c>
      <c r="H44" s="2">
        <v>51.057088999999998</v>
      </c>
      <c r="I44" s="2">
        <v>3.715678</v>
      </c>
      <c r="J44" s="5">
        <v>5000000</v>
      </c>
      <c r="K44" s="10">
        <v>435</v>
      </c>
      <c r="L44" s="8">
        <v>0.7</v>
      </c>
      <c r="M44" s="2" t="s">
        <v>22</v>
      </c>
      <c r="N44" s="2" t="s">
        <v>23</v>
      </c>
      <c r="O44" s="2" t="s">
        <v>111</v>
      </c>
      <c r="P44" s="3">
        <v>42946</v>
      </c>
      <c r="Q44" s="5">
        <f>_xlfn.CEILING.MATH(MONTH(main[[#This Row],[Visit]])/3)</f>
        <v>3</v>
      </c>
      <c r="R44" s="2" t="s">
        <v>36</v>
      </c>
      <c r="S44" s="2" t="s">
        <v>45</v>
      </c>
    </row>
    <row r="45" spans="1:19" ht="28.5" x14ac:dyDescent="0.45">
      <c r="A45" s="2" t="s">
        <v>116</v>
      </c>
      <c r="B45" s="2" t="s">
        <v>116</v>
      </c>
      <c r="C45" s="2" t="str">
        <f>LEFT(main[[#This Row],[Region]], IFERROR(SEARCH(" ", main[[#This Row],[Region]]),99999)-1)</f>
        <v>Antwerp</v>
      </c>
      <c r="D45" s="2" t="b">
        <f>LOWER(MID(main[[#This Row],[Region]],2,1))="e"</f>
        <v>0</v>
      </c>
      <c r="E45" s="2" t="s">
        <v>1</v>
      </c>
      <c r="F45" s="2" t="b">
        <f>ISNUMBER(SEARCH("A", main[[#This Row],[Country]]))</f>
        <v>0</v>
      </c>
      <c r="G45" s="2" t="s">
        <v>21</v>
      </c>
      <c r="H45" s="2">
        <v>51.223581000000003</v>
      </c>
      <c r="I45" s="2">
        <v>4.4158749999999998</v>
      </c>
      <c r="J45" s="5">
        <v>4000000</v>
      </c>
      <c r="K45" s="10">
        <v>340</v>
      </c>
      <c r="L45" s="8">
        <v>0.5</v>
      </c>
      <c r="M45" s="2" t="s">
        <v>22</v>
      </c>
      <c r="N45" s="2" t="s">
        <v>23</v>
      </c>
      <c r="O45" s="2" t="s">
        <v>111</v>
      </c>
      <c r="P45" s="3">
        <v>42951</v>
      </c>
      <c r="Q45" s="5">
        <f>_xlfn.CEILING.MATH(MONTH(main[[#This Row],[Visit]])/3)</f>
        <v>3</v>
      </c>
      <c r="R45" s="2" t="s">
        <v>25</v>
      </c>
      <c r="S45" s="2" t="s">
        <v>45</v>
      </c>
    </row>
    <row r="46" spans="1:19" ht="28.5" x14ac:dyDescent="0.45">
      <c r="A46" s="2" t="s">
        <v>117</v>
      </c>
      <c r="B46" s="2" t="s">
        <v>118</v>
      </c>
      <c r="C46" s="2" t="str">
        <f>LEFT(main[[#This Row],[Region]], IFERROR(SEARCH(" ", main[[#This Row],[Region]]),99999)-1)</f>
        <v>Flemish</v>
      </c>
      <c r="D46" s="2" t="b">
        <f>LOWER(MID(main[[#This Row],[Region]],2,1))="e"</f>
        <v>0</v>
      </c>
      <c r="E46" s="2" t="s">
        <v>1</v>
      </c>
      <c r="F46" s="2" t="b">
        <f>ISNUMBER(SEARCH("A", main[[#This Row],[Country]]))</f>
        <v>0</v>
      </c>
      <c r="G46" s="2" t="s">
        <v>21</v>
      </c>
      <c r="H46" s="2">
        <v>50.872166</v>
      </c>
      <c r="I46" s="2">
        <v>4.6867159999999997</v>
      </c>
      <c r="J46" s="5">
        <v>2000000</v>
      </c>
      <c r="K46" s="10">
        <v>350</v>
      </c>
      <c r="L46" s="8">
        <v>0.6</v>
      </c>
      <c r="M46" s="2" t="s">
        <v>22</v>
      </c>
      <c r="N46" s="2" t="s">
        <v>23</v>
      </c>
      <c r="O46" s="2" t="s">
        <v>111</v>
      </c>
      <c r="P46" s="3">
        <v>42956</v>
      </c>
      <c r="Q46" s="5">
        <f>_xlfn.CEILING.MATH(MONTH(main[[#This Row],[Visit]])/3)</f>
        <v>3</v>
      </c>
      <c r="R46" s="2" t="s">
        <v>36</v>
      </c>
      <c r="S46" s="2" t="s">
        <v>45</v>
      </c>
    </row>
    <row r="47" spans="1:19" ht="28.5" x14ac:dyDescent="0.45">
      <c r="A47" s="2" t="s">
        <v>119</v>
      </c>
      <c r="B47" s="2" t="s">
        <v>120</v>
      </c>
      <c r="C47" s="2" t="str">
        <f>LEFT(main[[#This Row],[Region]], IFERROR(SEARCH(" ", main[[#This Row],[Region]]),99999)-1)</f>
        <v>Namur</v>
      </c>
      <c r="D47" s="2" t="b">
        <f>LOWER(MID(main[[#This Row],[Region]],2,1))="e"</f>
        <v>0</v>
      </c>
      <c r="E47" s="2" t="s">
        <v>1</v>
      </c>
      <c r="F47" s="2" t="b">
        <f>ISNUMBER(SEARCH("A", main[[#This Row],[Country]]))</f>
        <v>0</v>
      </c>
      <c r="G47" s="2" t="s">
        <v>97</v>
      </c>
      <c r="H47" s="2">
        <v>50.275573000000001</v>
      </c>
      <c r="I47" s="2">
        <v>5.0248970000000002</v>
      </c>
      <c r="J47" s="5">
        <v>1000000</v>
      </c>
      <c r="K47" s="10">
        <v>287</v>
      </c>
      <c r="L47" s="8">
        <v>0.4</v>
      </c>
      <c r="M47" s="2" t="s">
        <v>22</v>
      </c>
      <c r="N47" s="2" t="s">
        <v>23</v>
      </c>
      <c r="O47" s="2" t="s">
        <v>71</v>
      </c>
      <c r="P47" s="3">
        <v>42961</v>
      </c>
      <c r="Q47" s="5">
        <f>_xlfn.CEILING.MATH(MONTH(main[[#This Row],[Visit]])/3)</f>
        <v>3</v>
      </c>
      <c r="R47" s="2" t="s">
        <v>36</v>
      </c>
      <c r="S47" s="2" t="s">
        <v>45</v>
      </c>
    </row>
    <row r="48" spans="1:19" ht="28.5" x14ac:dyDescent="0.45">
      <c r="A48" s="2" t="s">
        <v>121</v>
      </c>
      <c r="B48" s="2" t="s">
        <v>113</v>
      </c>
      <c r="C48" s="2" t="str">
        <f>LEFT(main[[#This Row],[Region]], IFERROR(SEARCH(" ", main[[#This Row],[Region]]),99999)-1)</f>
        <v>West</v>
      </c>
      <c r="D48" s="2" t="b">
        <f>LOWER(MID(main[[#This Row],[Region]],2,1))="e"</f>
        <v>1</v>
      </c>
      <c r="E48" s="2" t="s">
        <v>1</v>
      </c>
      <c r="F48" s="2" t="b">
        <f>ISNUMBER(SEARCH("A", main[[#This Row],[Country]]))</f>
        <v>0</v>
      </c>
      <c r="G48" s="2" t="s">
        <v>97</v>
      </c>
      <c r="H48" s="2">
        <v>50.841983999999997</v>
      </c>
      <c r="I48" s="2">
        <v>2.8635380000000001</v>
      </c>
      <c r="J48" s="5">
        <v>500000</v>
      </c>
      <c r="K48" s="10">
        <v>325</v>
      </c>
      <c r="L48" s="8">
        <v>0.3</v>
      </c>
      <c r="M48" s="2" t="s">
        <v>22</v>
      </c>
      <c r="N48" s="2" t="s">
        <v>23</v>
      </c>
      <c r="O48" s="2" t="s">
        <v>111</v>
      </c>
      <c r="P48" s="3">
        <v>42966</v>
      </c>
      <c r="Q48" s="5">
        <f>_xlfn.CEILING.MATH(MONTH(main[[#This Row],[Visit]])/3)</f>
        <v>3</v>
      </c>
      <c r="R48" s="2" t="s">
        <v>36</v>
      </c>
      <c r="S48" s="2" t="s">
        <v>45</v>
      </c>
    </row>
    <row r="49" spans="1:19" ht="28.5" x14ac:dyDescent="0.45">
      <c r="A49" s="2" t="s">
        <v>122</v>
      </c>
      <c r="B49" s="2" t="s">
        <v>123</v>
      </c>
      <c r="C49" s="2" t="str">
        <f>LEFT(main[[#This Row],[Region]], IFERROR(SEARCH(" ", main[[#This Row],[Region]]),99999)-1)</f>
        <v>Liège</v>
      </c>
      <c r="D49" s="2" t="b">
        <f>LOWER(MID(main[[#This Row],[Region]],2,1))="e"</f>
        <v>0</v>
      </c>
      <c r="E49" s="2" t="s">
        <v>1</v>
      </c>
      <c r="F49" s="2" t="b">
        <f>ISNUMBER(SEARCH("A", main[[#This Row],[Country]]))</f>
        <v>0</v>
      </c>
      <c r="G49" s="2" t="s">
        <v>97</v>
      </c>
      <c r="H49" s="2">
        <v>50.451976999999999</v>
      </c>
      <c r="I49" s="2">
        <v>5.9658360000000004</v>
      </c>
      <c r="J49" s="5">
        <v>300000</v>
      </c>
      <c r="K49" s="10">
        <v>240</v>
      </c>
      <c r="L49" s="8">
        <v>0.5</v>
      </c>
      <c r="M49" s="2" t="s">
        <v>22</v>
      </c>
      <c r="N49" s="2" t="s">
        <v>23</v>
      </c>
      <c r="O49" s="2" t="s">
        <v>71</v>
      </c>
      <c r="P49" s="3">
        <v>42971</v>
      </c>
      <c r="Q49" s="5">
        <f>_xlfn.CEILING.MATH(MONTH(main[[#This Row],[Visit]])/3)</f>
        <v>3</v>
      </c>
      <c r="R49" s="2" t="s">
        <v>25</v>
      </c>
      <c r="S49" s="2" t="s">
        <v>45</v>
      </c>
    </row>
    <row r="50" spans="1:19" ht="28.5" x14ac:dyDescent="0.45">
      <c r="A50" s="2" t="s">
        <v>124</v>
      </c>
      <c r="B50" s="2" t="s">
        <v>113</v>
      </c>
      <c r="C50" s="2" t="str">
        <f>LEFT(main[[#This Row],[Region]], IFERROR(SEARCH(" ", main[[#This Row],[Region]]),99999)-1)</f>
        <v>West</v>
      </c>
      <c r="D50" s="2" t="b">
        <f>LOWER(MID(main[[#This Row],[Region]],2,1))="e"</f>
        <v>1</v>
      </c>
      <c r="E50" s="2" t="s">
        <v>1</v>
      </c>
      <c r="F50" s="2" t="b">
        <f>ISNUMBER(SEARCH("A", main[[#This Row],[Country]]))</f>
        <v>0</v>
      </c>
      <c r="G50" s="2" t="s">
        <v>21</v>
      </c>
      <c r="H50" s="2">
        <v>51.333562999999998</v>
      </c>
      <c r="I50" s="2">
        <v>2.9026749999999999</v>
      </c>
      <c r="J50" s="5">
        <v>200000</v>
      </c>
      <c r="K50" s="10">
        <v>198</v>
      </c>
      <c r="L50" s="8">
        <v>0.6</v>
      </c>
      <c r="M50" s="2" t="s">
        <v>22</v>
      </c>
      <c r="N50" s="2" t="s">
        <v>23</v>
      </c>
      <c r="O50" s="2" t="s">
        <v>111</v>
      </c>
      <c r="P50" s="3">
        <v>42976</v>
      </c>
      <c r="Q50" s="5">
        <f>_xlfn.CEILING.MATH(MONTH(main[[#This Row],[Visit]])/3)</f>
        <v>3</v>
      </c>
      <c r="R50" s="2" t="s">
        <v>36</v>
      </c>
      <c r="S50" s="2" t="s">
        <v>45</v>
      </c>
    </row>
    <row r="51" spans="1:19" ht="28.5" x14ac:dyDescent="0.45">
      <c r="A51" s="2" t="s">
        <v>120</v>
      </c>
      <c r="B51" s="2" t="s">
        <v>120</v>
      </c>
      <c r="C51" s="2" t="str">
        <f>LEFT(main[[#This Row],[Region]], IFERROR(SEARCH(" ", main[[#This Row],[Region]]),99999)-1)</f>
        <v>Namur</v>
      </c>
      <c r="D51" s="2" t="b">
        <f>LOWER(MID(main[[#This Row],[Region]],2,1))="e"</f>
        <v>0</v>
      </c>
      <c r="E51" s="2" t="s">
        <v>1</v>
      </c>
      <c r="F51" s="2" t="b">
        <f>ISNUMBER(SEARCH("A", main[[#This Row],[Country]]))</f>
        <v>0</v>
      </c>
      <c r="G51" s="2" t="s">
        <v>21</v>
      </c>
      <c r="H51" s="2">
        <v>50.467063000000003</v>
      </c>
      <c r="I51" s="2">
        <v>4.8860669999999997</v>
      </c>
      <c r="J51" s="5">
        <v>100000</v>
      </c>
      <c r="K51" s="10">
        <v>270</v>
      </c>
      <c r="L51" s="8">
        <v>0.7</v>
      </c>
      <c r="M51" s="2" t="s">
        <v>22</v>
      </c>
      <c r="N51" s="2" t="s">
        <v>23</v>
      </c>
      <c r="O51" s="2" t="s">
        <v>71</v>
      </c>
      <c r="P51" s="3">
        <v>42981</v>
      </c>
      <c r="Q51" s="5">
        <f>_xlfn.CEILING.MATH(MONTH(main[[#This Row],[Visit]])/3)</f>
        <v>3</v>
      </c>
      <c r="R51" s="2" t="s">
        <v>36</v>
      </c>
      <c r="S51" s="2" t="s">
        <v>45</v>
      </c>
    </row>
    <row r="52" spans="1:19" ht="28.5" x14ac:dyDescent="0.45">
      <c r="A52" s="2" t="s">
        <v>125</v>
      </c>
      <c r="B52" s="2" t="s">
        <v>126</v>
      </c>
      <c r="C52" s="2" t="str">
        <f>LEFT(main[[#This Row],[Region]], IFERROR(SEARCH(" ", main[[#This Row],[Region]]),99999)-1)</f>
        <v>Region</v>
      </c>
      <c r="D52" s="2" t="b">
        <f>LOWER(MID(main[[#This Row],[Region]],2,1))="e"</f>
        <v>1</v>
      </c>
      <c r="E52" s="2" t="s">
        <v>2</v>
      </c>
      <c r="F52" s="2" t="b">
        <f>ISNUMBER(SEARCH("A", main[[#This Row],[Country]]))</f>
        <v>1</v>
      </c>
      <c r="G52" s="2" t="s">
        <v>21</v>
      </c>
      <c r="H52" s="2">
        <v>55.676098000000003</v>
      </c>
      <c r="I52" s="2">
        <v>12.568337</v>
      </c>
      <c r="J52" s="5">
        <v>10000000</v>
      </c>
      <c r="K52" s="10">
        <v>1680</v>
      </c>
      <c r="L52" s="8">
        <v>0.5</v>
      </c>
      <c r="M52" s="2" t="s">
        <v>127</v>
      </c>
      <c r="N52" s="2" t="s">
        <v>128</v>
      </c>
      <c r="O52" s="2" t="s">
        <v>129</v>
      </c>
      <c r="P52" s="3">
        <v>42986</v>
      </c>
      <c r="Q52" s="5">
        <f>_xlfn.CEILING.MATH(MONTH(main[[#This Row],[Visit]])/3)</f>
        <v>3</v>
      </c>
      <c r="R52" s="2" t="s">
        <v>33</v>
      </c>
      <c r="S52" s="2" t="s">
        <v>45</v>
      </c>
    </row>
    <row r="53" spans="1:19" ht="28.5" x14ac:dyDescent="0.45">
      <c r="A53" s="2" t="s">
        <v>130</v>
      </c>
      <c r="B53" s="2" t="s">
        <v>131</v>
      </c>
      <c r="C53" s="2" t="str">
        <f>LEFT(main[[#This Row],[Region]], IFERROR(SEARCH(" ", main[[#This Row],[Region]]),99999)-1)</f>
        <v>Region</v>
      </c>
      <c r="D53" s="2" t="b">
        <f>LOWER(MID(main[[#This Row],[Region]],2,1))="e"</f>
        <v>1</v>
      </c>
      <c r="E53" s="2" t="s">
        <v>2</v>
      </c>
      <c r="F53" s="2" t="b">
        <f>ISNUMBER(SEARCH("A", main[[#This Row],[Country]]))</f>
        <v>1</v>
      </c>
      <c r="G53" s="2" t="s">
        <v>21</v>
      </c>
      <c r="H53" s="2">
        <v>56.150947000000002</v>
      </c>
      <c r="I53" s="2">
        <v>10.217696</v>
      </c>
      <c r="J53" s="5">
        <v>25000000</v>
      </c>
      <c r="K53" s="10">
        <v>1350</v>
      </c>
      <c r="L53" s="8">
        <v>3.1</v>
      </c>
      <c r="M53" s="2" t="s">
        <v>127</v>
      </c>
      <c r="N53" s="2" t="s">
        <v>128</v>
      </c>
      <c r="O53" s="2" t="s">
        <v>129</v>
      </c>
      <c r="P53" s="3">
        <v>42991</v>
      </c>
      <c r="Q53" s="5">
        <f>_xlfn.CEILING.MATH(MONTH(main[[#This Row],[Visit]])/3)</f>
        <v>3</v>
      </c>
      <c r="R53" s="2" t="s">
        <v>36</v>
      </c>
      <c r="S53" s="2" t="s">
        <v>45</v>
      </c>
    </row>
    <row r="54" spans="1:19" ht="28.5" x14ac:dyDescent="0.45">
      <c r="A54" s="2" t="s">
        <v>132</v>
      </c>
      <c r="B54" s="2" t="s">
        <v>133</v>
      </c>
      <c r="C54" s="2" t="str">
        <f>LEFT(main[[#This Row],[Region]], IFERROR(SEARCH(" ", main[[#This Row],[Region]]),99999)-1)</f>
        <v>Region</v>
      </c>
      <c r="D54" s="2" t="b">
        <f>LOWER(MID(main[[#This Row],[Region]],2,1))="e"</f>
        <v>1</v>
      </c>
      <c r="E54" s="2" t="s">
        <v>2</v>
      </c>
      <c r="F54" s="2" t="b">
        <f>ISNUMBER(SEARCH("A", main[[#This Row],[Country]]))</f>
        <v>1</v>
      </c>
      <c r="G54" s="2" t="s">
        <v>21</v>
      </c>
      <c r="H54" s="2">
        <v>55.397081</v>
      </c>
      <c r="I54" s="2">
        <v>10.395973</v>
      </c>
      <c r="J54" s="5">
        <v>15000000</v>
      </c>
      <c r="K54" s="10">
        <v>1280</v>
      </c>
      <c r="L54" s="8">
        <v>0.7</v>
      </c>
      <c r="M54" s="2" t="s">
        <v>127</v>
      </c>
      <c r="N54" s="2" t="s">
        <v>128</v>
      </c>
      <c r="O54" s="2" t="s">
        <v>129</v>
      </c>
      <c r="P54" s="3">
        <v>42996</v>
      </c>
      <c r="Q54" s="5">
        <f>_xlfn.CEILING.MATH(MONTH(main[[#This Row],[Visit]])/3)</f>
        <v>3</v>
      </c>
      <c r="R54" s="2" t="s">
        <v>36</v>
      </c>
      <c r="S54" s="2" t="s">
        <v>45</v>
      </c>
    </row>
    <row r="55" spans="1:19" ht="28.5" x14ac:dyDescent="0.45">
      <c r="A55" s="2" t="s">
        <v>134</v>
      </c>
      <c r="B55" s="2" t="s">
        <v>133</v>
      </c>
      <c r="C55" s="2" t="str">
        <f>LEFT(main[[#This Row],[Region]], IFERROR(SEARCH(" ", main[[#This Row],[Region]]),99999)-1)</f>
        <v>Region</v>
      </c>
      <c r="D55" s="2" t="b">
        <f>LOWER(MID(main[[#This Row],[Region]],2,1))="e"</f>
        <v>1</v>
      </c>
      <c r="E55" s="2" t="s">
        <v>2</v>
      </c>
      <c r="F55" s="2" t="b">
        <f>ISNUMBER(SEARCH("A", main[[#This Row],[Country]]))</f>
        <v>1</v>
      </c>
      <c r="G55" s="2" t="s">
        <v>135</v>
      </c>
      <c r="H55" s="2">
        <v>55.709974000000003</v>
      </c>
      <c r="I55" s="2">
        <v>9.4616220000000002</v>
      </c>
      <c r="J55" s="5">
        <v>25000000</v>
      </c>
      <c r="K55" s="10">
        <v>1145</v>
      </c>
      <c r="L55" s="8">
        <v>0.9</v>
      </c>
      <c r="M55" s="2" t="s">
        <v>127</v>
      </c>
      <c r="N55" s="2" t="s">
        <v>128</v>
      </c>
      <c r="O55" s="2" t="s">
        <v>129</v>
      </c>
      <c r="P55" s="3">
        <v>43001</v>
      </c>
      <c r="Q55" s="5">
        <f>_xlfn.CEILING.MATH(MONTH(main[[#This Row],[Visit]])/3)</f>
        <v>3</v>
      </c>
      <c r="R55" s="2" t="s">
        <v>25</v>
      </c>
      <c r="S55" s="2" t="s">
        <v>45</v>
      </c>
    </row>
    <row r="56" spans="1:19" ht="28.5" x14ac:dyDescent="0.45">
      <c r="A56" s="2" t="s">
        <v>136</v>
      </c>
      <c r="B56" s="2" t="s">
        <v>133</v>
      </c>
      <c r="C56" s="2" t="str">
        <f>LEFT(main[[#This Row],[Region]], IFERROR(SEARCH(" ", main[[#This Row],[Region]]),99999)-1)</f>
        <v>Region</v>
      </c>
      <c r="D56" s="2" t="b">
        <f>LOWER(MID(main[[#This Row],[Region]],2,1))="e"</f>
        <v>1</v>
      </c>
      <c r="E56" s="2" t="s">
        <v>2</v>
      </c>
      <c r="F56" s="2" t="b">
        <f>ISNUMBER(SEARCH("A", main[[#This Row],[Country]]))</f>
        <v>1</v>
      </c>
      <c r="G56" s="2" t="s">
        <v>97</v>
      </c>
      <c r="H56" s="2">
        <v>55.200524999999999</v>
      </c>
      <c r="I56" s="2">
        <v>8.7770810000000008</v>
      </c>
      <c r="J56" s="5">
        <v>500000</v>
      </c>
      <c r="K56" s="10">
        <v>980</v>
      </c>
      <c r="L56" s="8">
        <v>2.2999999999999998</v>
      </c>
      <c r="M56" s="2" t="s">
        <v>127</v>
      </c>
      <c r="N56" s="2" t="s">
        <v>128</v>
      </c>
      <c r="O56" s="2" t="s">
        <v>129</v>
      </c>
      <c r="P56" s="3">
        <v>43006</v>
      </c>
      <c r="Q56" s="5">
        <f>_xlfn.CEILING.MATH(MONTH(main[[#This Row],[Visit]])/3)</f>
        <v>3</v>
      </c>
      <c r="R56" s="2" t="s">
        <v>36</v>
      </c>
      <c r="S56" s="2" t="s">
        <v>45</v>
      </c>
    </row>
    <row r="57" spans="1:19" ht="28.5" x14ac:dyDescent="0.45">
      <c r="A57" s="2" t="s">
        <v>137</v>
      </c>
      <c r="B57" s="2" t="s">
        <v>138</v>
      </c>
      <c r="C57" s="2" t="str">
        <f>LEFT(main[[#This Row],[Region]], IFERROR(SEARCH(" ", main[[#This Row],[Region]]),99999)-1)</f>
        <v>Region</v>
      </c>
      <c r="D57" s="2" t="b">
        <f>LOWER(MID(main[[#This Row],[Region]],2,1))="e"</f>
        <v>1</v>
      </c>
      <c r="E57" s="2" t="s">
        <v>2</v>
      </c>
      <c r="F57" s="2" t="b">
        <f>ISNUMBER(SEARCH("A", main[[#This Row],[Country]]))</f>
        <v>1</v>
      </c>
      <c r="G57" s="2" t="s">
        <v>21</v>
      </c>
      <c r="H57" s="2">
        <v>55.652853</v>
      </c>
      <c r="I57" s="2">
        <v>12.091578</v>
      </c>
      <c r="J57" s="5">
        <v>500000</v>
      </c>
      <c r="K57" s="10">
        <v>570</v>
      </c>
      <c r="L57" s="8">
        <v>2</v>
      </c>
      <c r="M57" s="2" t="s">
        <v>127</v>
      </c>
      <c r="N57" s="2" t="s">
        <v>128</v>
      </c>
      <c r="O57" s="2" t="s">
        <v>129</v>
      </c>
      <c r="P57" s="3">
        <v>43011</v>
      </c>
      <c r="Q57" s="5">
        <f>_xlfn.CEILING.MATH(MONTH(main[[#This Row],[Visit]])/3)</f>
        <v>4</v>
      </c>
      <c r="R57" s="2" t="s">
        <v>36</v>
      </c>
      <c r="S57" s="2" t="s">
        <v>45</v>
      </c>
    </row>
    <row r="58" spans="1:19" ht="28.5" x14ac:dyDescent="0.45">
      <c r="A58" s="2" t="s">
        <v>139</v>
      </c>
      <c r="B58" s="2" t="s">
        <v>126</v>
      </c>
      <c r="C58" s="2" t="str">
        <f>LEFT(main[[#This Row],[Region]], IFERROR(SEARCH(" ", main[[#This Row],[Region]]),99999)-1)</f>
        <v>Region</v>
      </c>
      <c r="D58" s="2" t="b">
        <f>LOWER(MID(main[[#This Row],[Region]],2,1))="e"</f>
        <v>1</v>
      </c>
      <c r="E58" s="2" t="s">
        <v>2</v>
      </c>
      <c r="F58" s="2" t="b">
        <f>ISNUMBER(SEARCH("A", main[[#This Row],[Country]]))</f>
        <v>1</v>
      </c>
      <c r="G58" s="2" t="s">
        <v>21</v>
      </c>
      <c r="H58" s="2">
        <v>56.033245000000001</v>
      </c>
      <c r="I58" s="2">
        <v>12.614037</v>
      </c>
      <c r="J58" s="5">
        <v>400000</v>
      </c>
      <c r="K58" s="10">
        <v>550</v>
      </c>
      <c r="L58" s="8">
        <v>1.8</v>
      </c>
      <c r="M58" s="2" t="s">
        <v>127</v>
      </c>
      <c r="N58" s="2" t="s">
        <v>128</v>
      </c>
      <c r="O58" s="2" t="s">
        <v>129</v>
      </c>
      <c r="P58" s="3">
        <v>43016</v>
      </c>
      <c r="Q58" s="5">
        <f>_xlfn.CEILING.MATH(MONTH(main[[#This Row],[Visit]])/3)</f>
        <v>4</v>
      </c>
      <c r="R58" s="2" t="s">
        <v>25</v>
      </c>
      <c r="S58" s="2" t="s">
        <v>45</v>
      </c>
    </row>
    <row r="59" spans="1:19" ht="28.5" x14ac:dyDescent="0.45">
      <c r="A59" s="2" t="s">
        <v>140</v>
      </c>
      <c r="B59" s="2" t="s">
        <v>141</v>
      </c>
      <c r="C59" s="2" t="str">
        <f>LEFT(main[[#This Row],[Region]], IFERROR(SEARCH(" ", main[[#This Row],[Region]]),99999)-1)</f>
        <v>Region</v>
      </c>
      <c r="D59" s="2" t="b">
        <f>LOWER(MID(main[[#This Row],[Region]],2,1))="e"</f>
        <v>1</v>
      </c>
      <c r="E59" s="2" t="s">
        <v>2</v>
      </c>
      <c r="F59" s="2" t="b">
        <f>ISNUMBER(SEARCH("A", main[[#This Row],[Country]]))</f>
        <v>1</v>
      </c>
      <c r="G59" s="2" t="s">
        <v>21</v>
      </c>
      <c r="H59" s="2">
        <v>57.033360999999999</v>
      </c>
      <c r="I59" s="2">
        <v>9.9200940000000006</v>
      </c>
      <c r="J59" s="5">
        <v>300000</v>
      </c>
      <c r="K59" s="10">
        <v>345</v>
      </c>
      <c r="L59" s="8">
        <v>1.6</v>
      </c>
      <c r="M59" s="2" t="s">
        <v>127</v>
      </c>
      <c r="N59" s="2" t="s">
        <v>128</v>
      </c>
      <c r="O59" s="2" t="s">
        <v>129</v>
      </c>
      <c r="P59" s="3">
        <v>43021</v>
      </c>
      <c r="Q59" s="5">
        <f>_xlfn.CEILING.MATH(MONTH(main[[#This Row],[Visit]])/3)</f>
        <v>4</v>
      </c>
      <c r="R59" s="2" t="s">
        <v>36</v>
      </c>
      <c r="S59" s="2" t="s">
        <v>45</v>
      </c>
    </row>
    <row r="60" spans="1:19" ht="28.5" x14ac:dyDescent="0.45">
      <c r="A60" s="2" t="s">
        <v>142</v>
      </c>
      <c r="B60" s="2" t="s">
        <v>131</v>
      </c>
      <c r="C60" s="2" t="str">
        <f>LEFT(main[[#This Row],[Region]], IFERROR(SEARCH(" ", main[[#This Row],[Region]]),99999)-1)</f>
        <v>Region</v>
      </c>
      <c r="D60" s="2" t="b">
        <f>LOWER(MID(main[[#This Row],[Region]],2,1))="e"</f>
        <v>1</v>
      </c>
      <c r="E60" s="2" t="s">
        <v>2</v>
      </c>
      <c r="F60" s="2" t="b">
        <f>ISNUMBER(SEARCH("A", main[[#This Row],[Country]]))</f>
        <v>1</v>
      </c>
      <c r="G60" s="2" t="s">
        <v>143</v>
      </c>
      <c r="H60" s="2">
        <v>56.161242999999999</v>
      </c>
      <c r="I60" s="2">
        <v>10.224461</v>
      </c>
      <c r="J60" s="5">
        <v>100000</v>
      </c>
      <c r="K60" s="10">
        <v>360</v>
      </c>
      <c r="L60" s="8">
        <v>1.4</v>
      </c>
      <c r="M60" s="2" t="s">
        <v>127</v>
      </c>
      <c r="N60" s="2" t="s">
        <v>128</v>
      </c>
      <c r="O60" s="2" t="s">
        <v>129</v>
      </c>
      <c r="P60" s="3">
        <v>43026</v>
      </c>
      <c r="Q60" s="5">
        <f>_xlfn.CEILING.MATH(MONTH(main[[#This Row],[Visit]])/3)</f>
        <v>4</v>
      </c>
      <c r="R60" s="2" t="s">
        <v>144</v>
      </c>
      <c r="S60" s="2" t="s">
        <v>45</v>
      </c>
    </row>
    <row r="61" spans="1:19" ht="28.5" x14ac:dyDescent="0.45">
      <c r="A61" s="2" t="s">
        <v>145</v>
      </c>
      <c r="B61" s="2" t="s">
        <v>126</v>
      </c>
      <c r="C61" s="2" t="str">
        <f>LEFT(main[[#This Row],[Region]], IFERROR(SEARCH(" ", main[[#This Row],[Region]]),99999)-1)</f>
        <v>Region</v>
      </c>
      <c r="D61" s="2" t="b">
        <f>LOWER(MID(main[[#This Row],[Region]],2,1))="e"</f>
        <v>1</v>
      </c>
      <c r="E61" s="2" t="s">
        <v>2</v>
      </c>
      <c r="F61" s="2" t="b">
        <f>ISNUMBER(SEARCH("A", main[[#This Row],[Country]]))</f>
        <v>1</v>
      </c>
      <c r="G61" s="2" t="s">
        <v>146</v>
      </c>
      <c r="H61" s="2">
        <v>55.683798000000003</v>
      </c>
      <c r="I61" s="2">
        <v>12.572936</v>
      </c>
      <c r="J61" s="5">
        <v>4000000</v>
      </c>
      <c r="K61" s="10">
        <v>770</v>
      </c>
      <c r="L61" s="8">
        <v>0.7</v>
      </c>
      <c r="M61" s="2" t="s">
        <v>127</v>
      </c>
      <c r="N61" s="2" t="s">
        <v>128</v>
      </c>
      <c r="O61" s="2" t="s">
        <v>129</v>
      </c>
      <c r="P61" s="3">
        <v>43031</v>
      </c>
      <c r="Q61" s="5">
        <f>_xlfn.CEILING.MATH(MONTH(main[[#This Row],[Visit]])/3)</f>
        <v>4</v>
      </c>
      <c r="R61" s="2" t="s">
        <v>25</v>
      </c>
      <c r="S61" s="2" t="s">
        <v>45</v>
      </c>
    </row>
    <row r="62" spans="1:19" ht="71.25" x14ac:dyDescent="0.45">
      <c r="A62" s="2" t="s">
        <v>147</v>
      </c>
      <c r="B62" s="2" t="s">
        <v>147</v>
      </c>
      <c r="C62" s="2" t="str">
        <f>LEFT(main[[#This Row],[Region]], IFERROR(SEARCH(" ", main[[#This Row],[Region]]),99999)-1)</f>
        <v>Berlin</v>
      </c>
      <c r="D62" s="2" t="b">
        <f>LOWER(MID(main[[#This Row],[Region]],2,1))="e"</f>
        <v>1</v>
      </c>
      <c r="E62" s="2" t="s">
        <v>4</v>
      </c>
      <c r="F62" s="2" t="b">
        <f>ISNUMBER(SEARCH("A", main[[#This Row],[Country]]))</f>
        <v>1</v>
      </c>
      <c r="G62" s="2" t="s">
        <v>21</v>
      </c>
      <c r="H62" s="2">
        <v>52.520007999999997</v>
      </c>
      <c r="I62" s="2">
        <v>13.404954</v>
      </c>
      <c r="J62" s="5">
        <v>13500000</v>
      </c>
      <c r="K62" s="10">
        <v>1390</v>
      </c>
      <c r="L62" s="8">
        <v>0.9</v>
      </c>
      <c r="M62" s="2" t="s">
        <v>22</v>
      </c>
      <c r="N62" s="2" t="s">
        <v>128</v>
      </c>
      <c r="O62" s="2" t="s">
        <v>91</v>
      </c>
      <c r="P62" s="3">
        <v>43036</v>
      </c>
      <c r="Q62" s="5">
        <f>_xlfn.CEILING.MATH(MONTH(main[[#This Row],[Visit]])/3)</f>
        <v>4</v>
      </c>
      <c r="R62" s="2" t="s">
        <v>25</v>
      </c>
      <c r="S62" s="2" t="s">
        <v>148</v>
      </c>
    </row>
    <row r="63" spans="1:19" ht="28.5" x14ac:dyDescent="0.45">
      <c r="A63" s="2" t="s">
        <v>149</v>
      </c>
      <c r="B63" s="2" t="s">
        <v>150</v>
      </c>
      <c r="C63" s="2" t="str">
        <f>LEFT(main[[#This Row],[Region]], IFERROR(SEARCH(" ", main[[#This Row],[Region]]),99999)-1)</f>
        <v>Bavaria</v>
      </c>
      <c r="D63" s="2" t="b">
        <f>LOWER(MID(main[[#This Row],[Region]],2,1))="e"</f>
        <v>0</v>
      </c>
      <c r="E63" s="2" t="s">
        <v>4</v>
      </c>
      <c r="F63" s="2" t="b">
        <f>ISNUMBER(SEARCH("A", main[[#This Row],[Country]]))</f>
        <v>1</v>
      </c>
      <c r="G63" s="2" t="s">
        <v>21</v>
      </c>
      <c r="H63" s="2">
        <v>48.137152</v>
      </c>
      <c r="I63" s="2">
        <v>11.576123000000001</v>
      </c>
      <c r="J63" s="5">
        <v>10000000</v>
      </c>
      <c r="K63" s="10">
        <v>340</v>
      </c>
      <c r="L63" s="8">
        <v>2.5</v>
      </c>
      <c r="M63" s="2" t="s">
        <v>22</v>
      </c>
      <c r="N63" s="2" t="s">
        <v>128</v>
      </c>
      <c r="O63" s="2" t="s">
        <v>91</v>
      </c>
      <c r="P63" s="3">
        <v>43041</v>
      </c>
      <c r="Q63" s="5">
        <f>_xlfn.CEILING.MATH(MONTH(main[[#This Row],[Visit]])/3)</f>
        <v>4</v>
      </c>
      <c r="R63" s="2" t="s">
        <v>25</v>
      </c>
      <c r="S63" s="2" t="s">
        <v>45</v>
      </c>
    </row>
    <row r="64" spans="1:19" ht="28.5" x14ac:dyDescent="0.45">
      <c r="A64" s="2" t="s">
        <v>151</v>
      </c>
      <c r="B64" s="2" t="s">
        <v>152</v>
      </c>
      <c r="C64" s="2" t="str">
        <f>LEFT(main[[#This Row],[Region]], IFERROR(SEARCH(" ", main[[#This Row],[Region]]),99999)-1)</f>
        <v>Hesse</v>
      </c>
      <c r="D64" s="2" t="b">
        <f>LOWER(MID(main[[#This Row],[Region]],2,1))="e"</f>
        <v>1</v>
      </c>
      <c r="E64" s="2" t="s">
        <v>4</v>
      </c>
      <c r="F64" s="2" t="b">
        <f>ISNUMBER(SEARCH("A", main[[#This Row],[Country]]))</f>
        <v>1</v>
      </c>
      <c r="G64" s="2" t="s">
        <v>21</v>
      </c>
      <c r="H64" s="2">
        <v>50.110922000000002</v>
      </c>
      <c r="I64" s="2">
        <v>8.6821269999999995</v>
      </c>
      <c r="J64" s="5">
        <v>7000000</v>
      </c>
      <c r="K64" s="10">
        <v>330</v>
      </c>
      <c r="L64" s="8">
        <v>2.2000000000000002</v>
      </c>
      <c r="M64" s="2" t="s">
        <v>22</v>
      </c>
      <c r="N64" s="2" t="s">
        <v>128</v>
      </c>
      <c r="O64" s="2" t="s">
        <v>91</v>
      </c>
      <c r="P64" s="3">
        <v>43046</v>
      </c>
      <c r="Q64" s="5">
        <f>_xlfn.CEILING.MATH(MONTH(main[[#This Row],[Visit]])/3)</f>
        <v>4</v>
      </c>
      <c r="R64" s="2" t="s">
        <v>33</v>
      </c>
      <c r="S64" s="2" t="s">
        <v>45</v>
      </c>
    </row>
    <row r="65" spans="1:19" ht="28.5" x14ac:dyDescent="0.45">
      <c r="A65" s="2" t="s">
        <v>153</v>
      </c>
      <c r="B65" s="2" t="s">
        <v>154</v>
      </c>
      <c r="C65" s="2" t="str">
        <f>LEFT(main[[#This Row],[Region]], IFERROR(SEARCH(" ", main[[#This Row],[Region]]),99999)-1)</f>
        <v>North</v>
      </c>
      <c r="D65" s="2" t="b">
        <f>LOWER(MID(main[[#This Row],[Region]],2,1))="e"</f>
        <v>0</v>
      </c>
      <c r="E65" s="2" t="s">
        <v>4</v>
      </c>
      <c r="F65" s="2" t="b">
        <f>ISNUMBER(SEARCH("A", main[[#This Row],[Country]]))</f>
        <v>1</v>
      </c>
      <c r="G65" s="2" t="s">
        <v>21</v>
      </c>
      <c r="H65" s="2">
        <v>50.936661999999998</v>
      </c>
      <c r="I65" s="2">
        <v>6.9599549999999999</v>
      </c>
      <c r="J65" s="5">
        <v>5000000</v>
      </c>
      <c r="K65" s="10">
        <v>240</v>
      </c>
      <c r="L65" s="8">
        <v>2.4</v>
      </c>
      <c r="M65" s="2" t="s">
        <v>22</v>
      </c>
      <c r="N65" s="2" t="s">
        <v>128</v>
      </c>
      <c r="O65" s="2" t="s">
        <v>91</v>
      </c>
      <c r="P65" s="3">
        <v>43051</v>
      </c>
      <c r="Q65" s="5">
        <f>_xlfn.CEILING.MATH(MONTH(main[[#This Row],[Visit]])/3)</f>
        <v>4</v>
      </c>
      <c r="R65" s="2" t="s">
        <v>36</v>
      </c>
      <c r="S65" s="2" t="s">
        <v>45</v>
      </c>
    </row>
    <row r="66" spans="1:19" ht="28.5" x14ac:dyDescent="0.45">
      <c r="A66" s="2" t="s">
        <v>155</v>
      </c>
      <c r="B66" s="2" t="s">
        <v>155</v>
      </c>
      <c r="C66" s="2" t="str">
        <f>LEFT(main[[#This Row],[Region]], IFERROR(SEARCH(" ", main[[#This Row],[Region]]),99999)-1)</f>
        <v>Hamburg</v>
      </c>
      <c r="D66" s="2" t="b">
        <f>LOWER(MID(main[[#This Row],[Region]],2,1))="e"</f>
        <v>0</v>
      </c>
      <c r="E66" s="2" t="s">
        <v>4</v>
      </c>
      <c r="F66" s="2" t="b">
        <f>ISNUMBER(SEARCH("A", main[[#This Row],[Country]]))</f>
        <v>1</v>
      </c>
      <c r="G66" s="2" t="s">
        <v>21</v>
      </c>
      <c r="H66" s="2">
        <v>53.550277999999999</v>
      </c>
      <c r="I66" s="2">
        <v>9.9936810000000005</v>
      </c>
      <c r="J66" s="5">
        <v>5000000</v>
      </c>
      <c r="K66" s="10">
        <v>405</v>
      </c>
      <c r="L66" s="8">
        <v>2</v>
      </c>
      <c r="M66" s="2" t="s">
        <v>22</v>
      </c>
      <c r="N66" s="2" t="s">
        <v>128</v>
      </c>
      <c r="O66" s="2" t="s">
        <v>91</v>
      </c>
      <c r="P66" s="3">
        <v>43056</v>
      </c>
      <c r="Q66" s="5">
        <f>_xlfn.CEILING.MATH(MONTH(main[[#This Row],[Visit]])/3)</f>
        <v>4</v>
      </c>
      <c r="R66" s="2" t="s">
        <v>25</v>
      </c>
      <c r="S66" s="2" t="s">
        <v>45</v>
      </c>
    </row>
    <row r="67" spans="1:19" ht="28.5" x14ac:dyDescent="0.45">
      <c r="A67" s="2" t="s">
        <v>156</v>
      </c>
      <c r="B67" s="2" t="s">
        <v>157</v>
      </c>
      <c r="C67" s="2" t="str">
        <f>LEFT(main[[#This Row],[Region]], IFERROR(SEARCH(" ", main[[#This Row],[Region]]),99999)-1)</f>
        <v>Saxony</v>
      </c>
      <c r="D67" s="2" t="b">
        <f>LOWER(MID(main[[#This Row],[Region]],2,1))="e"</f>
        <v>0</v>
      </c>
      <c r="E67" s="2" t="s">
        <v>4</v>
      </c>
      <c r="F67" s="2" t="b">
        <f>ISNUMBER(SEARCH("A", main[[#This Row],[Country]]))</f>
        <v>1</v>
      </c>
      <c r="G67" s="2" t="s">
        <v>21</v>
      </c>
      <c r="H67" s="2">
        <v>51.051005000000004</v>
      </c>
      <c r="I67" s="2">
        <v>13.737234000000001</v>
      </c>
      <c r="J67" s="5">
        <v>3000000</v>
      </c>
      <c r="K67" s="10">
        <v>1205</v>
      </c>
      <c r="L67" s="8">
        <v>2</v>
      </c>
      <c r="M67" s="2" t="s">
        <v>22</v>
      </c>
      <c r="N67" s="2" t="s">
        <v>128</v>
      </c>
      <c r="O67" s="2" t="s">
        <v>91</v>
      </c>
      <c r="P67" s="3">
        <v>43061</v>
      </c>
      <c r="Q67" s="5">
        <f>_xlfn.CEILING.MATH(MONTH(main[[#This Row],[Visit]])/3)</f>
        <v>4</v>
      </c>
      <c r="R67" s="2" t="s">
        <v>36</v>
      </c>
      <c r="S67" s="2" t="s">
        <v>45</v>
      </c>
    </row>
    <row r="68" spans="1:19" ht="28.5" x14ac:dyDescent="0.45">
      <c r="A68" s="2" t="s">
        <v>158</v>
      </c>
      <c r="B68" s="2" t="s">
        <v>159</v>
      </c>
      <c r="C68" s="2" t="str">
        <f>LEFT(main[[#This Row],[Region]], IFERROR(SEARCH(" ", main[[#This Row],[Region]]),99999)-1)</f>
        <v>Baden-Württemberg</v>
      </c>
      <c r="D68" s="2" t="b">
        <f>LOWER(MID(main[[#This Row],[Region]],2,1))="e"</f>
        <v>0</v>
      </c>
      <c r="E68" s="2" t="s">
        <v>4</v>
      </c>
      <c r="F68" s="2" t="b">
        <f>ISNUMBER(SEARCH("A", main[[#This Row],[Country]]))</f>
        <v>1</v>
      </c>
      <c r="G68" s="2" t="s">
        <v>21</v>
      </c>
      <c r="H68" s="2">
        <v>49.405154000000003</v>
      </c>
      <c r="I68" s="2">
        <v>8.6910380000000007</v>
      </c>
      <c r="J68" s="5">
        <v>2000000</v>
      </c>
      <c r="K68" s="10">
        <v>880</v>
      </c>
      <c r="L68" s="8">
        <v>2</v>
      </c>
      <c r="M68" s="2" t="s">
        <v>22</v>
      </c>
      <c r="N68" s="2" t="s">
        <v>128</v>
      </c>
      <c r="O68" s="2" t="s">
        <v>91</v>
      </c>
      <c r="P68" s="3">
        <v>43066</v>
      </c>
      <c r="Q68" s="5">
        <f>_xlfn.CEILING.MATH(MONTH(main[[#This Row],[Visit]])/3)</f>
        <v>4</v>
      </c>
      <c r="R68" s="2" t="s">
        <v>25</v>
      </c>
      <c r="S68" s="2" t="s">
        <v>45</v>
      </c>
    </row>
    <row r="69" spans="1:19" ht="28.5" x14ac:dyDescent="0.45">
      <c r="A69" s="2" t="s">
        <v>160</v>
      </c>
      <c r="B69" s="2" t="s">
        <v>150</v>
      </c>
      <c r="C69" s="2" t="str">
        <f>LEFT(main[[#This Row],[Region]], IFERROR(SEARCH(" ", main[[#This Row],[Region]]),99999)-1)</f>
        <v>Bavaria</v>
      </c>
      <c r="D69" s="2" t="b">
        <f>LOWER(MID(main[[#This Row],[Region]],2,1))="e"</f>
        <v>0</v>
      </c>
      <c r="E69" s="2" t="s">
        <v>4</v>
      </c>
      <c r="F69" s="2" t="b">
        <f>ISNUMBER(SEARCH("A", main[[#This Row],[Country]]))</f>
        <v>1</v>
      </c>
      <c r="G69" s="2" t="s">
        <v>97</v>
      </c>
      <c r="H69" s="2">
        <v>49.443589000000003</v>
      </c>
      <c r="I69" s="2">
        <v>10.090444</v>
      </c>
      <c r="J69" s="5">
        <v>1000000</v>
      </c>
      <c r="K69" s="10">
        <v>1940</v>
      </c>
      <c r="L69" s="8">
        <v>2</v>
      </c>
      <c r="M69" s="2" t="s">
        <v>22</v>
      </c>
      <c r="N69" s="2" t="s">
        <v>128</v>
      </c>
      <c r="O69" s="2" t="s">
        <v>91</v>
      </c>
      <c r="P69" s="3">
        <v>43071</v>
      </c>
      <c r="Q69" s="5">
        <f>_xlfn.CEILING.MATH(MONTH(main[[#This Row],[Visit]])/3)</f>
        <v>4</v>
      </c>
      <c r="R69" s="2" t="s">
        <v>36</v>
      </c>
      <c r="S69" s="2" t="s">
        <v>45</v>
      </c>
    </row>
    <row r="70" spans="1:19" ht="28.5" x14ac:dyDescent="0.45">
      <c r="A70" s="2" t="s">
        <v>161</v>
      </c>
      <c r="B70" s="2" t="s">
        <v>150</v>
      </c>
      <c r="C70" s="2" t="str">
        <f>LEFT(main[[#This Row],[Region]], IFERROR(SEARCH(" ", main[[#This Row],[Region]]),99999)-1)</f>
        <v>Bavaria</v>
      </c>
      <c r="D70" s="2" t="b">
        <f>LOWER(MID(main[[#This Row],[Region]],2,1))="e"</f>
        <v>0</v>
      </c>
      <c r="E70" s="2" t="s">
        <v>4</v>
      </c>
      <c r="F70" s="2" t="b">
        <f>ISNUMBER(SEARCH("A", main[[#This Row],[Country]]))</f>
        <v>1</v>
      </c>
      <c r="G70" s="2" t="s">
        <v>162</v>
      </c>
      <c r="H70" s="2">
        <v>47.557777999999999</v>
      </c>
      <c r="I70" s="2">
        <v>10.748611</v>
      </c>
      <c r="J70" s="5">
        <v>15000000</v>
      </c>
      <c r="K70" s="10">
        <v>2450</v>
      </c>
      <c r="L70" s="8">
        <v>2</v>
      </c>
      <c r="M70" s="2" t="s">
        <v>22</v>
      </c>
      <c r="N70" s="2" t="s">
        <v>128</v>
      </c>
      <c r="O70" s="2" t="s">
        <v>91</v>
      </c>
      <c r="P70" s="3">
        <v>43076</v>
      </c>
      <c r="Q70" s="5">
        <f>_xlfn.CEILING.MATH(MONTH(main[[#This Row],[Visit]])/3)</f>
        <v>4</v>
      </c>
      <c r="R70" s="2" t="s">
        <v>25</v>
      </c>
      <c r="S70" s="2" t="s">
        <v>45</v>
      </c>
    </row>
    <row r="71" spans="1:19" ht="28.5" x14ac:dyDescent="0.45">
      <c r="A71" s="2" t="s">
        <v>163</v>
      </c>
      <c r="B71" s="2" t="s">
        <v>159</v>
      </c>
      <c r="C71" s="2" t="str">
        <f>LEFT(main[[#This Row],[Region]], IFERROR(SEARCH(" ", main[[#This Row],[Region]]),99999)-1)</f>
        <v>Baden-Württemberg</v>
      </c>
      <c r="D71" s="2" t="b">
        <f>LOWER(MID(main[[#This Row],[Region]],2,1))="e"</f>
        <v>0</v>
      </c>
      <c r="E71" s="2" t="s">
        <v>4</v>
      </c>
      <c r="F71" s="2" t="b">
        <f>ISNUMBER(SEARCH("A", main[[#This Row],[Country]]))</f>
        <v>1</v>
      </c>
      <c r="G71" s="2" t="s">
        <v>9</v>
      </c>
      <c r="H71" s="2">
        <v>48.180233000000001</v>
      </c>
      <c r="I71" s="2">
        <v>8.322533</v>
      </c>
      <c r="J71" s="5">
        <v>5000000</v>
      </c>
      <c r="K71" s="10">
        <v>1180</v>
      </c>
      <c r="L71" s="8">
        <v>2</v>
      </c>
      <c r="M71" s="2" t="s">
        <v>22</v>
      </c>
      <c r="N71" s="2" t="s">
        <v>128</v>
      </c>
      <c r="O71" s="2" t="s">
        <v>91</v>
      </c>
      <c r="P71" s="3">
        <v>43081</v>
      </c>
      <c r="Q71" s="5">
        <f>_xlfn.CEILING.MATH(MONTH(main[[#This Row],[Visit]])/3)</f>
        <v>4</v>
      </c>
      <c r="R71" s="2" t="s">
        <v>25</v>
      </c>
      <c r="S71" s="2" t="s">
        <v>45</v>
      </c>
    </row>
    <row r="72" spans="1:19" ht="28.5" x14ac:dyDescent="0.45">
      <c r="A72" s="2" t="s">
        <v>164</v>
      </c>
      <c r="B72" s="2" t="s">
        <v>164</v>
      </c>
      <c r="C72" s="2" t="str">
        <f>LEFT(main[[#This Row],[Region]], IFERROR(SEARCH(" ", main[[#This Row],[Region]]),99999)-1)</f>
        <v>Monaco-Ville</v>
      </c>
      <c r="D72" s="2" t="b">
        <f>LOWER(MID(main[[#This Row],[Region]],2,1))="e"</f>
        <v>0</v>
      </c>
      <c r="E72" s="2" t="s">
        <v>165</v>
      </c>
      <c r="F72" s="2" t="b">
        <f>ISNUMBER(SEARCH("A", main[[#This Row],[Country]]))</f>
        <v>1</v>
      </c>
      <c r="G72" s="2" t="s">
        <v>21</v>
      </c>
      <c r="H72" s="2">
        <v>45.437078</v>
      </c>
      <c r="I72" s="2">
        <v>7.4264349999999997</v>
      </c>
      <c r="J72" s="5">
        <v>3000000</v>
      </c>
      <c r="K72" s="10">
        <v>750</v>
      </c>
      <c r="L72" s="8">
        <v>2.1</v>
      </c>
      <c r="M72" s="2" t="s">
        <v>22</v>
      </c>
      <c r="N72" s="2" t="s">
        <v>23</v>
      </c>
      <c r="O72" s="2" t="s">
        <v>166</v>
      </c>
      <c r="P72" s="3">
        <v>43086</v>
      </c>
      <c r="Q72" s="5">
        <f>_xlfn.CEILING.MATH(MONTH(main[[#This Row],[Visit]])/3)</f>
        <v>4</v>
      </c>
      <c r="R72" s="2" t="s">
        <v>167</v>
      </c>
      <c r="S72" s="2" t="s">
        <v>45</v>
      </c>
    </row>
    <row r="73" spans="1:19" ht="28.5" x14ac:dyDescent="0.45">
      <c r="A73" s="2" t="s">
        <v>168</v>
      </c>
      <c r="B73" s="2" t="s">
        <v>164</v>
      </c>
      <c r="C73" s="2" t="str">
        <f>LEFT(main[[#This Row],[Region]], IFERROR(SEARCH(" ", main[[#This Row],[Region]]),99999)-1)</f>
        <v>Monaco-Ville</v>
      </c>
      <c r="D73" s="2" t="b">
        <f>LOWER(MID(main[[#This Row],[Region]],2,1))="e"</f>
        <v>0</v>
      </c>
      <c r="E73" s="2" t="s">
        <v>165</v>
      </c>
      <c r="F73" s="2" t="b">
        <f>ISNUMBER(SEARCH("A", main[[#This Row],[Country]]))</f>
        <v>1</v>
      </c>
      <c r="G73" s="2" t="s">
        <v>169</v>
      </c>
      <c r="H73" s="2">
        <v>45.437078</v>
      </c>
      <c r="I73" s="2">
        <v>7.4264349999999997</v>
      </c>
      <c r="J73" s="5">
        <v>3000000</v>
      </c>
      <c r="K73" s="10">
        <v>340</v>
      </c>
      <c r="L73" s="8">
        <v>1.7</v>
      </c>
      <c r="M73" s="2" t="s">
        <v>22</v>
      </c>
      <c r="N73" s="2" t="s">
        <v>23</v>
      </c>
      <c r="O73" s="2" t="s">
        <v>166</v>
      </c>
      <c r="P73" s="3">
        <v>43091</v>
      </c>
      <c r="Q73" s="5">
        <f>_xlfn.CEILING.MATH(MONTH(main[[#This Row],[Visit]])/3)</f>
        <v>4</v>
      </c>
      <c r="R73" s="2" t="s">
        <v>167</v>
      </c>
      <c r="S73" s="2" t="s">
        <v>45</v>
      </c>
    </row>
    <row r="74" spans="1:19" ht="28.5" x14ac:dyDescent="0.45">
      <c r="A74" s="2" t="s">
        <v>170</v>
      </c>
      <c r="B74" s="2" t="s">
        <v>164</v>
      </c>
      <c r="C74" s="2" t="str">
        <f>LEFT(main[[#This Row],[Region]], IFERROR(SEARCH(" ", main[[#This Row],[Region]]),99999)-1)</f>
        <v>Monaco-Ville</v>
      </c>
      <c r="D74" s="2" t="b">
        <f>LOWER(MID(main[[#This Row],[Region]],2,1))="e"</f>
        <v>0</v>
      </c>
      <c r="E74" s="2" t="s">
        <v>165</v>
      </c>
      <c r="F74" s="2" t="b">
        <f>ISNUMBER(SEARCH("A", main[[#This Row],[Country]]))</f>
        <v>1</v>
      </c>
      <c r="G74" s="2" t="s">
        <v>171</v>
      </c>
      <c r="H74" s="2">
        <v>45.437078</v>
      </c>
      <c r="I74" s="2">
        <v>7.4264349999999997</v>
      </c>
      <c r="J74" s="5">
        <v>2000000</v>
      </c>
      <c r="K74" s="10">
        <v>270</v>
      </c>
      <c r="L74" s="8">
        <v>3.5</v>
      </c>
      <c r="M74" s="2" t="s">
        <v>22</v>
      </c>
      <c r="N74" s="2" t="s">
        <v>23</v>
      </c>
      <c r="O74" s="2" t="s">
        <v>166</v>
      </c>
      <c r="P74" s="3">
        <v>43096</v>
      </c>
      <c r="Q74" s="5">
        <f>_xlfn.CEILING.MATH(MONTH(main[[#This Row],[Visit]])/3)</f>
        <v>4</v>
      </c>
      <c r="R74" s="2" t="s">
        <v>167</v>
      </c>
      <c r="S74" s="2" t="s">
        <v>45</v>
      </c>
    </row>
    <row r="75" spans="1:19" ht="28.5" x14ac:dyDescent="0.45">
      <c r="A75" s="2" t="s">
        <v>172</v>
      </c>
      <c r="B75" s="2" t="s">
        <v>164</v>
      </c>
      <c r="C75" s="2" t="str">
        <f>LEFT(main[[#This Row],[Region]], IFERROR(SEARCH(" ", main[[#This Row],[Region]]),99999)-1)</f>
        <v>Monaco-Ville</v>
      </c>
      <c r="D75" s="2" t="b">
        <f>LOWER(MID(main[[#This Row],[Region]],2,1))="e"</f>
        <v>0</v>
      </c>
      <c r="E75" s="2" t="s">
        <v>165</v>
      </c>
      <c r="F75" s="2" t="b">
        <f>ISNUMBER(SEARCH("A", main[[#This Row],[Country]]))</f>
        <v>1</v>
      </c>
      <c r="G75" s="2" t="s">
        <v>173</v>
      </c>
      <c r="H75" s="2">
        <v>45.437078</v>
      </c>
      <c r="I75" s="2">
        <v>7.4264349999999997</v>
      </c>
      <c r="J75" s="5">
        <v>1000000</v>
      </c>
      <c r="K75" s="10">
        <v>240</v>
      </c>
      <c r="L75" s="8">
        <v>2.7</v>
      </c>
      <c r="M75" s="2" t="s">
        <v>22</v>
      </c>
      <c r="N75" s="2" t="s">
        <v>23</v>
      </c>
      <c r="O75" s="2" t="s">
        <v>166</v>
      </c>
      <c r="P75" s="3">
        <v>43101</v>
      </c>
      <c r="Q75" s="5">
        <f>_xlfn.CEILING.MATH(MONTH(main[[#This Row],[Visit]])/3)</f>
        <v>1</v>
      </c>
      <c r="R75" s="2" t="s">
        <v>36</v>
      </c>
      <c r="S75" s="2" t="s">
        <v>45</v>
      </c>
    </row>
    <row r="76" spans="1:19" ht="28.5" x14ac:dyDescent="0.45">
      <c r="A76" s="2" t="s">
        <v>174</v>
      </c>
      <c r="B76" s="2" t="s">
        <v>164</v>
      </c>
      <c r="C76" s="2" t="str">
        <f>LEFT(main[[#This Row],[Region]], IFERROR(SEARCH(" ", main[[#This Row],[Region]]),99999)-1)</f>
        <v>Monaco-Ville</v>
      </c>
      <c r="D76" s="2" t="b">
        <f>LOWER(MID(main[[#This Row],[Region]],2,1))="e"</f>
        <v>0</v>
      </c>
      <c r="E76" s="2" t="s">
        <v>165</v>
      </c>
      <c r="F76" s="2" t="b">
        <f>ISNUMBER(SEARCH("A", main[[#This Row],[Country]]))</f>
        <v>1</v>
      </c>
      <c r="G76" s="2" t="s">
        <v>143</v>
      </c>
      <c r="H76" s="2">
        <v>45.437078</v>
      </c>
      <c r="I76" s="2">
        <v>7.4264349999999997</v>
      </c>
      <c r="J76" s="5">
        <v>500000</v>
      </c>
      <c r="K76" s="10">
        <v>340</v>
      </c>
      <c r="L76" s="8">
        <v>3.7</v>
      </c>
      <c r="M76" s="2" t="s">
        <v>22</v>
      </c>
      <c r="N76" s="2" t="s">
        <v>23</v>
      </c>
      <c r="O76" s="2" t="s">
        <v>166</v>
      </c>
      <c r="P76" s="3">
        <v>43106</v>
      </c>
      <c r="Q76" s="5">
        <f>_xlfn.CEILING.MATH(MONTH(main[[#This Row],[Visit]])/3)</f>
        <v>1</v>
      </c>
      <c r="R76" s="2" t="s">
        <v>144</v>
      </c>
      <c r="S76" s="2" t="s">
        <v>45</v>
      </c>
    </row>
    <row r="77" spans="1:19" ht="28.5" x14ac:dyDescent="0.45">
      <c r="A77" s="2" t="s">
        <v>175</v>
      </c>
      <c r="B77" s="2" t="s">
        <v>164</v>
      </c>
      <c r="C77" s="2" t="str">
        <f>LEFT(main[[#This Row],[Region]], IFERROR(SEARCH(" ", main[[#This Row],[Region]]),99999)-1)</f>
        <v>Monaco-Ville</v>
      </c>
      <c r="D77" s="2" t="b">
        <f>LOWER(MID(main[[#This Row],[Region]],2,1))="e"</f>
        <v>0</v>
      </c>
      <c r="E77" s="2" t="s">
        <v>165</v>
      </c>
      <c r="F77" s="2" t="b">
        <f>ISNUMBER(SEARCH("A", main[[#This Row],[Country]]))</f>
        <v>1</v>
      </c>
      <c r="G77" s="2" t="s">
        <v>176</v>
      </c>
      <c r="H77" s="2">
        <v>45.437078</v>
      </c>
      <c r="I77" s="2">
        <v>7.4264349999999997</v>
      </c>
      <c r="J77" s="5">
        <v>300000</v>
      </c>
      <c r="K77" s="10">
        <v>2005</v>
      </c>
      <c r="L77" s="8">
        <v>4.8</v>
      </c>
      <c r="M77" s="2" t="s">
        <v>22</v>
      </c>
      <c r="N77" s="2" t="s">
        <v>23</v>
      </c>
      <c r="O77" s="2" t="s">
        <v>166</v>
      </c>
      <c r="P77" s="3">
        <v>43111</v>
      </c>
      <c r="Q77" s="5">
        <f>_xlfn.CEILING.MATH(MONTH(main[[#This Row],[Visit]])/3)</f>
        <v>1</v>
      </c>
      <c r="R77" s="2" t="s">
        <v>144</v>
      </c>
      <c r="S77" s="2" t="s">
        <v>45</v>
      </c>
    </row>
    <row r="78" spans="1:19" ht="28.5" x14ac:dyDescent="0.45">
      <c r="A78" s="2" t="s">
        <v>177</v>
      </c>
      <c r="B78" s="2" t="s">
        <v>164</v>
      </c>
      <c r="C78" s="2" t="str">
        <f>LEFT(main[[#This Row],[Region]], IFERROR(SEARCH(" ", main[[#This Row],[Region]]),99999)-1)</f>
        <v>Monaco-Ville</v>
      </c>
      <c r="D78" s="2" t="b">
        <f>LOWER(MID(main[[#This Row],[Region]],2,1))="e"</f>
        <v>0</v>
      </c>
      <c r="E78" s="2" t="s">
        <v>165</v>
      </c>
      <c r="F78" s="2" t="b">
        <f>ISNUMBER(SEARCH("A", main[[#This Row],[Country]]))</f>
        <v>1</v>
      </c>
      <c r="G78" s="2" t="s">
        <v>143</v>
      </c>
      <c r="H78" s="2">
        <v>45.437078</v>
      </c>
      <c r="I78" s="2">
        <v>7.4264349999999997</v>
      </c>
      <c r="J78" s="5">
        <v>200000</v>
      </c>
      <c r="K78" s="10">
        <v>1560</v>
      </c>
      <c r="L78" s="8">
        <v>5.4</v>
      </c>
      <c r="M78" s="2" t="s">
        <v>22</v>
      </c>
      <c r="N78" s="2" t="s">
        <v>23</v>
      </c>
      <c r="O78" s="2" t="s">
        <v>166</v>
      </c>
      <c r="P78" s="3">
        <v>43116</v>
      </c>
      <c r="Q78" s="5">
        <f>_xlfn.CEILING.MATH(MONTH(main[[#This Row],[Visit]])/3)</f>
        <v>1</v>
      </c>
      <c r="R78" s="2" t="s">
        <v>144</v>
      </c>
      <c r="S78" s="2" t="s">
        <v>45</v>
      </c>
    </row>
    <row r="79" spans="1:19" ht="28.5" x14ac:dyDescent="0.45">
      <c r="A79" s="2" t="s">
        <v>178</v>
      </c>
      <c r="B79" s="2" t="s">
        <v>164</v>
      </c>
      <c r="C79" s="2" t="str">
        <f>LEFT(main[[#This Row],[Region]], IFERROR(SEARCH(" ", main[[#This Row],[Region]]),99999)-1)</f>
        <v>Monaco-Ville</v>
      </c>
      <c r="D79" s="2" t="b">
        <f>LOWER(MID(main[[#This Row],[Region]],2,1))="e"</f>
        <v>0</v>
      </c>
      <c r="E79" s="2" t="s">
        <v>165</v>
      </c>
      <c r="F79" s="2" t="b">
        <f>ISNUMBER(SEARCH("A", main[[#This Row],[Country]]))</f>
        <v>1</v>
      </c>
      <c r="G79" s="2" t="s">
        <v>143</v>
      </c>
      <c r="H79" s="2">
        <v>45.437078</v>
      </c>
      <c r="I79" s="2">
        <v>7.4264349999999997</v>
      </c>
      <c r="J79" s="5">
        <v>100000</v>
      </c>
      <c r="K79" s="10">
        <v>560</v>
      </c>
      <c r="L79" s="8">
        <v>5.0999999999999996</v>
      </c>
      <c r="M79" s="2" t="s">
        <v>22</v>
      </c>
      <c r="N79" s="2" t="s">
        <v>23</v>
      </c>
      <c r="O79" s="2" t="s">
        <v>166</v>
      </c>
      <c r="P79" s="3">
        <v>43121</v>
      </c>
      <c r="Q79" s="5">
        <f>_xlfn.CEILING.MATH(MONTH(main[[#This Row],[Visit]])/3)</f>
        <v>1</v>
      </c>
      <c r="R79" s="2" t="s">
        <v>144</v>
      </c>
      <c r="S79" s="2" t="s">
        <v>45</v>
      </c>
    </row>
    <row r="80" spans="1:19" ht="28.5" x14ac:dyDescent="0.45">
      <c r="A80" s="2" t="s">
        <v>179</v>
      </c>
      <c r="B80" s="2" t="s">
        <v>164</v>
      </c>
      <c r="C80" s="2" t="str">
        <f>LEFT(main[[#This Row],[Region]], IFERROR(SEARCH(" ", main[[#This Row],[Region]]),99999)-1)</f>
        <v>Monaco-Ville</v>
      </c>
      <c r="D80" s="2" t="b">
        <f>LOWER(MID(main[[#This Row],[Region]],2,1))="e"</f>
        <v>0</v>
      </c>
      <c r="E80" s="2" t="s">
        <v>165</v>
      </c>
      <c r="F80" s="2" t="b">
        <f>ISNUMBER(SEARCH("A", main[[#This Row],[Country]]))</f>
        <v>1</v>
      </c>
      <c r="G80" s="2" t="s">
        <v>180</v>
      </c>
      <c r="H80" s="2">
        <v>45.437078</v>
      </c>
      <c r="I80" s="2">
        <v>7.4264349999999997</v>
      </c>
      <c r="J80" s="5">
        <v>100000</v>
      </c>
      <c r="K80" s="10">
        <v>1425</v>
      </c>
      <c r="L80" s="8">
        <v>3.3</v>
      </c>
      <c r="M80" s="2" t="s">
        <v>22</v>
      </c>
      <c r="N80" s="2" t="s">
        <v>23</v>
      </c>
      <c r="O80" s="2" t="s">
        <v>166</v>
      </c>
      <c r="P80" s="3">
        <v>43126</v>
      </c>
      <c r="Q80" s="5">
        <f>_xlfn.CEILING.MATH(MONTH(main[[#This Row],[Visit]])/3)</f>
        <v>1</v>
      </c>
      <c r="R80" s="2" t="s">
        <v>167</v>
      </c>
      <c r="S80" s="2" t="s">
        <v>45</v>
      </c>
    </row>
    <row r="81" spans="1:19" ht="28.5" x14ac:dyDescent="0.45">
      <c r="A81" s="2" t="s">
        <v>181</v>
      </c>
      <c r="B81" s="2" t="s">
        <v>164</v>
      </c>
      <c r="C81" s="2" t="str">
        <f>LEFT(main[[#This Row],[Region]], IFERROR(SEARCH(" ", main[[#This Row],[Region]]),99999)-1)</f>
        <v>Monaco-Ville</v>
      </c>
      <c r="D81" s="2" t="b">
        <f>LOWER(MID(main[[#This Row],[Region]],2,1))="e"</f>
        <v>0</v>
      </c>
      <c r="E81" s="2" t="s">
        <v>165</v>
      </c>
      <c r="F81" s="2" t="b">
        <f>ISNUMBER(SEARCH("A", main[[#This Row],[Country]]))</f>
        <v>1</v>
      </c>
      <c r="G81" s="2" t="s">
        <v>182</v>
      </c>
      <c r="H81" s="2">
        <v>45.437078</v>
      </c>
      <c r="I81" s="2">
        <v>7.4264349999999997</v>
      </c>
      <c r="J81" s="5">
        <v>50000</v>
      </c>
      <c r="K81" s="10">
        <v>450</v>
      </c>
      <c r="L81" s="8">
        <v>3.8</v>
      </c>
      <c r="M81" s="2" t="s">
        <v>22</v>
      </c>
      <c r="N81" s="2" t="s">
        <v>23</v>
      </c>
      <c r="O81" s="2" t="s">
        <v>166</v>
      </c>
      <c r="P81" s="3">
        <v>43131</v>
      </c>
      <c r="Q81" s="5">
        <f>_xlfn.CEILING.MATH(MONTH(main[[#This Row],[Visit]])/3)</f>
        <v>1</v>
      </c>
      <c r="R81" s="2" t="s">
        <v>183</v>
      </c>
      <c r="S81" s="2" t="s">
        <v>45</v>
      </c>
    </row>
    <row r="82" spans="1:19" ht="85.5" x14ac:dyDescent="0.45">
      <c r="A82" s="2" t="s">
        <v>184</v>
      </c>
      <c r="B82" s="2" t="s">
        <v>185</v>
      </c>
      <c r="C82" s="2" t="str">
        <f>LEFT(main[[#This Row],[Region]], IFERROR(SEARCH(" ", main[[#This Row],[Region]]),99999)-1)</f>
        <v>Moscow</v>
      </c>
      <c r="D82" s="2" t="b">
        <f>LOWER(MID(main[[#This Row],[Region]],2,1))="e"</f>
        <v>0</v>
      </c>
      <c r="E82" s="2" t="s">
        <v>186</v>
      </c>
      <c r="F82" s="2" t="b">
        <f>ISNUMBER(SEARCH("A", main[[#This Row],[Country]]))</f>
        <v>1</v>
      </c>
      <c r="G82" s="2" t="s">
        <v>21</v>
      </c>
      <c r="H82" s="2">
        <v>55.755795999999997</v>
      </c>
      <c r="I82" s="2">
        <v>37.617314999999998</v>
      </c>
      <c r="J82" s="5">
        <v>12500000</v>
      </c>
      <c r="K82" s="10">
        <v>760</v>
      </c>
      <c r="L82" s="8">
        <v>1.3</v>
      </c>
      <c r="M82" s="2" t="s">
        <v>187</v>
      </c>
      <c r="N82" s="2" t="s">
        <v>188</v>
      </c>
      <c r="O82" s="2" t="s">
        <v>189</v>
      </c>
      <c r="P82" s="3">
        <v>43136</v>
      </c>
      <c r="Q82" s="5">
        <f>_xlfn.CEILING.MATH(MONTH(main[[#This Row],[Visit]])/3)</f>
        <v>1</v>
      </c>
      <c r="R82" s="2" t="s">
        <v>25</v>
      </c>
      <c r="S82" s="2" t="s">
        <v>37</v>
      </c>
    </row>
    <row r="83" spans="1:19" ht="85.5" x14ac:dyDescent="0.45">
      <c r="A83" s="2" t="s">
        <v>190</v>
      </c>
      <c r="B83" s="2" t="s">
        <v>191</v>
      </c>
      <c r="C83" s="2" t="str">
        <f>LEFT(main[[#This Row],[Region]], IFERROR(SEARCH(" ", main[[#This Row],[Region]]),99999)-1)</f>
        <v>Leningrad</v>
      </c>
      <c r="D83" s="2" t="b">
        <f>LOWER(MID(main[[#This Row],[Region]],2,1))="e"</f>
        <v>1</v>
      </c>
      <c r="E83" s="2" t="s">
        <v>186</v>
      </c>
      <c r="F83" s="2" t="b">
        <f>ISNUMBER(SEARCH("A", main[[#This Row],[Country]]))</f>
        <v>1</v>
      </c>
      <c r="G83" s="2" t="s">
        <v>21</v>
      </c>
      <c r="H83" s="2">
        <v>59.934083000000001</v>
      </c>
      <c r="I83" s="2">
        <v>30.335284999999999</v>
      </c>
      <c r="J83" s="5">
        <v>8000000</v>
      </c>
      <c r="K83" s="10">
        <v>360</v>
      </c>
      <c r="L83" s="8">
        <v>1.2</v>
      </c>
      <c r="M83" s="2" t="s">
        <v>187</v>
      </c>
      <c r="N83" s="2" t="s">
        <v>188</v>
      </c>
      <c r="O83" s="2" t="s">
        <v>189</v>
      </c>
      <c r="P83" s="3">
        <v>43141</v>
      </c>
      <c r="Q83" s="5">
        <f>_xlfn.CEILING.MATH(MONTH(main[[#This Row],[Visit]])/3)</f>
        <v>1</v>
      </c>
      <c r="R83" s="2" t="s">
        <v>25</v>
      </c>
      <c r="S83" s="2" t="s">
        <v>37</v>
      </c>
    </row>
    <row r="84" spans="1:19" ht="85.5" x14ac:dyDescent="0.45">
      <c r="A84" s="2" t="s">
        <v>192</v>
      </c>
      <c r="B84" s="2" t="s">
        <v>193</v>
      </c>
      <c r="C84" s="2" t="str">
        <f>LEFT(main[[#This Row],[Region]], IFERROR(SEARCH(" ", main[[#This Row],[Region]]),99999)-1)</f>
        <v>Krasnodar</v>
      </c>
      <c r="D84" s="2" t="b">
        <f>LOWER(MID(main[[#This Row],[Region]],2,1))="e"</f>
        <v>0</v>
      </c>
      <c r="E84" s="2" t="s">
        <v>186</v>
      </c>
      <c r="F84" s="2" t="b">
        <f>ISNUMBER(SEARCH("A", main[[#This Row],[Country]]))</f>
        <v>1</v>
      </c>
      <c r="G84" s="2" t="s">
        <v>21</v>
      </c>
      <c r="H84" s="2">
        <v>43.565133000000003</v>
      </c>
      <c r="I84" s="2">
        <v>39.60304</v>
      </c>
      <c r="J84" s="5">
        <v>3000000</v>
      </c>
      <c r="K84" s="10">
        <v>1005</v>
      </c>
      <c r="L84" s="8">
        <v>0.7</v>
      </c>
      <c r="M84" s="2" t="s">
        <v>187</v>
      </c>
      <c r="N84" s="2" t="s">
        <v>188</v>
      </c>
      <c r="O84" s="2" t="s">
        <v>189</v>
      </c>
      <c r="P84" s="3">
        <v>43146</v>
      </c>
      <c r="Q84" s="5">
        <f>_xlfn.CEILING.MATH(MONTH(main[[#This Row],[Visit]])/3)</f>
        <v>1</v>
      </c>
      <c r="R84" s="2" t="s">
        <v>25</v>
      </c>
      <c r="S84" s="2" t="s">
        <v>37</v>
      </c>
    </row>
    <row r="85" spans="1:19" ht="28.5" x14ac:dyDescent="0.45">
      <c r="A85" s="2" t="s">
        <v>194</v>
      </c>
      <c r="B85" s="2" t="s">
        <v>195</v>
      </c>
      <c r="C85" s="2" t="str">
        <f>LEFT(main[[#This Row],[Region]], IFERROR(SEARCH(" ", main[[#This Row],[Region]]),99999)-1)</f>
        <v>Republic</v>
      </c>
      <c r="D85" s="2" t="b">
        <f>LOWER(MID(main[[#This Row],[Region]],2,1))="e"</f>
        <v>1</v>
      </c>
      <c r="E85" s="2" t="s">
        <v>186</v>
      </c>
      <c r="F85" s="2" t="b">
        <f>ISNUMBER(SEARCH("A", main[[#This Row],[Country]]))</f>
        <v>1</v>
      </c>
      <c r="G85" s="2" t="s">
        <v>21</v>
      </c>
      <c r="H85" s="2">
        <v>55.794722</v>
      </c>
      <c r="I85" s="2">
        <v>49.111389000000003</v>
      </c>
      <c r="J85" s="5">
        <v>2000000</v>
      </c>
      <c r="K85" s="10">
        <v>1560</v>
      </c>
      <c r="L85" s="8">
        <v>1.4</v>
      </c>
      <c r="M85" s="2" t="s">
        <v>187</v>
      </c>
      <c r="N85" s="2" t="s">
        <v>196</v>
      </c>
      <c r="O85" s="2" t="s">
        <v>197</v>
      </c>
      <c r="P85" s="3">
        <v>43151</v>
      </c>
      <c r="Q85" s="5">
        <f>_xlfn.CEILING.MATH(MONTH(main[[#This Row],[Visit]])/3)</f>
        <v>1</v>
      </c>
      <c r="R85" s="2" t="s">
        <v>36</v>
      </c>
      <c r="S85" s="2" t="s">
        <v>45</v>
      </c>
    </row>
    <row r="86" spans="1:19" ht="28.5" x14ac:dyDescent="0.45">
      <c r="A86" s="2" t="s">
        <v>198</v>
      </c>
      <c r="B86" s="2" t="s">
        <v>199</v>
      </c>
      <c r="C86" s="2" t="str">
        <f>LEFT(main[[#This Row],[Region]], IFERROR(SEARCH(" ", main[[#This Row],[Region]]),99999)-1)</f>
        <v>Primorsky</v>
      </c>
      <c r="D86" s="2" t="b">
        <f>LOWER(MID(main[[#This Row],[Region]],2,1))="e"</f>
        <v>0</v>
      </c>
      <c r="E86" s="2" t="s">
        <v>186</v>
      </c>
      <c r="F86" s="2" t="b">
        <f>ISNUMBER(SEARCH("A", main[[#This Row],[Country]]))</f>
        <v>1</v>
      </c>
      <c r="G86" s="2" t="s">
        <v>21</v>
      </c>
      <c r="H86" s="2">
        <v>43.565133000000003</v>
      </c>
      <c r="I86" s="2">
        <v>131.885929</v>
      </c>
      <c r="J86" s="5">
        <v>1000000</v>
      </c>
      <c r="K86" s="10">
        <v>1550</v>
      </c>
      <c r="L86" s="8">
        <v>3.5</v>
      </c>
      <c r="M86" s="2" t="s">
        <v>187</v>
      </c>
      <c r="N86" s="2" t="s">
        <v>188</v>
      </c>
      <c r="O86" s="2" t="s">
        <v>189</v>
      </c>
      <c r="P86" s="3">
        <v>43156</v>
      </c>
      <c r="Q86" s="5">
        <f>_xlfn.CEILING.MATH(MONTH(main[[#This Row],[Visit]])/3)</f>
        <v>1</v>
      </c>
      <c r="R86" s="2" t="s">
        <v>25</v>
      </c>
      <c r="S86" s="2" t="s">
        <v>45</v>
      </c>
    </row>
    <row r="87" spans="1:19" ht="28.5" x14ac:dyDescent="0.45">
      <c r="A87" s="2" t="s">
        <v>200</v>
      </c>
      <c r="B87" s="2" t="s">
        <v>201</v>
      </c>
      <c r="C87" s="2" t="str">
        <f>LEFT(main[[#This Row],[Region]], IFERROR(SEARCH(" ", main[[#This Row],[Region]]),99999)-1)</f>
        <v>Irkutsk</v>
      </c>
      <c r="D87" s="2" t="b">
        <f>LOWER(MID(main[[#This Row],[Region]],2,1))="e"</f>
        <v>0</v>
      </c>
      <c r="E87" s="2" t="s">
        <v>186</v>
      </c>
      <c r="F87" s="2" t="b">
        <f>ISNUMBER(SEARCH("A", main[[#This Row],[Country]]))</f>
        <v>1</v>
      </c>
      <c r="G87" s="2" t="s">
        <v>47</v>
      </c>
      <c r="H87" s="2">
        <v>53.151074000000001</v>
      </c>
      <c r="I87" s="2">
        <v>105.257548</v>
      </c>
      <c r="J87" s="5">
        <v>2500000</v>
      </c>
      <c r="K87" s="10">
        <v>800</v>
      </c>
      <c r="L87" s="8">
        <v>2.8</v>
      </c>
      <c r="M87" s="2" t="s">
        <v>187</v>
      </c>
      <c r="N87" s="2" t="s">
        <v>188</v>
      </c>
      <c r="O87" s="2" t="s">
        <v>189</v>
      </c>
      <c r="P87" s="3">
        <v>43161</v>
      </c>
      <c r="Q87" s="5">
        <f>_xlfn.CEILING.MATH(MONTH(main[[#This Row],[Visit]])/3)</f>
        <v>1</v>
      </c>
      <c r="R87" s="2" t="s">
        <v>36</v>
      </c>
      <c r="S87" s="2" t="s">
        <v>45</v>
      </c>
    </row>
    <row r="88" spans="1:19" ht="57" x14ac:dyDescent="0.45">
      <c r="A88" s="2" t="s">
        <v>202</v>
      </c>
      <c r="B88" s="2" t="s">
        <v>203</v>
      </c>
      <c r="C88" s="2" t="str">
        <f>LEFT(main[[#This Row],[Region]], IFERROR(SEARCH(" ", main[[#This Row],[Region]]),99999)-1)</f>
        <v>Kamchatka</v>
      </c>
      <c r="D88" s="2" t="b">
        <f>LOWER(MID(main[[#This Row],[Region]],2,1))="e"</f>
        <v>0</v>
      </c>
      <c r="E88" s="2" t="s">
        <v>186</v>
      </c>
      <c r="F88" s="2" t="b">
        <f>ISNUMBER(SEARCH("A", main[[#This Row],[Country]]))</f>
        <v>1</v>
      </c>
      <c r="G88" s="2" t="s">
        <v>204</v>
      </c>
      <c r="H88" s="2">
        <v>56.021562000000003</v>
      </c>
      <c r="I88" s="2">
        <v>158.624312</v>
      </c>
      <c r="J88" s="5">
        <v>1000000</v>
      </c>
      <c r="K88" s="10">
        <v>1105</v>
      </c>
      <c r="L88" s="8">
        <v>6.1</v>
      </c>
      <c r="M88" s="2" t="s">
        <v>187</v>
      </c>
      <c r="N88" s="2" t="s">
        <v>188</v>
      </c>
      <c r="O88" s="2" t="s">
        <v>189</v>
      </c>
      <c r="P88" s="3">
        <v>43166</v>
      </c>
      <c r="Q88" s="5">
        <f>_xlfn.CEILING.MATH(MONTH(main[[#This Row],[Visit]])/3)</f>
        <v>1</v>
      </c>
      <c r="R88" s="2" t="s">
        <v>25</v>
      </c>
      <c r="S88" s="2" t="s">
        <v>205</v>
      </c>
    </row>
    <row r="89" spans="1:19" ht="28.5" x14ac:dyDescent="0.45">
      <c r="A89" s="2" t="s">
        <v>206</v>
      </c>
      <c r="B89" s="2" t="s">
        <v>207</v>
      </c>
      <c r="C89" s="2" t="str">
        <f>LEFT(main[[#This Row],[Region]], IFERROR(SEARCH(" ", main[[#This Row],[Region]]),99999)-1)</f>
        <v>Central</v>
      </c>
      <c r="D89" s="2" t="b">
        <f>LOWER(MID(main[[#This Row],[Region]],2,1))="e"</f>
        <v>1</v>
      </c>
      <c r="E89" s="2" t="s">
        <v>186</v>
      </c>
      <c r="F89" s="2" t="b">
        <f>ISNUMBER(SEARCH("A", main[[#This Row],[Country]]))</f>
        <v>1</v>
      </c>
      <c r="G89" s="2" t="s">
        <v>9</v>
      </c>
      <c r="H89" s="2">
        <v>56.021562000000003</v>
      </c>
      <c r="I89" s="2">
        <v>39.624312000000003</v>
      </c>
      <c r="J89" s="5">
        <v>10000000</v>
      </c>
      <c r="K89" s="10">
        <v>1550</v>
      </c>
      <c r="L89" s="8">
        <v>5.8</v>
      </c>
      <c r="M89" s="2" t="s">
        <v>187</v>
      </c>
      <c r="N89" s="2" t="s">
        <v>188</v>
      </c>
      <c r="O89" s="2" t="s">
        <v>189</v>
      </c>
      <c r="P89" s="3">
        <v>43171</v>
      </c>
      <c r="Q89" s="5">
        <f>_xlfn.CEILING.MATH(MONTH(main[[#This Row],[Visit]])/3)</f>
        <v>1</v>
      </c>
      <c r="R89" s="2" t="s">
        <v>36</v>
      </c>
      <c r="S89" s="2" t="s">
        <v>45</v>
      </c>
    </row>
    <row r="90" spans="1:19" ht="28.5" x14ac:dyDescent="0.45">
      <c r="A90" s="2" t="s">
        <v>208</v>
      </c>
      <c r="B90" s="2" t="s">
        <v>186</v>
      </c>
      <c r="C90" s="2" t="str">
        <f>LEFT(main[[#This Row],[Region]], IFERROR(SEARCH(" ", main[[#This Row],[Region]]),99999)-1)</f>
        <v>Russia</v>
      </c>
      <c r="D90" s="2" t="b">
        <f>LOWER(MID(main[[#This Row],[Region]],2,1))="e"</f>
        <v>0</v>
      </c>
      <c r="E90" s="2" t="s">
        <v>186</v>
      </c>
      <c r="F90" s="2" t="b">
        <f>ISNUMBER(SEARCH("A", main[[#This Row],[Country]]))</f>
        <v>1</v>
      </c>
      <c r="G90" s="2" t="s">
        <v>209</v>
      </c>
      <c r="H90" s="2">
        <v>56.021562000000003</v>
      </c>
      <c r="I90" s="2">
        <v>105.624312</v>
      </c>
      <c r="J90" s="5">
        <v>2000000</v>
      </c>
      <c r="K90" s="10">
        <v>760</v>
      </c>
      <c r="L90" s="8">
        <v>3.4</v>
      </c>
      <c r="M90" s="2" t="s">
        <v>187</v>
      </c>
      <c r="N90" s="2" t="s">
        <v>188</v>
      </c>
      <c r="O90" s="2" t="s">
        <v>189</v>
      </c>
      <c r="P90" s="3">
        <v>43176</v>
      </c>
      <c r="Q90" s="5">
        <f>_xlfn.CEILING.MATH(MONTH(main[[#This Row],[Visit]])/3)</f>
        <v>1</v>
      </c>
      <c r="R90" s="2" t="s">
        <v>25</v>
      </c>
      <c r="S90" s="2" t="s">
        <v>45</v>
      </c>
    </row>
    <row r="91" spans="1:19" ht="28.5" x14ac:dyDescent="0.45">
      <c r="A91" s="2" t="s">
        <v>210</v>
      </c>
      <c r="B91" s="2" t="s">
        <v>184</v>
      </c>
      <c r="C91" s="2" t="str">
        <f>LEFT(main[[#This Row],[Region]], IFERROR(SEARCH(" ", main[[#This Row],[Region]]),99999)-1)</f>
        <v>Moscow</v>
      </c>
      <c r="D91" s="2" t="b">
        <f>LOWER(MID(main[[#This Row],[Region]],2,1))="e"</f>
        <v>0</v>
      </c>
      <c r="E91" s="2" t="s">
        <v>186</v>
      </c>
      <c r="F91" s="2" t="b">
        <f>ISNUMBER(SEARCH("A", main[[#This Row],[Country]]))</f>
        <v>1</v>
      </c>
      <c r="G91" s="2" t="s">
        <v>211</v>
      </c>
      <c r="H91" s="2">
        <v>55.755795999999997</v>
      </c>
      <c r="I91" s="2">
        <v>37.617314999999998</v>
      </c>
      <c r="J91" s="5">
        <v>2000000</v>
      </c>
      <c r="K91" s="10">
        <v>540</v>
      </c>
      <c r="L91" s="8">
        <v>2.6</v>
      </c>
      <c r="M91" s="2" t="s">
        <v>187</v>
      </c>
      <c r="N91" s="2" t="s">
        <v>188</v>
      </c>
      <c r="O91" s="2" t="s">
        <v>189</v>
      </c>
      <c r="P91" s="3">
        <v>43181</v>
      </c>
      <c r="Q91" s="5">
        <f>_xlfn.CEILING.MATH(MONTH(main[[#This Row],[Visit]])/3)</f>
        <v>1</v>
      </c>
      <c r="R91" s="2" t="s">
        <v>144</v>
      </c>
      <c r="S91" s="2" t="s">
        <v>45</v>
      </c>
    </row>
    <row r="92" spans="1:19" ht="85.5" x14ac:dyDescent="0.45">
      <c r="A92" s="2" t="s">
        <v>212</v>
      </c>
      <c r="B92" s="2" t="s">
        <v>213</v>
      </c>
      <c r="C92" s="2" t="str">
        <f>LEFT(main[[#This Row],[Region]], IFERROR(SEARCH(" ", main[[#This Row],[Region]]),99999)-1)</f>
        <v>Attica</v>
      </c>
      <c r="D92" s="2" t="b">
        <f>LOWER(MID(main[[#This Row],[Region]],2,1))="e"</f>
        <v>0</v>
      </c>
      <c r="E92" s="2" t="s">
        <v>5</v>
      </c>
      <c r="F92" s="2" t="b">
        <f>ISNUMBER(SEARCH("A", main[[#This Row],[Country]]))</f>
        <v>0</v>
      </c>
      <c r="G92" s="2" t="s">
        <v>21</v>
      </c>
      <c r="H92" s="2">
        <v>37.979452000000002</v>
      </c>
      <c r="I92" s="2">
        <v>23.716217</v>
      </c>
      <c r="J92" s="5">
        <v>10000000</v>
      </c>
      <c r="K92" s="10">
        <v>340</v>
      </c>
      <c r="L92" s="8">
        <v>1</v>
      </c>
      <c r="M92" s="2" t="s">
        <v>22</v>
      </c>
      <c r="N92" s="2" t="s">
        <v>214</v>
      </c>
      <c r="O92" s="2" t="s">
        <v>215</v>
      </c>
      <c r="P92" s="3">
        <v>43186</v>
      </c>
      <c r="Q92" s="5">
        <f>_xlfn.CEILING.MATH(MONTH(main[[#This Row],[Visit]])/3)</f>
        <v>1</v>
      </c>
      <c r="R92" s="2" t="s">
        <v>25</v>
      </c>
      <c r="S92" s="2" t="s">
        <v>26</v>
      </c>
    </row>
    <row r="93" spans="1:19" ht="28.5" x14ac:dyDescent="0.45">
      <c r="A93" s="2" t="s">
        <v>216</v>
      </c>
      <c r="B93" s="2" t="s">
        <v>217</v>
      </c>
      <c r="C93" s="2" t="str">
        <f>LEFT(main[[#This Row],[Region]], IFERROR(SEARCH(" ", main[[#This Row],[Region]]),99999)-1)</f>
        <v>South</v>
      </c>
      <c r="D93" s="2" t="b">
        <f>LOWER(MID(main[[#This Row],[Region]],2,1))="e"</f>
        <v>0</v>
      </c>
      <c r="E93" s="2" t="s">
        <v>5</v>
      </c>
      <c r="F93" s="2" t="b">
        <f>ISNUMBER(SEARCH("A", main[[#This Row],[Country]]))</f>
        <v>0</v>
      </c>
      <c r="G93" s="2" t="s">
        <v>66</v>
      </c>
      <c r="H93" s="2">
        <v>36.423966999999998</v>
      </c>
      <c r="I93" s="2">
        <v>25.444106000000001</v>
      </c>
      <c r="J93" s="5">
        <v>2000000</v>
      </c>
      <c r="K93" s="10">
        <v>560</v>
      </c>
      <c r="L93" s="8">
        <v>0.9</v>
      </c>
      <c r="M93" s="2" t="s">
        <v>22</v>
      </c>
      <c r="N93" s="2" t="s">
        <v>214</v>
      </c>
      <c r="O93" s="2" t="s">
        <v>215</v>
      </c>
      <c r="P93" s="3">
        <v>43191</v>
      </c>
      <c r="Q93" s="5">
        <f>_xlfn.CEILING.MATH(MONTH(main[[#This Row],[Visit]])/3)</f>
        <v>2</v>
      </c>
      <c r="R93" s="2" t="s">
        <v>33</v>
      </c>
      <c r="S93" s="2" t="s">
        <v>45</v>
      </c>
    </row>
    <row r="94" spans="1:19" ht="28.5" x14ac:dyDescent="0.45">
      <c r="A94" s="2" t="s">
        <v>218</v>
      </c>
      <c r="B94" s="2" t="s">
        <v>217</v>
      </c>
      <c r="C94" s="2" t="str">
        <f>LEFT(main[[#This Row],[Region]], IFERROR(SEARCH(" ", main[[#This Row],[Region]]),99999)-1)</f>
        <v>South</v>
      </c>
      <c r="D94" s="2" t="b">
        <f>LOWER(MID(main[[#This Row],[Region]],2,1))="e"</f>
        <v>0</v>
      </c>
      <c r="E94" s="2" t="s">
        <v>5</v>
      </c>
      <c r="F94" s="2" t="b">
        <f>ISNUMBER(SEARCH("A", main[[#This Row],[Country]]))</f>
        <v>0</v>
      </c>
      <c r="G94" s="2" t="s">
        <v>66</v>
      </c>
      <c r="H94" s="2">
        <v>37.426507999999998</v>
      </c>
      <c r="I94" s="2">
        <v>25.278708999999999</v>
      </c>
      <c r="J94" s="5">
        <v>2000000</v>
      </c>
      <c r="K94" s="10">
        <v>660</v>
      </c>
      <c r="L94" s="8">
        <v>2.2999999999999998</v>
      </c>
      <c r="M94" s="2" t="s">
        <v>22</v>
      </c>
      <c r="N94" s="2" t="s">
        <v>214</v>
      </c>
      <c r="O94" s="2" t="s">
        <v>215</v>
      </c>
      <c r="P94" s="3">
        <v>43196</v>
      </c>
      <c r="Q94" s="5">
        <f>_xlfn.CEILING.MATH(MONTH(main[[#This Row],[Visit]])/3)</f>
        <v>2</v>
      </c>
      <c r="R94" s="2" t="s">
        <v>33</v>
      </c>
      <c r="S94" s="2" t="s">
        <v>45</v>
      </c>
    </row>
    <row r="95" spans="1:19" ht="28.5" x14ac:dyDescent="0.45">
      <c r="A95" s="2" t="s">
        <v>219</v>
      </c>
      <c r="B95" s="2" t="s">
        <v>219</v>
      </c>
      <c r="C95" s="2" t="str">
        <f>LEFT(main[[#This Row],[Region]], IFERROR(SEARCH(" ", main[[#This Row],[Region]]),99999)-1)</f>
        <v>Crete</v>
      </c>
      <c r="D95" s="2" t="b">
        <f>LOWER(MID(main[[#This Row],[Region]],2,1))="e"</f>
        <v>0</v>
      </c>
      <c r="E95" s="2" t="s">
        <v>5</v>
      </c>
      <c r="F95" s="2" t="b">
        <f>ISNUMBER(SEARCH("A", main[[#This Row],[Country]]))</f>
        <v>0</v>
      </c>
      <c r="G95" s="2" t="s">
        <v>66</v>
      </c>
      <c r="H95" s="2">
        <v>35.243662</v>
      </c>
      <c r="I95" s="2">
        <v>25.047872999999999</v>
      </c>
      <c r="J95" s="5">
        <v>3000000</v>
      </c>
      <c r="K95" s="10">
        <v>1100</v>
      </c>
      <c r="L95" s="8">
        <v>0.2</v>
      </c>
      <c r="M95" s="2" t="s">
        <v>22</v>
      </c>
      <c r="N95" s="2" t="s">
        <v>214</v>
      </c>
      <c r="O95" s="2" t="s">
        <v>215</v>
      </c>
      <c r="P95" s="3">
        <v>43201</v>
      </c>
      <c r="Q95" s="5">
        <f>_xlfn.CEILING.MATH(MONTH(main[[#This Row],[Visit]])/3)</f>
        <v>2</v>
      </c>
      <c r="R95" s="2" t="s">
        <v>25</v>
      </c>
      <c r="S95" s="2" t="s">
        <v>45</v>
      </c>
    </row>
    <row r="96" spans="1:19" ht="28.5" x14ac:dyDescent="0.45">
      <c r="A96" s="2" t="s">
        <v>220</v>
      </c>
      <c r="B96" s="2" t="s">
        <v>217</v>
      </c>
      <c r="C96" s="2" t="str">
        <f>LEFT(main[[#This Row],[Region]], IFERROR(SEARCH(" ", main[[#This Row],[Region]]),99999)-1)</f>
        <v>South</v>
      </c>
      <c r="D96" s="2" t="b">
        <f>LOWER(MID(main[[#This Row],[Region]],2,1))="e"</f>
        <v>0</v>
      </c>
      <c r="E96" s="2" t="s">
        <v>5</v>
      </c>
      <c r="F96" s="2" t="b">
        <f>ISNUMBER(SEARCH("A", main[[#This Row],[Country]]))</f>
        <v>0</v>
      </c>
      <c r="G96" s="2" t="s">
        <v>66</v>
      </c>
      <c r="H96" s="2">
        <v>36.441904000000001</v>
      </c>
      <c r="I96" s="2">
        <v>28.188827</v>
      </c>
      <c r="J96" s="5">
        <v>2000000</v>
      </c>
      <c r="K96" s="10">
        <v>880</v>
      </c>
      <c r="L96" s="8">
        <v>3</v>
      </c>
      <c r="M96" s="2" t="s">
        <v>22</v>
      </c>
      <c r="N96" s="2" t="s">
        <v>214</v>
      </c>
      <c r="O96" s="2" t="s">
        <v>215</v>
      </c>
      <c r="P96" s="3">
        <v>43206</v>
      </c>
      <c r="Q96" s="5">
        <f>_xlfn.CEILING.MATH(MONTH(main[[#This Row],[Visit]])/3)</f>
        <v>2</v>
      </c>
      <c r="R96" s="2" t="s">
        <v>25</v>
      </c>
      <c r="S96" s="2" t="s">
        <v>45</v>
      </c>
    </row>
    <row r="97" spans="1:19" ht="28.5" x14ac:dyDescent="0.45">
      <c r="A97" s="2" t="s">
        <v>221</v>
      </c>
      <c r="B97" s="2" t="s">
        <v>222</v>
      </c>
      <c r="C97" s="2" t="str">
        <f>LEFT(main[[#This Row],[Region]], IFERROR(SEARCH(" ", main[[#This Row],[Region]]),99999)-1)</f>
        <v>Ionian</v>
      </c>
      <c r="D97" s="2" t="b">
        <f>LOWER(MID(main[[#This Row],[Region]],2,1))="e"</f>
        <v>0</v>
      </c>
      <c r="E97" s="2" t="s">
        <v>5</v>
      </c>
      <c r="F97" s="2" t="b">
        <f>ISNUMBER(SEARCH("A", main[[#This Row],[Country]]))</f>
        <v>0</v>
      </c>
      <c r="G97" s="2" t="s">
        <v>66</v>
      </c>
      <c r="H97" s="2">
        <v>39.613728000000002</v>
      </c>
      <c r="I97" s="2">
        <v>19.900072999999999</v>
      </c>
      <c r="J97" s="5">
        <v>15000000</v>
      </c>
      <c r="K97" s="10">
        <v>1005</v>
      </c>
      <c r="L97" s="8">
        <v>5</v>
      </c>
      <c r="M97" s="2" t="s">
        <v>22</v>
      </c>
      <c r="N97" s="2" t="s">
        <v>214</v>
      </c>
      <c r="O97" s="2" t="s">
        <v>215</v>
      </c>
      <c r="P97" s="3">
        <v>43211</v>
      </c>
      <c r="Q97" s="5">
        <f>_xlfn.CEILING.MATH(MONTH(main[[#This Row],[Visit]])/3)</f>
        <v>2</v>
      </c>
      <c r="R97" s="2" t="s">
        <v>36</v>
      </c>
      <c r="S97" s="2" t="s">
        <v>45</v>
      </c>
    </row>
    <row r="98" spans="1:19" ht="28.5" x14ac:dyDescent="0.45">
      <c r="A98" s="2" t="s">
        <v>223</v>
      </c>
      <c r="B98" s="2" t="s">
        <v>224</v>
      </c>
      <c r="C98" s="2" t="str">
        <f>LEFT(main[[#This Row],[Region]], IFERROR(SEARCH(" ", main[[#This Row],[Region]]),99999)-1)</f>
        <v>Thessaly</v>
      </c>
      <c r="D98" s="2" t="b">
        <f>LOWER(MID(main[[#This Row],[Region]],2,1))="e"</f>
        <v>0</v>
      </c>
      <c r="E98" s="2" t="s">
        <v>5</v>
      </c>
      <c r="F98" s="2" t="b">
        <f>ISNUMBER(SEARCH("A", main[[#This Row],[Country]]))</f>
        <v>0</v>
      </c>
      <c r="G98" s="2" t="s">
        <v>225</v>
      </c>
      <c r="H98" s="2">
        <v>39.729444000000001</v>
      </c>
      <c r="I98" s="2">
        <v>21.424721999999999</v>
      </c>
      <c r="J98" s="5">
        <v>1000000</v>
      </c>
      <c r="K98" s="10">
        <v>505</v>
      </c>
      <c r="L98" s="8">
        <v>3.4</v>
      </c>
      <c r="M98" s="2" t="s">
        <v>22</v>
      </c>
      <c r="N98" s="2" t="s">
        <v>214</v>
      </c>
      <c r="O98" s="2" t="s">
        <v>215</v>
      </c>
      <c r="P98" s="3">
        <v>43216</v>
      </c>
      <c r="Q98" s="5">
        <f>_xlfn.CEILING.MATH(MONTH(main[[#This Row],[Visit]])/3)</f>
        <v>2</v>
      </c>
      <c r="R98" s="2" t="s">
        <v>36</v>
      </c>
      <c r="S98" s="2" t="s">
        <v>45</v>
      </c>
    </row>
    <row r="99" spans="1:19" ht="28.5" x14ac:dyDescent="0.45">
      <c r="A99" s="2" t="s">
        <v>226</v>
      </c>
      <c r="B99" s="2" t="s">
        <v>227</v>
      </c>
      <c r="C99" s="2" t="str">
        <f>LEFT(main[[#This Row],[Region]], IFERROR(SEARCH(" ", main[[#This Row],[Region]]),99999)-1)</f>
        <v>Central</v>
      </c>
      <c r="D99" s="2" t="b">
        <f>LOWER(MID(main[[#This Row],[Region]],2,1))="e"</f>
        <v>1</v>
      </c>
      <c r="E99" s="2" t="s">
        <v>5</v>
      </c>
      <c r="F99" s="2" t="b">
        <f>ISNUMBER(SEARCH("A", main[[#This Row],[Country]]))</f>
        <v>0</v>
      </c>
      <c r="G99" s="2" t="s">
        <v>228</v>
      </c>
      <c r="H99" s="2">
        <v>38.475110999999998</v>
      </c>
      <c r="I99" s="2">
        <v>22.217777999999999</v>
      </c>
      <c r="J99" s="5">
        <v>1000000</v>
      </c>
      <c r="K99" s="10">
        <v>430</v>
      </c>
      <c r="L99" s="8">
        <v>3.3</v>
      </c>
      <c r="M99" s="2" t="s">
        <v>22</v>
      </c>
      <c r="N99" s="2" t="s">
        <v>214</v>
      </c>
      <c r="O99" s="2" t="s">
        <v>215</v>
      </c>
      <c r="P99" s="3">
        <v>43221</v>
      </c>
      <c r="Q99" s="5">
        <f>_xlfn.CEILING.MATH(MONTH(main[[#This Row],[Visit]])/3)</f>
        <v>2</v>
      </c>
      <c r="R99" s="2" t="s">
        <v>36</v>
      </c>
      <c r="S99" s="2" t="s">
        <v>45</v>
      </c>
    </row>
    <row r="100" spans="1:19" ht="28.5" x14ac:dyDescent="0.45">
      <c r="A100" s="2" t="s">
        <v>229</v>
      </c>
      <c r="B100" s="2" t="s">
        <v>230</v>
      </c>
      <c r="C100" s="2" t="str">
        <f>LEFT(main[[#This Row],[Region]], IFERROR(SEARCH(" ", main[[#This Row],[Region]]),99999)-1)</f>
        <v>Peloponnese</v>
      </c>
      <c r="D100" s="2" t="b">
        <f>LOWER(MID(main[[#This Row],[Region]],2,1))="e"</f>
        <v>1</v>
      </c>
      <c r="E100" s="2" t="s">
        <v>5</v>
      </c>
      <c r="F100" s="2" t="b">
        <f>ISNUMBER(SEARCH("A", main[[#This Row],[Country]]))</f>
        <v>0</v>
      </c>
      <c r="G100" s="2" t="s">
        <v>21</v>
      </c>
      <c r="H100" s="2">
        <v>37.571111000000002</v>
      </c>
      <c r="I100" s="2">
        <v>22.767778</v>
      </c>
      <c r="J100" s="5">
        <v>500000</v>
      </c>
      <c r="K100" s="10">
        <v>280</v>
      </c>
      <c r="L100" s="8">
        <v>1</v>
      </c>
      <c r="M100" s="2" t="s">
        <v>22</v>
      </c>
      <c r="N100" s="2" t="s">
        <v>214</v>
      </c>
      <c r="O100" s="2" t="s">
        <v>215</v>
      </c>
      <c r="P100" s="3">
        <v>43226</v>
      </c>
      <c r="Q100" s="5">
        <f>_xlfn.CEILING.MATH(MONTH(main[[#This Row],[Visit]])/3)</f>
        <v>2</v>
      </c>
      <c r="R100" s="2" t="s">
        <v>36</v>
      </c>
      <c r="S100" s="2" t="s">
        <v>45</v>
      </c>
    </row>
    <row r="101" spans="1:19" ht="28.5" x14ac:dyDescent="0.45">
      <c r="A101" s="2" t="s">
        <v>231</v>
      </c>
      <c r="B101" s="2" t="s">
        <v>230</v>
      </c>
      <c r="C101" s="2" t="str">
        <f>LEFT(main[[#This Row],[Region]], IFERROR(SEARCH(" ", main[[#This Row],[Region]]),99999)-1)</f>
        <v>Peloponnese</v>
      </c>
      <c r="D101" s="2" t="b">
        <f>LOWER(MID(main[[#This Row],[Region]],2,1))="e"</f>
        <v>1</v>
      </c>
      <c r="E101" s="2" t="s">
        <v>5</v>
      </c>
      <c r="F101" s="2" t="b">
        <f>ISNUMBER(SEARCH("A", main[[#This Row],[Country]]))</f>
        <v>0</v>
      </c>
      <c r="G101" s="2" t="s">
        <v>228</v>
      </c>
      <c r="H101" s="2">
        <v>37.724167000000001</v>
      </c>
      <c r="I101" s="2">
        <v>21.723056</v>
      </c>
      <c r="J101" s="5">
        <v>500000</v>
      </c>
      <c r="K101" s="10">
        <v>190</v>
      </c>
      <c r="L101" s="8">
        <v>0.7</v>
      </c>
      <c r="M101" s="2" t="s">
        <v>22</v>
      </c>
      <c r="N101" s="2" t="s">
        <v>214</v>
      </c>
      <c r="O101" s="2" t="s">
        <v>215</v>
      </c>
      <c r="P101" s="3">
        <v>43231</v>
      </c>
      <c r="Q101" s="5">
        <f>_xlfn.CEILING.MATH(MONTH(main[[#This Row],[Visit]])/3)</f>
        <v>2</v>
      </c>
      <c r="R101" s="2" t="s">
        <v>36</v>
      </c>
      <c r="S101" s="2" t="s">
        <v>45</v>
      </c>
    </row>
    <row r="102" spans="1:19" ht="85.5" x14ac:dyDescent="0.45">
      <c r="A102" s="2" t="s">
        <v>232</v>
      </c>
      <c r="B102" s="2" t="s">
        <v>232</v>
      </c>
      <c r="C102" s="2" t="str">
        <f>LEFT(main[[#This Row],[Region]], IFERROR(SEARCH(" ", main[[#This Row],[Region]]),99999)-1)</f>
        <v>Lisbon</v>
      </c>
      <c r="D102" s="2" t="b">
        <f>LOWER(MID(main[[#This Row],[Region]],2,1))="e"</f>
        <v>0</v>
      </c>
      <c r="E102" s="2" t="s">
        <v>233</v>
      </c>
      <c r="F102" s="2" t="b">
        <f>ISNUMBER(SEARCH("A", main[[#This Row],[Country]]))</f>
        <v>1</v>
      </c>
      <c r="G102" s="2" t="s">
        <v>21</v>
      </c>
      <c r="H102" s="2">
        <v>38.710825</v>
      </c>
      <c r="I102" s="2">
        <v>-9.1361360000000005</v>
      </c>
      <c r="J102" s="5">
        <v>3500000</v>
      </c>
      <c r="K102" s="10">
        <v>1005</v>
      </c>
      <c r="L102" s="8">
        <v>0.9</v>
      </c>
      <c r="M102" s="2" t="s">
        <v>22</v>
      </c>
      <c r="N102" s="2" t="s">
        <v>23</v>
      </c>
      <c r="O102" s="2" t="s">
        <v>234</v>
      </c>
      <c r="P102" s="3">
        <v>43236</v>
      </c>
      <c r="Q102" s="5">
        <f>_xlfn.CEILING.MATH(MONTH(main[[#This Row],[Visit]])/3)</f>
        <v>2</v>
      </c>
      <c r="R102" s="2" t="s">
        <v>25</v>
      </c>
      <c r="S102" s="2" t="s">
        <v>26</v>
      </c>
    </row>
    <row r="103" spans="1:19" ht="28.5" x14ac:dyDescent="0.45">
      <c r="A103" s="2" t="s">
        <v>235</v>
      </c>
      <c r="B103" s="2" t="s">
        <v>235</v>
      </c>
      <c r="C103" s="2" t="str">
        <f>LEFT(main[[#This Row],[Region]], IFERROR(SEARCH(" ", main[[#This Row],[Region]]),99999)-1)</f>
        <v>Porto</v>
      </c>
      <c r="D103" s="2" t="b">
        <f>LOWER(MID(main[[#This Row],[Region]],2,1))="e"</f>
        <v>0</v>
      </c>
      <c r="E103" s="2" t="s">
        <v>233</v>
      </c>
      <c r="F103" s="2" t="b">
        <f>ISNUMBER(SEARCH("A", main[[#This Row],[Country]]))</f>
        <v>1</v>
      </c>
      <c r="G103" s="2" t="s">
        <v>21</v>
      </c>
      <c r="H103" s="2">
        <v>41.149630999999999</v>
      </c>
      <c r="I103" s="2">
        <v>-8.6109749999999998</v>
      </c>
      <c r="J103" s="5">
        <v>25000000</v>
      </c>
      <c r="K103" s="10">
        <v>1080</v>
      </c>
      <c r="L103" s="8">
        <v>0.5</v>
      </c>
      <c r="M103" s="2" t="s">
        <v>22</v>
      </c>
      <c r="N103" s="2" t="s">
        <v>23</v>
      </c>
      <c r="O103" s="2" t="s">
        <v>234</v>
      </c>
      <c r="P103" s="3">
        <v>43241</v>
      </c>
      <c r="Q103" s="5">
        <f>_xlfn.CEILING.MATH(MONTH(main[[#This Row],[Visit]])/3)</f>
        <v>2</v>
      </c>
      <c r="R103" s="2" t="s">
        <v>25</v>
      </c>
      <c r="S103" s="2" t="s">
        <v>45</v>
      </c>
    </row>
    <row r="104" spans="1:19" ht="28.5" x14ac:dyDescent="0.45">
      <c r="A104" s="2" t="s">
        <v>236</v>
      </c>
      <c r="B104" s="2" t="s">
        <v>236</v>
      </c>
      <c r="C104" s="2" t="str">
        <f>LEFT(main[[#This Row],[Region]], IFERROR(SEARCH(" ", main[[#This Row],[Region]]),99999)-1)</f>
        <v>Algarve</v>
      </c>
      <c r="D104" s="2" t="b">
        <f>LOWER(MID(main[[#This Row],[Region]],2,1))="e"</f>
        <v>0</v>
      </c>
      <c r="E104" s="2" t="s">
        <v>233</v>
      </c>
      <c r="F104" s="2" t="b">
        <f>ISNUMBER(SEARCH("A", main[[#This Row],[Country]]))</f>
        <v>1</v>
      </c>
      <c r="G104" s="2" t="s">
        <v>9</v>
      </c>
      <c r="H104" s="2">
        <v>37.044334999999997</v>
      </c>
      <c r="I104" s="2">
        <v>-7.7740260000000001</v>
      </c>
      <c r="J104" s="5">
        <v>3000000</v>
      </c>
      <c r="K104" s="10">
        <v>1070</v>
      </c>
      <c r="L104" s="8">
        <v>0.8</v>
      </c>
      <c r="M104" s="2" t="s">
        <v>22</v>
      </c>
      <c r="N104" s="2" t="s">
        <v>23</v>
      </c>
      <c r="O104" s="2" t="s">
        <v>234</v>
      </c>
      <c r="P104" s="3">
        <v>43246</v>
      </c>
      <c r="Q104" s="5">
        <f>_xlfn.CEILING.MATH(MONTH(main[[#This Row],[Visit]])/3)</f>
        <v>2</v>
      </c>
      <c r="R104" s="2" t="s">
        <v>25</v>
      </c>
      <c r="S104" s="2" t="s">
        <v>45</v>
      </c>
    </row>
    <row r="105" spans="1:19" ht="28.5" x14ac:dyDescent="0.45">
      <c r="A105" s="2" t="s">
        <v>237</v>
      </c>
      <c r="B105" s="2" t="s">
        <v>238</v>
      </c>
      <c r="C105" s="2" t="str">
        <f>LEFT(main[[#This Row],[Region]], IFERROR(SEARCH(" ", main[[#This Row],[Region]]),99999)-1)</f>
        <v>Madeira</v>
      </c>
      <c r="D105" s="2" t="b">
        <f>LOWER(MID(main[[#This Row],[Region]],2,1))="e"</f>
        <v>0</v>
      </c>
      <c r="E105" s="2" t="s">
        <v>233</v>
      </c>
      <c r="F105" s="2" t="b">
        <f>ISNUMBER(SEARCH("A", main[[#This Row],[Country]]))</f>
        <v>1</v>
      </c>
      <c r="G105" s="2" t="s">
        <v>66</v>
      </c>
      <c r="H105" s="2">
        <v>32.652842999999997</v>
      </c>
      <c r="I105" s="2">
        <v>-16.976997000000001</v>
      </c>
      <c r="J105" s="5">
        <v>1000000</v>
      </c>
      <c r="K105" s="10">
        <v>470</v>
      </c>
      <c r="L105" s="8">
        <v>0.3</v>
      </c>
      <c r="M105" s="2" t="s">
        <v>22</v>
      </c>
      <c r="N105" s="2" t="s">
        <v>23</v>
      </c>
      <c r="O105" s="2" t="s">
        <v>234</v>
      </c>
      <c r="P105" s="3">
        <v>43251</v>
      </c>
      <c r="Q105" s="5">
        <f>_xlfn.CEILING.MATH(MONTH(main[[#This Row],[Visit]])/3)</f>
        <v>2</v>
      </c>
      <c r="R105" s="2" t="s">
        <v>25</v>
      </c>
      <c r="S105" s="2" t="s">
        <v>45</v>
      </c>
    </row>
    <row r="106" spans="1:19" ht="28.5" x14ac:dyDescent="0.45">
      <c r="A106" s="2" t="s">
        <v>239</v>
      </c>
      <c r="B106" s="2" t="s">
        <v>232</v>
      </c>
      <c r="C106" s="2" t="str">
        <f>LEFT(main[[#This Row],[Region]], IFERROR(SEARCH(" ", main[[#This Row],[Region]]),99999)-1)</f>
        <v>Lisbon</v>
      </c>
      <c r="D106" s="2" t="b">
        <f>LOWER(MID(main[[#This Row],[Region]],2,1))="e"</f>
        <v>0</v>
      </c>
      <c r="E106" s="2" t="s">
        <v>233</v>
      </c>
      <c r="F106" s="2" t="b">
        <f>ISNUMBER(SEARCH("A", main[[#This Row],[Country]]))</f>
        <v>1</v>
      </c>
      <c r="G106" s="2" t="s">
        <v>97</v>
      </c>
      <c r="H106" s="2">
        <v>38.730825000000003</v>
      </c>
      <c r="I106" s="2">
        <v>-9.360576</v>
      </c>
      <c r="J106" s="5">
        <v>1000000</v>
      </c>
      <c r="K106" s="10">
        <v>240</v>
      </c>
      <c r="L106" s="8">
        <v>0.5</v>
      </c>
      <c r="M106" s="2" t="s">
        <v>22</v>
      </c>
      <c r="N106" s="2" t="s">
        <v>23</v>
      </c>
      <c r="O106" s="2" t="s">
        <v>234</v>
      </c>
      <c r="P106" s="3">
        <v>43256</v>
      </c>
      <c r="Q106" s="5">
        <f>_xlfn.CEILING.MATH(MONTH(main[[#This Row],[Visit]])/3)</f>
        <v>2</v>
      </c>
      <c r="R106" s="2" t="s">
        <v>25</v>
      </c>
      <c r="S106" s="2" t="s">
        <v>45</v>
      </c>
    </row>
    <row r="107" spans="1:19" ht="28.5" x14ac:dyDescent="0.45">
      <c r="A107" s="2" t="s">
        <v>240</v>
      </c>
      <c r="B107" s="2" t="s">
        <v>241</v>
      </c>
      <c r="C107" s="2" t="str">
        <f>LEFT(main[[#This Row],[Region]], IFERROR(SEARCH(" ", main[[#This Row],[Region]]),99999)-1)</f>
        <v>Leiria</v>
      </c>
      <c r="D107" s="2" t="b">
        <f>LOWER(MID(main[[#This Row],[Region]],2,1))="e"</f>
        <v>1</v>
      </c>
      <c r="E107" s="2" t="s">
        <v>233</v>
      </c>
      <c r="F107" s="2" t="b">
        <f>ISNUMBER(SEARCH("A", main[[#This Row],[Country]]))</f>
        <v>1</v>
      </c>
      <c r="G107" s="2" t="s">
        <v>97</v>
      </c>
      <c r="H107" s="2">
        <v>39.382114000000001</v>
      </c>
      <c r="I107" s="2">
        <v>-8.895664</v>
      </c>
      <c r="J107" s="5">
        <v>500000</v>
      </c>
      <c r="K107" s="10">
        <v>220</v>
      </c>
      <c r="L107" s="8">
        <v>3.3</v>
      </c>
      <c r="M107" s="2" t="s">
        <v>22</v>
      </c>
      <c r="N107" s="2" t="s">
        <v>23</v>
      </c>
      <c r="O107" s="2" t="s">
        <v>234</v>
      </c>
      <c r="P107" s="3">
        <v>43261</v>
      </c>
      <c r="Q107" s="5">
        <f>_xlfn.CEILING.MATH(MONTH(main[[#This Row],[Visit]])/3)</f>
        <v>2</v>
      </c>
      <c r="R107" s="2" t="s">
        <v>36</v>
      </c>
      <c r="S107" s="2" t="s">
        <v>45</v>
      </c>
    </row>
    <row r="108" spans="1:19" ht="28.5" x14ac:dyDescent="0.45">
      <c r="A108" s="2" t="s">
        <v>242</v>
      </c>
      <c r="B108" s="2" t="s">
        <v>242</v>
      </c>
      <c r="C108" s="2" t="str">
        <f>LEFT(main[[#This Row],[Region]], IFERROR(SEARCH(" ", main[[#This Row],[Region]]),99999)-1)</f>
        <v>Aveiro</v>
      </c>
      <c r="D108" s="2" t="b">
        <f>LOWER(MID(main[[#This Row],[Region]],2,1))="e"</f>
        <v>0</v>
      </c>
      <c r="E108" s="2" t="s">
        <v>233</v>
      </c>
      <c r="F108" s="2" t="b">
        <f>ISNUMBER(SEARCH("A", main[[#This Row],[Country]]))</f>
        <v>1</v>
      </c>
      <c r="G108" s="2" t="s">
        <v>21</v>
      </c>
      <c r="H108" s="2">
        <v>40.642749999999999</v>
      </c>
      <c r="I108" s="2">
        <v>-8.6510899999999999</v>
      </c>
      <c r="J108" s="5">
        <v>300000</v>
      </c>
      <c r="K108" s="10">
        <v>140</v>
      </c>
      <c r="L108" s="8">
        <v>2.6</v>
      </c>
      <c r="M108" s="2" t="s">
        <v>22</v>
      </c>
      <c r="N108" s="2" t="s">
        <v>23</v>
      </c>
      <c r="O108" s="2" t="s">
        <v>234</v>
      </c>
      <c r="P108" s="3">
        <v>43266</v>
      </c>
      <c r="Q108" s="5">
        <f>_xlfn.CEILING.MATH(MONTH(main[[#This Row],[Visit]])/3)</f>
        <v>2</v>
      </c>
      <c r="R108" s="2" t="s">
        <v>36</v>
      </c>
      <c r="S108" s="2" t="s">
        <v>45</v>
      </c>
    </row>
    <row r="109" spans="1:19" ht="28.5" x14ac:dyDescent="0.45">
      <c r="A109" s="2" t="s">
        <v>243</v>
      </c>
      <c r="B109" s="2" t="s">
        <v>243</v>
      </c>
      <c r="C109" s="2" t="str">
        <f>LEFT(main[[#This Row],[Region]], IFERROR(SEARCH(" ", main[[#This Row],[Region]]),99999)-1)</f>
        <v>Braga</v>
      </c>
      <c r="D109" s="2" t="b">
        <f>LOWER(MID(main[[#This Row],[Region]],2,1))="e"</f>
        <v>0</v>
      </c>
      <c r="E109" s="2" t="s">
        <v>233</v>
      </c>
      <c r="F109" s="2" t="b">
        <f>ISNUMBER(SEARCH("A", main[[#This Row],[Country]]))</f>
        <v>1</v>
      </c>
      <c r="G109" s="2" t="s">
        <v>21</v>
      </c>
      <c r="H109" s="2">
        <v>41.537114000000003</v>
      </c>
      <c r="I109" s="2">
        <v>-8.4227539999999994</v>
      </c>
      <c r="J109" s="5">
        <v>200000</v>
      </c>
      <c r="K109" s="10">
        <v>140</v>
      </c>
      <c r="L109" s="8">
        <v>2.8</v>
      </c>
      <c r="M109" s="2" t="s">
        <v>22</v>
      </c>
      <c r="N109" s="2" t="s">
        <v>23</v>
      </c>
      <c r="O109" s="2" t="s">
        <v>234</v>
      </c>
      <c r="P109" s="3">
        <v>43271</v>
      </c>
      <c r="Q109" s="5">
        <f>_xlfn.CEILING.MATH(MONTH(main[[#This Row],[Visit]])/3)</f>
        <v>2</v>
      </c>
      <c r="R109" s="2" t="s">
        <v>36</v>
      </c>
      <c r="S109" s="2" t="s">
        <v>45</v>
      </c>
    </row>
    <row r="110" spans="1:19" ht="28.5" x14ac:dyDescent="0.45">
      <c r="A110" s="2" t="s">
        <v>244</v>
      </c>
      <c r="B110" s="2" t="s">
        <v>244</v>
      </c>
      <c r="C110" s="2" t="str">
        <f>LEFT(main[[#This Row],[Region]], IFERROR(SEARCH(" ", main[[#This Row],[Region]]),99999)-1)</f>
        <v>Coimbra</v>
      </c>
      <c r="D110" s="2" t="b">
        <f>LOWER(MID(main[[#This Row],[Region]],2,1))="e"</f>
        <v>0</v>
      </c>
      <c r="E110" s="2" t="s">
        <v>233</v>
      </c>
      <c r="F110" s="2" t="b">
        <f>ISNUMBER(SEARCH("A", main[[#This Row],[Country]]))</f>
        <v>1</v>
      </c>
      <c r="G110" s="2" t="s">
        <v>21</v>
      </c>
      <c r="H110" s="2">
        <v>40.205978000000002</v>
      </c>
      <c r="I110" s="2">
        <v>-8.4104430000000008</v>
      </c>
      <c r="J110" s="5">
        <v>150000</v>
      </c>
      <c r="K110" s="10">
        <v>135</v>
      </c>
      <c r="L110" s="8">
        <v>1.5</v>
      </c>
      <c r="M110" s="2" t="s">
        <v>22</v>
      </c>
      <c r="N110" s="2" t="s">
        <v>23</v>
      </c>
      <c r="O110" s="2" t="s">
        <v>234</v>
      </c>
      <c r="P110" s="3">
        <v>43276</v>
      </c>
      <c r="Q110" s="5">
        <f>_xlfn.CEILING.MATH(MONTH(main[[#This Row],[Visit]])/3)</f>
        <v>2</v>
      </c>
      <c r="R110" s="2" t="s">
        <v>36</v>
      </c>
      <c r="S110" s="2" t="s">
        <v>45</v>
      </c>
    </row>
    <row r="111" spans="1:19" ht="28.5" x14ac:dyDescent="0.45">
      <c r="A111" s="2" t="s">
        <v>245</v>
      </c>
      <c r="B111" s="2" t="s">
        <v>245</v>
      </c>
      <c r="C111" s="2" t="str">
        <f>LEFT(main[[#This Row],[Region]], IFERROR(SEARCH(" ", main[[#This Row],[Region]]),99999)-1)</f>
        <v>Douro</v>
      </c>
      <c r="D111" s="2" t="b">
        <f>LOWER(MID(main[[#This Row],[Region]],2,1))="e"</f>
        <v>0</v>
      </c>
      <c r="E111" s="2" t="s">
        <v>233</v>
      </c>
      <c r="F111" s="2" t="b">
        <f>ISNUMBER(SEARCH("A", main[[#This Row],[Country]]))</f>
        <v>1</v>
      </c>
      <c r="G111" s="2" t="s">
        <v>9</v>
      </c>
      <c r="H111" s="2">
        <v>41.086758000000003</v>
      </c>
      <c r="I111" s="2">
        <v>-7.7915479999999997</v>
      </c>
      <c r="J111" s="5">
        <v>500000</v>
      </c>
      <c r="K111" s="10">
        <v>138</v>
      </c>
      <c r="L111" s="8">
        <v>1.1000000000000001</v>
      </c>
      <c r="M111" s="2" t="s">
        <v>22</v>
      </c>
      <c r="N111" s="2" t="s">
        <v>23</v>
      </c>
      <c r="O111" s="2" t="s">
        <v>234</v>
      </c>
      <c r="P111" s="3">
        <v>43281</v>
      </c>
      <c r="Q111" s="5">
        <f>_xlfn.CEILING.MATH(MONTH(main[[#This Row],[Visit]])/3)</f>
        <v>2</v>
      </c>
      <c r="R111" s="2" t="s">
        <v>25</v>
      </c>
      <c r="S111" s="2" t="s">
        <v>45</v>
      </c>
    </row>
    <row r="112" spans="1:19" ht="28.5" x14ac:dyDescent="0.45">
      <c r="A112" s="2" t="s">
        <v>246</v>
      </c>
      <c r="B112" s="2" t="s">
        <v>246</v>
      </c>
      <c r="C112" s="2" t="str">
        <f>LEFT(main[[#This Row],[Region]], IFERROR(SEARCH(" ", main[[#This Row],[Region]]),99999)-1)</f>
        <v>Oslo</v>
      </c>
      <c r="D112" s="2" t="b">
        <f>LOWER(MID(main[[#This Row],[Region]],2,1))="e"</f>
        <v>0</v>
      </c>
      <c r="E112" s="2" t="s">
        <v>247</v>
      </c>
      <c r="F112" s="2" t="b">
        <f>ISNUMBER(SEARCH("A", main[[#This Row],[Country]]))</f>
        <v>1</v>
      </c>
      <c r="G112" s="2" t="s">
        <v>21</v>
      </c>
      <c r="H112" s="2">
        <v>59.913868000000001</v>
      </c>
      <c r="I112" s="2">
        <v>10.751963999999999</v>
      </c>
      <c r="J112" s="5">
        <v>25000000</v>
      </c>
      <c r="K112" s="10">
        <v>240</v>
      </c>
      <c r="L112" s="8">
        <v>3.1</v>
      </c>
      <c r="M112" s="2" t="s">
        <v>248</v>
      </c>
      <c r="N112" s="2" t="s">
        <v>128</v>
      </c>
      <c r="O112" s="2" t="s">
        <v>249</v>
      </c>
      <c r="P112" s="3">
        <v>43286</v>
      </c>
      <c r="Q112" s="5">
        <f>_xlfn.CEILING.MATH(MONTH(main[[#This Row],[Visit]])/3)</f>
        <v>3</v>
      </c>
      <c r="R112" s="2" t="s">
        <v>33</v>
      </c>
      <c r="S112" s="2" t="s">
        <v>45</v>
      </c>
    </row>
    <row r="113" spans="1:19" ht="28.5" x14ac:dyDescent="0.45">
      <c r="A113" s="2" t="s">
        <v>250</v>
      </c>
      <c r="B113" s="2" t="s">
        <v>251</v>
      </c>
      <c r="C113" s="2" t="str">
        <f>LEFT(main[[#This Row],[Region]], IFERROR(SEARCH(" ", main[[#This Row],[Region]]),99999)-1)</f>
        <v>Vestland</v>
      </c>
      <c r="D113" s="2" t="b">
        <f>LOWER(MID(main[[#This Row],[Region]],2,1))="e"</f>
        <v>1</v>
      </c>
      <c r="E113" s="2" t="s">
        <v>247</v>
      </c>
      <c r="F113" s="2" t="b">
        <f>ISNUMBER(SEARCH("A", main[[#This Row],[Country]]))</f>
        <v>1</v>
      </c>
      <c r="G113" s="2" t="s">
        <v>21</v>
      </c>
      <c r="H113" s="2">
        <v>60.395186000000002</v>
      </c>
      <c r="I113" s="2">
        <v>5.3240150000000002</v>
      </c>
      <c r="J113" s="5">
        <v>15000000</v>
      </c>
      <c r="K113" s="10">
        <v>170</v>
      </c>
      <c r="L113" s="8">
        <v>1.4</v>
      </c>
      <c r="M113" s="2" t="s">
        <v>248</v>
      </c>
      <c r="N113" s="2" t="s">
        <v>128</v>
      </c>
      <c r="O113" s="2" t="s">
        <v>249</v>
      </c>
      <c r="P113" s="3">
        <v>43291</v>
      </c>
      <c r="Q113" s="5">
        <f>_xlfn.CEILING.MATH(MONTH(main[[#This Row],[Visit]])/3)</f>
        <v>3</v>
      </c>
      <c r="R113" s="2" t="s">
        <v>25</v>
      </c>
      <c r="S113" s="2" t="s">
        <v>45</v>
      </c>
    </row>
    <row r="114" spans="1:19" ht="28.5" x14ac:dyDescent="0.45">
      <c r="A114" s="2" t="s">
        <v>252</v>
      </c>
      <c r="B114" s="2" t="s">
        <v>251</v>
      </c>
      <c r="C114" s="2" t="str">
        <f>LEFT(main[[#This Row],[Region]], IFERROR(SEARCH(" ", main[[#This Row],[Region]]),99999)-1)</f>
        <v>Vestland</v>
      </c>
      <c r="D114" s="2" t="b">
        <f>LOWER(MID(main[[#This Row],[Region]],2,1))="e"</f>
        <v>1</v>
      </c>
      <c r="E114" s="2" t="s">
        <v>247</v>
      </c>
      <c r="F114" s="2" t="b">
        <f>ISNUMBER(SEARCH("A", main[[#This Row],[Country]]))</f>
        <v>1</v>
      </c>
      <c r="G114" s="2" t="s">
        <v>253</v>
      </c>
      <c r="H114" s="2">
        <v>61.006943999999997</v>
      </c>
      <c r="I114" s="2">
        <v>7.0252780000000001</v>
      </c>
      <c r="J114" s="5">
        <v>1000000</v>
      </c>
      <c r="K114" s="10">
        <v>180</v>
      </c>
      <c r="L114" s="8">
        <v>2.9</v>
      </c>
      <c r="M114" s="2" t="s">
        <v>248</v>
      </c>
      <c r="N114" s="2" t="s">
        <v>128</v>
      </c>
      <c r="O114" s="2" t="s">
        <v>249</v>
      </c>
      <c r="P114" s="3">
        <v>43296</v>
      </c>
      <c r="Q114" s="5">
        <f>_xlfn.CEILING.MATH(MONTH(main[[#This Row],[Visit]])/3)</f>
        <v>3</v>
      </c>
      <c r="R114" s="2" t="s">
        <v>25</v>
      </c>
      <c r="S114" s="2" t="s">
        <v>45</v>
      </c>
    </row>
    <row r="115" spans="1:19" ht="28.5" x14ac:dyDescent="0.45">
      <c r="A115" s="2" t="s">
        <v>254</v>
      </c>
      <c r="B115" s="2" t="s">
        <v>255</v>
      </c>
      <c r="C115" s="2" t="str">
        <f>LEFT(main[[#This Row],[Region]], IFERROR(SEARCH(" ", main[[#This Row],[Region]]),99999)-1)</f>
        <v>Møre</v>
      </c>
      <c r="D115" s="2" t="b">
        <f>LOWER(MID(main[[#This Row],[Region]],2,1))="e"</f>
        <v>0</v>
      </c>
      <c r="E115" s="2" t="s">
        <v>247</v>
      </c>
      <c r="F115" s="2" t="b">
        <f>ISNUMBER(SEARCH("A", main[[#This Row],[Country]]))</f>
        <v>1</v>
      </c>
      <c r="G115" s="2" t="s">
        <v>253</v>
      </c>
      <c r="H115" s="2">
        <v>62.103056000000002</v>
      </c>
      <c r="I115" s="2">
        <v>7.0313889999999999</v>
      </c>
      <c r="J115" s="5">
        <v>500000</v>
      </c>
      <c r="K115" s="10">
        <v>2200</v>
      </c>
      <c r="L115" s="8">
        <v>1.1000000000000001</v>
      </c>
      <c r="M115" s="2" t="s">
        <v>248</v>
      </c>
      <c r="N115" s="2" t="s">
        <v>128</v>
      </c>
      <c r="O115" s="2" t="s">
        <v>249</v>
      </c>
      <c r="P115" s="3">
        <v>43301</v>
      </c>
      <c r="Q115" s="5">
        <f>_xlfn.CEILING.MATH(MONTH(main[[#This Row],[Visit]])/3)</f>
        <v>3</v>
      </c>
      <c r="R115" s="2" t="s">
        <v>25</v>
      </c>
      <c r="S115" s="2" t="s">
        <v>45</v>
      </c>
    </row>
    <row r="116" spans="1:19" ht="28.5" x14ac:dyDescent="0.45">
      <c r="A116" s="2" t="s">
        <v>256</v>
      </c>
      <c r="B116" s="2" t="s">
        <v>257</v>
      </c>
      <c r="C116" s="2" t="str">
        <f>LEFT(main[[#This Row],[Region]], IFERROR(SEARCH(" ", main[[#This Row],[Region]]),99999)-1)</f>
        <v>Nordland</v>
      </c>
      <c r="D116" s="2" t="b">
        <f>LOWER(MID(main[[#This Row],[Region]],2,1))="e"</f>
        <v>0</v>
      </c>
      <c r="E116" s="2" t="s">
        <v>247</v>
      </c>
      <c r="F116" s="2" t="b">
        <f>ISNUMBER(SEARCH("A", main[[#This Row],[Country]]))</f>
        <v>1</v>
      </c>
      <c r="G116" s="2" t="s">
        <v>258</v>
      </c>
      <c r="H116" s="2">
        <v>68.005471999999997</v>
      </c>
      <c r="I116" s="2">
        <v>13.033294</v>
      </c>
      <c r="J116" s="5">
        <v>500000</v>
      </c>
      <c r="K116" s="10">
        <v>1670</v>
      </c>
      <c r="L116" s="8">
        <v>1.6</v>
      </c>
      <c r="M116" s="2" t="s">
        <v>248</v>
      </c>
      <c r="N116" s="2" t="s">
        <v>128</v>
      </c>
      <c r="O116" s="2" t="s">
        <v>249</v>
      </c>
      <c r="P116" s="3">
        <v>43306</v>
      </c>
      <c r="Q116" s="5">
        <f>_xlfn.CEILING.MATH(MONTH(main[[#This Row],[Visit]])/3)</f>
        <v>3</v>
      </c>
      <c r="R116" s="2" t="s">
        <v>25</v>
      </c>
      <c r="S116" s="2" t="s">
        <v>45</v>
      </c>
    </row>
    <row r="117" spans="1:19" ht="28.5" x14ac:dyDescent="0.45">
      <c r="A117" s="2" t="s">
        <v>259</v>
      </c>
      <c r="B117" s="2" t="s">
        <v>260</v>
      </c>
      <c r="C117" s="2" t="str">
        <f>LEFT(main[[#This Row],[Region]], IFERROR(SEARCH(" ", main[[#This Row],[Region]]),99999)-1)</f>
        <v>Troms</v>
      </c>
      <c r="D117" s="2" t="b">
        <f>LOWER(MID(main[[#This Row],[Region]],2,1))="e"</f>
        <v>0</v>
      </c>
      <c r="E117" s="2" t="s">
        <v>247</v>
      </c>
      <c r="F117" s="2" t="b">
        <f>ISNUMBER(SEARCH("A", main[[#This Row],[Country]]))</f>
        <v>1</v>
      </c>
      <c r="G117" s="2" t="s">
        <v>21</v>
      </c>
      <c r="H117" s="2">
        <v>69.649327999999997</v>
      </c>
      <c r="I117" s="2">
        <v>18.955689</v>
      </c>
      <c r="J117" s="5">
        <v>300000</v>
      </c>
      <c r="K117" s="10">
        <v>460</v>
      </c>
      <c r="L117" s="8">
        <v>0.5</v>
      </c>
      <c r="M117" s="2" t="s">
        <v>248</v>
      </c>
      <c r="N117" s="2" t="s">
        <v>128</v>
      </c>
      <c r="O117" s="2" t="s">
        <v>249</v>
      </c>
      <c r="P117" s="3">
        <v>43311</v>
      </c>
      <c r="Q117" s="5">
        <f>_xlfn.CEILING.MATH(MONTH(main[[#This Row],[Visit]])/3)</f>
        <v>3</v>
      </c>
      <c r="R117" s="2" t="s">
        <v>25</v>
      </c>
      <c r="S117" s="2" t="s">
        <v>45</v>
      </c>
    </row>
    <row r="118" spans="1:19" ht="28.5" x14ac:dyDescent="0.45">
      <c r="A118" s="2" t="s">
        <v>261</v>
      </c>
      <c r="B118" s="2" t="s">
        <v>262</v>
      </c>
      <c r="C118" s="2" t="str">
        <f>LEFT(main[[#This Row],[Region]], IFERROR(SEARCH(" ", main[[#This Row],[Region]]),99999)-1)</f>
        <v>Innlandet</v>
      </c>
      <c r="D118" s="2" t="b">
        <f>LOWER(MID(main[[#This Row],[Region]],2,1))="e"</f>
        <v>0</v>
      </c>
      <c r="E118" s="2" t="s">
        <v>247</v>
      </c>
      <c r="F118" s="2" t="b">
        <f>ISNUMBER(SEARCH("A", main[[#This Row],[Country]]))</f>
        <v>1</v>
      </c>
      <c r="G118" s="2" t="s">
        <v>263</v>
      </c>
      <c r="H118" s="2">
        <v>61.357778000000003</v>
      </c>
      <c r="I118" s="2">
        <v>8.322533</v>
      </c>
      <c r="J118" s="5">
        <v>200000</v>
      </c>
      <c r="K118" s="10">
        <v>560</v>
      </c>
      <c r="L118" s="8">
        <v>2</v>
      </c>
      <c r="M118" s="2" t="s">
        <v>248</v>
      </c>
      <c r="N118" s="2" t="s">
        <v>128</v>
      </c>
      <c r="O118" s="2" t="s">
        <v>249</v>
      </c>
      <c r="P118" s="3">
        <v>43316</v>
      </c>
      <c r="Q118" s="5">
        <f>_xlfn.CEILING.MATH(MONTH(main[[#This Row],[Visit]])/3)</f>
        <v>3</v>
      </c>
      <c r="R118" s="2" t="s">
        <v>25</v>
      </c>
      <c r="S118" s="2" t="s">
        <v>45</v>
      </c>
    </row>
    <row r="119" spans="1:19" ht="28.5" x14ac:dyDescent="0.45">
      <c r="A119" s="2" t="s">
        <v>264</v>
      </c>
      <c r="B119" s="2" t="s">
        <v>251</v>
      </c>
      <c r="C119" s="2" t="str">
        <f>LEFT(main[[#This Row],[Region]], IFERROR(SEARCH(" ", main[[#This Row],[Region]]),99999)-1)</f>
        <v>Vestland</v>
      </c>
      <c r="D119" s="2" t="b">
        <f>LOWER(MID(main[[#This Row],[Region]],2,1))="e"</f>
        <v>1</v>
      </c>
      <c r="E119" s="2" t="s">
        <v>247</v>
      </c>
      <c r="F119" s="2" t="b">
        <f>ISNUMBER(SEARCH("A", main[[#This Row],[Country]]))</f>
        <v>1</v>
      </c>
      <c r="G119" s="2" t="s">
        <v>263</v>
      </c>
      <c r="H119" s="2">
        <v>60.769652999999998</v>
      </c>
      <c r="I119" s="2">
        <v>7.3331109999999997</v>
      </c>
      <c r="J119" s="5">
        <v>100000</v>
      </c>
      <c r="K119" s="10">
        <v>550</v>
      </c>
      <c r="L119" s="8">
        <v>2.2999999999999998</v>
      </c>
      <c r="M119" s="2" t="s">
        <v>248</v>
      </c>
      <c r="N119" s="2" t="s">
        <v>128</v>
      </c>
      <c r="O119" s="2" t="s">
        <v>249</v>
      </c>
      <c r="P119" s="3">
        <v>43321</v>
      </c>
      <c r="Q119" s="5">
        <f>_xlfn.CEILING.MATH(MONTH(main[[#This Row],[Visit]])/3)</f>
        <v>3</v>
      </c>
      <c r="R119" s="2" t="s">
        <v>25</v>
      </c>
      <c r="S119" s="2" t="s">
        <v>45</v>
      </c>
    </row>
    <row r="120" spans="1:19" ht="28.5" x14ac:dyDescent="0.45">
      <c r="A120" s="2" t="s">
        <v>265</v>
      </c>
      <c r="B120" s="2" t="s">
        <v>266</v>
      </c>
      <c r="C120" s="2" t="str">
        <f>LEFT(main[[#This Row],[Region]], IFERROR(SEARCH(" ", main[[#This Row],[Region]]),99999)-1)</f>
        <v>Rogaland</v>
      </c>
      <c r="D120" s="2" t="b">
        <f>LOWER(MID(main[[#This Row],[Region]],2,1))="e"</f>
        <v>0</v>
      </c>
      <c r="E120" s="2" t="s">
        <v>247</v>
      </c>
      <c r="F120" s="2" t="b">
        <f>ISNUMBER(SEARCH("A", main[[#This Row],[Country]]))</f>
        <v>1</v>
      </c>
      <c r="G120" s="2" t="s">
        <v>267</v>
      </c>
      <c r="H120" s="2">
        <v>59.395186000000002</v>
      </c>
      <c r="I120" s="2">
        <v>5.9308329999999998</v>
      </c>
      <c r="J120" s="5">
        <v>300000</v>
      </c>
      <c r="K120" s="10">
        <v>600</v>
      </c>
      <c r="L120" s="8">
        <v>2.2000000000000002</v>
      </c>
      <c r="M120" s="2" t="s">
        <v>248</v>
      </c>
      <c r="N120" s="2" t="s">
        <v>128</v>
      </c>
      <c r="O120" s="2" t="s">
        <v>249</v>
      </c>
      <c r="P120" s="3">
        <v>43326</v>
      </c>
      <c r="Q120" s="5">
        <f>_xlfn.CEILING.MATH(MONTH(main[[#This Row],[Visit]])/3)</f>
        <v>3</v>
      </c>
      <c r="R120" s="2" t="s">
        <v>25</v>
      </c>
      <c r="S120" s="2" t="s">
        <v>45</v>
      </c>
    </row>
    <row r="121" spans="1:19" ht="28.5" x14ac:dyDescent="0.45">
      <c r="A121" s="2" t="s">
        <v>268</v>
      </c>
      <c r="B121" s="2" t="s">
        <v>251</v>
      </c>
      <c r="C121" s="2" t="str">
        <f>LEFT(main[[#This Row],[Region]], IFERROR(SEARCH(" ", main[[#This Row],[Region]]),99999)-1)</f>
        <v>Vestland</v>
      </c>
      <c r="D121" s="2" t="b">
        <f>LOWER(MID(main[[#This Row],[Region]],2,1))="e"</f>
        <v>1</v>
      </c>
      <c r="E121" s="2" t="s">
        <v>247</v>
      </c>
      <c r="F121" s="2" t="b">
        <f>ISNUMBER(SEARCH("A", main[[#This Row],[Country]]))</f>
        <v>1</v>
      </c>
      <c r="G121" s="2" t="s">
        <v>269</v>
      </c>
      <c r="H121" s="2">
        <v>60.730556</v>
      </c>
      <c r="I121" s="2">
        <v>7.0244439999999999</v>
      </c>
      <c r="J121" s="5">
        <v>50000</v>
      </c>
      <c r="K121" s="10">
        <v>340</v>
      </c>
      <c r="L121" s="8">
        <v>1.5</v>
      </c>
      <c r="M121" s="2" t="s">
        <v>248</v>
      </c>
      <c r="N121" s="2" t="s">
        <v>128</v>
      </c>
      <c r="O121" s="2" t="s">
        <v>249</v>
      </c>
      <c r="P121" s="3">
        <v>43331</v>
      </c>
      <c r="Q121" s="5">
        <f>_xlfn.CEILING.MATH(MONTH(main[[#This Row],[Visit]])/3)</f>
        <v>3</v>
      </c>
      <c r="R121" s="2" t="s">
        <v>25</v>
      </c>
      <c r="S121" s="2" t="s">
        <v>45</v>
      </c>
    </row>
    <row r="122" spans="1:19" ht="28.5" x14ac:dyDescent="0.45">
      <c r="A122" s="2" t="s">
        <v>270</v>
      </c>
      <c r="B122" s="2" t="s">
        <v>271</v>
      </c>
      <c r="C122" s="2" t="str">
        <f>LEFT(main[[#This Row],[Region]], IFERROR(SEARCH(" ", main[[#This Row],[Region]]),99999)-1)</f>
        <v>Stockholm</v>
      </c>
      <c r="D122" s="2" t="b">
        <f>LOWER(MID(main[[#This Row],[Region]],2,1))="e"</f>
        <v>0</v>
      </c>
      <c r="E122" s="2" t="s">
        <v>272</v>
      </c>
      <c r="F122" s="2" t="b">
        <f>ISNUMBER(SEARCH("A", main[[#This Row],[Country]]))</f>
        <v>0</v>
      </c>
      <c r="G122" s="2" t="s">
        <v>21</v>
      </c>
      <c r="H122" s="2">
        <v>59.329301999999998</v>
      </c>
      <c r="I122" s="2">
        <v>18.068580999999998</v>
      </c>
      <c r="J122" s="5">
        <v>25000000</v>
      </c>
      <c r="K122" s="10">
        <v>330</v>
      </c>
      <c r="L122" s="8">
        <v>2.5</v>
      </c>
      <c r="M122" s="2" t="s">
        <v>273</v>
      </c>
      <c r="N122" s="2" t="s">
        <v>128</v>
      </c>
      <c r="O122" s="2" t="s">
        <v>274</v>
      </c>
      <c r="P122" s="3">
        <v>43336</v>
      </c>
      <c r="Q122" s="5">
        <f>_xlfn.CEILING.MATH(MONTH(main[[#This Row],[Visit]])/3)</f>
        <v>3</v>
      </c>
      <c r="R122" s="2" t="s">
        <v>25</v>
      </c>
      <c r="S122" s="2" t="s">
        <v>45</v>
      </c>
    </row>
    <row r="123" spans="1:19" ht="42.75" x14ac:dyDescent="0.45">
      <c r="A123" s="2" t="s">
        <v>275</v>
      </c>
      <c r="B123" s="2" t="s">
        <v>276</v>
      </c>
      <c r="C123" s="2" t="str">
        <f>LEFT(main[[#This Row],[Region]], IFERROR(SEARCH(" ", main[[#This Row],[Region]]),99999)-1)</f>
        <v>Västra</v>
      </c>
      <c r="D123" s="2" t="b">
        <f>LOWER(MID(main[[#This Row],[Region]],2,1))="e"</f>
        <v>0</v>
      </c>
      <c r="E123" s="2" t="s">
        <v>272</v>
      </c>
      <c r="F123" s="2" t="b">
        <f>ISNUMBER(SEARCH("A", main[[#This Row],[Country]]))</f>
        <v>0</v>
      </c>
      <c r="G123" s="2" t="s">
        <v>21</v>
      </c>
      <c r="H123" s="2">
        <v>57.708863000000001</v>
      </c>
      <c r="I123" s="2">
        <v>11.973338999999999</v>
      </c>
      <c r="J123" s="5">
        <v>15000000</v>
      </c>
      <c r="K123" s="10">
        <v>400</v>
      </c>
      <c r="L123" s="8">
        <v>3.3</v>
      </c>
      <c r="M123" s="2" t="s">
        <v>273</v>
      </c>
      <c r="N123" s="2" t="s">
        <v>128</v>
      </c>
      <c r="O123" s="2" t="s">
        <v>274</v>
      </c>
      <c r="P123" s="3">
        <v>43341</v>
      </c>
      <c r="Q123" s="5">
        <f>_xlfn.CEILING.MATH(MONTH(main[[#This Row],[Visit]])/3)</f>
        <v>3</v>
      </c>
      <c r="R123" s="2" t="s">
        <v>36</v>
      </c>
      <c r="S123" s="2" t="s">
        <v>45</v>
      </c>
    </row>
    <row r="124" spans="1:19" ht="28.5" x14ac:dyDescent="0.45">
      <c r="A124" s="2" t="s">
        <v>277</v>
      </c>
      <c r="B124" s="2" t="s">
        <v>278</v>
      </c>
      <c r="C124" s="2" t="str">
        <f>LEFT(main[[#This Row],[Region]], IFERROR(SEARCH(" ", main[[#This Row],[Region]]),99999)-1)</f>
        <v>Skåne</v>
      </c>
      <c r="D124" s="2" t="b">
        <f>LOWER(MID(main[[#This Row],[Region]],2,1))="e"</f>
        <v>0</v>
      </c>
      <c r="E124" s="2" t="s">
        <v>272</v>
      </c>
      <c r="F124" s="2" t="b">
        <f>ISNUMBER(SEARCH("A", main[[#This Row],[Country]]))</f>
        <v>0</v>
      </c>
      <c r="G124" s="2" t="s">
        <v>21</v>
      </c>
      <c r="H124" s="2">
        <v>55.609934000000003</v>
      </c>
      <c r="I124" s="2">
        <v>13.007758000000001</v>
      </c>
      <c r="J124" s="5">
        <v>1000000</v>
      </c>
      <c r="K124" s="10">
        <v>1205</v>
      </c>
      <c r="L124" s="8">
        <v>2</v>
      </c>
      <c r="M124" s="2" t="s">
        <v>273</v>
      </c>
      <c r="N124" s="2" t="s">
        <v>128</v>
      </c>
      <c r="O124" s="2" t="s">
        <v>274</v>
      </c>
      <c r="P124" s="3">
        <v>43346</v>
      </c>
      <c r="Q124" s="5">
        <f>_xlfn.CEILING.MATH(MONTH(main[[#This Row],[Visit]])/3)</f>
        <v>3</v>
      </c>
      <c r="R124" s="2" t="s">
        <v>36</v>
      </c>
      <c r="S124" s="2" t="s">
        <v>45</v>
      </c>
    </row>
    <row r="125" spans="1:19" ht="28.5" x14ac:dyDescent="0.45">
      <c r="A125" s="2" t="s">
        <v>279</v>
      </c>
      <c r="B125" s="2" t="s">
        <v>280</v>
      </c>
      <c r="C125" s="2" t="str">
        <f>LEFT(main[[#This Row],[Region]], IFERROR(SEARCH(" ", main[[#This Row],[Region]]),99999)-1)</f>
        <v>Norrbotten</v>
      </c>
      <c r="D125" s="2" t="b">
        <f>LOWER(MID(main[[#This Row],[Region]],2,1))="e"</f>
        <v>0</v>
      </c>
      <c r="E125" s="2" t="s">
        <v>272</v>
      </c>
      <c r="F125" s="2" t="b">
        <f>ISNUMBER(SEARCH("A", main[[#This Row],[Country]]))</f>
        <v>0</v>
      </c>
      <c r="G125" s="2" t="s">
        <v>9</v>
      </c>
      <c r="H125" s="2">
        <v>67.005471999999997</v>
      </c>
      <c r="I125" s="2">
        <v>20.033294000000001</v>
      </c>
      <c r="J125" s="5">
        <v>500000</v>
      </c>
      <c r="K125" s="10">
        <v>805</v>
      </c>
      <c r="L125" s="8">
        <v>1.5</v>
      </c>
      <c r="M125" s="2" t="s">
        <v>273</v>
      </c>
      <c r="N125" s="2" t="s">
        <v>128</v>
      </c>
      <c r="O125" s="2" t="s">
        <v>274</v>
      </c>
      <c r="P125" s="3">
        <v>43351</v>
      </c>
      <c r="Q125" s="5">
        <f>_xlfn.CEILING.MATH(MONTH(main[[#This Row],[Visit]])/3)</f>
        <v>3</v>
      </c>
      <c r="R125" s="2" t="s">
        <v>25</v>
      </c>
      <c r="S125" s="2" t="s">
        <v>45</v>
      </c>
    </row>
    <row r="126" spans="1:19" ht="42.75" x14ac:dyDescent="0.45">
      <c r="A126" s="2" t="s">
        <v>281</v>
      </c>
      <c r="B126" s="2" t="s">
        <v>276</v>
      </c>
      <c r="C126" s="2" t="str">
        <f>LEFT(main[[#This Row],[Region]], IFERROR(SEARCH(" ", main[[#This Row],[Region]]),99999)-1)</f>
        <v>Västra</v>
      </c>
      <c r="D126" s="2" t="b">
        <f>LOWER(MID(main[[#This Row],[Region]],2,1))="e"</f>
        <v>0</v>
      </c>
      <c r="E126" s="2" t="s">
        <v>272</v>
      </c>
      <c r="F126" s="2" t="b">
        <f>ISNUMBER(SEARCH("A", main[[#This Row],[Country]]))</f>
        <v>0</v>
      </c>
      <c r="G126" s="2" t="s">
        <v>97</v>
      </c>
      <c r="H126" s="2">
        <v>58.026014000000004</v>
      </c>
      <c r="I126" s="2">
        <v>11.464321</v>
      </c>
      <c r="J126" s="5">
        <v>200000</v>
      </c>
      <c r="K126" s="10">
        <v>450</v>
      </c>
      <c r="L126" s="8">
        <v>1.5</v>
      </c>
      <c r="M126" s="2" t="s">
        <v>273</v>
      </c>
      <c r="N126" s="2" t="s">
        <v>128</v>
      </c>
      <c r="O126" s="2" t="s">
        <v>274</v>
      </c>
      <c r="P126" s="3">
        <v>43356</v>
      </c>
      <c r="Q126" s="5">
        <f>_xlfn.CEILING.MATH(MONTH(main[[#This Row],[Visit]])/3)</f>
        <v>3</v>
      </c>
      <c r="R126" s="2" t="s">
        <v>25</v>
      </c>
      <c r="S126" s="2" t="s">
        <v>45</v>
      </c>
    </row>
    <row r="127" spans="1:19" ht="28.5" x14ac:dyDescent="0.45">
      <c r="A127" s="2" t="s">
        <v>282</v>
      </c>
      <c r="B127" s="2" t="s">
        <v>283</v>
      </c>
      <c r="C127" s="2" t="str">
        <f>LEFT(main[[#This Row],[Region]], IFERROR(SEARCH(" ", main[[#This Row],[Region]]),99999)-1)</f>
        <v>Gotland</v>
      </c>
      <c r="D127" s="2" t="b">
        <f>LOWER(MID(main[[#This Row],[Region]],2,1))="e"</f>
        <v>0</v>
      </c>
      <c r="E127" s="2" t="s">
        <v>272</v>
      </c>
      <c r="F127" s="2" t="b">
        <f>ISNUMBER(SEARCH("A", main[[#This Row],[Country]]))</f>
        <v>0</v>
      </c>
      <c r="G127" s="2" t="s">
        <v>21</v>
      </c>
      <c r="H127" s="2">
        <v>57.744674000000003</v>
      </c>
      <c r="I127" s="2">
        <v>18.285443000000001</v>
      </c>
      <c r="J127" s="5">
        <v>200000</v>
      </c>
      <c r="K127" s="10">
        <v>550</v>
      </c>
      <c r="L127" s="8">
        <v>1.2</v>
      </c>
      <c r="M127" s="2" t="s">
        <v>273</v>
      </c>
      <c r="N127" s="2" t="s">
        <v>128</v>
      </c>
      <c r="O127" s="2" t="s">
        <v>274</v>
      </c>
      <c r="P127" s="3">
        <v>43361</v>
      </c>
      <c r="Q127" s="5">
        <f>_xlfn.CEILING.MATH(MONTH(main[[#This Row],[Visit]])/3)</f>
        <v>3</v>
      </c>
      <c r="R127" s="2" t="s">
        <v>25</v>
      </c>
      <c r="S127" s="2" t="s">
        <v>45</v>
      </c>
    </row>
    <row r="128" spans="1:19" ht="28.5" x14ac:dyDescent="0.45">
      <c r="A128" s="2" t="s">
        <v>284</v>
      </c>
      <c r="B128" s="2" t="s">
        <v>285</v>
      </c>
      <c r="C128" s="2" t="str">
        <f>LEFT(main[[#This Row],[Region]], IFERROR(SEARCH(" ", main[[#This Row],[Region]]),99999)-1)</f>
        <v>Uppsala</v>
      </c>
      <c r="D128" s="2" t="b">
        <f>LOWER(MID(main[[#This Row],[Region]],2,1))="e"</f>
        <v>0</v>
      </c>
      <c r="E128" s="2" t="s">
        <v>272</v>
      </c>
      <c r="F128" s="2" t="b">
        <f>ISNUMBER(SEARCH("A", main[[#This Row],[Country]]))</f>
        <v>0</v>
      </c>
      <c r="G128" s="2" t="s">
        <v>21</v>
      </c>
      <c r="H128" s="2">
        <v>59.858134</v>
      </c>
      <c r="I128" s="2">
        <v>17.638943000000001</v>
      </c>
      <c r="J128" s="5">
        <v>150000</v>
      </c>
      <c r="K128" s="10">
        <v>560</v>
      </c>
      <c r="L128" s="8">
        <v>1.1000000000000001</v>
      </c>
      <c r="M128" s="2" t="s">
        <v>273</v>
      </c>
      <c r="N128" s="2" t="s">
        <v>128</v>
      </c>
      <c r="O128" s="2" t="s">
        <v>274</v>
      </c>
      <c r="P128" s="3">
        <v>43366</v>
      </c>
      <c r="Q128" s="5">
        <f>_xlfn.CEILING.MATH(MONTH(main[[#This Row],[Visit]])/3)</f>
        <v>3</v>
      </c>
      <c r="R128" s="2" t="s">
        <v>36</v>
      </c>
      <c r="S128" s="2" t="s">
        <v>45</v>
      </c>
    </row>
    <row r="129" spans="1:19" ht="28.5" x14ac:dyDescent="0.45">
      <c r="A129" s="2" t="s">
        <v>286</v>
      </c>
      <c r="B129" s="2" t="s">
        <v>280</v>
      </c>
      <c r="C129" s="2" t="str">
        <f>LEFT(main[[#This Row],[Region]], IFERROR(SEARCH(" ", main[[#This Row],[Region]]),99999)-1)</f>
        <v>Norrbotten</v>
      </c>
      <c r="D129" s="2" t="b">
        <f>LOWER(MID(main[[#This Row],[Region]],2,1))="e"</f>
        <v>0</v>
      </c>
      <c r="E129" s="2" t="s">
        <v>272</v>
      </c>
      <c r="F129" s="2" t="b">
        <f>ISNUMBER(SEARCH("A", main[[#This Row],[Country]]))</f>
        <v>0</v>
      </c>
      <c r="G129" s="2" t="s">
        <v>21</v>
      </c>
      <c r="H129" s="2">
        <v>67.853244000000004</v>
      </c>
      <c r="I129" s="2">
        <v>20.236394000000001</v>
      </c>
      <c r="J129" s="5">
        <v>100000</v>
      </c>
      <c r="K129" s="10">
        <v>540</v>
      </c>
      <c r="L129" s="8">
        <v>2.1</v>
      </c>
      <c r="M129" s="2" t="s">
        <v>273</v>
      </c>
      <c r="N129" s="2" t="s">
        <v>128</v>
      </c>
      <c r="O129" s="2" t="s">
        <v>274</v>
      </c>
      <c r="P129" s="3">
        <v>43371</v>
      </c>
      <c r="Q129" s="5">
        <f>_xlfn.CEILING.MATH(MONTH(main[[#This Row],[Visit]])/3)</f>
        <v>3</v>
      </c>
      <c r="R129" s="2" t="s">
        <v>25</v>
      </c>
      <c r="S129" s="2" t="s">
        <v>45</v>
      </c>
    </row>
    <row r="130" spans="1:19" ht="28.5" x14ac:dyDescent="0.45">
      <c r="A130" s="2" t="s">
        <v>287</v>
      </c>
      <c r="B130" s="2" t="s">
        <v>280</v>
      </c>
      <c r="C130" s="2" t="str">
        <f>LEFT(main[[#This Row],[Region]], IFERROR(SEARCH(" ", main[[#This Row],[Region]]),99999)-1)</f>
        <v>Norrbotten</v>
      </c>
      <c r="D130" s="2" t="b">
        <f>LOWER(MID(main[[#This Row],[Region]],2,1))="e"</f>
        <v>0</v>
      </c>
      <c r="E130" s="2" t="s">
        <v>272</v>
      </c>
      <c r="F130" s="2" t="b">
        <f>ISNUMBER(SEARCH("A", main[[#This Row],[Country]]))</f>
        <v>0</v>
      </c>
      <c r="G130" s="2" t="s">
        <v>263</v>
      </c>
      <c r="H130" s="2">
        <v>67.517222000000004</v>
      </c>
      <c r="I130" s="2">
        <v>17.522777999999999</v>
      </c>
      <c r="J130" s="5">
        <v>50000</v>
      </c>
      <c r="K130" s="10">
        <v>550</v>
      </c>
      <c r="L130" s="8">
        <v>3.9</v>
      </c>
      <c r="M130" s="2" t="s">
        <v>273</v>
      </c>
      <c r="N130" s="2" t="s">
        <v>128</v>
      </c>
      <c r="O130" s="2" t="s">
        <v>274</v>
      </c>
      <c r="P130" s="3">
        <v>43376</v>
      </c>
      <c r="Q130" s="5">
        <f>_xlfn.CEILING.MATH(MONTH(main[[#This Row],[Visit]])/3)</f>
        <v>4</v>
      </c>
      <c r="R130" s="2" t="s">
        <v>25</v>
      </c>
      <c r="S130" s="2" t="s">
        <v>45</v>
      </c>
    </row>
    <row r="131" spans="1:19" ht="28.5" x14ac:dyDescent="0.45">
      <c r="A131" s="2" t="s">
        <v>288</v>
      </c>
      <c r="B131" s="2" t="s">
        <v>271</v>
      </c>
      <c r="C131" s="2" t="str">
        <f>LEFT(main[[#This Row],[Region]], IFERROR(SEARCH(" ", main[[#This Row],[Region]]),99999)-1)</f>
        <v>Stockholm</v>
      </c>
      <c r="D131" s="2" t="b">
        <f>LOWER(MID(main[[#This Row],[Region]],2,1))="e"</f>
        <v>0</v>
      </c>
      <c r="E131" s="2" t="s">
        <v>272</v>
      </c>
      <c r="F131" s="2" t="b">
        <f>ISNUMBER(SEARCH("A", main[[#This Row],[Country]]))</f>
        <v>0</v>
      </c>
      <c r="G131" s="2" t="s">
        <v>173</v>
      </c>
      <c r="H131" s="2">
        <v>59.329301999999998</v>
      </c>
      <c r="I131" s="2">
        <v>18.068580999999998</v>
      </c>
      <c r="J131" s="5">
        <v>1000000</v>
      </c>
      <c r="K131" s="10">
        <v>540</v>
      </c>
      <c r="L131" s="8">
        <v>2.5</v>
      </c>
      <c r="M131" s="2" t="s">
        <v>273</v>
      </c>
      <c r="N131" s="2" t="s">
        <v>128</v>
      </c>
      <c r="O131" s="2" t="s">
        <v>274</v>
      </c>
      <c r="P131" s="3">
        <v>43381</v>
      </c>
      <c r="Q131" s="5">
        <f>_xlfn.CEILING.MATH(MONTH(main[[#This Row],[Visit]])/3)</f>
        <v>4</v>
      </c>
      <c r="R131" s="2" t="s">
        <v>36</v>
      </c>
      <c r="S131" s="2" t="s">
        <v>45</v>
      </c>
    </row>
    <row r="132" spans="1:19" ht="28.5" x14ac:dyDescent="0.45">
      <c r="A132" s="2" t="s">
        <v>289</v>
      </c>
      <c r="B132" s="2" t="s">
        <v>289</v>
      </c>
      <c r="C132" s="2" t="str">
        <f>LEFT(main[[#This Row],[Region]], IFERROR(SEARCH(" ", main[[#This Row],[Region]]),99999)-1)</f>
        <v>Zurich</v>
      </c>
      <c r="D132" s="2" t="b">
        <f>LOWER(MID(main[[#This Row],[Region]],2,1))="e"</f>
        <v>0</v>
      </c>
      <c r="E132" s="2" t="s">
        <v>290</v>
      </c>
      <c r="F132" s="2" t="b">
        <f>ISNUMBER(SEARCH("A", main[[#This Row],[Country]]))</f>
        <v>1</v>
      </c>
      <c r="G132" s="2" t="s">
        <v>21</v>
      </c>
      <c r="H132" s="2">
        <v>47.376880999999997</v>
      </c>
      <c r="I132" s="2">
        <v>8.5416939999999997</v>
      </c>
      <c r="J132" s="5">
        <v>3000000</v>
      </c>
      <c r="K132" s="10">
        <v>537</v>
      </c>
      <c r="L132" s="8">
        <v>1.1000000000000001</v>
      </c>
      <c r="M132" s="2" t="s">
        <v>291</v>
      </c>
      <c r="N132" s="2" t="s">
        <v>128</v>
      </c>
      <c r="O132" s="2" t="s">
        <v>292</v>
      </c>
      <c r="P132" s="3">
        <v>43386</v>
      </c>
      <c r="Q132" s="5">
        <f>_xlfn.CEILING.MATH(MONTH(main[[#This Row],[Visit]])/3)</f>
        <v>4</v>
      </c>
      <c r="R132" s="2" t="s">
        <v>33</v>
      </c>
      <c r="S132" s="2" t="s">
        <v>45</v>
      </c>
    </row>
    <row r="133" spans="1:19" ht="28.5" x14ac:dyDescent="0.45">
      <c r="A133" s="2" t="s">
        <v>293</v>
      </c>
      <c r="B133" s="2" t="s">
        <v>293</v>
      </c>
      <c r="C133" s="2" t="str">
        <f>LEFT(main[[#This Row],[Region]], IFERROR(SEARCH(" ", main[[#This Row],[Region]]),99999)-1)</f>
        <v>Geneva</v>
      </c>
      <c r="D133" s="2" t="b">
        <f>LOWER(MID(main[[#This Row],[Region]],2,1))="e"</f>
        <v>1</v>
      </c>
      <c r="E133" s="2" t="s">
        <v>290</v>
      </c>
      <c r="F133" s="2" t="b">
        <f>ISNUMBER(SEARCH("A", main[[#This Row],[Country]]))</f>
        <v>1</v>
      </c>
      <c r="G133" s="2" t="s">
        <v>21</v>
      </c>
      <c r="H133" s="2">
        <v>46.204391000000001</v>
      </c>
      <c r="I133" s="2">
        <v>6.1474349999999998</v>
      </c>
      <c r="J133" s="5">
        <v>2000000</v>
      </c>
      <c r="K133" s="10">
        <v>650</v>
      </c>
      <c r="L133" s="8">
        <v>1</v>
      </c>
      <c r="M133" s="2" t="s">
        <v>291</v>
      </c>
      <c r="N133" s="2" t="s">
        <v>128</v>
      </c>
      <c r="O133" s="2" t="s">
        <v>294</v>
      </c>
      <c r="P133" s="3">
        <v>43391</v>
      </c>
      <c r="Q133" s="5">
        <f>_xlfn.CEILING.MATH(MONTH(main[[#This Row],[Visit]])/3)</f>
        <v>4</v>
      </c>
      <c r="R133" s="2" t="s">
        <v>33</v>
      </c>
      <c r="S133" s="2" t="s">
        <v>45</v>
      </c>
    </row>
    <row r="134" spans="1:19" ht="28.5" x14ac:dyDescent="0.45">
      <c r="A134" s="2" t="s">
        <v>295</v>
      </c>
      <c r="B134" s="2" t="s">
        <v>296</v>
      </c>
      <c r="C134" s="2" t="str">
        <f>LEFT(main[[#This Row],[Region]], IFERROR(SEARCH(" ", main[[#This Row],[Region]]),99999)-1)</f>
        <v>Central</v>
      </c>
      <c r="D134" s="2" t="b">
        <f>LOWER(MID(main[[#This Row],[Region]],2,1))="e"</f>
        <v>1</v>
      </c>
      <c r="E134" s="2" t="s">
        <v>290</v>
      </c>
      <c r="F134" s="2" t="b">
        <f>ISNUMBER(SEARCH("A", main[[#This Row],[Country]]))</f>
        <v>1</v>
      </c>
      <c r="G134" s="2" t="s">
        <v>21</v>
      </c>
      <c r="H134" s="2">
        <v>47.051389</v>
      </c>
      <c r="I134" s="2">
        <v>8.3069439999999997</v>
      </c>
      <c r="J134" s="5">
        <v>15000000</v>
      </c>
      <c r="K134" s="10">
        <v>890</v>
      </c>
      <c r="L134" s="8">
        <v>2</v>
      </c>
      <c r="M134" s="2" t="s">
        <v>291</v>
      </c>
      <c r="N134" s="2" t="s">
        <v>23</v>
      </c>
      <c r="O134" s="2" t="s">
        <v>297</v>
      </c>
      <c r="P134" s="3">
        <v>43396</v>
      </c>
      <c r="Q134" s="5">
        <f>_xlfn.CEILING.MATH(MONTH(main[[#This Row],[Visit]])/3)</f>
        <v>4</v>
      </c>
      <c r="R134" s="2" t="s">
        <v>25</v>
      </c>
      <c r="S134" s="2" t="s">
        <v>45</v>
      </c>
    </row>
    <row r="135" spans="1:19" ht="28.5" x14ac:dyDescent="0.45">
      <c r="A135" s="2" t="s">
        <v>298</v>
      </c>
      <c r="B135" s="2" t="s">
        <v>299</v>
      </c>
      <c r="C135" s="2" t="str">
        <f>LEFT(main[[#This Row],[Region]], IFERROR(SEARCH(" ", main[[#This Row],[Region]]),99999)-1)</f>
        <v>Bern</v>
      </c>
      <c r="D135" s="2" t="b">
        <f>LOWER(MID(main[[#This Row],[Region]],2,1))="e"</f>
        <v>1</v>
      </c>
      <c r="E135" s="2" t="s">
        <v>290</v>
      </c>
      <c r="F135" s="2" t="b">
        <f>ISNUMBER(SEARCH("A", main[[#This Row],[Country]]))</f>
        <v>1</v>
      </c>
      <c r="G135" s="2" t="s">
        <v>97</v>
      </c>
      <c r="H135" s="2">
        <v>46.680278000000001</v>
      </c>
      <c r="I135" s="2">
        <v>7.8558329999999996</v>
      </c>
      <c r="J135" s="5">
        <v>1000000</v>
      </c>
      <c r="K135" s="10">
        <v>670</v>
      </c>
      <c r="L135" s="8">
        <v>0.8</v>
      </c>
      <c r="M135" s="2" t="s">
        <v>291</v>
      </c>
      <c r="N135" s="2" t="s">
        <v>128</v>
      </c>
      <c r="O135" s="2" t="s">
        <v>297</v>
      </c>
      <c r="P135" s="3">
        <v>43401</v>
      </c>
      <c r="Q135" s="5">
        <f>_xlfn.CEILING.MATH(MONTH(main[[#This Row],[Visit]])/3)</f>
        <v>4</v>
      </c>
      <c r="R135" s="2" t="s">
        <v>25</v>
      </c>
      <c r="S135" s="2" t="s">
        <v>45</v>
      </c>
    </row>
    <row r="136" spans="1:19" ht="28.5" x14ac:dyDescent="0.45">
      <c r="A136" s="2" t="s">
        <v>300</v>
      </c>
      <c r="B136" s="2" t="s">
        <v>301</v>
      </c>
      <c r="C136" s="2" t="str">
        <f>LEFT(main[[#This Row],[Region]], IFERROR(SEARCH(" ", main[[#This Row],[Region]]),99999)-1)</f>
        <v>Valais</v>
      </c>
      <c r="D136" s="2" t="b">
        <f>LOWER(MID(main[[#This Row],[Region]],2,1))="e"</f>
        <v>0</v>
      </c>
      <c r="E136" s="2" t="s">
        <v>290</v>
      </c>
      <c r="F136" s="2" t="b">
        <f>ISNUMBER(SEARCH("A", main[[#This Row],[Country]]))</f>
        <v>1</v>
      </c>
      <c r="G136" s="2" t="s">
        <v>97</v>
      </c>
      <c r="H136" s="2">
        <v>46.051389</v>
      </c>
      <c r="I136" s="2">
        <v>7.7024999999999997</v>
      </c>
      <c r="J136" s="5">
        <v>500000</v>
      </c>
      <c r="K136" s="10">
        <v>650</v>
      </c>
      <c r="L136" s="8">
        <v>0.6</v>
      </c>
      <c r="M136" s="2" t="s">
        <v>291</v>
      </c>
      <c r="N136" s="2" t="s">
        <v>23</v>
      </c>
      <c r="O136" s="2" t="s">
        <v>297</v>
      </c>
      <c r="P136" s="3">
        <v>43406</v>
      </c>
      <c r="Q136" s="5">
        <f>_xlfn.CEILING.MATH(MONTH(main[[#This Row],[Visit]])/3)</f>
        <v>4</v>
      </c>
      <c r="R136" s="2" t="s">
        <v>33</v>
      </c>
      <c r="S136" s="2" t="s">
        <v>45</v>
      </c>
    </row>
    <row r="137" spans="1:19" ht="28.5" x14ac:dyDescent="0.45">
      <c r="A137" s="2" t="s">
        <v>302</v>
      </c>
      <c r="B137" s="2" t="s">
        <v>299</v>
      </c>
      <c r="C137" s="2" t="str">
        <f>LEFT(main[[#This Row],[Region]], IFERROR(SEARCH(" ", main[[#This Row],[Region]]),99999)-1)</f>
        <v>Bern</v>
      </c>
      <c r="D137" s="2" t="b">
        <f>LOWER(MID(main[[#This Row],[Region]],2,1))="e"</f>
        <v>1</v>
      </c>
      <c r="E137" s="2" t="s">
        <v>290</v>
      </c>
      <c r="F137" s="2" t="b">
        <f>ISNUMBER(SEARCH("A", main[[#This Row],[Country]]))</f>
        <v>1</v>
      </c>
      <c r="G137" s="2" t="s">
        <v>303</v>
      </c>
      <c r="H137" s="2">
        <v>46.538055999999997</v>
      </c>
      <c r="I137" s="2">
        <v>7.9869440000000003</v>
      </c>
      <c r="J137" s="5">
        <v>350000</v>
      </c>
      <c r="K137" s="10">
        <v>440</v>
      </c>
      <c r="L137" s="8">
        <v>0.5</v>
      </c>
      <c r="M137" s="2" t="s">
        <v>291</v>
      </c>
      <c r="N137" s="2" t="s">
        <v>128</v>
      </c>
      <c r="O137" s="2" t="s">
        <v>297</v>
      </c>
      <c r="P137" s="3">
        <v>43411</v>
      </c>
      <c r="Q137" s="5">
        <f>_xlfn.CEILING.MATH(MONTH(main[[#This Row],[Visit]])/3)</f>
        <v>4</v>
      </c>
      <c r="R137" s="2" t="s">
        <v>33</v>
      </c>
      <c r="S137" s="2" t="s">
        <v>45</v>
      </c>
    </row>
    <row r="138" spans="1:19" ht="28.5" x14ac:dyDescent="0.45">
      <c r="A138" s="2" t="s">
        <v>304</v>
      </c>
      <c r="B138" s="2" t="s">
        <v>305</v>
      </c>
      <c r="C138" s="2" t="str">
        <f>LEFT(main[[#This Row],[Region]], IFERROR(SEARCH(" ", main[[#This Row],[Region]]),99999)-1)</f>
        <v>Schaffhausen</v>
      </c>
      <c r="D138" s="2" t="b">
        <f>LOWER(MID(main[[#This Row],[Region]],2,1))="e"</f>
        <v>0</v>
      </c>
      <c r="E138" s="2" t="s">
        <v>290</v>
      </c>
      <c r="F138" s="2" t="b">
        <f>ISNUMBER(SEARCH("A", main[[#This Row],[Country]]))</f>
        <v>1</v>
      </c>
      <c r="G138" s="2" t="s">
        <v>306</v>
      </c>
      <c r="H138" s="2">
        <v>47.567777999999997</v>
      </c>
      <c r="I138" s="2">
        <v>8.6755560000000003</v>
      </c>
      <c r="J138" s="5">
        <v>1000000</v>
      </c>
      <c r="K138" s="10">
        <v>540</v>
      </c>
      <c r="L138" s="8">
        <v>1</v>
      </c>
      <c r="M138" s="2" t="s">
        <v>291</v>
      </c>
      <c r="N138" s="2" t="s">
        <v>128</v>
      </c>
      <c r="O138" s="2" t="s">
        <v>297</v>
      </c>
      <c r="P138" s="3">
        <v>43416</v>
      </c>
      <c r="Q138" s="5">
        <f>_xlfn.CEILING.MATH(MONTH(main[[#This Row],[Visit]])/3)</f>
        <v>4</v>
      </c>
      <c r="R138" s="2" t="s">
        <v>36</v>
      </c>
      <c r="S138" s="2" t="s">
        <v>45</v>
      </c>
    </row>
    <row r="139" spans="1:19" ht="28.5" x14ac:dyDescent="0.45">
      <c r="A139" s="2" t="s">
        <v>307</v>
      </c>
      <c r="B139" s="2" t="s">
        <v>308</v>
      </c>
      <c r="C139" s="2" t="str">
        <f>LEFT(main[[#This Row],[Region]], IFERROR(SEARCH(" ", main[[#This Row],[Region]]),99999)-1)</f>
        <v>Grisons</v>
      </c>
      <c r="D139" s="2" t="b">
        <f>LOWER(MID(main[[#This Row],[Region]],2,1))="e"</f>
        <v>0</v>
      </c>
      <c r="E139" s="2" t="s">
        <v>290</v>
      </c>
      <c r="F139" s="2" t="b">
        <f>ISNUMBER(SEARCH("A", main[[#This Row],[Country]]))</f>
        <v>1</v>
      </c>
      <c r="G139" s="2" t="s">
        <v>263</v>
      </c>
      <c r="H139" s="2">
        <v>46.576667</v>
      </c>
      <c r="I139" s="2">
        <v>10.014722000000001</v>
      </c>
      <c r="J139" s="5">
        <v>100000</v>
      </c>
      <c r="K139" s="10">
        <v>480</v>
      </c>
      <c r="L139" s="8">
        <v>0.7</v>
      </c>
      <c r="M139" s="2" t="s">
        <v>291</v>
      </c>
      <c r="N139" s="2" t="s">
        <v>128</v>
      </c>
      <c r="O139" s="2" t="s">
        <v>297</v>
      </c>
      <c r="P139" s="3">
        <v>43421</v>
      </c>
      <c r="Q139" s="5">
        <f>_xlfn.CEILING.MATH(MONTH(main[[#This Row],[Visit]])/3)</f>
        <v>4</v>
      </c>
      <c r="R139" s="2" t="s">
        <v>25</v>
      </c>
      <c r="S139" s="2" t="s">
        <v>45</v>
      </c>
    </row>
    <row r="140" spans="1:19" ht="28.5" x14ac:dyDescent="0.45">
      <c r="A140" s="2" t="s">
        <v>309</v>
      </c>
      <c r="B140" s="2" t="s">
        <v>310</v>
      </c>
      <c r="C140" s="2" t="str">
        <f>LEFT(main[[#This Row],[Region]], IFERROR(SEARCH(" ", main[[#This Row],[Region]]),99999)-1)</f>
        <v>Fribourg</v>
      </c>
      <c r="D140" s="2" t="b">
        <f>LOWER(MID(main[[#This Row],[Region]],2,1))="e"</f>
        <v>0</v>
      </c>
      <c r="E140" s="2" t="s">
        <v>290</v>
      </c>
      <c r="F140" s="2" t="b">
        <f>ISNUMBER(SEARCH("A", main[[#This Row],[Country]]))</f>
        <v>1</v>
      </c>
      <c r="G140" s="2" t="s">
        <v>97</v>
      </c>
      <c r="H140" s="2">
        <v>46.522221999999999</v>
      </c>
      <c r="I140" s="2">
        <v>7.0347220000000004</v>
      </c>
      <c r="J140" s="5">
        <v>50000</v>
      </c>
      <c r="K140" s="10">
        <v>470</v>
      </c>
      <c r="L140" s="8">
        <v>0.6</v>
      </c>
      <c r="M140" s="2" t="s">
        <v>291</v>
      </c>
      <c r="N140" s="2" t="s">
        <v>23</v>
      </c>
      <c r="O140" s="2" t="s">
        <v>294</v>
      </c>
      <c r="P140" s="3">
        <v>43426</v>
      </c>
      <c r="Q140" s="5">
        <f>_xlfn.CEILING.MATH(MONTH(main[[#This Row],[Visit]])/3)</f>
        <v>4</v>
      </c>
      <c r="R140" s="2" t="s">
        <v>25</v>
      </c>
      <c r="S140" s="2" t="s">
        <v>45</v>
      </c>
    </row>
    <row r="141" spans="1:19" ht="28.5" x14ac:dyDescent="0.45">
      <c r="A141" s="2" t="s">
        <v>311</v>
      </c>
      <c r="B141" s="2" t="s">
        <v>312</v>
      </c>
      <c r="C141" s="2" t="str">
        <f>LEFT(main[[#This Row],[Region]], IFERROR(SEARCH(" ", main[[#This Row],[Region]]),99999)-1)</f>
        <v>Vaud</v>
      </c>
      <c r="D141" s="2" t="b">
        <f>LOWER(MID(main[[#This Row],[Region]],2,1))="e"</f>
        <v>0</v>
      </c>
      <c r="E141" s="2" t="s">
        <v>290</v>
      </c>
      <c r="F141" s="2" t="b">
        <f>ISNUMBER(SEARCH("A", main[[#This Row],[Country]]))</f>
        <v>1</v>
      </c>
      <c r="G141" s="2" t="s">
        <v>97</v>
      </c>
      <c r="H141" s="2">
        <v>46.520277999999998</v>
      </c>
      <c r="I141" s="2">
        <v>6.9236110000000002</v>
      </c>
      <c r="J141" s="5">
        <v>100000</v>
      </c>
      <c r="K141" s="10">
        <v>500</v>
      </c>
      <c r="L141" s="8">
        <v>0.5</v>
      </c>
      <c r="M141" s="2" t="s">
        <v>291</v>
      </c>
      <c r="N141" s="2" t="s">
        <v>128</v>
      </c>
      <c r="O141" s="2" t="s">
        <v>294</v>
      </c>
      <c r="P141" s="3">
        <v>43431</v>
      </c>
      <c r="Q141" s="5">
        <f>_xlfn.CEILING.MATH(MONTH(main[[#This Row],[Visit]])/3)</f>
        <v>4</v>
      </c>
      <c r="R141" s="2" t="s">
        <v>25</v>
      </c>
      <c r="S141" s="2" t="s">
        <v>45</v>
      </c>
    </row>
    <row r="142" spans="1:19" ht="85.5" x14ac:dyDescent="0.45">
      <c r="A142" s="2" t="s">
        <v>313</v>
      </c>
      <c r="B142" s="2" t="s">
        <v>313</v>
      </c>
      <c r="C142" s="2" t="str">
        <f>LEFT(main[[#This Row],[Region]], IFERROR(SEARCH(" ", main[[#This Row],[Region]]),99999)-1)</f>
        <v>Istanbul</v>
      </c>
      <c r="D142" s="2" t="b">
        <f>LOWER(MID(main[[#This Row],[Region]],2,1))="e"</f>
        <v>0</v>
      </c>
      <c r="E142" s="2" t="s">
        <v>314</v>
      </c>
      <c r="F142" s="2" t="b">
        <f>ISNUMBER(SEARCH("A", main[[#This Row],[Country]]))</f>
        <v>0</v>
      </c>
      <c r="G142" s="2" t="s">
        <v>21</v>
      </c>
      <c r="H142" s="2">
        <v>41.008237999999999</v>
      </c>
      <c r="I142" s="2">
        <v>28.978359000000001</v>
      </c>
      <c r="J142" s="5">
        <v>15000000</v>
      </c>
      <c r="K142" s="10">
        <v>600</v>
      </c>
      <c r="L142" s="8">
        <v>0.6</v>
      </c>
      <c r="M142" s="2" t="s">
        <v>315</v>
      </c>
      <c r="N142" s="2" t="s">
        <v>316</v>
      </c>
      <c r="O142" s="2" t="s">
        <v>317</v>
      </c>
      <c r="P142" s="3">
        <v>43436</v>
      </c>
      <c r="Q142" s="5">
        <f>_xlfn.CEILING.MATH(MONTH(main[[#This Row],[Visit]])/3)</f>
        <v>4</v>
      </c>
      <c r="R142" s="2" t="s">
        <v>25</v>
      </c>
      <c r="S142" s="2" t="s">
        <v>37</v>
      </c>
    </row>
    <row r="143" spans="1:19" ht="28.5" x14ac:dyDescent="0.45">
      <c r="A143" s="2" t="s">
        <v>318</v>
      </c>
      <c r="B143" s="2" t="s">
        <v>318</v>
      </c>
      <c r="C143" s="2" t="str">
        <f>LEFT(main[[#This Row],[Region]], IFERROR(SEARCH(" ", main[[#This Row],[Region]]),99999)-1)</f>
        <v>Antalya</v>
      </c>
      <c r="D143" s="2" t="b">
        <f>LOWER(MID(main[[#This Row],[Region]],2,1))="e"</f>
        <v>0</v>
      </c>
      <c r="E143" s="2" t="s">
        <v>314</v>
      </c>
      <c r="F143" s="2" t="b">
        <f>ISNUMBER(SEARCH("A", main[[#This Row],[Country]]))</f>
        <v>0</v>
      </c>
      <c r="G143" s="2" t="s">
        <v>21</v>
      </c>
      <c r="H143" s="2">
        <v>36.522511999999999</v>
      </c>
      <c r="I143" s="2">
        <v>30.703761</v>
      </c>
      <c r="J143" s="5">
        <v>10000000</v>
      </c>
      <c r="K143" s="10">
        <v>580</v>
      </c>
      <c r="L143" s="8">
        <v>1</v>
      </c>
      <c r="M143" s="2" t="s">
        <v>315</v>
      </c>
      <c r="N143" s="2" t="s">
        <v>316</v>
      </c>
      <c r="O143" s="2" t="s">
        <v>317</v>
      </c>
      <c r="P143" s="3">
        <v>43441</v>
      </c>
      <c r="Q143" s="5">
        <f>_xlfn.CEILING.MATH(MONTH(main[[#This Row],[Visit]])/3)</f>
        <v>4</v>
      </c>
      <c r="R143" s="2" t="s">
        <v>25</v>
      </c>
      <c r="S143" s="2" t="s">
        <v>45</v>
      </c>
    </row>
    <row r="144" spans="1:19" ht="28.5" x14ac:dyDescent="0.45">
      <c r="A144" s="2" t="s">
        <v>319</v>
      </c>
      <c r="B144" s="2" t="s">
        <v>320</v>
      </c>
      <c r="C144" s="2" t="str">
        <f>LEFT(main[[#This Row],[Region]], IFERROR(SEARCH(" ", main[[#This Row],[Region]]),99999)-1)</f>
        <v>Central</v>
      </c>
      <c r="D144" s="2" t="b">
        <f>LOWER(MID(main[[#This Row],[Region]],2,1))="e"</f>
        <v>1</v>
      </c>
      <c r="E144" s="2" t="s">
        <v>314</v>
      </c>
      <c r="F144" s="2" t="b">
        <f>ISNUMBER(SEARCH("A", main[[#This Row],[Country]]))</f>
        <v>0</v>
      </c>
      <c r="G144" s="2" t="s">
        <v>9</v>
      </c>
      <c r="H144" s="2">
        <v>38.711844999999997</v>
      </c>
      <c r="I144" s="2">
        <v>35.156844999999997</v>
      </c>
      <c r="J144" s="5">
        <v>2000000</v>
      </c>
      <c r="K144" s="10">
        <v>1350</v>
      </c>
      <c r="L144" s="8">
        <v>1</v>
      </c>
      <c r="M144" s="2" t="s">
        <v>315</v>
      </c>
      <c r="N144" s="2" t="s">
        <v>316</v>
      </c>
      <c r="O144" s="2" t="s">
        <v>317</v>
      </c>
      <c r="P144" s="3">
        <v>43446</v>
      </c>
      <c r="Q144" s="5">
        <f>_xlfn.CEILING.MATH(MONTH(main[[#This Row],[Visit]])/3)</f>
        <v>4</v>
      </c>
      <c r="R144" s="2" t="s">
        <v>25</v>
      </c>
      <c r="S144" s="2" t="s">
        <v>45</v>
      </c>
    </row>
    <row r="145" spans="1:19" ht="28.5" x14ac:dyDescent="0.45">
      <c r="A145" s="2" t="s">
        <v>321</v>
      </c>
      <c r="B145" s="2" t="s">
        <v>322</v>
      </c>
      <c r="C145" s="2" t="str">
        <f>LEFT(main[[#This Row],[Region]], IFERROR(SEARCH(" ", main[[#This Row],[Region]]),99999)-1)</f>
        <v>Aegean</v>
      </c>
      <c r="D145" s="2" t="b">
        <f>LOWER(MID(main[[#This Row],[Region]],2,1))="e"</f>
        <v>1</v>
      </c>
      <c r="E145" s="2" t="s">
        <v>314</v>
      </c>
      <c r="F145" s="2" t="b">
        <f>ISNUMBER(SEARCH("A", main[[#This Row],[Country]]))</f>
        <v>0</v>
      </c>
      <c r="G145" s="2" t="s">
        <v>228</v>
      </c>
      <c r="H145" s="2">
        <v>37.742778000000001</v>
      </c>
      <c r="I145" s="2">
        <v>27.391667000000002</v>
      </c>
      <c r="J145" s="5">
        <v>15000000</v>
      </c>
      <c r="K145" s="10">
        <v>250</v>
      </c>
      <c r="L145" s="8">
        <v>1</v>
      </c>
      <c r="M145" s="2" t="s">
        <v>315</v>
      </c>
      <c r="N145" s="2" t="s">
        <v>316</v>
      </c>
      <c r="O145" s="2" t="s">
        <v>317</v>
      </c>
      <c r="P145" s="3">
        <v>43451</v>
      </c>
      <c r="Q145" s="5">
        <f>_xlfn.CEILING.MATH(MONTH(main[[#This Row],[Visit]])/3)</f>
        <v>4</v>
      </c>
      <c r="R145" s="2" t="s">
        <v>36</v>
      </c>
      <c r="S145" s="2" t="s">
        <v>45</v>
      </c>
    </row>
    <row r="146" spans="1:19" ht="28.5" x14ac:dyDescent="0.45">
      <c r="A146" s="2" t="s">
        <v>323</v>
      </c>
      <c r="B146" s="2" t="s">
        <v>322</v>
      </c>
      <c r="C146" s="2" t="str">
        <f>LEFT(main[[#This Row],[Region]], IFERROR(SEARCH(" ", main[[#This Row],[Region]]),99999)-1)</f>
        <v>Aegean</v>
      </c>
      <c r="D146" s="2" t="b">
        <f>LOWER(MID(main[[#This Row],[Region]],2,1))="e"</f>
        <v>1</v>
      </c>
      <c r="E146" s="2" t="s">
        <v>314</v>
      </c>
      <c r="F146" s="2" t="b">
        <f>ISNUMBER(SEARCH("A", main[[#This Row],[Country]]))</f>
        <v>0</v>
      </c>
      <c r="G146" s="2" t="s">
        <v>324</v>
      </c>
      <c r="H146" s="2">
        <v>37.779722</v>
      </c>
      <c r="I146" s="2">
        <v>29.0825</v>
      </c>
      <c r="J146" s="5">
        <v>1000000</v>
      </c>
      <c r="K146" s="10">
        <v>270</v>
      </c>
      <c r="L146" s="8">
        <v>3.8</v>
      </c>
      <c r="M146" s="2" t="s">
        <v>315</v>
      </c>
      <c r="N146" s="2" t="s">
        <v>316</v>
      </c>
      <c r="O146" s="2" t="s">
        <v>317</v>
      </c>
      <c r="P146" s="3">
        <v>43456</v>
      </c>
      <c r="Q146" s="5">
        <f>_xlfn.CEILING.MATH(MONTH(main[[#This Row],[Visit]])/3)</f>
        <v>4</v>
      </c>
      <c r="R146" s="2" t="s">
        <v>36</v>
      </c>
      <c r="S146" s="2" t="s">
        <v>45</v>
      </c>
    </row>
    <row r="147" spans="1:19" ht="28.5" x14ac:dyDescent="0.45">
      <c r="A147" s="2" t="s">
        <v>325</v>
      </c>
      <c r="B147" s="2" t="s">
        <v>322</v>
      </c>
      <c r="C147" s="2" t="str">
        <f>LEFT(main[[#This Row],[Region]], IFERROR(SEARCH(" ", main[[#This Row],[Region]]),99999)-1)</f>
        <v>Aegean</v>
      </c>
      <c r="D147" s="2" t="b">
        <f>LOWER(MID(main[[#This Row],[Region]],2,1))="e"</f>
        <v>1</v>
      </c>
      <c r="E147" s="2" t="s">
        <v>314</v>
      </c>
      <c r="F147" s="2" t="b">
        <f>ISNUMBER(SEARCH("A", main[[#This Row],[Country]]))</f>
        <v>0</v>
      </c>
      <c r="G147" s="2" t="s">
        <v>97</v>
      </c>
      <c r="H147" s="2">
        <v>37.134596000000002</v>
      </c>
      <c r="I147" s="2">
        <v>27.384188000000002</v>
      </c>
      <c r="J147" s="5">
        <v>1000000</v>
      </c>
      <c r="K147" s="10">
        <v>315</v>
      </c>
      <c r="L147" s="8">
        <v>2.9</v>
      </c>
      <c r="M147" s="2" t="s">
        <v>315</v>
      </c>
      <c r="N147" s="2" t="s">
        <v>316</v>
      </c>
      <c r="O147" s="2" t="s">
        <v>317</v>
      </c>
      <c r="P147" s="3">
        <v>43461</v>
      </c>
      <c r="Q147" s="5">
        <f>_xlfn.CEILING.MATH(MONTH(main[[#This Row],[Visit]])/3)</f>
        <v>4</v>
      </c>
      <c r="R147" s="2" t="s">
        <v>25</v>
      </c>
      <c r="S147" s="2" t="s">
        <v>45</v>
      </c>
    </row>
    <row r="148" spans="1:19" ht="28.5" x14ac:dyDescent="0.45">
      <c r="A148" s="2" t="s">
        <v>326</v>
      </c>
      <c r="B148" s="2" t="s">
        <v>322</v>
      </c>
      <c r="C148" s="2" t="str">
        <f>LEFT(main[[#This Row],[Region]], IFERROR(SEARCH(" ", main[[#This Row],[Region]]),99999)-1)</f>
        <v>Aegean</v>
      </c>
      <c r="D148" s="2" t="b">
        <f>LOWER(MID(main[[#This Row],[Region]],2,1))="e"</f>
        <v>1</v>
      </c>
      <c r="E148" s="2" t="s">
        <v>314</v>
      </c>
      <c r="F148" s="2" t="b">
        <f>ISNUMBER(SEARCH("A", main[[#This Row],[Country]]))</f>
        <v>0</v>
      </c>
      <c r="G148" s="2" t="s">
        <v>97</v>
      </c>
      <c r="H148" s="2">
        <v>36.686943999999997</v>
      </c>
      <c r="I148" s="2">
        <v>28.9575</v>
      </c>
      <c r="J148" s="5">
        <v>500000</v>
      </c>
      <c r="K148" s="10">
        <v>330</v>
      </c>
      <c r="L148" s="8">
        <v>1.2</v>
      </c>
      <c r="M148" s="2" t="s">
        <v>315</v>
      </c>
      <c r="N148" s="2" t="s">
        <v>316</v>
      </c>
      <c r="O148" s="2" t="s">
        <v>317</v>
      </c>
      <c r="P148" s="3">
        <v>43466</v>
      </c>
      <c r="Q148" s="5">
        <f>_xlfn.CEILING.MATH(MONTH(main[[#This Row],[Visit]])/3)</f>
        <v>1</v>
      </c>
      <c r="R148" s="2" t="s">
        <v>25</v>
      </c>
      <c r="S148" s="2" t="s">
        <v>45</v>
      </c>
    </row>
    <row r="149" spans="1:19" ht="28.5" x14ac:dyDescent="0.45">
      <c r="A149" s="2" t="s">
        <v>327</v>
      </c>
      <c r="B149" s="2" t="s">
        <v>313</v>
      </c>
      <c r="C149" s="2" t="str">
        <f>LEFT(main[[#This Row],[Region]], IFERROR(SEARCH(" ", main[[#This Row],[Region]]),99999)-1)</f>
        <v>Istanbul</v>
      </c>
      <c r="D149" s="2" t="b">
        <f>LOWER(MID(main[[#This Row],[Region]],2,1))="e"</f>
        <v>0</v>
      </c>
      <c r="E149" s="2" t="s">
        <v>314</v>
      </c>
      <c r="F149" s="2" t="b">
        <f>ISNUMBER(SEARCH("A", main[[#This Row],[Country]]))</f>
        <v>0</v>
      </c>
      <c r="G149" s="2" t="s">
        <v>328</v>
      </c>
      <c r="H149" s="2">
        <v>41.008237999999999</v>
      </c>
      <c r="I149" s="2">
        <v>28.978359000000001</v>
      </c>
      <c r="J149" s="5">
        <v>10000000</v>
      </c>
      <c r="K149" s="10">
        <v>340</v>
      </c>
      <c r="L149" s="8">
        <v>1.4</v>
      </c>
      <c r="M149" s="2" t="s">
        <v>315</v>
      </c>
      <c r="N149" s="2" t="s">
        <v>316</v>
      </c>
      <c r="O149" s="2" t="s">
        <v>317</v>
      </c>
      <c r="P149" s="3">
        <v>43471</v>
      </c>
      <c r="Q149" s="5">
        <f>_xlfn.CEILING.MATH(MONTH(main[[#This Row],[Visit]])/3)</f>
        <v>1</v>
      </c>
      <c r="R149" s="2" t="s">
        <v>25</v>
      </c>
      <c r="S149" s="2" t="s">
        <v>45</v>
      </c>
    </row>
    <row r="150" spans="1:19" ht="28.5" x14ac:dyDescent="0.45">
      <c r="A150" s="2" t="s">
        <v>329</v>
      </c>
      <c r="B150" s="2" t="s">
        <v>313</v>
      </c>
      <c r="C150" s="2" t="str">
        <f>LEFT(main[[#This Row],[Region]], IFERROR(SEARCH(" ", main[[#This Row],[Region]]),99999)-1)</f>
        <v>Istanbul</v>
      </c>
      <c r="D150" s="2" t="b">
        <f>LOWER(MID(main[[#This Row],[Region]],2,1))="e"</f>
        <v>0</v>
      </c>
      <c r="E150" s="2" t="s">
        <v>314</v>
      </c>
      <c r="F150" s="2" t="b">
        <f>ISNUMBER(SEARCH("A", main[[#This Row],[Country]]))</f>
        <v>0</v>
      </c>
      <c r="G150" s="2" t="s">
        <v>330</v>
      </c>
      <c r="H150" s="2">
        <v>41.008237999999999</v>
      </c>
      <c r="I150" s="2">
        <v>28.978359000000001</v>
      </c>
      <c r="J150" s="5">
        <v>5000000</v>
      </c>
      <c r="K150" s="10">
        <v>350</v>
      </c>
      <c r="L150" s="8">
        <v>1.5</v>
      </c>
      <c r="M150" s="2" t="s">
        <v>315</v>
      </c>
      <c r="N150" s="2" t="s">
        <v>316</v>
      </c>
      <c r="O150" s="2" t="s">
        <v>317</v>
      </c>
      <c r="P150" s="3">
        <v>43476</v>
      </c>
      <c r="Q150" s="5">
        <f>_xlfn.CEILING.MATH(MONTH(main[[#This Row],[Visit]])/3)</f>
        <v>1</v>
      </c>
      <c r="R150" s="2" t="s">
        <v>25</v>
      </c>
      <c r="S150" s="2" t="s">
        <v>45</v>
      </c>
    </row>
    <row r="151" spans="1:19" ht="28.5" x14ac:dyDescent="0.45">
      <c r="A151" s="2" t="s">
        <v>331</v>
      </c>
      <c r="B151" s="2" t="s">
        <v>313</v>
      </c>
      <c r="C151" s="2" t="str">
        <f>LEFT(main[[#This Row],[Region]], IFERROR(SEARCH(" ", main[[#This Row],[Region]]),99999)-1)</f>
        <v>Istanbul</v>
      </c>
      <c r="D151" s="2" t="b">
        <f>LOWER(MID(main[[#This Row],[Region]],2,1))="e"</f>
        <v>0</v>
      </c>
      <c r="E151" s="2" t="s">
        <v>314</v>
      </c>
      <c r="F151" s="2" t="b">
        <f>ISNUMBER(SEARCH("A", main[[#This Row],[Country]]))</f>
        <v>0</v>
      </c>
      <c r="G151" s="2" t="s">
        <v>332</v>
      </c>
      <c r="H151" s="2">
        <v>41.008237999999999</v>
      </c>
      <c r="I151" s="2">
        <v>28.978359000000001</v>
      </c>
      <c r="J151" s="5">
        <v>2000000</v>
      </c>
      <c r="K151" s="10">
        <v>1600</v>
      </c>
      <c r="L151" s="8">
        <v>1.6</v>
      </c>
      <c r="M151" s="2" t="s">
        <v>315</v>
      </c>
      <c r="N151" s="2" t="s">
        <v>316</v>
      </c>
      <c r="O151" s="2" t="s">
        <v>317</v>
      </c>
      <c r="P151" s="3">
        <v>43481</v>
      </c>
      <c r="Q151" s="5">
        <f>_xlfn.CEILING.MATH(MONTH(main[[#This Row],[Visit]])/3)</f>
        <v>1</v>
      </c>
      <c r="R151" s="2" t="s">
        <v>144</v>
      </c>
      <c r="S151" s="2" t="s">
        <v>45</v>
      </c>
    </row>
    <row r="152" spans="1:19" ht="85.5" x14ac:dyDescent="0.45">
      <c r="A152" s="2" t="s">
        <v>333</v>
      </c>
      <c r="B152" s="2" t="s">
        <v>334</v>
      </c>
      <c r="C152" s="2" t="str">
        <f>LEFT(main[[#This Row],[Region]], IFERROR(SEARCH(" ", main[[#This Row],[Region]]),99999)-1)</f>
        <v>Kyiv</v>
      </c>
      <c r="D152" s="2" t="b">
        <f>LOWER(MID(main[[#This Row],[Region]],2,1))="e"</f>
        <v>0</v>
      </c>
      <c r="E152" s="2" t="s">
        <v>335</v>
      </c>
      <c r="F152" s="2" t="b">
        <f>ISNUMBER(SEARCH("A", main[[#This Row],[Country]]))</f>
        <v>1</v>
      </c>
      <c r="G152" s="2" t="s">
        <v>21</v>
      </c>
      <c r="H152" s="2">
        <v>50.454659999999997</v>
      </c>
      <c r="I152" s="2">
        <v>30.523841999999998</v>
      </c>
      <c r="J152" s="5">
        <v>35000000</v>
      </c>
      <c r="K152" s="10">
        <v>2100</v>
      </c>
      <c r="L152" s="8">
        <v>0.8</v>
      </c>
      <c r="M152" s="2" t="s">
        <v>336</v>
      </c>
      <c r="N152" s="2" t="s">
        <v>337</v>
      </c>
      <c r="O152" s="2" t="s">
        <v>338</v>
      </c>
      <c r="P152" s="3">
        <v>43486</v>
      </c>
      <c r="Q152" s="5">
        <f>_xlfn.CEILING.MATH(MONTH(main[[#This Row],[Visit]])/3)</f>
        <v>1</v>
      </c>
      <c r="R152" s="2" t="s">
        <v>25</v>
      </c>
      <c r="S152" s="2" t="s">
        <v>339</v>
      </c>
    </row>
    <row r="153" spans="1:19" ht="28.5" x14ac:dyDescent="0.45">
      <c r="A153" s="2" t="s">
        <v>340</v>
      </c>
      <c r="B153" s="2" t="s">
        <v>341</v>
      </c>
      <c r="C153" s="2" t="str">
        <f>LEFT(main[[#This Row],[Region]], IFERROR(SEARCH(" ", main[[#This Row],[Region]]),99999)-1)</f>
        <v>Lviv</v>
      </c>
      <c r="D153" s="2" t="b">
        <f>LOWER(MID(main[[#This Row],[Region]],2,1))="e"</f>
        <v>0</v>
      </c>
      <c r="E153" s="2" t="s">
        <v>335</v>
      </c>
      <c r="F153" s="2" t="b">
        <f>ISNUMBER(SEARCH("A", main[[#This Row],[Country]]))</f>
        <v>1</v>
      </c>
      <c r="G153" s="2" t="s">
        <v>21</v>
      </c>
      <c r="H153" s="2">
        <v>49.839973000000001</v>
      </c>
      <c r="I153" s="2">
        <v>23.989222999999999</v>
      </c>
      <c r="J153" s="5">
        <v>2000000</v>
      </c>
      <c r="K153" s="10">
        <v>1345</v>
      </c>
      <c r="L153" s="8">
        <v>0.9</v>
      </c>
      <c r="M153" s="2" t="s">
        <v>336</v>
      </c>
      <c r="N153" s="2" t="s">
        <v>337</v>
      </c>
      <c r="O153" s="2" t="s">
        <v>338</v>
      </c>
      <c r="P153" s="3">
        <v>43491</v>
      </c>
      <c r="Q153" s="5">
        <f>_xlfn.CEILING.MATH(MONTH(main[[#This Row],[Visit]])/3)</f>
        <v>1</v>
      </c>
      <c r="R153" s="2" t="s">
        <v>36</v>
      </c>
      <c r="S153" s="2" t="s">
        <v>45</v>
      </c>
    </row>
    <row r="154" spans="1:19" ht="85.5" x14ac:dyDescent="0.45">
      <c r="A154" s="2" t="s">
        <v>342</v>
      </c>
      <c r="B154" s="2" t="s">
        <v>343</v>
      </c>
      <c r="C154" s="2" t="str">
        <f>LEFT(main[[#This Row],[Region]], IFERROR(SEARCH(" ", main[[#This Row],[Region]]),99999)-1)</f>
        <v>Odesa</v>
      </c>
      <c r="D154" s="2" t="b">
        <f>LOWER(MID(main[[#This Row],[Region]],2,1))="e"</f>
        <v>0</v>
      </c>
      <c r="E154" s="2" t="s">
        <v>335</v>
      </c>
      <c r="F154" s="2" t="b">
        <f>ISNUMBER(SEARCH("A", main[[#This Row],[Country]]))</f>
        <v>1</v>
      </c>
      <c r="G154" s="2" t="s">
        <v>21</v>
      </c>
      <c r="H154" s="2">
        <v>46.483333000000002</v>
      </c>
      <c r="I154" s="2">
        <v>30.733332999999998</v>
      </c>
      <c r="J154" s="5">
        <v>1000000</v>
      </c>
      <c r="K154" s="10">
        <v>1600</v>
      </c>
      <c r="L154" s="8">
        <v>0.9</v>
      </c>
      <c r="M154" s="2" t="s">
        <v>336</v>
      </c>
      <c r="N154" s="2" t="s">
        <v>337</v>
      </c>
      <c r="O154" s="2" t="s">
        <v>338</v>
      </c>
      <c r="P154" s="3">
        <v>43496</v>
      </c>
      <c r="Q154" s="5">
        <f>_xlfn.CEILING.MATH(MONTH(main[[#This Row],[Visit]])/3)</f>
        <v>1</v>
      </c>
      <c r="R154" s="2" t="s">
        <v>36</v>
      </c>
      <c r="S154" s="2" t="s">
        <v>344</v>
      </c>
    </row>
    <row r="155" spans="1:19" ht="28.5" x14ac:dyDescent="0.45">
      <c r="A155" s="2" t="s">
        <v>345</v>
      </c>
      <c r="B155" s="2" t="s">
        <v>334</v>
      </c>
      <c r="C155" s="2" t="str">
        <f>LEFT(main[[#This Row],[Region]], IFERROR(SEARCH(" ", main[[#This Row],[Region]]),99999)-1)</f>
        <v>Kyiv</v>
      </c>
      <c r="D155" s="2" t="b">
        <f>LOWER(MID(main[[#This Row],[Region]],2,1))="e"</f>
        <v>0</v>
      </c>
      <c r="E155" s="2" t="s">
        <v>335</v>
      </c>
      <c r="F155" s="2" t="b">
        <f>ISNUMBER(SEARCH("A", main[[#This Row],[Country]]))</f>
        <v>1</v>
      </c>
      <c r="G155" s="2" t="s">
        <v>346</v>
      </c>
      <c r="H155" s="2">
        <v>51.384222000000001</v>
      </c>
      <c r="I155" s="2">
        <v>30.109722000000001</v>
      </c>
      <c r="J155" s="5">
        <v>100000</v>
      </c>
      <c r="K155" s="10">
        <v>1890</v>
      </c>
      <c r="L155" s="8">
        <v>3</v>
      </c>
      <c r="M155" s="2" t="s">
        <v>336</v>
      </c>
      <c r="N155" s="2" t="s">
        <v>337</v>
      </c>
      <c r="O155" s="2" t="s">
        <v>338</v>
      </c>
      <c r="P155" s="3">
        <v>43501</v>
      </c>
      <c r="Q155" s="5">
        <f>_xlfn.CEILING.MATH(MONTH(main[[#This Row],[Visit]])/3)</f>
        <v>1</v>
      </c>
      <c r="R155" s="2" t="s">
        <v>36</v>
      </c>
      <c r="S155" s="2" t="s">
        <v>347</v>
      </c>
    </row>
    <row r="156" spans="1:19" ht="28.5" x14ac:dyDescent="0.45">
      <c r="A156" s="2" t="s">
        <v>348</v>
      </c>
      <c r="B156" s="2" t="s">
        <v>348</v>
      </c>
      <c r="C156" s="2" t="str">
        <f>LEFT(main[[#This Row],[Region]], IFERROR(SEARCH(" ", main[[#This Row],[Region]]),99999)-1)</f>
        <v>Carpathian</v>
      </c>
      <c r="D156" s="2" t="b">
        <f>LOWER(MID(main[[#This Row],[Region]],2,1))="e"</f>
        <v>0</v>
      </c>
      <c r="E156" s="2" t="s">
        <v>335</v>
      </c>
      <c r="F156" s="2" t="b">
        <f>ISNUMBER(SEARCH("A", main[[#This Row],[Country]]))</f>
        <v>1</v>
      </c>
      <c r="G156" s="2" t="s">
        <v>349</v>
      </c>
      <c r="H156" s="2">
        <v>48</v>
      </c>
      <c r="I156" s="2">
        <v>24</v>
      </c>
      <c r="J156" s="5">
        <v>500000</v>
      </c>
      <c r="K156" s="10">
        <v>1780</v>
      </c>
      <c r="L156" s="8">
        <v>1.6</v>
      </c>
      <c r="M156" s="2" t="s">
        <v>336</v>
      </c>
      <c r="N156" s="2" t="s">
        <v>337</v>
      </c>
      <c r="O156" s="2" t="s">
        <v>338</v>
      </c>
      <c r="P156" s="3">
        <v>43506</v>
      </c>
      <c r="Q156" s="5">
        <f>_xlfn.CEILING.MATH(MONTH(main[[#This Row],[Visit]])/3)</f>
        <v>1</v>
      </c>
      <c r="R156" s="2" t="s">
        <v>25</v>
      </c>
      <c r="S156" s="2" t="s">
        <v>45</v>
      </c>
    </row>
    <row r="157" spans="1:19" ht="85.5" x14ac:dyDescent="0.45">
      <c r="A157" s="2" t="s">
        <v>350</v>
      </c>
      <c r="B157" s="2" t="s">
        <v>351</v>
      </c>
      <c r="C157" s="2" t="str">
        <f>LEFT(main[[#This Row],[Region]], IFERROR(SEARCH(" ", main[[#This Row],[Region]]),99999)-1)</f>
        <v>Kharkiv</v>
      </c>
      <c r="D157" s="2" t="b">
        <f>LOWER(MID(main[[#This Row],[Region]],2,1))="e"</f>
        <v>0</v>
      </c>
      <c r="E157" s="2" t="s">
        <v>335</v>
      </c>
      <c r="F157" s="2" t="b">
        <f>ISNUMBER(SEARCH("A", main[[#This Row],[Country]]))</f>
        <v>1</v>
      </c>
      <c r="G157" s="2" t="s">
        <v>21</v>
      </c>
      <c r="H157" s="2">
        <v>50</v>
      </c>
      <c r="I157" s="2">
        <v>36.25</v>
      </c>
      <c r="J157" s="5">
        <v>500000</v>
      </c>
      <c r="K157" s="10">
        <v>1570</v>
      </c>
      <c r="L157" s="8">
        <v>2</v>
      </c>
      <c r="M157" s="2" t="s">
        <v>336</v>
      </c>
      <c r="N157" s="2" t="s">
        <v>337</v>
      </c>
      <c r="O157" s="2" t="s">
        <v>338</v>
      </c>
      <c r="P157" s="3">
        <v>43511</v>
      </c>
      <c r="Q157" s="5">
        <f>_xlfn.CEILING.MATH(MONTH(main[[#This Row],[Visit]])/3)</f>
        <v>1</v>
      </c>
      <c r="R157" s="2" t="s">
        <v>36</v>
      </c>
      <c r="S157" s="2" t="s">
        <v>344</v>
      </c>
    </row>
    <row r="158" spans="1:19" ht="85.5" x14ac:dyDescent="0.45">
      <c r="A158" s="2" t="s">
        <v>352</v>
      </c>
      <c r="B158" s="2" t="s">
        <v>353</v>
      </c>
      <c r="C158" s="2" t="str">
        <f>LEFT(main[[#This Row],[Region]], IFERROR(SEARCH(" ", main[[#This Row],[Region]]),99999)-1)</f>
        <v>Dnipropetrovsk</v>
      </c>
      <c r="D158" s="2" t="b">
        <f>LOWER(MID(main[[#This Row],[Region]],2,1))="e"</f>
        <v>0</v>
      </c>
      <c r="E158" s="2" t="s">
        <v>335</v>
      </c>
      <c r="F158" s="2" t="b">
        <f>ISNUMBER(SEARCH("A", main[[#This Row],[Country]]))</f>
        <v>1</v>
      </c>
      <c r="G158" s="2" t="s">
        <v>21</v>
      </c>
      <c r="H158" s="2">
        <v>48.461666999999998</v>
      </c>
      <c r="I158" s="2">
        <v>34.976666999999999</v>
      </c>
      <c r="J158" s="5">
        <v>500000</v>
      </c>
      <c r="K158" s="10">
        <v>1760</v>
      </c>
      <c r="L158" s="8">
        <v>2</v>
      </c>
      <c r="M158" s="2" t="s">
        <v>336</v>
      </c>
      <c r="N158" s="2" t="s">
        <v>337</v>
      </c>
      <c r="O158" s="2" t="s">
        <v>338</v>
      </c>
      <c r="P158" s="3">
        <v>43516</v>
      </c>
      <c r="Q158" s="5">
        <f>_xlfn.CEILING.MATH(MONTH(main[[#This Row],[Visit]])/3)</f>
        <v>1</v>
      </c>
      <c r="R158" s="2" t="s">
        <v>36</v>
      </c>
      <c r="S158" s="2" t="s">
        <v>344</v>
      </c>
    </row>
    <row r="159" spans="1:19" ht="28.5" x14ac:dyDescent="0.45">
      <c r="A159" s="2" t="s">
        <v>354</v>
      </c>
      <c r="B159" s="2" t="s">
        <v>340</v>
      </c>
      <c r="C159" s="2" t="str">
        <f>LEFT(main[[#This Row],[Region]], IFERROR(SEARCH(" ", main[[#This Row],[Region]]),99999)-1)</f>
        <v>Lviv</v>
      </c>
      <c r="D159" s="2" t="b">
        <f>LOWER(MID(main[[#This Row],[Region]],2,1))="e"</f>
        <v>0</v>
      </c>
      <c r="E159" s="2" t="s">
        <v>335</v>
      </c>
      <c r="F159" s="2" t="b">
        <f>ISNUMBER(SEARCH("A", main[[#This Row],[Country]]))</f>
        <v>1</v>
      </c>
      <c r="G159" s="2" t="s">
        <v>355</v>
      </c>
      <c r="H159" s="2">
        <v>49.839973000000001</v>
      </c>
      <c r="I159" s="2">
        <v>23.989222999999999</v>
      </c>
      <c r="J159" s="5">
        <v>100000</v>
      </c>
      <c r="K159" s="10">
        <v>1567</v>
      </c>
      <c r="L159" s="8">
        <v>2.1</v>
      </c>
      <c r="M159" s="2" t="s">
        <v>336</v>
      </c>
      <c r="N159" s="2" t="s">
        <v>337</v>
      </c>
      <c r="O159" s="2" t="s">
        <v>338</v>
      </c>
      <c r="P159" s="3">
        <v>43521</v>
      </c>
      <c r="Q159" s="5">
        <f>_xlfn.CEILING.MATH(MONTH(main[[#This Row],[Visit]])/3)</f>
        <v>1</v>
      </c>
      <c r="R159" s="2" t="s">
        <v>36</v>
      </c>
      <c r="S159" s="2" t="s">
        <v>45</v>
      </c>
    </row>
    <row r="160" spans="1:19" ht="28.5" x14ac:dyDescent="0.45">
      <c r="A160" s="2" t="s">
        <v>356</v>
      </c>
      <c r="B160" s="2" t="s">
        <v>333</v>
      </c>
      <c r="C160" s="2" t="str">
        <f>LEFT(main[[#This Row],[Region]], IFERROR(SEARCH(" ", main[[#This Row],[Region]]),99999)-1)</f>
        <v>Kyiv</v>
      </c>
      <c r="D160" s="2" t="b">
        <f>LOWER(MID(main[[#This Row],[Region]],2,1))="e"</f>
        <v>0</v>
      </c>
      <c r="E160" s="2" t="s">
        <v>335</v>
      </c>
      <c r="F160" s="2" t="b">
        <f>ISNUMBER(SEARCH("A", main[[#This Row],[Country]]))</f>
        <v>1</v>
      </c>
      <c r="G160" s="2" t="s">
        <v>357</v>
      </c>
      <c r="H160" s="2">
        <v>50.454659999999997</v>
      </c>
      <c r="I160" s="2">
        <v>30.523841999999998</v>
      </c>
      <c r="J160" s="5">
        <v>100000</v>
      </c>
      <c r="K160" s="10">
        <v>640</v>
      </c>
      <c r="L160" s="8">
        <v>3</v>
      </c>
      <c r="M160" s="2" t="s">
        <v>336</v>
      </c>
      <c r="N160" s="2" t="s">
        <v>337</v>
      </c>
      <c r="O160" s="2" t="s">
        <v>338</v>
      </c>
      <c r="P160" s="3">
        <v>43526</v>
      </c>
      <c r="Q160" s="5">
        <f>_xlfn.CEILING.MATH(MONTH(main[[#This Row],[Visit]])/3)</f>
        <v>1</v>
      </c>
      <c r="R160" s="2" t="s">
        <v>36</v>
      </c>
      <c r="S160" s="2" t="s">
        <v>45</v>
      </c>
    </row>
    <row r="161" spans="1:19" ht="28.5" x14ac:dyDescent="0.45">
      <c r="A161" s="2" t="s">
        <v>358</v>
      </c>
      <c r="B161" s="2" t="s">
        <v>333</v>
      </c>
      <c r="C161" s="2" t="str">
        <f>LEFT(main[[#This Row],[Region]], IFERROR(SEARCH(" ", main[[#This Row],[Region]]),99999)-1)</f>
        <v>Kyiv</v>
      </c>
      <c r="D161" s="2" t="b">
        <f>LOWER(MID(main[[#This Row],[Region]],2,1))="e"</f>
        <v>0</v>
      </c>
      <c r="E161" s="2" t="s">
        <v>335</v>
      </c>
      <c r="F161" s="2" t="b">
        <f>ISNUMBER(SEARCH("A", main[[#This Row],[Country]]))</f>
        <v>1</v>
      </c>
      <c r="G161" s="2" t="s">
        <v>359</v>
      </c>
      <c r="H161" s="2">
        <v>50.463332999999999</v>
      </c>
      <c r="I161" s="2">
        <v>30.512222000000001</v>
      </c>
      <c r="J161" s="5">
        <v>100000</v>
      </c>
      <c r="K161" s="10">
        <v>450</v>
      </c>
      <c r="L161" s="8">
        <v>0.2</v>
      </c>
      <c r="M161" s="2" t="s">
        <v>336</v>
      </c>
      <c r="N161" s="2" t="s">
        <v>337</v>
      </c>
      <c r="O161" s="2" t="s">
        <v>338</v>
      </c>
      <c r="P161" s="3">
        <v>43531</v>
      </c>
      <c r="Q161" s="5">
        <f>_xlfn.CEILING.MATH(MONTH(main[[#This Row],[Visit]])/3)</f>
        <v>1</v>
      </c>
      <c r="R161" s="2" t="s">
        <v>36</v>
      </c>
      <c r="S161" s="2" t="s">
        <v>45</v>
      </c>
    </row>
    <row r="162" spans="1:19" ht="85.5" x14ac:dyDescent="0.45">
      <c r="A162" s="2" t="s">
        <v>360</v>
      </c>
      <c r="B162" s="2" t="s">
        <v>361</v>
      </c>
      <c r="C162" s="2" t="str">
        <f>LEFT(main[[#This Row],[Region]], IFERROR(SEARCH(" ", main[[#This Row],[Region]]),99999)-1)</f>
        <v>Greater</v>
      </c>
      <c r="D162" s="2" t="b">
        <f>LOWER(MID(main[[#This Row],[Region]],2,1))="e"</f>
        <v>0</v>
      </c>
      <c r="E162" s="2" t="s">
        <v>362</v>
      </c>
      <c r="F162" s="2" t="b">
        <f>ISNUMBER(SEARCH("A", main[[#This Row],[Country]]))</f>
        <v>0</v>
      </c>
      <c r="G162" s="2" t="s">
        <v>21</v>
      </c>
      <c r="H162" s="2">
        <v>51.507351</v>
      </c>
      <c r="I162" s="2">
        <v>-0.12775800000000001</v>
      </c>
      <c r="J162" s="5">
        <v>25000000</v>
      </c>
      <c r="K162" s="10">
        <v>540</v>
      </c>
      <c r="L162" s="8">
        <v>0.3</v>
      </c>
      <c r="M162" s="2" t="s">
        <v>363</v>
      </c>
      <c r="N162" s="2" t="s">
        <v>364</v>
      </c>
      <c r="O162" s="2" t="s">
        <v>365</v>
      </c>
      <c r="P162" s="3">
        <v>43536</v>
      </c>
      <c r="Q162" s="5">
        <f>_xlfn.CEILING.MATH(MONTH(main[[#This Row],[Visit]])/3)</f>
        <v>1</v>
      </c>
      <c r="R162" s="2" t="s">
        <v>33</v>
      </c>
      <c r="S162" s="2" t="s">
        <v>37</v>
      </c>
    </row>
    <row r="163" spans="1:19" ht="28.5" x14ac:dyDescent="0.45">
      <c r="A163" s="2" t="s">
        <v>366</v>
      </c>
      <c r="B163" s="2" t="s">
        <v>367</v>
      </c>
      <c r="C163" s="2" t="str">
        <f>LEFT(main[[#This Row],[Region]], IFERROR(SEARCH(" ", main[[#This Row],[Region]]),99999)-1)</f>
        <v>Scotland</v>
      </c>
      <c r="D163" s="2" t="b">
        <f>LOWER(MID(main[[#This Row],[Region]],2,1))="e"</f>
        <v>0</v>
      </c>
      <c r="E163" s="2" t="s">
        <v>362</v>
      </c>
      <c r="F163" s="2" t="b">
        <f>ISNUMBER(SEARCH("A", main[[#This Row],[Country]]))</f>
        <v>0</v>
      </c>
      <c r="G163" s="2" t="s">
        <v>21</v>
      </c>
      <c r="H163" s="2">
        <v>55.953251999999999</v>
      </c>
      <c r="I163" s="2">
        <v>-3.1882670000000002</v>
      </c>
      <c r="J163" s="5">
        <v>3000000</v>
      </c>
      <c r="K163" s="10">
        <v>626</v>
      </c>
      <c r="L163" s="8">
        <v>0.3</v>
      </c>
      <c r="M163" s="2" t="s">
        <v>363</v>
      </c>
      <c r="N163" s="2" t="s">
        <v>368</v>
      </c>
      <c r="O163" s="2" t="s">
        <v>369</v>
      </c>
      <c r="P163" s="3">
        <v>43541</v>
      </c>
      <c r="Q163" s="5">
        <f>_xlfn.CEILING.MATH(MONTH(main[[#This Row],[Visit]])/3)</f>
        <v>1</v>
      </c>
      <c r="R163" s="2" t="s">
        <v>25</v>
      </c>
      <c r="S163" s="2" t="s">
        <v>45</v>
      </c>
    </row>
    <row r="164" spans="1:19" ht="28.5" x14ac:dyDescent="0.45">
      <c r="A164" s="2" t="s">
        <v>370</v>
      </c>
      <c r="B164" s="2" t="s">
        <v>371</v>
      </c>
      <c r="C164" s="2" t="str">
        <f>LEFT(main[[#This Row],[Region]], IFERROR(SEARCH(" ", main[[#This Row],[Region]]),99999)-1)</f>
        <v>England</v>
      </c>
      <c r="D164" s="2" t="b">
        <f>LOWER(MID(main[[#This Row],[Region]],2,1))="e"</f>
        <v>0</v>
      </c>
      <c r="E164" s="2" t="s">
        <v>362</v>
      </c>
      <c r="F164" s="2" t="b">
        <f>ISNUMBER(SEARCH("A", main[[#This Row],[Country]]))</f>
        <v>0</v>
      </c>
      <c r="G164" s="2" t="s">
        <v>21</v>
      </c>
      <c r="H164" s="2">
        <v>53.480958000000001</v>
      </c>
      <c r="I164" s="2">
        <v>-2.2415090000000002</v>
      </c>
      <c r="J164" s="5">
        <v>2000000</v>
      </c>
      <c r="K164" s="10">
        <v>240</v>
      </c>
      <c r="L164" s="8">
        <v>1</v>
      </c>
      <c r="M164" s="2" t="s">
        <v>363</v>
      </c>
      <c r="N164" s="2" t="s">
        <v>364</v>
      </c>
      <c r="O164" s="2" t="s">
        <v>365</v>
      </c>
      <c r="P164" s="3">
        <v>43546</v>
      </c>
      <c r="Q164" s="5">
        <f>_xlfn.CEILING.MATH(MONTH(main[[#This Row],[Visit]])/3)</f>
        <v>1</v>
      </c>
      <c r="R164" s="2" t="s">
        <v>25</v>
      </c>
      <c r="S164" s="2" t="s">
        <v>45</v>
      </c>
    </row>
    <row r="165" spans="1:19" ht="28.5" x14ac:dyDescent="0.45">
      <c r="A165" s="2" t="s">
        <v>372</v>
      </c>
      <c r="B165" s="2" t="s">
        <v>371</v>
      </c>
      <c r="C165" s="2" t="str">
        <f>LEFT(main[[#This Row],[Region]], IFERROR(SEARCH(" ", main[[#This Row],[Region]]),99999)-1)</f>
        <v>England</v>
      </c>
      <c r="D165" s="2" t="b">
        <f>LOWER(MID(main[[#This Row],[Region]],2,1))="e"</f>
        <v>0</v>
      </c>
      <c r="E165" s="2" t="s">
        <v>362</v>
      </c>
      <c r="F165" s="2" t="b">
        <f>ISNUMBER(SEARCH("A", main[[#This Row],[Country]]))</f>
        <v>0</v>
      </c>
      <c r="G165" s="2" t="s">
        <v>21</v>
      </c>
      <c r="H165" s="2">
        <v>53.408371000000002</v>
      </c>
      <c r="I165" s="2">
        <v>-2.9875759999999998</v>
      </c>
      <c r="J165" s="5">
        <v>15000000</v>
      </c>
      <c r="K165" s="10">
        <v>237</v>
      </c>
      <c r="L165" s="8">
        <v>1</v>
      </c>
      <c r="M165" s="2" t="s">
        <v>363</v>
      </c>
      <c r="N165" s="2" t="s">
        <v>364</v>
      </c>
      <c r="O165" s="2" t="s">
        <v>365</v>
      </c>
      <c r="P165" s="3">
        <v>43551</v>
      </c>
      <c r="Q165" s="5">
        <f>_xlfn.CEILING.MATH(MONTH(main[[#This Row],[Visit]])/3)</f>
        <v>1</v>
      </c>
      <c r="R165" s="2" t="s">
        <v>25</v>
      </c>
      <c r="S165" s="2" t="s">
        <v>45</v>
      </c>
    </row>
    <row r="166" spans="1:19" ht="28.5" x14ac:dyDescent="0.45">
      <c r="A166" s="2" t="s">
        <v>373</v>
      </c>
      <c r="B166" s="2" t="s">
        <v>371</v>
      </c>
      <c r="C166" s="2" t="str">
        <f>LEFT(main[[#This Row],[Region]], IFERROR(SEARCH(" ", main[[#This Row],[Region]]),99999)-1)</f>
        <v>England</v>
      </c>
      <c r="D166" s="2" t="b">
        <f>LOWER(MID(main[[#This Row],[Region]],2,1))="e"</f>
        <v>0</v>
      </c>
      <c r="E166" s="2" t="s">
        <v>362</v>
      </c>
      <c r="F166" s="2" t="b">
        <f>ISNUMBER(SEARCH("A", main[[#This Row],[Country]]))</f>
        <v>0</v>
      </c>
      <c r="G166" s="2" t="s">
        <v>21</v>
      </c>
      <c r="H166" s="2">
        <v>52.204771999999998</v>
      </c>
      <c r="I166" s="2">
        <v>0.120972</v>
      </c>
      <c r="J166" s="5">
        <v>1000000</v>
      </c>
      <c r="K166" s="10">
        <v>256</v>
      </c>
      <c r="L166" s="8">
        <v>1</v>
      </c>
      <c r="M166" s="2" t="s">
        <v>363</v>
      </c>
      <c r="N166" s="2" t="s">
        <v>364</v>
      </c>
      <c r="O166" s="2" t="s">
        <v>365</v>
      </c>
      <c r="P166" s="3">
        <v>43556</v>
      </c>
      <c r="Q166" s="5">
        <f>_xlfn.CEILING.MATH(MONTH(main[[#This Row],[Visit]])/3)</f>
        <v>2</v>
      </c>
      <c r="R166" s="2" t="s">
        <v>25</v>
      </c>
      <c r="S166" s="2" t="s">
        <v>45</v>
      </c>
    </row>
    <row r="167" spans="1:19" ht="28.5" x14ac:dyDescent="0.45">
      <c r="A167" s="2" t="s">
        <v>374</v>
      </c>
      <c r="B167" s="2" t="s">
        <v>371</v>
      </c>
      <c r="C167" s="2" t="str">
        <f>LEFT(main[[#This Row],[Region]], IFERROR(SEARCH(" ", main[[#This Row],[Region]]),99999)-1)</f>
        <v>England</v>
      </c>
      <c r="D167" s="2" t="b">
        <f>LOWER(MID(main[[#This Row],[Region]],2,1))="e"</f>
        <v>0</v>
      </c>
      <c r="E167" s="2" t="s">
        <v>362</v>
      </c>
      <c r="F167" s="2" t="b">
        <f>ISNUMBER(SEARCH("A", main[[#This Row],[Country]]))</f>
        <v>0</v>
      </c>
      <c r="G167" s="2" t="s">
        <v>263</v>
      </c>
      <c r="H167" s="2">
        <v>54.364158000000003</v>
      </c>
      <c r="I167" s="2">
        <v>-3.0833330000000001</v>
      </c>
      <c r="J167" s="5">
        <v>2000000</v>
      </c>
      <c r="K167" s="10">
        <v>1189</v>
      </c>
      <c r="L167" s="8">
        <v>1.7</v>
      </c>
      <c r="M167" s="2" t="s">
        <v>363</v>
      </c>
      <c r="N167" s="2" t="s">
        <v>364</v>
      </c>
      <c r="O167" s="2" t="s">
        <v>365</v>
      </c>
      <c r="P167" s="3">
        <v>43561</v>
      </c>
      <c r="Q167" s="5">
        <f>_xlfn.CEILING.MATH(MONTH(main[[#This Row],[Visit]])/3)</f>
        <v>2</v>
      </c>
      <c r="R167" s="2" t="s">
        <v>25</v>
      </c>
      <c r="S167" s="2" t="s">
        <v>45</v>
      </c>
    </row>
    <row r="168" spans="1:19" ht="28.5" x14ac:dyDescent="0.45">
      <c r="A168" s="2" t="s">
        <v>375</v>
      </c>
      <c r="B168" s="2" t="s">
        <v>371</v>
      </c>
      <c r="C168" s="2" t="str">
        <f>LEFT(main[[#This Row],[Region]], IFERROR(SEARCH(" ", main[[#This Row],[Region]]),99999)-1)</f>
        <v>England</v>
      </c>
      <c r="D168" s="2" t="b">
        <f>LOWER(MID(main[[#This Row],[Region]],2,1))="e"</f>
        <v>0</v>
      </c>
      <c r="E168" s="2" t="s">
        <v>362</v>
      </c>
      <c r="F168" s="2" t="b">
        <f>ISNUMBER(SEARCH("A", main[[#This Row],[Country]]))</f>
        <v>0</v>
      </c>
      <c r="G168" s="2" t="s">
        <v>263</v>
      </c>
      <c r="H168" s="2">
        <v>54.057777999999999</v>
      </c>
      <c r="I168" s="2">
        <v>-1.9888889999999999</v>
      </c>
      <c r="J168" s="5">
        <v>1000000</v>
      </c>
      <c r="K168" s="10">
        <v>237</v>
      </c>
      <c r="L168" s="8">
        <v>0.3</v>
      </c>
      <c r="M168" s="2" t="s">
        <v>363</v>
      </c>
      <c r="N168" s="2" t="s">
        <v>364</v>
      </c>
      <c r="O168" s="2" t="s">
        <v>365</v>
      </c>
      <c r="P168" s="3">
        <v>43566</v>
      </c>
      <c r="Q168" s="5">
        <f>_xlfn.CEILING.MATH(MONTH(main[[#This Row],[Visit]])/3)</f>
        <v>2</v>
      </c>
      <c r="R168" s="2" t="s">
        <v>25</v>
      </c>
      <c r="S168" s="2" t="s">
        <v>45</v>
      </c>
    </row>
    <row r="169" spans="1:19" ht="28.5" x14ac:dyDescent="0.45">
      <c r="A169" s="2" t="s">
        <v>376</v>
      </c>
      <c r="B169" s="2" t="s">
        <v>371</v>
      </c>
      <c r="C169" s="2" t="str">
        <f>LEFT(main[[#This Row],[Region]], IFERROR(SEARCH(" ", main[[#This Row],[Region]]),99999)-1)</f>
        <v>England</v>
      </c>
      <c r="D169" s="2" t="b">
        <f>LOWER(MID(main[[#This Row],[Region]],2,1))="e"</f>
        <v>0</v>
      </c>
      <c r="E169" s="2" t="s">
        <v>362</v>
      </c>
      <c r="F169" s="2" t="b">
        <f>ISNUMBER(SEARCH("A", main[[#This Row],[Country]]))</f>
        <v>0</v>
      </c>
      <c r="G169" s="2" t="s">
        <v>9</v>
      </c>
      <c r="H169" s="2">
        <v>51.793332999999997</v>
      </c>
      <c r="I169" s="2">
        <v>-1.875</v>
      </c>
      <c r="J169" s="5">
        <v>1000000</v>
      </c>
      <c r="K169" s="10">
        <v>670</v>
      </c>
      <c r="L169" s="8">
        <v>0.1</v>
      </c>
      <c r="M169" s="2" t="s">
        <v>363</v>
      </c>
      <c r="N169" s="2" t="s">
        <v>364</v>
      </c>
      <c r="O169" s="2" t="s">
        <v>365</v>
      </c>
      <c r="P169" s="3">
        <v>43571</v>
      </c>
      <c r="Q169" s="5">
        <f>_xlfn.CEILING.MATH(MONTH(main[[#This Row],[Visit]])/3)</f>
        <v>2</v>
      </c>
      <c r="R169" s="2" t="s">
        <v>25</v>
      </c>
      <c r="S169" s="2" t="s">
        <v>45</v>
      </c>
    </row>
    <row r="170" spans="1:19" ht="28.5" x14ac:dyDescent="0.45">
      <c r="A170" s="2" t="s">
        <v>377</v>
      </c>
      <c r="B170" s="2" t="s">
        <v>378</v>
      </c>
      <c r="C170" s="2" t="str">
        <f>LEFT(main[[#This Row],[Region]], IFERROR(SEARCH(" ", main[[#This Row],[Region]]),99999)-1)</f>
        <v>Wiltshire</v>
      </c>
      <c r="D170" s="2" t="b">
        <f>LOWER(MID(main[[#This Row],[Region]],2,1))="e"</f>
        <v>0</v>
      </c>
      <c r="E170" s="2" t="s">
        <v>362</v>
      </c>
      <c r="F170" s="2" t="b">
        <f>ISNUMBER(SEARCH("A", main[[#This Row],[Country]]))</f>
        <v>0</v>
      </c>
      <c r="G170" s="2" t="s">
        <v>379</v>
      </c>
      <c r="H170" s="2">
        <v>51.177500000000002</v>
      </c>
      <c r="I170" s="2">
        <v>-1.996167</v>
      </c>
      <c r="J170" s="5">
        <v>1000000</v>
      </c>
      <c r="K170" s="10">
        <v>290</v>
      </c>
      <c r="L170" s="8">
        <v>2.2000000000000002</v>
      </c>
      <c r="M170" s="2" t="s">
        <v>363</v>
      </c>
      <c r="N170" s="2" t="s">
        <v>364</v>
      </c>
      <c r="O170" s="2" t="s">
        <v>365</v>
      </c>
      <c r="P170" s="3">
        <v>43576</v>
      </c>
      <c r="Q170" s="5">
        <f>_xlfn.CEILING.MATH(MONTH(main[[#This Row],[Visit]])/3)</f>
        <v>2</v>
      </c>
      <c r="R170" s="2" t="s">
        <v>25</v>
      </c>
      <c r="S170" s="2" t="s">
        <v>45</v>
      </c>
    </row>
    <row r="171" spans="1:19" ht="28.5" x14ac:dyDescent="0.45">
      <c r="A171" s="2" t="s">
        <v>380</v>
      </c>
      <c r="B171" s="2" t="s">
        <v>367</v>
      </c>
      <c r="C171" s="2" t="str">
        <f>LEFT(main[[#This Row],[Region]], IFERROR(SEARCH(" ", main[[#This Row],[Region]]),99999)-1)</f>
        <v>Scotland</v>
      </c>
      <c r="D171" s="2" t="b">
        <f>LOWER(MID(main[[#This Row],[Region]],2,1))="e"</f>
        <v>0</v>
      </c>
      <c r="E171" s="2" t="s">
        <v>362</v>
      </c>
      <c r="F171" s="2" t="b">
        <f>ISNUMBER(SEARCH("A", main[[#This Row],[Country]]))</f>
        <v>0</v>
      </c>
      <c r="G171" s="2" t="s">
        <v>9</v>
      </c>
      <c r="H171" s="2">
        <v>57.051527999999998</v>
      </c>
      <c r="I171" s="2">
        <v>-4.2133330000000004</v>
      </c>
      <c r="J171" s="5">
        <v>1000000</v>
      </c>
      <c r="K171" s="10">
        <v>180</v>
      </c>
      <c r="L171" s="8">
        <v>0.6</v>
      </c>
      <c r="M171" s="2" t="s">
        <v>363</v>
      </c>
      <c r="N171" s="2" t="s">
        <v>368</v>
      </c>
      <c r="O171" s="2" t="s">
        <v>369</v>
      </c>
      <c r="P171" s="3">
        <v>43581</v>
      </c>
      <c r="Q171" s="5">
        <f>_xlfn.CEILING.MATH(MONTH(main[[#This Row],[Visit]])/3)</f>
        <v>2</v>
      </c>
      <c r="R171" s="2" t="s">
        <v>25</v>
      </c>
      <c r="S171" s="2" t="s">
        <v>45</v>
      </c>
    </row>
    <row r="172" spans="1:19" ht="28.5" x14ac:dyDescent="0.45">
      <c r="A172" s="2" t="s">
        <v>381</v>
      </c>
      <c r="B172" s="2" t="s">
        <v>382</v>
      </c>
      <c r="C172" s="2" t="str">
        <f>LEFT(main[[#This Row],[Region]], IFERROR(SEARCH(" ", main[[#This Row],[Region]]),99999)-1)</f>
        <v>Luxembourg</v>
      </c>
      <c r="D172" s="2" t="b">
        <f>LOWER(MID(main[[#This Row],[Region]],2,1))="e"</f>
        <v>0</v>
      </c>
      <c r="E172" s="2" t="s">
        <v>383</v>
      </c>
      <c r="F172" s="2" t="b">
        <f>ISNUMBER(SEARCH("A", main[[#This Row],[Country]]))</f>
        <v>0</v>
      </c>
      <c r="G172" s="2" t="s">
        <v>21</v>
      </c>
      <c r="H172" s="2">
        <v>49.611668000000002</v>
      </c>
      <c r="I172" s="2">
        <v>6.1302370000000002</v>
      </c>
      <c r="J172" s="5">
        <v>15000000</v>
      </c>
      <c r="K172" s="10">
        <v>980</v>
      </c>
      <c r="L172" s="8">
        <v>0.7</v>
      </c>
      <c r="M172" s="2" t="s">
        <v>384</v>
      </c>
      <c r="N172" s="2" t="s">
        <v>23</v>
      </c>
      <c r="O172" s="2" t="s">
        <v>385</v>
      </c>
      <c r="P172" s="3">
        <v>43586</v>
      </c>
      <c r="Q172" s="5">
        <f>_xlfn.CEILING.MATH(MONTH(main[[#This Row],[Visit]])/3)</f>
        <v>2</v>
      </c>
      <c r="R172" s="2" t="s">
        <v>25</v>
      </c>
      <c r="S172" s="2" t="s">
        <v>45</v>
      </c>
    </row>
    <row r="173" spans="1:19" ht="28.5" x14ac:dyDescent="0.45">
      <c r="A173" s="2" t="s">
        <v>386</v>
      </c>
      <c r="B173" s="2" t="s">
        <v>386</v>
      </c>
      <c r="C173" s="2" t="str">
        <f>LEFT(main[[#This Row],[Region]], IFERROR(SEARCH(" ", main[[#This Row],[Region]]),99999)-1)</f>
        <v>Vianden</v>
      </c>
      <c r="D173" s="2" t="b">
        <f>LOWER(MID(main[[#This Row],[Region]],2,1))="e"</f>
        <v>0</v>
      </c>
      <c r="E173" s="2" t="s">
        <v>383</v>
      </c>
      <c r="F173" s="2" t="b">
        <f>ISNUMBER(SEARCH("A", main[[#This Row],[Country]]))</f>
        <v>0</v>
      </c>
      <c r="G173" s="2" t="s">
        <v>97</v>
      </c>
      <c r="H173" s="2">
        <v>49.923611000000001</v>
      </c>
      <c r="I173" s="2">
        <v>6.25</v>
      </c>
      <c r="J173" s="5">
        <v>500000</v>
      </c>
      <c r="K173" s="10">
        <v>170</v>
      </c>
      <c r="L173" s="8">
        <v>1</v>
      </c>
      <c r="M173" s="2" t="s">
        <v>384</v>
      </c>
      <c r="N173" s="2" t="s">
        <v>23</v>
      </c>
      <c r="O173" s="2" t="s">
        <v>385</v>
      </c>
      <c r="P173" s="3">
        <v>43591</v>
      </c>
      <c r="Q173" s="5">
        <f>_xlfn.CEILING.MATH(MONTH(main[[#This Row],[Visit]])/3)</f>
        <v>2</v>
      </c>
      <c r="R173" s="2" t="s">
        <v>25</v>
      </c>
      <c r="S173" s="2" t="s">
        <v>45</v>
      </c>
    </row>
    <row r="174" spans="1:19" ht="28.5" x14ac:dyDescent="0.45">
      <c r="A174" s="2" t="s">
        <v>387</v>
      </c>
      <c r="B174" s="2" t="s">
        <v>387</v>
      </c>
      <c r="C174" s="2" t="str">
        <f>LEFT(main[[#This Row],[Region]], IFERROR(SEARCH(" ", main[[#This Row],[Region]]),99999)-1)</f>
        <v>Esch-sur-Alzette</v>
      </c>
      <c r="D174" s="2" t="b">
        <f>LOWER(MID(main[[#This Row],[Region]],2,1))="e"</f>
        <v>0</v>
      </c>
      <c r="E174" s="2" t="s">
        <v>383</v>
      </c>
      <c r="F174" s="2" t="b">
        <f>ISNUMBER(SEARCH("A", main[[#This Row],[Country]]))</f>
        <v>0</v>
      </c>
      <c r="G174" s="2" t="s">
        <v>21</v>
      </c>
      <c r="H174" s="2">
        <v>49.517221999999997</v>
      </c>
      <c r="I174" s="2">
        <v>5.9644440000000003</v>
      </c>
      <c r="J174" s="5">
        <v>300000</v>
      </c>
      <c r="K174" s="10">
        <v>175</v>
      </c>
      <c r="L174" s="8">
        <v>0.9</v>
      </c>
      <c r="M174" s="2" t="s">
        <v>384</v>
      </c>
      <c r="N174" s="2" t="s">
        <v>23</v>
      </c>
      <c r="O174" s="2" t="s">
        <v>385</v>
      </c>
      <c r="P174" s="3">
        <v>43596</v>
      </c>
      <c r="Q174" s="5">
        <f>_xlfn.CEILING.MATH(MONTH(main[[#This Row],[Visit]])/3)</f>
        <v>2</v>
      </c>
      <c r="R174" s="2" t="s">
        <v>36</v>
      </c>
      <c r="S174" s="2" t="s">
        <v>45</v>
      </c>
    </row>
    <row r="175" spans="1:19" ht="28.5" x14ac:dyDescent="0.45">
      <c r="A175" s="2" t="s">
        <v>388</v>
      </c>
      <c r="B175" s="2" t="s">
        <v>383</v>
      </c>
      <c r="C175" s="2" t="str">
        <f>LEFT(main[[#This Row],[Region]], IFERROR(SEARCH(" ", main[[#This Row],[Region]]),99999)-1)</f>
        <v>Luxembourg</v>
      </c>
      <c r="D175" s="2" t="b">
        <f>LOWER(MID(main[[#This Row],[Region]],2,1))="e"</f>
        <v>0</v>
      </c>
      <c r="E175" s="2" t="s">
        <v>383</v>
      </c>
      <c r="F175" s="2" t="b">
        <f>ISNUMBER(SEARCH("A", main[[#This Row],[Country]]))</f>
        <v>0</v>
      </c>
      <c r="G175" s="2" t="s">
        <v>389</v>
      </c>
      <c r="H175" s="2">
        <v>49.476944000000003</v>
      </c>
      <c r="I175" s="2">
        <v>6.0244439999999999</v>
      </c>
      <c r="J175" s="5">
        <v>100000</v>
      </c>
      <c r="K175" s="10">
        <v>345</v>
      </c>
      <c r="L175" s="8">
        <v>1</v>
      </c>
      <c r="M175" s="2" t="s">
        <v>384</v>
      </c>
      <c r="N175" s="2" t="s">
        <v>23</v>
      </c>
      <c r="O175" s="2" t="s">
        <v>385</v>
      </c>
      <c r="P175" s="3">
        <v>43601</v>
      </c>
      <c r="Q175" s="5">
        <f>_xlfn.CEILING.MATH(MONTH(main[[#This Row],[Visit]])/3)</f>
        <v>2</v>
      </c>
      <c r="R175" s="2" t="s">
        <v>144</v>
      </c>
      <c r="S175" s="2" t="s">
        <v>45</v>
      </c>
    </row>
    <row r="176" spans="1:19" ht="28.5" x14ac:dyDescent="0.45">
      <c r="A176" s="2" t="s">
        <v>390</v>
      </c>
      <c r="B176" s="2" t="s">
        <v>390</v>
      </c>
      <c r="C176" s="2" t="str">
        <f>LEFT(main[[#This Row],[Region]], IFERROR(SEARCH(" ", main[[#This Row],[Region]]),99999)-1)</f>
        <v>Mullerthal</v>
      </c>
      <c r="D176" s="2" t="b">
        <f>LOWER(MID(main[[#This Row],[Region]],2,1))="e"</f>
        <v>0</v>
      </c>
      <c r="E176" s="2" t="s">
        <v>383</v>
      </c>
      <c r="F176" s="2" t="b">
        <f>ISNUMBER(SEARCH("A", main[[#This Row],[Country]]))</f>
        <v>0</v>
      </c>
      <c r="G176" s="2" t="s">
        <v>9</v>
      </c>
      <c r="H176" s="2">
        <v>49.752777999999999</v>
      </c>
      <c r="I176" s="2">
        <v>6.5766669999999996</v>
      </c>
      <c r="J176" s="5">
        <v>50000</v>
      </c>
      <c r="K176" s="10">
        <v>200</v>
      </c>
      <c r="L176" s="8">
        <v>1</v>
      </c>
      <c r="M176" s="2" t="s">
        <v>384</v>
      </c>
      <c r="N176" s="2" t="s">
        <v>23</v>
      </c>
      <c r="O176" s="2" t="s">
        <v>385</v>
      </c>
      <c r="P176" s="3">
        <v>43606</v>
      </c>
      <c r="Q176" s="5">
        <f>_xlfn.CEILING.MATH(MONTH(main[[#This Row],[Visit]])/3)</f>
        <v>2</v>
      </c>
      <c r="R176" s="2" t="s">
        <v>36</v>
      </c>
      <c r="S176" s="2" t="s">
        <v>45</v>
      </c>
    </row>
    <row r="177" spans="1:19" ht="28.5" x14ac:dyDescent="0.45">
      <c r="A177" s="2" t="s">
        <v>391</v>
      </c>
      <c r="B177" s="2" t="s">
        <v>392</v>
      </c>
      <c r="C177" s="2" t="str">
        <f>LEFT(main[[#This Row],[Region]], IFERROR(SEARCH(" ", main[[#This Row],[Region]]),99999)-1)</f>
        <v>Beaufort</v>
      </c>
      <c r="D177" s="2" t="b">
        <f>LOWER(MID(main[[#This Row],[Region]],2,1))="e"</f>
        <v>1</v>
      </c>
      <c r="E177" s="2" t="s">
        <v>383</v>
      </c>
      <c r="F177" s="2" t="b">
        <f>ISNUMBER(SEARCH("A", main[[#This Row],[Country]]))</f>
        <v>0</v>
      </c>
      <c r="G177" s="2" t="s">
        <v>162</v>
      </c>
      <c r="H177" s="2">
        <v>49.836666999999998</v>
      </c>
      <c r="I177" s="2">
        <v>6.5222220000000002</v>
      </c>
      <c r="J177" s="5">
        <v>50000</v>
      </c>
      <c r="K177" s="10">
        <v>215</v>
      </c>
      <c r="L177" s="8">
        <v>1</v>
      </c>
      <c r="M177" s="2" t="s">
        <v>384</v>
      </c>
      <c r="N177" s="2" t="s">
        <v>23</v>
      </c>
      <c r="O177" s="2" t="s">
        <v>385</v>
      </c>
      <c r="P177" s="3">
        <v>43611</v>
      </c>
      <c r="Q177" s="5">
        <f>_xlfn.CEILING.MATH(MONTH(main[[#This Row],[Visit]])/3)</f>
        <v>2</v>
      </c>
      <c r="R177" s="2" t="s">
        <v>36</v>
      </c>
      <c r="S177" s="2" t="s">
        <v>45</v>
      </c>
    </row>
    <row r="178" spans="1:19" ht="28.5" x14ac:dyDescent="0.45">
      <c r="A178" s="2" t="s">
        <v>393</v>
      </c>
      <c r="B178" s="2" t="s">
        <v>386</v>
      </c>
      <c r="C178" s="2" t="str">
        <f>LEFT(main[[#This Row],[Region]], IFERROR(SEARCH(" ", main[[#This Row],[Region]]),99999)-1)</f>
        <v>Vianden</v>
      </c>
      <c r="D178" s="2" t="b">
        <f>LOWER(MID(main[[#This Row],[Region]],2,1))="e"</f>
        <v>0</v>
      </c>
      <c r="E178" s="2" t="s">
        <v>383</v>
      </c>
      <c r="F178" s="2" t="b">
        <f>ISNUMBER(SEARCH("A", main[[#This Row],[Country]]))</f>
        <v>0</v>
      </c>
      <c r="G178" s="2" t="s">
        <v>162</v>
      </c>
      <c r="H178" s="2">
        <v>49.923611000000001</v>
      </c>
      <c r="I178" s="2">
        <v>6.25</v>
      </c>
      <c r="J178" s="5">
        <v>50000</v>
      </c>
      <c r="K178" s="10">
        <v>210</v>
      </c>
      <c r="L178" s="8">
        <v>1.1000000000000001</v>
      </c>
      <c r="M178" s="2" t="s">
        <v>384</v>
      </c>
      <c r="N178" s="2" t="s">
        <v>23</v>
      </c>
      <c r="O178" s="2" t="s">
        <v>385</v>
      </c>
      <c r="P178" s="3">
        <v>43616</v>
      </c>
      <c r="Q178" s="5">
        <f>_xlfn.CEILING.MATH(MONTH(main[[#This Row],[Visit]])/3)</f>
        <v>2</v>
      </c>
      <c r="R178" s="2" t="s">
        <v>36</v>
      </c>
      <c r="S178" s="2" t="s">
        <v>45</v>
      </c>
    </row>
    <row r="179" spans="1:19" ht="28.5" x14ac:dyDescent="0.45">
      <c r="A179" s="2" t="s">
        <v>394</v>
      </c>
      <c r="B179" s="2" t="s">
        <v>381</v>
      </c>
      <c r="C179" s="2" t="str">
        <f>LEFT(main[[#This Row],[Region]], IFERROR(SEARCH(" ", main[[#This Row],[Region]]),99999)-1)</f>
        <v>Luxembourg</v>
      </c>
      <c r="D179" s="2" t="b">
        <f>LOWER(MID(main[[#This Row],[Region]],2,1))="e"</f>
        <v>0</v>
      </c>
      <c r="E179" s="2" t="s">
        <v>383</v>
      </c>
      <c r="F179" s="2" t="b">
        <f>ISNUMBER(SEARCH("A", main[[#This Row],[Country]]))</f>
        <v>0</v>
      </c>
      <c r="G179" s="2" t="s">
        <v>395</v>
      </c>
      <c r="H179" s="2">
        <v>49.605556</v>
      </c>
      <c r="I179" s="2">
        <v>6.1277780000000002</v>
      </c>
      <c r="J179" s="5">
        <v>50000</v>
      </c>
      <c r="K179" s="10">
        <v>197</v>
      </c>
      <c r="L179" s="8">
        <v>0.6</v>
      </c>
      <c r="M179" s="2" t="s">
        <v>384</v>
      </c>
      <c r="N179" s="2" t="s">
        <v>23</v>
      </c>
      <c r="O179" s="2" t="s">
        <v>385</v>
      </c>
      <c r="P179" s="3">
        <v>43621</v>
      </c>
      <c r="Q179" s="5">
        <f>_xlfn.CEILING.MATH(MONTH(main[[#This Row],[Visit]])/3)</f>
        <v>2</v>
      </c>
      <c r="R179" s="2" t="s">
        <v>25</v>
      </c>
      <c r="S179" s="2" t="s">
        <v>45</v>
      </c>
    </row>
    <row r="180" spans="1:19" ht="28.5" x14ac:dyDescent="0.45">
      <c r="A180" s="2" t="s">
        <v>396</v>
      </c>
      <c r="B180" s="2" t="s">
        <v>396</v>
      </c>
      <c r="C180" s="2" t="str">
        <f>LEFT(main[[#This Row],[Region]], IFERROR(SEARCH(" ", main[[#This Row],[Region]]),99999)-1)</f>
        <v>Bettembourg</v>
      </c>
      <c r="D180" s="2" t="b">
        <f>LOWER(MID(main[[#This Row],[Region]],2,1))="e"</f>
        <v>1</v>
      </c>
      <c r="E180" s="2" t="s">
        <v>383</v>
      </c>
      <c r="F180" s="2" t="b">
        <f>ISNUMBER(SEARCH("A", main[[#This Row],[Country]]))</f>
        <v>0</v>
      </c>
      <c r="G180" s="2" t="s">
        <v>97</v>
      </c>
      <c r="H180" s="2">
        <v>49.505555999999999</v>
      </c>
      <c r="I180" s="2">
        <v>6.0444440000000004</v>
      </c>
      <c r="J180" s="5">
        <v>25000</v>
      </c>
      <c r="K180" s="10">
        <v>190</v>
      </c>
      <c r="L180" s="8">
        <v>0.8</v>
      </c>
      <c r="M180" s="2" t="s">
        <v>384</v>
      </c>
      <c r="N180" s="2" t="s">
        <v>23</v>
      </c>
      <c r="O180" s="2" t="s">
        <v>385</v>
      </c>
      <c r="P180" s="3">
        <v>43626</v>
      </c>
      <c r="Q180" s="5">
        <f>_xlfn.CEILING.MATH(MONTH(main[[#This Row],[Visit]])/3)</f>
        <v>2</v>
      </c>
      <c r="R180" s="2" t="s">
        <v>36</v>
      </c>
      <c r="S180" s="2" t="s">
        <v>45</v>
      </c>
    </row>
    <row r="181" spans="1:19" ht="28.5" x14ac:dyDescent="0.45">
      <c r="A181" s="2" t="s">
        <v>397</v>
      </c>
      <c r="B181" s="2" t="s">
        <v>398</v>
      </c>
      <c r="C181" s="2" t="str">
        <f>LEFT(main[[#This Row],[Region]], IFERROR(SEARCH(" ", main[[#This Row],[Region]]),99999)-1)</f>
        <v>Central</v>
      </c>
      <c r="D181" s="2" t="b">
        <f>LOWER(MID(main[[#This Row],[Region]],2,1))="e"</f>
        <v>1</v>
      </c>
      <c r="E181" s="2" t="s">
        <v>399</v>
      </c>
      <c r="F181" s="2" t="b">
        <f>ISNUMBER(SEARCH("A", main[[#This Row],[Country]]))</f>
        <v>1</v>
      </c>
      <c r="G181" s="2" t="s">
        <v>21</v>
      </c>
      <c r="H181" s="2">
        <v>35.897778000000002</v>
      </c>
      <c r="I181" s="2">
        <v>14.5075</v>
      </c>
      <c r="J181" s="5">
        <v>15000000</v>
      </c>
      <c r="K181" s="10">
        <v>153</v>
      </c>
      <c r="L181" s="8">
        <v>0.7</v>
      </c>
      <c r="M181" s="2" t="s">
        <v>384</v>
      </c>
      <c r="N181" s="2" t="s">
        <v>23</v>
      </c>
      <c r="O181" s="2" t="s">
        <v>400</v>
      </c>
      <c r="P181" s="3">
        <v>43631</v>
      </c>
      <c r="Q181" s="5">
        <f>_xlfn.CEILING.MATH(MONTH(main[[#This Row],[Visit]])/3)</f>
        <v>2</v>
      </c>
      <c r="R181" s="2" t="s">
        <v>25</v>
      </c>
      <c r="S181" s="2" t="s">
        <v>45</v>
      </c>
    </row>
    <row r="182" spans="1:19" ht="28.5" x14ac:dyDescent="0.45">
      <c r="A182" s="2" t="s">
        <v>401</v>
      </c>
      <c r="B182" s="2" t="s">
        <v>398</v>
      </c>
      <c r="C182" s="2" t="str">
        <f>LEFT(main[[#This Row],[Region]], IFERROR(SEARCH(" ", main[[#This Row],[Region]]),99999)-1)</f>
        <v>Central</v>
      </c>
      <c r="D182" s="2" t="b">
        <f>LOWER(MID(main[[#This Row],[Region]],2,1))="e"</f>
        <v>1</v>
      </c>
      <c r="E182" s="2" t="s">
        <v>399</v>
      </c>
      <c r="F182" s="2" t="b">
        <f>ISNUMBER(SEARCH("A", main[[#This Row],[Country]]))</f>
        <v>1</v>
      </c>
      <c r="G182" s="2" t="s">
        <v>21</v>
      </c>
      <c r="H182" s="2">
        <v>35.884166999999998</v>
      </c>
      <c r="I182" s="2">
        <v>14.493888999999999</v>
      </c>
      <c r="J182" s="5">
        <v>1000000</v>
      </c>
      <c r="K182" s="10">
        <v>1450</v>
      </c>
      <c r="L182" s="8">
        <v>1</v>
      </c>
      <c r="M182" s="2" t="s">
        <v>384</v>
      </c>
      <c r="N182" s="2" t="s">
        <v>23</v>
      </c>
      <c r="O182" s="2" t="s">
        <v>400</v>
      </c>
      <c r="P182" s="3">
        <v>43636</v>
      </c>
      <c r="Q182" s="5">
        <f>_xlfn.CEILING.MATH(MONTH(main[[#This Row],[Visit]])/3)</f>
        <v>2</v>
      </c>
      <c r="R182" s="2" t="s">
        <v>25</v>
      </c>
      <c r="S182" s="2" t="s">
        <v>45</v>
      </c>
    </row>
    <row r="183" spans="1:19" ht="28.5" x14ac:dyDescent="0.45">
      <c r="A183" s="2" t="s">
        <v>402</v>
      </c>
      <c r="B183" s="2" t="s">
        <v>403</v>
      </c>
      <c r="C183" s="2" t="str">
        <f>LEFT(main[[#This Row],[Region]], IFERROR(SEARCH(" ", main[[#This Row],[Region]]),99999)-1)</f>
        <v>Gozo</v>
      </c>
      <c r="D183" s="2" t="b">
        <f>LOWER(MID(main[[#This Row],[Region]],2,1))="e"</f>
        <v>0</v>
      </c>
      <c r="E183" s="2" t="s">
        <v>399</v>
      </c>
      <c r="F183" s="2" t="b">
        <f>ISNUMBER(SEARCH("A", main[[#This Row],[Country]]))</f>
        <v>1</v>
      </c>
      <c r="G183" s="2" t="s">
        <v>180</v>
      </c>
      <c r="H183" s="2">
        <v>36.042777999999998</v>
      </c>
      <c r="I183" s="2">
        <v>14.300278</v>
      </c>
      <c r="J183" s="5">
        <v>1000000</v>
      </c>
      <c r="K183" s="10">
        <v>690</v>
      </c>
      <c r="L183" s="8">
        <v>1</v>
      </c>
      <c r="M183" s="2" t="s">
        <v>384</v>
      </c>
      <c r="N183" s="2" t="s">
        <v>23</v>
      </c>
      <c r="O183" s="2" t="s">
        <v>400</v>
      </c>
      <c r="P183" s="3">
        <v>43641</v>
      </c>
      <c r="Q183" s="5">
        <f>_xlfn.CEILING.MATH(MONTH(main[[#This Row],[Visit]])/3)</f>
        <v>2</v>
      </c>
      <c r="R183" s="2" t="s">
        <v>25</v>
      </c>
      <c r="S183" s="2" t="s">
        <v>45</v>
      </c>
    </row>
    <row r="184" spans="1:19" ht="28.5" x14ac:dyDescent="0.45">
      <c r="A184" s="2" t="s">
        <v>404</v>
      </c>
      <c r="B184" s="2" t="s">
        <v>405</v>
      </c>
      <c r="C184" s="2" t="str">
        <f>LEFT(main[[#This Row],[Region]], IFERROR(SEARCH(" ", main[[#This Row],[Region]]),99999)-1)</f>
        <v>Southern</v>
      </c>
      <c r="D184" s="2" t="b">
        <f>LOWER(MID(main[[#This Row],[Region]],2,1))="e"</f>
        <v>0</v>
      </c>
      <c r="E184" s="2" t="s">
        <v>399</v>
      </c>
      <c r="F184" s="2" t="b">
        <f>ISNUMBER(SEARCH("A", main[[#This Row],[Country]]))</f>
        <v>1</v>
      </c>
      <c r="G184" s="2" t="s">
        <v>97</v>
      </c>
      <c r="H184" s="2">
        <v>35.734721999999998</v>
      </c>
      <c r="I184" s="2">
        <v>14.558611000000001</v>
      </c>
      <c r="J184" s="5">
        <v>500000</v>
      </c>
      <c r="K184" s="10">
        <v>590</v>
      </c>
      <c r="L184" s="8">
        <v>1.1000000000000001</v>
      </c>
      <c r="M184" s="2" t="s">
        <v>384</v>
      </c>
      <c r="N184" s="2" t="s">
        <v>23</v>
      </c>
      <c r="O184" s="2" t="s">
        <v>400</v>
      </c>
      <c r="P184" s="3">
        <v>43646</v>
      </c>
      <c r="Q184" s="5">
        <f>_xlfn.CEILING.MATH(MONTH(main[[#This Row],[Visit]])/3)</f>
        <v>2</v>
      </c>
      <c r="R184" s="2" t="s">
        <v>36</v>
      </c>
      <c r="S184" s="2" t="s">
        <v>45</v>
      </c>
    </row>
    <row r="185" spans="1:19" ht="28.5" x14ac:dyDescent="0.45">
      <c r="A185" s="2" t="s">
        <v>406</v>
      </c>
      <c r="B185" s="2" t="s">
        <v>407</v>
      </c>
      <c r="C185" s="2" t="str">
        <f>LEFT(main[[#This Row],[Region]], IFERROR(SEARCH(" ", main[[#This Row],[Region]]),99999)-1)</f>
        <v>Northern</v>
      </c>
      <c r="D185" s="2" t="b">
        <f>LOWER(MID(main[[#This Row],[Region]],2,1))="e"</f>
        <v>0</v>
      </c>
      <c r="E185" s="2" t="s">
        <v>399</v>
      </c>
      <c r="F185" s="2" t="b">
        <f>ISNUMBER(SEARCH("A", main[[#This Row],[Country]]))</f>
        <v>1</v>
      </c>
      <c r="G185" s="2" t="s">
        <v>97</v>
      </c>
      <c r="H185" s="2">
        <v>35.921666999999999</v>
      </c>
      <c r="I185" s="2">
        <v>14.474167</v>
      </c>
      <c r="J185" s="5">
        <v>500000</v>
      </c>
      <c r="K185" s="10">
        <v>1200</v>
      </c>
      <c r="L185" s="8">
        <v>0.9</v>
      </c>
      <c r="M185" s="2" t="s">
        <v>384</v>
      </c>
      <c r="N185" s="2" t="s">
        <v>23</v>
      </c>
      <c r="O185" s="2" t="s">
        <v>400</v>
      </c>
      <c r="P185" s="3">
        <v>43651</v>
      </c>
      <c r="Q185" s="5">
        <f>_xlfn.CEILING.MATH(MONTH(main[[#This Row],[Visit]])/3)</f>
        <v>3</v>
      </c>
      <c r="R185" s="2" t="s">
        <v>36</v>
      </c>
      <c r="S185" s="2" t="s">
        <v>45</v>
      </c>
    </row>
    <row r="186" spans="1:19" ht="28.5" x14ac:dyDescent="0.45">
      <c r="A186" s="2" t="s">
        <v>408</v>
      </c>
      <c r="B186" s="2" t="s">
        <v>407</v>
      </c>
      <c r="C186" s="2" t="str">
        <f>LEFT(main[[#This Row],[Region]], IFERROR(SEARCH(" ", main[[#This Row],[Region]]),99999)-1)</f>
        <v>Northern</v>
      </c>
      <c r="D186" s="2" t="b">
        <f>LOWER(MID(main[[#This Row],[Region]],2,1))="e"</f>
        <v>0</v>
      </c>
      <c r="E186" s="2" t="s">
        <v>399</v>
      </c>
      <c r="F186" s="2" t="b">
        <f>ISNUMBER(SEARCH("A", main[[#This Row],[Country]]))</f>
        <v>1</v>
      </c>
      <c r="G186" s="2" t="s">
        <v>97</v>
      </c>
      <c r="H186" s="2">
        <v>35.879443999999999</v>
      </c>
      <c r="I186" s="2">
        <v>14.463056</v>
      </c>
      <c r="J186" s="5">
        <v>200000</v>
      </c>
      <c r="K186" s="10">
        <v>400</v>
      </c>
      <c r="L186" s="8">
        <v>1.1000000000000001</v>
      </c>
      <c r="M186" s="2" t="s">
        <v>384</v>
      </c>
      <c r="N186" s="2" t="s">
        <v>23</v>
      </c>
      <c r="O186" s="2" t="s">
        <v>400</v>
      </c>
      <c r="P186" s="3">
        <v>43656</v>
      </c>
      <c r="Q186" s="5">
        <f>_xlfn.CEILING.MATH(MONTH(main[[#This Row],[Visit]])/3)</f>
        <v>3</v>
      </c>
      <c r="R186" s="2" t="s">
        <v>36</v>
      </c>
      <c r="S186" s="2" t="s">
        <v>45</v>
      </c>
    </row>
    <row r="187" spans="1:19" ht="28.5" x14ac:dyDescent="0.45">
      <c r="A187" s="2" t="s">
        <v>409</v>
      </c>
      <c r="B187" s="2" t="s">
        <v>398</v>
      </c>
      <c r="C187" s="2" t="str">
        <f>LEFT(main[[#This Row],[Region]], IFERROR(SEARCH(" ", main[[#This Row],[Region]]),99999)-1)</f>
        <v>Central</v>
      </c>
      <c r="D187" s="2" t="b">
        <f>LOWER(MID(main[[#This Row],[Region]],2,1))="e"</f>
        <v>1</v>
      </c>
      <c r="E187" s="2" t="s">
        <v>399</v>
      </c>
      <c r="F187" s="2" t="b">
        <f>ISNUMBER(SEARCH("A", main[[#This Row],[Country]]))</f>
        <v>1</v>
      </c>
      <c r="G187" s="2" t="s">
        <v>97</v>
      </c>
      <c r="H187" s="2">
        <v>35.871943999999999</v>
      </c>
      <c r="I187" s="2">
        <v>14.451389000000001</v>
      </c>
      <c r="J187" s="5">
        <v>200000</v>
      </c>
      <c r="K187" s="10">
        <v>330</v>
      </c>
      <c r="L187" s="8">
        <v>2</v>
      </c>
      <c r="M187" s="2" t="s">
        <v>384</v>
      </c>
      <c r="N187" s="2" t="s">
        <v>23</v>
      </c>
      <c r="O187" s="2" t="s">
        <v>400</v>
      </c>
      <c r="P187" s="3">
        <v>43661</v>
      </c>
      <c r="Q187" s="5">
        <f>_xlfn.CEILING.MATH(MONTH(main[[#This Row],[Visit]])/3)</f>
        <v>3</v>
      </c>
      <c r="R187" s="2" t="s">
        <v>36</v>
      </c>
      <c r="S187" s="2" t="s">
        <v>45</v>
      </c>
    </row>
    <row r="188" spans="1:19" ht="28.5" x14ac:dyDescent="0.45">
      <c r="A188" s="2" t="s">
        <v>410</v>
      </c>
      <c r="B188" s="2" t="s">
        <v>405</v>
      </c>
      <c r="C188" s="2" t="str">
        <f>LEFT(main[[#This Row],[Region]], IFERROR(SEARCH(" ", main[[#This Row],[Region]]),99999)-1)</f>
        <v>Southern</v>
      </c>
      <c r="D188" s="2" t="b">
        <f>LOWER(MID(main[[#This Row],[Region]],2,1))="e"</f>
        <v>0</v>
      </c>
      <c r="E188" s="2" t="s">
        <v>399</v>
      </c>
      <c r="F188" s="2" t="b">
        <f>ISNUMBER(SEARCH("A", main[[#This Row],[Country]]))</f>
        <v>1</v>
      </c>
      <c r="G188" s="2" t="s">
        <v>97</v>
      </c>
      <c r="H188" s="2">
        <v>35.728332999999999</v>
      </c>
      <c r="I188" s="2">
        <v>14.569167</v>
      </c>
      <c r="J188" s="5">
        <v>100000</v>
      </c>
      <c r="K188" s="10">
        <v>320</v>
      </c>
      <c r="L188" s="8">
        <v>2.5</v>
      </c>
      <c r="M188" s="2" t="s">
        <v>384</v>
      </c>
      <c r="N188" s="2" t="s">
        <v>23</v>
      </c>
      <c r="O188" s="2" t="s">
        <v>400</v>
      </c>
      <c r="P188" s="3">
        <v>43666</v>
      </c>
      <c r="Q188" s="5">
        <f>_xlfn.CEILING.MATH(MONTH(main[[#This Row],[Visit]])/3)</f>
        <v>3</v>
      </c>
      <c r="R188" s="2" t="s">
        <v>36</v>
      </c>
      <c r="S188" s="2" t="s">
        <v>45</v>
      </c>
    </row>
    <row r="189" spans="1:19" ht="28.5" x14ac:dyDescent="0.45">
      <c r="A189" s="2" t="s">
        <v>403</v>
      </c>
      <c r="B189" s="2" t="s">
        <v>403</v>
      </c>
      <c r="C189" s="2" t="str">
        <f>LEFT(main[[#This Row],[Region]], IFERROR(SEARCH(" ", main[[#This Row],[Region]]),99999)-1)</f>
        <v>Gozo</v>
      </c>
      <c r="D189" s="2" t="b">
        <f>LOWER(MID(main[[#This Row],[Region]],2,1))="e"</f>
        <v>0</v>
      </c>
      <c r="E189" s="2" t="s">
        <v>399</v>
      </c>
      <c r="F189" s="2" t="b">
        <f>ISNUMBER(SEARCH("A", main[[#This Row],[Country]]))</f>
        <v>1</v>
      </c>
      <c r="G189" s="2" t="s">
        <v>66</v>
      </c>
      <c r="H189" s="2">
        <v>36.042777999999998</v>
      </c>
      <c r="I189" s="2">
        <v>14.300278</v>
      </c>
      <c r="J189" s="5">
        <v>50000</v>
      </c>
      <c r="K189" s="10">
        <v>315</v>
      </c>
      <c r="L189" s="8">
        <v>2.1</v>
      </c>
      <c r="M189" s="2" t="s">
        <v>384</v>
      </c>
      <c r="N189" s="2" t="s">
        <v>23</v>
      </c>
      <c r="O189" s="2" t="s">
        <v>400</v>
      </c>
      <c r="P189" s="3">
        <v>43671</v>
      </c>
      <c r="Q189" s="5">
        <f>_xlfn.CEILING.MATH(MONTH(main[[#This Row],[Visit]])/3)</f>
        <v>3</v>
      </c>
      <c r="R189" s="2" t="s">
        <v>36</v>
      </c>
      <c r="S189" s="2" t="s">
        <v>45</v>
      </c>
    </row>
    <row r="190" spans="1:19" ht="28.5" x14ac:dyDescent="0.45">
      <c r="A190" s="2" t="s">
        <v>411</v>
      </c>
      <c r="B190" s="2" t="s">
        <v>411</v>
      </c>
      <c r="C190" s="2" t="str">
        <f>LEFT(main[[#This Row],[Region]], IFERROR(SEARCH(" ", main[[#This Row],[Region]]),99999)-1)</f>
        <v>Comino</v>
      </c>
      <c r="D190" s="2" t="b">
        <f>LOWER(MID(main[[#This Row],[Region]],2,1))="e"</f>
        <v>0</v>
      </c>
      <c r="E190" s="2" t="s">
        <v>399</v>
      </c>
      <c r="F190" s="2" t="b">
        <f>ISNUMBER(SEARCH("A", main[[#This Row],[Country]]))</f>
        <v>1</v>
      </c>
      <c r="G190" s="2" t="s">
        <v>66</v>
      </c>
      <c r="H190" s="2">
        <v>36.029167000000001</v>
      </c>
      <c r="I190" s="2">
        <v>14.459721999999999</v>
      </c>
      <c r="J190" s="5">
        <v>20000</v>
      </c>
      <c r="K190" s="10">
        <v>240</v>
      </c>
      <c r="L190" s="8">
        <v>2.1</v>
      </c>
      <c r="M190" s="2" t="s">
        <v>384</v>
      </c>
      <c r="N190" s="2" t="s">
        <v>23</v>
      </c>
      <c r="O190" s="2" t="s">
        <v>400</v>
      </c>
      <c r="P190" s="3">
        <v>43676</v>
      </c>
      <c r="Q190" s="5">
        <f>_xlfn.CEILING.MATH(MONTH(main[[#This Row],[Visit]])/3)</f>
        <v>3</v>
      </c>
      <c r="R190" s="2" t="s">
        <v>36</v>
      </c>
      <c r="S190" s="2" t="s">
        <v>45</v>
      </c>
    </row>
    <row r="191" spans="1:19" ht="28.5" x14ac:dyDescent="0.45">
      <c r="A191" s="2" t="s">
        <v>412</v>
      </c>
      <c r="B191" s="2" t="s">
        <v>413</v>
      </c>
      <c r="C191" s="2" t="str">
        <f>LEFT(main[[#This Row],[Region]], IFERROR(SEARCH(" ", main[[#This Row],[Region]]),99999)-1)</f>
        <v>Capital</v>
      </c>
      <c r="D191" s="2" t="b">
        <f>LOWER(MID(main[[#This Row],[Region]],2,1))="e"</f>
        <v>0</v>
      </c>
      <c r="E191" s="2" t="s">
        <v>414</v>
      </c>
      <c r="F191" s="2" t="b">
        <f>ISNUMBER(SEARCH("A", main[[#This Row],[Country]]))</f>
        <v>1</v>
      </c>
      <c r="G191" s="2" t="s">
        <v>21</v>
      </c>
      <c r="H191" s="2">
        <v>64.147778000000002</v>
      </c>
      <c r="I191" s="2">
        <v>-21.915555999999999</v>
      </c>
      <c r="J191" s="5">
        <v>25000000</v>
      </c>
      <c r="K191" s="10">
        <v>1540</v>
      </c>
      <c r="L191" s="8">
        <v>1.7</v>
      </c>
      <c r="M191" s="2" t="s">
        <v>415</v>
      </c>
      <c r="N191" s="2" t="s">
        <v>128</v>
      </c>
      <c r="O191" s="2" t="s">
        <v>416</v>
      </c>
      <c r="P191" s="3">
        <v>43681</v>
      </c>
      <c r="Q191" s="5">
        <f>_xlfn.CEILING.MATH(MONTH(main[[#This Row],[Visit]])/3)</f>
        <v>3</v>
      </c>
      <c r="R191" s="2" t="s">
        <v>33</v>
      </c>
      <c r="S191" s="2" t="s">
        <v>45</v>
      </c>
    </row>
    <row r="192" spans="1:19" ht="28.5" x14ac:dyDescent="0.45">
      <c r="A192" s="2" t="s">
        <v>402</v>
      </c>
      <c r="B192" s="2" t="s">
        <v>417</v>
      </c>
      <c r="C192" s="2" t="str">
        <f>LEFT(main[[#This Row],[Region]], IFERROR(SEARCH(" ", main[[#This Row],[Region]]),99999)-1)</f>
        <v>Southwest</v>
      </c>
      <c r="D192" s="2" t="b">
        <f>LOWER(MID(main[[#This Row],[Region]],2,1))="e"</f>
        <v>0</v>
      </c>
      <c r="E192" s="2" t="s">
        <v>414</v>
      </c>
      <c r="F192" s="2" t="b">
        <f>ISNUMBER(SEARCH("A", main[[#This Row],[Country]]))</f>
        <v>1</v>
      </c>
      <c r="G192" s="2" t="s">
        <v>418</v>
      </c>
      <c r="H192" s="2">
        <v>63.892499999999998</v>
      </c>
      <c r="I192" s="2">
        <v>-21.863900000000001</v>
      </c>
      <c r="J192" s="5">
        <v>1000000</v>
      </c>
      <c r="K192" s="10">
        <v>890</v>
      </c>
      <c r="L192" s="8">
        <v>2</v>
      </c>
      <c r="M192" s="2" t="s">
        <v>415</v>
      </c>
      <c r="N192" s="2" t="s">
        <v>128</v>
      </c>
      <c r="O192" s="2" t="s">
        <v>416</v>
      </c>
      <c r="P192" s="3">
        <v>43686</v>
      </c>
      <c r="Q192" s="5">
        <f>_xlfn.CEILING.MATH(MONTH(main[[#This Row],[Visit]])/3)</f>
        <v>3</v>
      </c>
      <c r="R192" s="2" t="s">
        <v>33</v>
      </c>
      <c r="S192" s="2" t="s">
        <v>45</v>
      </c>
    </row>
    <row r="193" spans="1:19" ht="28.5" x14ac:dyDescent="0.45">
      <c r="A193" s="2" t="s">
        <v>419</v>
      </c>
      <c r="B193" s="2" t="s">
        <v>420</v>
      </c>
      <c r="C193" s="2" t="str">
        <f>LEFT(main[[#This Row],[Region]], IFERROR(SEARCH(" ", main[[#This Row],[Region]]),99999)-1)</f>
        <v>South</v>
      </c>
      <c r="D193" s="2" t="b">
        <f>LOWER(MID(main[[#This Row],[Region]],2,1))="e"</f>
        <v>0</v>
      </c>
      <c r="E193" s="2" t="s">
        <v>414</v>
      </c>
      <c r="F193" s="2" t="b">
        <f>ISNUMBER(SEARCH("A", main[[#This Row],[Country]]))</f>
        <v>1</v>
      </c>
      <c r="G193" s="2" t="s">
        <v>9</v>
      </c>
      <c r="H193" s="2">
        <v>64.006944000000004</v>
      </c>
      <c r="I193" s="2">
        <v>-21.1325</v>
      </c>
      <c r="J193" s="5">
        <v>1000000</v>
      </c>
      <c r="K193" s="10">
        <v>470</v>
      </c>
      <c r="L193" s="8">
        <v>1.9</v>
      </c>
      <c r="M193" s="2" t="s">
        <v>415</v>
      </c>
      <c r="N193" s="2" t="s">
        <v>128</v>
      </c>
      <c r="O193" s="2" t="s">
        <v>416</v>
      </c>
      <c r="P193" s="3">
        <v>43691</v>
      </c>
      <c r="Q193" s="5">
        <f>_xlfn.CEILING.MATH(MONTH(main[[#This Row],[Visit]])/3)</f>
        <v>3</v>
      </c>
      <c r="R193" s="2" t="s">
        <v>25</v>
      </c>
      <c r="S193" s="2" t="s">
        <v>45</v>
      </c>
    </row>
    <row r="194" spans="1:19" ht="28.5" x14ac:dyDescent="0.45">
      <c r="A194" s="2" t="s">
        <v>421</v>
      </c>
      <c r="B194" s="2" t="s">
        <v>420</v>
      </c>
      <c r="C194" s="2" t="str">
        <f>LEFT(main[[#This Row],[Region]], IFERROR(SEARCH(" ", main[[#This Row],[Region]]),99999)-1)</f>
        <v>South</v>
      </c>
      <c r="D194" s="2" t="b">
        <f>LOWER(MID(main[[#This Row],[Region]],2,1))="e"</f>
        <v>0</v>
      </c>
      <c r="E194" s="2" t="s">
        <v>414</v>
      </c>
      <c r="F194" s="2" t="b">
        <f>ISNUMBER(SEARCH("A", main[[#This Row],[Country]]))</f>
        <v>1</v>
      </c>
      <c r="G194" s="2" t="s">
        <v>263</v>
      </c>
      <c r="H194" s="2">
        <v>64.006944000000004</v>
      </c>
      <c r="I194" s="2">
        <v>-16.6325</v>
      </c>
      <c r="J194" s="5">
        <v>500000</v>
      </c>
      <c r="K194" s="10">
        <v>1745</v>
      </c>
      <c r="L194" s="8">
        <v>1.8</v>
      </c>
      <c r="M194" s="2" t="s">
        <v>415</v>
      </c>
      <c r="N194" s="2" t="s">
        <v>128</v>
      </c>
      <c r="O194" s="2" t="s">
        <v>416</v>
      </c>
      <c r="P194" s="3">
        <v>43696</v>
      </c>
      <c r="Q194" s="5">
        <f>_xlfn.CEILING.MATH(MONTH(main[[#This Row],[Visit]])/3)</f>
        <v>3</v>
      </c>
      <c r="R194" s="2" t="s">
        <v>25</v>
      </c>
      <c r="S194" s="2" t="s">
        <v>45</v>
      </c>
    </row>
    <row r="195" spans="1:19" ht="28.5" x14ac:dyDescent="0.45">
      <c r="A195" s="2" t="s">
        <v>422</v>
      </c>
      <c r="B195" s="2" t="s">
        <v>423</v>
      </c>
      <c r="C195" s="2" t="str">
        <f>LEFT(main[[#This Row],[Region]], IFERROR(SEARCH(" ", main[[#This Row],[Region]]),99999)-1)</f>
        <v>Southeast</v>
      </c>
      <c r="D195" s="2" t="b">
        <f>LOWER(MID(main[[#This Row],[Region]],2,1))="e"</f>
        <v>0</v>
      </c>
      <c r="E195" s="2" t="s">
        <v>414</v>
      </c>
      <c r="F195" s="2" t="b">
        <f>ISNUMBER(SEARCH("A", main[[#This Row],[Country]]))</f>
        <v>1</v>
      </c>
      <c r="G195" s="2" t="s">
        <v>263</v>
      </c>
      <c r="H195" s="2">
        <v>64.006944000000004</v>
      </c>
      <c r="I195" s="2">
        <v>-16.6325</v>
      </c>
      <c r="J195" s="5">
        <v>500000</v>
      </c>
      <c r="K195" s="10">
        <v>1744</v>
      </c>
      <c r="L195" s="8">
        <v>1</v>
      </c>
      <c r="M195" s="2" t="s">
        <v>415</v>
      </c>
      <c r="N195" s="2" t="s">
        <v>128</v>
      </c>
      <c r="O195" s="2" t="s">
        <v>416</v>
      </c>
      <c r="P195" s="3">
        <v>43701</v>
      </c>
      <c r="Q195" s="5">
        <f>_xlfn.CEILING.MATH(MONTH(main[[#This Row],[Visit]])/3)</f>
        <v>3</v>
      </c>
      <c r="R195" s="2" t="s">
        <v>25</v>
      </c>
      <c r="S195" s="2" t="s">
        <v>45</v>
      </c>
    </row>
    <row r="196" spans="1:19" ht="28.5" x14ac:dyDescent="0.45">
      <c r="A196" s="2" t="s">
        <v>424</v>
      </c>
      <c r="B196" s="2" t="s">
        <v>425</v>
      </c>
      <c r="C196" s="2" t="str">
        <f>LEFT(main[[#This Row],[Region]], IFERROR(SEARCH(" ", main[[#This Row],[Region]]),99999)-1)</f>
        <v>North</v>
      </c>
      <c r="D196" s="2" t="b">
        <f>LOWER(MID(main[[#This Row],[Region]],2,1))="e"</f>
        <v>0</v>
      </c>
      <c r="E196" s="2" t="s">
        <v>414</v>
      </c>
      <c r="F196" s="2" t="b">
        <f>ISNUMBER(SEARCH("A", main[[#This Row],[Country]]))</f>
        <v>1</v>
      </c>
      <c r="G196" s="2" t="s">
        <v>21</v>
      </c>
      <c r="H196" s="2">
        <v>65.668610999999999</v>
      </c>
      <c r="I196" s="2">
        <v>-18.081389000000001</v>
      </c>
      <c r="J196" s="5">
        <v>200000</v>
      </c>
      <c r="K196" s="10">
        <v>1687</v>
      </c>
      <c r="L196" s="8">
        <v>1.3</v>
      </c>
      <c r="M196" s="2" t="s">
        <v>415</v>
      </c>
      <c r="N196" s="2" t="s">
        <v>128</v>
      </c>
      <c r="O196" s="2" t="s">
        <v>416</v>
      </c>
      <c r="P196" s="3">
        <v>43706</v>
      </c>
      <c r="Q196" s="5">
        <f>_xlfn.CEILING.MATH(MONTH(main[[#This Row],[Visit]])/3)</f>
        <v>3</v>
      </c>
      <c r="R196" s="2" t="s">
        <v>36</v>
      </c>
      <c r="S196" s="2" t="s">
        <v>45</v>
      </c>
    </row>
    <row r="197" spans="1:19" ht="28.5" x14ac:dyDescent="0.45">
      <c r="A197" s="2" t="s">
        <v>426</v>
      </c>
      <c r="B197" s="2" t="s">
        <v>427</v>
      </c>
      <c r="C197" s="2" t="str">
        <f>LEFT(main[[#This Row],[Region]], IFERROR(SEARCH(" ", main[[#This Row],[Region]]),99999)-1)</f>
        <v>West</v>
      </c>
      <c r="D197" s="2" t="b">
        <f>LOWER(MID(main[[#This Row],[Region]],2,1))="e"</f>
        <v>1</v>
      </c>
      <c r="E197" s="2" t="s">
        <v>414</v>
      </c>
      <c r="F197" s="2" t="b">
        <f>ISNUMBER(SEARCH("A", main[[#This Row],[Country]]))</f>
        <v>1</v>
      </c>
      <c r="G197" s="2" t="s">
        <v>263</v>
      </c>
      <c r="H197" s="2">
        <v>64.640556000000004</v>
      </c>
      <c r="I197" s="2">
        <v>-22.189722</v>
      </c>
      <c r="J197" s="5">
        <v>100000</v>
      </c>
      <c r="K197" s="10">
        <v>1490</v>
      </c>
      <c r="L197" s="8">
        <v>1.6</v>
      </c>
      <c r="M197" s="2" t="s">
        <v>415</v>
      </c>
      <c r="N197" s="2" t="s">
        <v>128</v>
      </c>
      <c r="O197" s="2" t="s">
        <v>416</v>
      </c>
      <c r="P197" s="3">
        <v>43711</v>
      </c>
      <c r="Q197" s="5">
        <f>_xlfn.CEILING.MATH(MONTH(main[[#This Row],[Visit]])/3)</f>
        <v>3</v>
      </c>
      <c r="R197" s="2" t="s">
        <v>36</v>
      </c>
      <c r="S197" s="2" t="s">
        <v>45</v>
      </c>
    </row>
    <row r="198" spans="1:19" ht="28.5" x14ac:dyDescent="0.45">
      <c r="A198" s="2" t="s">
        <v>428</v>
      </c>
      <c r="B198" s="2" t="s">
        <v>428</v>
      </c>
      <c r="C198" s="2" t="str">
        <f>LEFT(main[[#This Row],[Region]], IFERROR(SEARCH(" ", main[[#This Row],[Region]]),99999)-1)</f>
        <v>Westfjords</v>
      </c>
      <c r="D198" s="2" t="b">
        <f>LOWER(MID(main[[#This Row],[Region]],2,1))="e"</f>
        <v>1</v>
      </c>
      <c r="E198" s="2" t="s">
        <v>414</v>
      </c>
      <c r="F198" s="2" t="b">
        <f>ISNUMBER(SEARCH("A", main[[#This Row],[Country]]))</f>
        <v>1</v>
      </c>
      <c r="G198" s="2" t="s">
        <v>9</v>
      </c>
      <c r="H198" s="2">
        <v>65.640556000000004</v>
      </c>
      <c r="I198" s="2">
        <v>-20.189722</v>
      </c>
      <c r="J198" s="5">
        <v>50000</v>
      </c>
      <c r="K198" s="10">
        <v>1600</v>
      </c>
      <c r="L198" s="8">
        <v>3.5</v>
      </c>
      <c r="M198" s="2" t="s">
        <v>415</v>
      </c>
      <c r="N198" s="2" t="s">
        <v>128</v>
      </c>
      <c r="O198" s="2" t="s">
        <v>416</v>
      </c>
      <c r="P198" s="3">
        <v>43716</v>
      </c>
      <c r="Q198" s="5">
        <f>_xlfn.CEILING.MATH(MONTH(main[[#This Row],[Visit]])/3)</f>
        <v>3</v>
      </c>
      <c r="R198" s="2" t="s">
        <v>36</v>
      </c>
      <c r="S198" s="2" t="s">
        <v>45</v>
      </c>
    </row>
    <row r="199" spans="1:19" ht="28.5" x14ac:dyDescent="0.45">
      <c r="A199" s="2" t="s">
        <v>429</v>
      </c>
      <c r="B199" s="2" t="s">
        <v>423</v>
      </c>
      <c r="C199" s="2" t="str">
        <f>LEFT(main[[#This Row],[Region]], IFERROR(SEARCH(" ", main[[#This Row],[Region]]),99999)-1)</f>
        <v>Southeast</v>
      </c>
      <c r="D199" s="2" t="b">
        <f>LOWER(MID(main[[#This Row],[Region]],2,1))="e"</f>
        <v>0</v>
      </c>
      <c r="E199" s="2" t="s">
        <v>414</v>
      </c>
      <c r="F199" s="2" t="b">
        <f>ISNUMBER(SEARCH("A", main[[#This Row],[Country]]))</f>
        <v>1</v>
      </c>
      <c r="G199" s="2" t="s">
        <v>430</v>
      </c>
      <c r="H199" s="2">
        <v>64.006944000000004</v>
      </c>
      <c r="I199" s="2">
        <v>-16.6325</v>
      </c>
      <c r="J199" s="5">
        <v>200000</v>
      </c>
      <c r="K199" s="10">
        <v>1505</v>
      </c>
      <c r="L199" s="8">
        <v>3</v>
      </c>
      <c r="M199" s="2" t="s">
        <v>415</v>
      </c>
      <c r="N199" s="2" t="s">
        <v>128</v>
      </c>
      <c r="O199" s="2" t="s">
        <v>416</v>
      </c>
      <c r="P199" s="3">
        <v>43721</v>
      </c>
      <c r="Q199" s="5">
        <f>_xlfn.CEILING.MATH(MONTH(main[[#This Row],[Visit]])/3)</f>
        <v>3</v>
      </c>
      <c r="R199" s="2" t="s">
        <v>25</v>
      </c>
      <c r="S199" s="2" t="s">
        <v>45</v>
      </c>
    </row>
    <row r="200" spans="1:19" ht="28.5" x14ac:dyDescent="0.45">
      <c r="A200" s="2" t="s">
        <v>431</v>
      </c>
      <c r="B200" s="2" t="s">
        <v>420</v>
      </c>
      <c r="C200" s="2" t="str">
        <f>LEFT(main[[#This Row],[Region]], IFERROR(SEARCH(" ", main[[#This Row],[Region]]),99999)-1)</f>
        <v>South</v>
      </c>
      <c r="D200" s="2" t="b">
        <f>LOWER(MID(main[[#This Row],[Region]],2,1))="e"</f>
        <v>0</v>
      </c>
      <c r="E200" s="2" t="s">
        <v>414</v>
      </c>
      <c r="F200" s="2" t="b">
        <f>ISNUMBER(SEARCH("A", main[[#This Row],[Country]]))</f>
        <v>1</v>
      </c>
      <c r="G200" s="2" t="s">
        <v>180</v>
      </c>
      <c r="H200" s="2">
        <v>63.703055999999997</v>
      </c>
      <c r="I200" s="2">
        <v>-20.031943999999999</v>
      </c>
      <c r="J200" s="5">
        <v>100000</v>
      </c>
      <c r="K200" s="10">
        <v>1650</v>
      </c>
      <c r="L200" s="8">
        <v>3.7</v>
      </c>
      <c r="M200" s="2" t="s">
        <v>415</v>
      </c>
      <c r="N200" s="2" t="s">
        <v>128</v>
      </c>
      <c r="O200" s="2" t="s">
        <v>416</v>
      </c>
      <c r="P200" s="3">
        <v>43726</v>
      </c>
      <c r="Q200" s="5">
        <f>_xlfn.CEILING.MATH(MONTH(main[[#This Row],[Visit]])/3)</f>
        <v>3</v>
      </c>
      <c r="R200" s="2" t="s">
        <v>25</v>
      </c>
      <c r="S200" s="2" t="s">
        <v>45</v>
      </c>
    </row>
    <row r="201" spans="1:19" ht="85.5" x14ac:dyDescent="0.45">
      <c r="A201" s="2" t="s">
        <v>432</v>
      </c>
      <c r="B201" s="2" t="s">
        <v>433</v>
      </c>
      <c r="C201" s="2" t="str">
        <f>LEFT(main[[#This Row],[Region]], IFERROR(SEARCH(" ", main[[#This Row],[Region]]),99999)-1)</f>
        <v>Central</v>
      </c>
      <c r="D201" s="2" t="b">
        <f>LOWER(MID(main[[#This Row],[Region]],2,1))="e"</f>
        <v>1</v>
      </c>
      <c r="E201" s="2" t="s">
        <v>434</v>
      </c>
      <c r="F201" s="2" t="b">
        <f>ISNUMBER(SEARCH("A", main[[#This Row],[Country]]))</f>
        <v>1</v>
      </c>
      <c r="G201" s="2" t="s">
        <v>21</v>
      </c>
      <c r="H201" s="2">
        <v>44.816667000000002</v>
      </c>
      <c r="I201" s="2">
        <v>20.448889000000001</v>
      </c>
      <c r="J201" s="5">
        <v>15000000</v>
      </c>
      <c r="K201" s="10">
        <v>2005</v>
      </c>
      <c r="L201" s="8">
        <v>2.2000000000000002</v>
      </c>
      <c r="M201" s="2" t="s">
        <v>435</v>
      </c>
      <c r="N201" s="2" t="s">
        <v>436</v>
      </c>
      <c r="O201" s="2" t="s">
        <v>437</v>
      </c>
      <c r="P201" s="3">
        <v>43731</v>
      </c>
      <c r="Q201" s="5">
        <f>_xlfn.CEILING.MATH(MONTH(main[[#This Row],[Visit]])/3)</f>
        <v>3</v>
      </c>
      <c r="R201" s="2" t="s">
        <v>36</v>
      </c>
      <c r="S201" s="2" t="s">
        <v>37</v>
      </c>
    </row>
    <row r="202" spans="1:19" ht="28.5" x14ac:dyDescent="0.45">
      <c r="A202" s="2" t="s">
        <v>438</v>
      </c>
      <c r="B202" s="2" t="s">
        <v>439</v>
      </c>
      <c r="C202" s="2" t="str">
        <f>LEFT(main[[#This Row],[Region]], IFERROR(SEARCH(" ", main[[#This Row],[Region]]),99999)-1)</f>
        <v>Vojvodina</v>
      </c>
      <c r="D202" s="2" t="b">
        <f>LOWER(MID(main[[#This Row],[Region]],2,1))="e"</f>
        <v>0</v>
      </c>
      <c r="E202" s="2" t="s">
        <v>434</v>
      </c>
      <c r="F202" s="2" t="b">
        <f>ISNUMBER(SEARCH("A", main[[#This Row],[Country]]))</f>
        <v>1</v>
      </c>
      <c r="G202" s="2" t="s">
        <v>21</v>
      </c>
      <c r="H202" s="2">
        <v>45.263333000000003</v>
      </c>
      <c r="I202" s="2">
        <v>19.846667</v>
      </c>
      <c r="J202" s="5">
        <v>500000</v>
      </c>
      <c r="K202" s="10">
        <v>225</v>
      </c>
      <c r="L202" s="8">
        <v>2</v>
      </c>
      <c r="M202" s="2" t="s">
        <v>435</v>
      </c>
      <c r="N202" s="2" t="s">
        <v>436</v>
      </c>
      <c r="O202" s="2" t="s">
        <v>437</v>
      </c>
      <c r="P202" s="3">
        <v>43736</v>
      </c>
      <c r="Q202" s="5">
        <f>_xlfn.CEILING.MATH(MONTH(main[[#This Row],[Visit]])/3)</f>
        <v>3</v>
      </c>
      <c r="R202" s="2" t="s">
        <v>36</v>
      </c>
      <c r="S202" s="2" t="s">
        <v>45</v>
      </c>
    </row>
    <row r="203" spans="1:19" ht="28.5" x14ac:dyDescent="0.45">
      <c r="A203" s="2" t="s">
        <v>440</v>
      </c>
      <c r="B203" s="2" t="s">
        <v>441</v>
      </c>
      <c r="C203" s="2" t="str">
        <f>LEFT(main[[#This Row],[Region]], IFERROR(SEARCH(" ", main[[#This Row],[Region]]),99999)-1)</f>
        <v>Southern</v>
      </c>
      <c r="D203" s="2" t="b">
        <f>LOWER(MID(main[[#This Row],[Region]],2,1))="e"</f>
        <v>0</v>
      </c>
      <c r="E203" s="2" t="s">
        <v>434</v>
      </c>
      <c r="F203" s="2" t="b">
        <f>ISNUMBER(SEARCH("A", main[[#This Row],[Country]]))</f>
        <v>1</v>
      </c>
      <c r="G203" s="2" t="s">
        <v>21</v>
      </c>
      <c r="H203" s="2">
        <v>43.322221999999996</v>
      </c>
      <c r="I203" s="2">
        <v>21.888888999999999</v>
      </c>
      <c r="J203" s="5">
        <v>300000</v>
      </c>
      <c r="K203" s="10">
        <v>175</v>
      </c>
      <c r="L203" s="8">
        <v>1.6</v>
      </c>
      <c r="M203" s="2" t="s">
        <v>435</v>
      </c>
      <c r="N203" s="2" t="s">
        <v>436</v>
      </c>
      <c r="O203" s="2" t="s">
        <v>437</v>
      </c>
      <c r="P203" s="3">
        <v>43741</v>
      </c>
      <c r="Q203" s="5">
        <f>_xlfn.CEILING.MATH(MONTH(main[[#This Row],[Visit]])/3)</f>
        <v>4</v>
      </c>
      <c r="R203" s="2" t="s">
        <v>36</v>
      </c>
      <c r="S203" s="2" t="s">
        <v>45</v>
      </c>
    </row>
    <row r="204" spans="1:19" ht="28.5" x14ac:dyDescent="0.45">
      <c r="A204" s="2" t="s">
        <v>442</v>
      </c>
      <c r="B204" s="2" t="s">
        <v>432</v>
      </c>
      <c r="C204" s="2" t="str">
        <f>LEFT(main[[#This Row],[Region]], IFERROR(SEARCH(" ", main[[#This Row],[Region]]),99999)-1)</f>
        <v>Belgrade</v>
      </c>
      <c r="D204" s="2" t="b">
        <f>LOWER(MID(main[[#This Row],[Region]],2,1))="e"</f>
        <v>1</v>
      </c>
      <c r="E204" s="2" t="s">
        <v>434</v>
      </c>
      <c r="F204" s="2" t="b">
        <f>ISNUMBER(SEARCH("A", main[[#This Row],[Country]]))</f>
        <v>1</v>
      </c>
      <c r="G204" s="2" t="s">
        <v>443</v>
      </c>
      <c r="H204" s="2">
        <v>44.816667000000002</v>
      </c>
      <c r="I204" s="2">
        <v>20.448889000000001</v>
      </c>
      <c r="J204" s="5">
        <v>200000</v>
      </c>
      <c r="K204" s="10">
        <v>180</v>
      </c>
      <c r="L204" s="8">
        <v>1.2</v>
      </c>
      <c r="M204" s="2" t="s">
        <v>435</v>
      </c>
      <c r="N204" s="2" t="s">
        <v>436</v>
      </c>
      <c r="O204" s="2" t="s">
        <v>437</v>
      </c>
      <c r="P204" s="3">
        <v>43746</v>
      </c>
      <c r="Q204" s="5">
        <f>_xlfn.CEILING.MATH(MONTH(main[[#This Row],[Visit]])/3)</f>
        <v>4</v>
      </c>
      <c r="R204" s="2" t="s">
        <v>144</v>
      </c>
      <c r="S204" s="2" t="s">
        <v>45</v>
      </c>
    </row>
    <row r="205" spans="1:19" ht="28.5" x14ac:dyDescent="0.45">
      <c r="A205" s="2" t="s">
        <v>444</v>
      </c>
      <c r="B205" s="2" t="s">
        <v>445</v>
      </c>
      <c r="C205" s="2" t="str">
        <f>LEFT(main[[#This Row],[Region]], IFERROR(SEARCH(" ", main[[#This Row],[Region]]),99999)-1)</f>
        <v>Western</v>
      </c>
      <c r="D205" s="2" t="b">
        <f>LOWER(MID(main[[#This Row],[Region]],2,1))="e"</f>
        <v>1</v>
      </c>
      <c r="E205" s="2" t="s">
        <v>434</v>
      </c>
      <c r="F205" s="2" t="b">
        <f>ISNUMBER(SEARCH("A", main[[#This Row],[Country]]))</f>
        <v>1</v>
      </c>
      <c r="G205" s="2" t="s">
        <v>263</v>
      </c>
      <c r="H205" s="2">
        <v>43.2</v>
      </c>
      <c r="I205" s="2">
        <v>19.350000000000001</v>
      </c>
      <c r="J205" s="5">
        <v>100000</v>
      </c>
      <c r="K205" s="10">
        <v>170</v>
      </c>
      <c r="L205" s="8">
        <v>3</v>
      </c>
      <c r="M205" s="2" t="s">
        <v>435</v>
      </c>
      <c r="N205" s="2" t="s">
        <v>436</v>
      </c>
      <c r="O205" s="2" t="s">
        <v>437</v>
      </c>
      <c r="P205" s="3">
        <v>43751</v>
      </c>
      <c r="Q205" s="5">
        <f>_xlfn.CEILING.MATH(MONTH(main[[#This Row],[Visit]])/3)</f>
        <v>4</v>
      </c>
      <c r="R205" s="2" t="s">
        <v>25</v>
      </c>
      <c r="S205" s="2" t="s">
        <v>45</v>
      </c>
    </row>
    <row r="206" spans="1:19" ht="28.5" x14ac:dyDescent="0.45">
      <c r="A206" s="2" t="s">
        <v>446</v>
      </c>
      <c r="B206" s="2" t="s">
        <v>433</v>
      </c>
      <c r="C206" s="2" t="str">
        <f>LEFT(main[[#This Row],[Region]], IFERROR(SEARCH(" ", main[[#This Row],[Region]]),99999)-1)</f>
        <v>Central</v>
      </c>
      <c r="D206" s="2" t="b">
        <f>LOWER(MID(main[[#This Row],[Region]],2,1))="e"</f>
        <v>1</v>
      </c>
      <c r="E206" s="2" t="s">
        <v>434</v>
      </c>
      <c r="F206" s="2" t="b">
        <f>ISNUMBER(SEARCH("A", main[[#This Row],[Country]]))</f>
        <v>1</v>
      </c>
      <c r="G206" s="2" t="s">
        <v>89</v>
      </c>
      <c r="H206" s="2">
        <v>43.575277999999997</v>
      </c>
      <c r="I206" s="2">
        <v>20.760556000000001</v>
      </c>
      <c r="J206" s="5">
        <v>100000</v>
      </c>
      <c r="K206" s="10">
        <v>165</v>
      </c>
      <c r="L206" s="8">
        <v>3</v>
      </c>
      <c r="M206" s="2" t="s">
        <v>435</v>
      </c>
      <c r="N206" s="2" t="s">
        <v>436</v>
      </c>
      <c r="O206" s="2" t="s">
        <v>437</v>
      </c>
      <c r="P206" s="3">
        <v>43756</v>
      </c>
      <c r="Q206" s="5">
        <f>_xlfn.CEILING.MATH(MONTH(main[[#This Row],[Visit]])/3)</f>
        <v>4</v>
      </c>
      <c r="R206" s="2" t="s">
        <v>25</v>
      </c>
      <c r="S206" s="2" t="s">
        <v>45</v>
      </c>
    </row>
    <row r="207" spans="1:19" ht="28.5" x14ac:dyDescent="0.45">
      <c r="A207" s="2" t="s">
        <v>447</v>
      </c>
      <c r="B207" s="2" t="s">
        <v>438</v>
      </c>
      <c r="C207" s="2" t="str">
        <f>LEFT(main[[#This Row],[Region]], IFERROR(SEARCH(" ", main[[#This Row],[Region]]),99999)-1)</f>
        <v>Novi</v>
      </c>
      <c r="D207" s="2" t="b">
        <f>LOWER(MID(main[[#This Row],[Region]],2,1))="e"</f>
        <v>0</v>
      </c>
      <c r="E207" s="2" t="s">
        <v>434</v>
      </c>
      <c r="F207" s="2" t="b">
        <f>ISNUMBER(SEARCH("A", main[[#This Row],[Country]]))</f>
        <v>1</v>
      </c>
      <c r="G207" s="2" t="s">
        <v>443</v>
      </c>
      <c r="H207" s="2">
        <v>45.263333000000003</v>
      </c>
      <c r="I207" s="2">
        <v>19.846667</v>
      </c>
      <c r="J207" s="5">
        <v>50000</v>
      </c>
      <c r="K207" s="10">
        <v>5450</v>
      </c>
      <c r="L207" s="8">
        <v>3.1</v>
      </c>
      <c r="M207" s="2" t="s">
        <v>435</v>
      </c>
      <c r="N207" s="2" t="s">
        <v>436</v>
      </c>
      <c r="O207" s="2" t="s">
        <v>437</v>
      </c>
      <c r="P207" s="3">
        <v>43761</v>
      </c>
      <c r="Q207" s="5">
        <f>_xlfn.CEILING.MATH(MONTH(main[[#This Row],[Visit]])/3)</f>
        <v>4</v>
      </c>
      <c r="R207" s="2" t="s">
        <v>144</v>
      </c>
      <c r="S207" s="2" t="s">
        <v>45</v>
      </c>
    </row>
    <row r="208" spans="1:19" ht="28.5" x14ac:dyDescent="0.45">
      <c r="A208" s="2" t="s">
        <v>448</v>
      </c>
      <c r="B208" s="2" t="s">
        <v>439</v>
      </c>
      <c r="C208" s="2" t="str">
        <f>LEFT(main[[#This Row],[Region]], IFERROR(SEARCH(" ", main[[#This Row],[Region]]),99999)-1)</f>
        <v>Vojvodina</v>
      </c>
      <c r="D208" s="2" t="b">
        <f>LOWER(MID(main[[#This Row],[Region]],2,1))="e"</f>
        <v>0</v>
      </c>
      <c r="E208" s="2" t="s">
        <v>434</v>
      </c>
      <c r="F208" s="2" t="b">
        <f>ISNUMBER(SEARCH("A", main[[#This Row],[Country]]))</f>
        <v>1</v>
      </c>
      <c r="G208" s="2" t="s">
        <v>97</v>
      </c>
      <c r="H208" s="2">
        <v>45.263333000000003</v>
      </c>
      <c r="I208" s="2">
        <v>19.846667</v>
      </c>
      <c r="J208" s="5">
        <v>25000</v>
      </c>
      <c r="K208" s="10">
        <v>1280</v>
      </c>
      <c r="L208" s="8">
        <v>1.5</v>
      </c>
      <c r="M208" s="2" t="s">
        <v>435</v>
      </c>
      <c r="N208" s="2" t="s">
        <v>436</v>
      </c>
      <c r="O208" s="2" t="s">
        <v>437</v>
      </c>
      <c r="P208" s="3">
        <v>43766</v>
      </c>
      <c r="Q208" s="5">
        <f>_xlfn.CEILING.MATH(MONTH(main[[#This Row],[Visit]])/3)</f>
        <v>4</v>
      </c>
      <c r="R208" s="2" t="s">
        <v>36</v>
      </c>
      <c r="S208" s="2" t="s">
        <v>45</v>
      </c>
    </row>
    <row r="209" spans="1:19" ht="28.5" x14ac:dyDescent="0.45">
      <c r="A209" s="2" t="s">
        <v>449</v>
      </c>
      <c r="B209" s="2" t="s">
        <v>450</v>
      </c>
      <c r="C209" s="2" t="str">
        <f>LEFT(main[[#This Row],[Region]], IFERROR(SEARCH(" ", main[[#This Row],[Region]]),99999)-1)</f>
        <v>North</v>
      </c>
      <c r="D209" s="2" t="b">
        <f>LOWER(MID(main[[#This Row],[Region]],2,1))="e"</f>
        <v>0</v>
      </c>
      <c r="E209" s="2" t="s">
        <v>434</v>
      </c>
      <c r="F209" s="2" t="b">
        <f>ISNUMBER(SEARCH("A", main[[#This Row],[Country]]))</f>
        <v>1</v>
      </c>
      <c r="G209" s="2" t="s">
        <v>21</v>
      </c>
      <c r="H209" s="2">
        <v>46.083333000000003</v>
      </c>
      <c r="I209" s="2">
        <v>18.966667000000001</v>
      </c>
      <c r="J209" s="5">
        <v>20000</v>
      </c>
      <c r="K209" s="10">
        <v>1190</v>
      </c>
      <c r="L209" s="8">
        <v>1.1000000000000001</v>
      </c>
      <c r="M209" s="2" t="s">
        <v>435</v>
      </c>
      <c r="N209" s="2" t="s">
        <v>436</v>
      </c>
      <c r="O209" s="2" t="s">
        <v>451</v>
      </c>
      <c r="P209" s="3">
        <v>43771</v>
      </c>
      <c r="Q209" s="5">
        <f>_xlfn.CEILING.MATH(MONTH(main[[#This Row],[Visit]])/3)</f>
        <v>4</v>
      </c>
      <c r="R209" s="2" t="s">
        <v>36</v>
      </c>
      <c r="S209" s="2" t="s">
        <v>45</v>
      </c>
    </row>
    <row r="210" spans="1:19" ht="28.5" x14ac:dyDescent="0.45">
      <c r="A210" s="2" t="s">
        <v>452</v>
      </c>
      <c r="B210" s="2" t="s">
        <v>453</v>
      </c>
      <c r="C210" s="2" t="str">
        <f>LEFT(main[[#This Row],[Region]], IFERROR(SEARCH(" ", main[[#This Row],[Region]]),99999)-1)</f>
        <v>Raška</v>
      </c>
      <c r="D210" s="2" t="b">
        <f>LOWER(MID(main[[#This Row],[Region]],2,1))="e"</f>
        <v>0</v>
      </c>
      <c r="E210" s="2" t="s">
        <v>434</v>
      </c>
      <c r="F210" s="2" t="b">
        <f>ISNUMBER(SEARCH("A", main[[#This Row],[Country]]))</f>
        <v>1</v>
      </c>
      <c r="G210" s="2" t="s">
        <v>454</v>
      </c>
      <c r="H210" s="2">
        <v>43.519722000000002</v>
      </c>
      <c r="I210" s="2">
        <v>20.851389000000001</v>
      </c>
      <c r="J210" s="5">
        <v>10000</v>
      </c>
      <c r="K210" s="10">
        <v>1560</v>
      </c>
      <c r="L210" s="8">
        <v>1</v>
      </c>
      <c r="M210" s="2" t="s">
        <v>435</v>
      </c>
      <c r="N210" s="2" t="s">
        <v>436</v>
      </c>
      <c r="O210" s="2" t="s">
        <v>437</v>
      </c>
      <c r="P210" s="3">
        <v>43776</v>
      </c>
      <c r="Q210" s="5">
        <f>_xlfn.CEILING.MATH(MONTH(main[[#This Row],[Visit]])/3)</f>
        <v>4</v>
      </c>
      <c r="R210" s="2" t="s">
        <v>25</v>
      </c>
      <c r="S210" s="2" t="s">
        <v>45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FA8A-1576-4D80-9D1D-C0D19FE5FC76}">
  <dimension ref="A1:B4"/>
  <sheetViews>
    <sheetView workbookViewId="0">
      <selection activeCell="B10" sqref="B10"/>
    </sheetView>
  </sheetViews>
  <sheetFormatPr defaultRowHeight="14.25" x14ac:dyDescent="0.45"/>
  <cols>
    <col min="1" max="1" width="16.73046875" bestFit="1" customWidth="1"/>
    <col min="2" max="2" width="15.6640625" bestFit="1" customWidth="1"/>
  </cols>
  <sheetData>
    <row r="1" spans="1:2" x14ac:dyDescent="0.45">
      <c r="A1" s="13" t="s">
        <v>7</v>
      </c>
      <c r="B1" t="s">
        <v>460</v>
      </c>
    </row>
    <row r="3" spans="1:2" x14ac:dyDescent="0.45">
      <c r="A3" t="s">
        <v>461</v>
      </c>
    </row>
    <row r="4" spans="1:2" x14ac:dyDescent="0.45">
      <c r="A4" s="18">
        <v>51.823960200000002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4B61-37EB-48CE-ABB8-DF09700474AF}">
  <dimension ref="A3:B123"/>
  <sheetViews>
    <sheetView workbookViewId="0">
      <selection activeCell="A6" sqref="A6"/>
    </sheetView>
  </sheetViews>
  <sheetFormatPr defaultRowHeight="14.25" x14ac:dyDescent="0.45"/>
  <cols>
    <col min="1" max="1" width="18.796875" bestFit="1" customWidth="1"/>
    <col min="2" max="2" width="17.59765625" bestFit="1" customWidth="1"/>
  </cols>
  <sheetData>
    <row r="3" spans="1:2" x14ac:dyDescent="0.45">
      <c r="A3" s="13" t="s">
        <v>458</v>
      </c>
      <c r="B3" t="s">
        <v>463</v>
      </c>
    </row>
    <row r="4" spans="1:2" x14ac:dyDescent="0.45">
      <c r="A4" s="14" t="s">
        <v>9</v>
      </c>
      <c r="B4" s="12">
        <v>10</v>
      </c>
    </row>
    <row r="5" spans="1:2" x14ac:dyDescent="0.45">
      <c r="A5" s="14" t="s">
        <v>164</v>
      </c>
      <c r="B5" s="12">
        <v>10</v>
      </c>
    </row>
    <row r="6" spans="1:2" x14ac:dyDescent="0.45">
      <c r="A6" s="16" t="s">
        <v>469</v>
      </c>
      <c r="B6" s="12">
        <v>9</v>
      </c>
    </row>
    <row r="7" spans="1:2" x14ac:dyDescent="0.45">
      <c r="A7" s="14" t="s">
        <v>495</v>
      </c>
      <c r="B7" s="12">
        <v>6</v>
      </c>
    </row>
    <row r="8" spans="1:2" x14ac:dyDescent="0.45">
      <c r="A8" s="14" t="s">
        <v>371</v>
      </c>
      <c r="B8" s="12">
        <v>6</v>
      </c>
    </row>
    <row r="9" spans="1:2" x14ac:dyDescent="0.45">
      <c r="A9" s="14" t="s">
        <v>251</v>
      </c>
      <c r="B9" s="12">
        <v>4</v>
      </c>
    </row>
    <row r="10" spans="1:2" x14ac:dyDescent="0.45">
      <c r="A10" s="14" t="s">
        <v>464</v>
      </c>
      <c r="B10" s="12">
        <v>4</v>
      </c>
    </row>
    <row r="11" spans="1:2" x14ac:dyDescent="0.45">
      <c r="A11" s="14" t="s">
        <v>333</v>
      </c>
      <c r="B11" s="12">
        <v>4</v>
      </c>
    </row>
    <row r="12" spans="1:2" x14ac:dyDescent="0.45">
      <c r="A12" s="14" t="s">
        <v>313</v>
      </c>
      <c r="B12" s="12">
        <v>4</v>
      </c>
    </row>
    <row r="13" spans="1:2" x14ac:dyDescent="0.45">
      <c r="A13" s="14" t="s">
        <v>502</v>
      </c>
      <c r="B13" s="12">
        <v>4</v>
      </c>
    </row>
    <row r="14" spans="1:2" x14ac:dyDescent="0.45">
      <c r="A14" s="14" t="s">
        <v>497</v>
      </c>
      <c r="B14" s="12">
        <v>3</v>
      </c>
    </row>
    <row r="15" spans="1:2" x14ac:dyDescent="0.45">
      <c r="A15" s="14" t="s">
        <v>56</v>
      </c>
      <c r="B15" s="12">
        <v>3</v>
      </c>
    </row>
    <row r="16" spans="1:2" x14ac:dyDescent="0.45">
      <c r="A16" s="14" t="s">
        <v>492</v>
      </c>
      <c r="B16" s="12">
        <v>3</v>
      </c>
    </row>
    <row r="17" spans="1:2" x14ac:dyDescent="0.45">
      <c r="A17" s="14" t="s">
        <v>150</v>
      </c>
      <c r="B17" s="12">
        <v>3</v>
      </c>
    </row>
    <row r="18" spans="1:2" x14ac:dyDescent="0.45">
      <c r="A18" s="14" t="s">
        <v>92</v>
      </c>
      <c r="B18" s="12">
        <v>3</v>
      </c>
    </row>
    <row r="19" spans="1:2" x14ac:dyDescent="0.45">
      <c r="A19" s="14" t="s">
        <v>383</v>
      </c>
      <c r="B19" s="12">
        <v>3</v>
      </c>
    </row>
    <row r="20" spans="1:2" x14ac:dyDescent="0.45">
      <c r="A20" s="14" t="s">
        <v>486</v>
      </c>
      <c r="B20" s="12">
        <v>3</v>
      </c>
    </row>
    <row r="21" spans="1:2" x14ac:dyDescent="0.45">
      <c r="A21" s="14" t="s">
        <v>487</v>
      </c>
      <c r="B21" s="12">
        <v>3</v>
      </c>
    </row>
    <row r="22" spans="1:2" x14ac:dyDescent="0.45">
      <c r="A22" s="14" t="s">
        <v>270</v>
      </c>
      <c r="B22" s="12">
        <v>2</v>
      </c>
    </row>
    <row r="23" spans="1:2" x14ac:dyDescent="0.45">
      <c r="A23" s="14" t="s">
        <v>367</v>
      </c>
      <c r="B23" s="12">
        <v>2</v>
      </c>
    </row>
    <row r="24" spans="1:2" x14ac:dyDescent="0.45">
      <c r="A24" s="14" t="s">
        <v>159</v>
      </c>
      <c r="B24" s="12">
        <v>2</v>
      </c>
    </row>
    <row r="25" spans="1:2" x14ac:dyDescent="0.45">
      <c r="A25" s="14" t="s">
        <v>386</v>
      </c>
      <c r="B25" s="12">
        <v>2</v>
      </c>
    </row>
    <row r="26" spans="1:2" x14ac:dyDescent="0.45">
      <c r="A26" s="14" t="s">
        <v>496</v>
      </c>
      <c r="B26" s="12">
        <v>2</v>
      </c>
    </row>
    <row r="27" spans="1:2" x14ac:dyDescent="0.45">
      <c r="A27" s="14" t="s">
        <v>439</v>
      </c>
      <c r="B27" s="12">
        <v>2</v>
      </c>
    </row>
    <row r="28" spans="1:2" x14ac:dyDescent="0.45">
      <c r="A28" s="14" t="s">
        <v>501</v>
      </c>
      <c r="B28" s="12">
        <v>2</v>
      </c>
    </row>
    <row r="29" spans="1:2" x14ac:dyDescent="0.45">
      <c r="A29" s="14" t="s">
        <v>120</v>
      </c>
      <c r="B29" s="12">
        <v>2</v>
      </c>
    </row>
    <row r="30" spans="1:2" x14ac:dyDescent="0.45">
      <c r="A30" s="14" t="s">
        <v>484</v>
      </c>
      <c r="B30" s="12">
        <v>2</v>
      </c>
    </row>
    <row r="31" spans="1:2" x14ac:dyDescent="0.45">
      <c r="A31" s="14" t="s">
        <v>403</v>
      </c>
      <c r="B31" s="12">
        <v>2</v>
      </c>
    </row>
    <row r="32" spans="1:2" x14ac:dyDescent="0.45">
      <c r="A32" s="14" t="s">
        <v>35</v>
      </c>
      <c r="B32" s="12">
        <v>2</v>
      </c>
    </row>
    <row r="33" spans="1:2" x14ac:dyDescent="0.45">
      <c r="A33" s="14" t="s">
        <v>465</v>
      </c>
      <c r="B33" s="12">
        <v>2</v>
      </c>
    </row>
    <row r="34" spans="1:2" x14ac:dyDescent="0.45">
      <c r="A34" s="14" t="s">
        <v>466</v>
      </c>
      <c r="B34" s="12">
        <v>2</v>
      </c>
    </row>
    <row r="35" spans="1:2" x14ac:dyDescent="0.45">
      <c r="A35" s="14" t="s">
        <v>488</v>
      </c>
      <c r="B35" s="12">
        <v>2</v>
      </c>
    </row>
    <row r="36" spans="1:2" x14ac:dyDescent="0.45">
      <c r="A36" s="14" t="s">
        <v>28</v>
      </c>
      <c r="B36" s="12">
        <v>2</v>
      </c>
    </row>
    <row r="37" spans="1:2" x14ac:dyDescent="0.45">
      <c r="A37" s="14" t="s">
        <v>230</v>
      </c>
      <c r="B37" s="12">
        <v>2</v>
      </c>
    </row>
    <row r="38" spans="1:2" x14ac:dyDescent="0.45">
      <c r="A38" s="14" t="s">
        <v>30</v>
      </c>
      <c r="B38" s="12">
        <v>2</v>
      </c>
    </row>
    <row r="39" spans="1:2" x14ac:dyDescent="0.45">
      <c r="A39" s="14" t="s">
        <v>232</v>
      </c>
      <c r="B39" s="12">
        <v>2</v>
      </c>
    </row>
    <row r="40" spans="1:2" x14ac:dyDescent="0.45">
      <c r="A40" s="14" t="s">
        <v>340</v>
      </c>
      <c r="B40" s="12">
        <v>2</v>
      </c>
    </row>
    <row r="41" spans="1:2" x14ac:dyDescent="0.45">
      <c r="A41" s="14" t="s">
        <v>299</v>
      </c>
      <c r="B41" s="12">
        <v>2</v>
      </c>
    </row>
    <row r="42" spans="1:2" x14ac:dyDescent="0.45">
      <c r="A42" s="14" t="s">
        <v>77</v>
      </c>
      <c r="B42" s="12">
        <v>2</v>
      </c>
    </row>
    <row r="43" spans="1:2" x14ac:dyDescent="0.45">
      <c r="A43" s="14" t="s">
        <v>184</v>
      </c>
      <c r="B43" s="12">
        <v>2</v>
      </c>
    </row>
    <row r="44" spans="1:2" x14ac:dyDescent="0.45">
      <c r="A44" s="14" t="s">
        <v>32</v>
      </c>
      <c r="B44" s="12">
        <v>2</v>
      </c>
    </row>
    <row r="45" spans="1:2" x14ac:dyDescent="0.45">
      <c r="A45" s="14" t="s">
        <v>301</v>
      </c>
      <c r="B45" s="12">
        <v>1</v>
      </c>
    </row>
    <row r="46" spans="1:2" x14ac:dyDescent="0.45">
      <c r="A46" s="14" t="s">
        <v>157</v>
      </c>
      <c r="B46" s="12">
        <v>1</v>
      </c>
    </row>
    <row r="47" spans="1:2" x14ac:dyDescent="0.45">
      <c r="A47" s="14" t="s">
        <v>491</v>
      </c>
      <c r="B47" s="12">
        <v>1</v>
      </c>
    </row>
    <row r="48" spans="1:2" x14ac:dyDescent="0.45">
      <c r="A48" s="14" t="s">
        <v>155</v>
      </c>
      <c r="B48" s="12">
        <v>1</v>
      </c>
    </row>
    <row r="49" spans="1:2" x14ac:dyDescent="0.45">
      <c r="A49" s="14" t="s">
        <v>387</v>
      </c>
      <c r="B49" s="12">
        <v>1</v>
      </c>
    </row>
    <row r="50" spans="1:2" x14ac:dyDescent="0.45">
      <c r="A50" s="14" t="s">
        <v>152</v>
      </c>
      <c r="B50" s="12">
        <v>1</v>
      </c>
    </row>
    <row r="51" spans="1:2" x14ac:dyDescent="0.45">
      <c r="A51" s="14" t="s">
        <v>477</v>
      </c>
      <c r="B51" s="12">
        <v>1</v>
      </c>
    </row>
    <row r="52" spans="1:2" x14ac:dyDescent="0.45">
      <c r="A52" s="14" t="s">
        <v>70</v>
      </c>
      <c r="B52" s="12">
        <v>1</v>
      </c>
    </row>
    <row r="53" spans="1:2" x14ac:dyDescent="0.45">
      <c r="A53" s="14" t="s">
        <v>493</v>
      </c>
      <c r="B53" s="12">
        <v>1</v>
      </c>
    </row>
    <row r="54" spans="1:2" x14ac:dyDescent="0.45">
      <c r="A54" s="14" t="s">
        <v>262</v>
      </c>
      <c r="B54" s="12">
        <v>1</v>
      </c>
    </row>
    <row r="55" spans="1:2" x14ac:dyDescent="0.45">
      <c r="A55" s="14" t="s">
        <v>473</v>
      </c>
      <c r="B55" s="12">
        <v>1</v>
      </c>
    </row>
    <row r="56" spans="1:2" x14ac:dyDescent="0.45">
      <c r="A56" s="14" t="s">
        <v>479</v>
      </c>
      <c r="B56" s="12">
        <v>1</v>
      </c>
    </row>
    <row r="57" spans="1:2" x14ac:dyDescent="0.45">
      <c r="A57" s="14" t="s">
        <v>475</v>
      </c>
      <c r="B57" s="12">
        <v>1</v>
      </c>
    </row>
    <row r="58" spans="1:2" x14ac:dyDescent="0.45">
      <c r="A58" s="14" t="s">
        <v>480</v>
      </c>
      <c r="B58" s="12">
        <v>1</v>
      </c>
    </row>
    <row r="59" spans="1:2" x14ac:dyDescent="0.45">
      <c r="A59" s="14" t="s">
        <v>293</v>
      </c>
      <c r="B59" s="12">
        <v>1</v>
      </c>
    </row>
    <row r="60" spans="1:2" x14ac:dyDescent="0.45">
      <c r="A60" s="14" t="s">
        <v>392</v>
      </c>
      <c r="B60" s="12">
        <v>1</v>
      </c>
    </row>
    <row r="61" spans="1:2" x14ac:dyDescent="0.45">
      <c r="A61" s="14" t="s">
        <v>428</v>
      </c>
      <c r="B61" s="12">
        <v>1</v>
      </c>
    </row>
    <row r="62" spans="1:2" x14ac:dyDescent="0.45">
      <c r="A62" s="14" t="s">
        <v>481</v>
      </c>
      <c r="B62" s="12">
        <v>1</v>
      </c>
    </row>
    <row r="63" spans="1:2" x14ac:dyDescent="0.45">
      <c r="A63" s="14" t="s">
        <v>453</v>
      </c>
      <c r="B63" s="12">
        <v>1</v>
      </c>
    </row>
    <row r="64" spans="1:2" x14ac:dyDescent="0.45">
      <c r="A64" s="14" t="s">
        <v>350</v>
      </c>
      <c r="B64" s="12">
        <v>1</v>
      </c>
    </row>
    <row r="65" spans="1:2" x14ac:dyDescent="0.45">
      <c r="A65" s="14" t="s">
        <v>186</v>
      </c>
      <c r="B65" s="12">
        <v>1</v>
      </c>
    </row>
    <row r="66" spans="1:2" x14ac:dyDescent="0.45">
      <c r="A66" s="14" t="s">
        <v>482</v>
      </c>
      <c r="B66" s="12">
        <v>1</v>
      </c>
    </row>
    <row r="67" spans="1:2" x14ac:dyDescent="0.45">
      <c r="A67" s="14" t="s">
        <v>472</v>
      </c>
      <c r="B67" s="12">
        <v>1</v>
      </c>
    </row>
    <row r="68" spans="1:2" x14ac:dyDescent="0.45">
      <c r="A68" s="14" t="s">
        <v>432</v>
      </c>
      <c r="B68" s="12">
        <v>1</v>
      </c>
    </row>
    <row r="69" spans="1:2" x14ac:dyDescent="0.45">
      <c r="A69" s="14" t="s">
        <v>213</v>
      </c>
      <c r="B69" s="12">
        <v>1</v>
      </c>
    </row>
    <row r="70" spans="1:2" x14ac:dyDescent="0.45">
      <c r="A70" s="14" t="s">
        <v>20</v>
      </c>
      <c r="B70" s="12">
        <v>1</v>
      </c>
    </row>
    <row r="71" spans="1:2" x14ac:dyDescent="0.45">
      <c r="A71" s="14" t="s">
        <v>224</v>
      </c>
      <c r="B71" s="12">
        <v>1</v>
      </c>
    </row>
    <row r="72" spans="1:2" x14ac:dyDescent="0.45">
      <c r="A72" s="14" t="s">
        <v>241</v>
      </c>
      <c r="B72" s="12">
        <v>1</v>
      </c>
    </row>
    <row r="73" spans="1:2" x14ac:dyDescent="0.45">
      <c r="A73" s="14" t="s">
        <v>499</v>
      </c>
      <c r="B73" s="12">
        <v>1</v>
      </c>
    </row>
    <row r="74" spans="1:2" x14ac:dyDescent="0.45">
      <c r="A74" s="14" t="s">
        <v>483</v>
      </c>
      <c r="B74" s="12">
        <v>1</v>
      </c>
    </row>
    <row r="75" spans="1:2" x14ac:dyDescent="0.45">
      <c r="A75" s="14" t="s">
        <v>310</v>
      </c>
      <c r="B75" s="12">
        <v>1</v>
      </c>
    </row>
    <row r="76" spans="1:2" x14ac:dyDescent="0.45">
      <c r="A76" s="14" t="s">
        <v>123</v>
      </c>
      <c r="B76" s="12">
        <v>1</v>
      </c>
    </row>
    <row r="77" spans="1:2" x14ac:dyDescent="0.45">
      <c r="A77" s="14" t="s">
        <v>236</v>
      </c>
      <c r="B77" s="12">
        <v>1</v>
      </c>
    </row>
    <row r="78" spans="1:2" x14ac:dyDescent="0.45">
      <c r="A78" s="14" t="s">
        <v>39</v>
      </c>
      <c r="B78" s="12">
        <v>1</v>
      </c>
    </row>
    <row r="79" spans="1:2" x14ac:dyDescent="0.45">
      <c r="A79" s="14" t="s">
        <v>478</v>
      </c>
      <c r="B79" s="12">
        <v>1</v>
      </c>
    </row>
    <row r="80" spans="1:2" x14ac:dyDescent="0.45">
      <c r="A80" s="14" t="s">
        <v>147</v>
      </c>
      <c r="B80" s="12">
        <v>1</v>
      </c>
    </row>
    <row r="81" spans="1:2" x14ac:dyDescent="0.45">
      <c r="A81" s="14" t="s">
        <v>289</v>
      </c>
      <c r="B81" s="12">
        <v>1</v>
      </c>
    </row>
    <row r="82" spans="1:2" x14ac:dyDescent="0.45">
      <c r="A82" s="14" t="s">
        <v>242</v>
      </c>
      <c r="B82" s="12">
        <v>1</v>
      </c>
    </row>
    <row r="83" spans="1:2" x14ac:dyDescent="0.45">
      <c r="A83" s="14" t="s">
        <v>411</v>
      </c>
      <c r="B83" s="12">
        <v>1</v>
      </c>
    </row>
    <row r="84" spans="1:2" x14ac:dyDescent="0.45">
      <c r="A84" s="14" t="s">
        <v>396</v>
      </c>
      <c r="B84" s="12">
        <v>1</v>
      </c>
    </row>
    <row r="85" spans="1:2" x14ac:dyDescent="0.45">
      <c r="A85" s="14" t="s">
        <v>471</v>
      </c>
      <c r="B85" s="12">
        <v>1</v>
      </c>
    </row>
    <row r="86" spans="1:2" x14ac:dyDescent="0.45">
      <c r="A86" s="14" t="s">
        <v>243</v>
      </c>
      <c r="B86" s="12">
        <v>1</v>
      </c>
    </row>
    <row r="87" spans="1:2" x14ac:dyDescent="0.45">
      <c r="A87" s="14" t="s">
        <v>266</v>
      </c>
      <c r="B87" s="12">
        <v>1</v>
      </c>
    </row>
    <row r="88" spans="1:2" x14ac:dyDescent="0.45">
      <c r="A88" s="14" t="s">
        <v>109</v>
      </c>
      <c r="B88" s="12">
        <v>1</v>
      </c>
    </row>
    <row r="89" spans="1:2" x14ac:dyDescent="0.45">
      <c r="A89" s="14" t="s">
        <v>219</v>
      </c>
      <c r="B89" s="12">
        <v>1</v>
      </c>
    </row>
    <row r="90" spans="1:2" x14ac:dyDescent="0.45">
      <c r="A90" s="14" t="s">
        <v>237</v>
      </c>
      <c r="B90" s="12">
        <v>1</v>
      </c>
    </row>
    <row r="91" spans="1:2" x14ac:dyDescent="0.45">
      <c r="A91" s="14" t="s">
        <v>305</v>
      </c>
      <c r="B91" s="12">
        <v>1</v>
      </c>
    </row>
    <row r="92" spans="1:2" x14ac:dyDescent="0.45">
      <c r="A92" s="14" t="s">
        <v>318</v>
      </c>
      <c r="B92" s="12">
        <v>1</v>
      </c>
    </row>
    <row r="93" spans="1:2" x14ac:dyDescent="0.45">
      <c r="A93" s="14" t="s">
        <v>494</v>
      </c>
      <c r="B93" s="12">
        <v>1</v>
      </c>
    </row>
    <row r="94" spans="1:2" x14ac:dyDescent="0.45">
      <c r="A94" s="14" t="s">
        <v>485</v>
      </c>
      <c r="B94" s="12">
        <v>1</v>
      </c>
    </row>
    <row r="95" spans="1:2" x14ac:dyDescent="0.45">
      <c r="A95" s="14" t="s">
        <v>474</v>
      </c>
      <c r="B95" s="12">
        <v>1</v>
      </c>
    </row>
    <row r="96" spans="1:2" x14ac:dyDescent="0.45">
      <c r="A96" s="14" t="s">
        <v>467</v>
      </c>
      <c r="B96" s="12">
        <v>1</v>
      </c>
    </row>
    <row r="97" spans="1:2" x14ac:dyDescent="0.45">
      <c r="A97" s="14" t="s">
        <v>498</v>
      </c>
      <c r="B97" s="12">
        <v>1</v>
      </c>
    </row>
    <row r="98" spans="1:2" x14ac:dyDescent="0.45">
      <c r="A98" s="14" t="s">
        <v>390</v>
      </c>
      <c r="B98" s="12">
        <v>1</v>
      </c>
    </row>
    <row r="99" spans="1:2" x14ac:dyDescent="0.45">
      <c r="A99" s="14" t="s">
        <v>99</v>
      </c>
      <c r="B99" s="12">
        <v>1</v>
      </c>
    </row>
    <row r="100" spans="1:2" x14ac:dyDescent="0.45">
      <c r="A100" s="14" t="s">
        <v>468</v>
      </c>
      <c r="B100" s="12">
        <v>1</v>
      </c>
    </row>
    <row r="101" spans="1:2" x14ac:dyDescent="0.45">
      <c r="A101" s="14" t="s">
        <v>260</v>
      </c>
      <c r="B101" s="12">
        <v>1</v>
      </c>
    </row>
    <row r="102" spans="1:2" x14ac:dyDescent="0.45">
      <c r="A102" s="14" t="s">
        <v>257</v>
      </c>
      <c r="B102" s="12">
        <v>1</v>
      </c>
    </row>
    <row r="103" spans="1:2" x14ac:dyDescent="0.45">
      <c r="A103" s="14" t="s">
        <v>94</v>
      </c>
      <c r="B103" s="12">
        <v>1</v>
      </c>
    </row>
    <row r="104" spans="1:2" x14ac:dyDescent="0.45">
      <c r="A104" s="14" t="s">
        <v>85</v>
      </c>
      <c r="B104" s="12">
        <v>1</v>
      </c>
    </row>
    <row r="105" spans="1:2" x14ac:dyDescent="0.45">
      <c r="A105" s="14" t="s">
        <v>284</v>
      </c>
      <c r="B105" s="12">
        <v>1</v>
      </c>
    </row>
    <row r="106" spans="1:2" x14ac:dyDescent="0.45">
      <c r="A106" s="14" t="s">
        <v>50</v>
      </c>
      <c r="B106" s="12">
        <v>1</v>
      </c>
    </row>
    <row r="107" spans="1:2" x14ac:dyDescent="0.45">
      <c r="A107" s="14" t="s">
        <v>500</v>
      </c>
      <c r="B107" s="12">
        <v>1</v>
      </c>
    </row>
    <row r="108" spans="1:2" x14ac:dyDescent="0.45">
      <c r="A108" s="14" t="s">
        <v>116</v>
      </c>
      <c r="B108" s="12">
        <v>1</v>
      </c>
    </row>
    <row r="109" spans="1:2" x14ac:dyDescent="0.45">
      <c r="A109" s="14" t="s">
        <v>312</v>
      </c>
      <c r="B109" s="12">
        <v>1</v>
      </c>
    </row>
    <row r="110" spans="1:2" x14ac:dyDescent="0.45">
      <c r="A110" s="14" t="s">
        <v>470</v>
      </c>
      <c r="B110" s="12">
        <v>1</v>
      </c>
    </row>
    <row r="111" spans="1:2" x14ac:dyDescent="0.45">
      <c r="A111" s="14" t="s">
        <v>476</v>
      </c>
      <c r="B111" s="12">
        <v>1</v>
      </c>
    </row>
    <row r="112" spans="1:2" x14ac:dyDescent="0.45">
      <c r="A112" s="14" t="s">
        <v>79</v>
      </c>
      <c r="B112" s="12">
        <v>1</v>
      </c>
    </row>
    <row r="113" spans="1:2" x14ac:dyDescent="0.45">
      <c r="A113" s="14" t="s">
        <v>90</v>
      </c>
      <c r="B113" s="12">
        <v>1</v>
      </c>
    </row>
    <row r="114" spans="1:2" x14ac:dyDescent="0.45">
      <c r="A114" s="14" t="s">
        <v>489</v>
      </c>
      <c r="B114" s="12">
        <v>1</v>
      </c>
    </row>
    <row r="115" spans="1:2" x14ac:dyDescent="0.45">
      <c r="A115" s="14" t="s">
        <v>105</v>
      </c>
      <c r="B115" s="12">
        <v>1</v>
      </c>
    </row>
    <row r="116" spans="1:2" x14ac:dyDescent="0.45">
      <c r="A116" s="14" t="s">
        <v>490</v>
      </c>
      <c r="B116" s="12">
        <v>1</v>
      </c>
    </row>
    <row r="117" spans="1:2" x14ac:dyDescent="0.45">
      <c r="A117" s="14" t="s">
        <v>503</v>
      </c>
      <c r="B117" s="12">
        <v>1</v>
      </c>
    </row>
    <row r="118" spans="1:2" x14ac:dyDescent="0.45">
      <c r="A118" s="14" t="s">
        <v>246</v>
      </c>
      <c r="B118" s="12">
        <v>1</v>
      </c>
    </row>
    <row r="119" spans="1:2" x14ac:dyDescent="0.45">
      <c r="A119" s="14" t="s">
        <v>378</v>
      </c>
      <c r="B119" s="12">
        <v>1</v>
      </c>
    </row>
    <row r="120" spans="1:2" x14ac:dyDescent="0.45">
      <c r="A120" s="14" t="s">
        <v>244</v>
      </c>
      <c r="B120" s="12">
        <v>1</v>
      </c>
    </row>
    <row r="121" spans="1:2" x14ac:dyDescent="0.45">
      <c r="A121" s="14" t="s">
        <v>308</v>
      </c>
      <c r="B121" s="12">
        <v>1</v>
      </c>
    </row>
    <row r="122" spans="1:2" x14ac:dyDescent="0.45">
      <c r="A122" s="14" t="s">
        <v>235</v>
      </c>
      <c r="B122" s="12">
        <v>1</v>
      </c>
    </row>
    <row r="123" spans="1:2" x14ac:dyDescent="0.45">
      <c r="A123" s="14" t="s">
        <v>459</v>
      </c>
      <c r="B123" s="12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89D8-8306-48C5-BFFD-A0D880854479}">
  <dimension ref="A1:B12"/>
  <sheetViews>
    <sheetView workbookViewId="0">
      <selection activeCell="A17" sqref="A17"/>
    </sheetView>
  </sheetViews>
  <sheetFormatPr defaultRowHeight="14.25" x14ac:dyDescent="0.45"/>
  <cols>
    <col min="1" max="1" width="13.53125" bestFit="1" customWidth="1"/>
    <col min="2" max="2" width="34.19921875" bestFit="1" customWidth="1"/>
  </cols>
  <sheetData>
    <row r="1" spans="1:2" x14ac:dyDescent="0.45">
      <c r="A1" s="13" t="s">
        <v>505</v>
      </c>
      <c r="B1" s="17">
        <v>2</v>
      </c>
    </row>
    <row r="3" spans="1:2" x14ac:dyDescent="0.45">
      <c r="A3" s="13" t="s">
        <v>458</v>
      </c>
      <c r="B3" t="s">
        <v>504</v>
      </c>
    </row>
    <row r="4" spans="1:2" x14ac:dyDescent="0.45">
      <c r="A4" s="14" t="s">
        <v>3</v>
      </c>
      <c r="B4" s="6">
        <v>14980000</v>
      </c>
    </row>
    <row r="5" spans="1:2" x14ac:dyDescent="0.45">
      <c r="A5" s="14" t="s">
        <v>51</v>
      </c>
      <c r="B5" s="6">
        <v>6500000</v>
      </c>
    </row>
    <row r="6" spans="1:2" x14ac:dyDescent="0.45">
      <c r="A6" s="16" t="s">
        <v>399</v>
      </c>
      <c r="B6" s="6">
        <v>4375000</v>
      </c>
    </row>
    <row r="7" spans="1:2" x14ac:dyDescent="0.45">
      <c r="A7" s="14" t="s">
        <v>233</v>
      </c>
      <c r="B7" s="6">
        <v>3515000</v>
      </c>
    </row>
    <row r="8" spans="1:2" x14ac:dyDescent="0.45">
      <c r="A8" s="14" t="s">
        <v>5</v>
      </c>
      <c r="B8" s="6">
        <v>3000000</v>
      </c>
    </row>
    <row r="9" spans="1:2" x14ac:dyDescent="0.45">
      <c r="A9" s="14" t="s">
        <v>0</v>
      </c>
      <c r="B9" s="6">
        <v>2257142.8571428573</v>
      </c>
    </row>
    <row r="10" spans="1:2" x14ac:dyDescent="0.45">
      <c r="A10" s="14" t="s">
        <v>383</v>
      </c>
      <c r="B10" s="6">
        <v>1791666.6666666667</v>
      </c>
    </row>
    <row r="11" spans="1:2" x14ac:dyDescent="0.45">
      <c r="A11" s="14" t="s">
        <v>362</v>
      </c>
      <c r="B11" s="6">
        <v>1166666.6666666667</v>
      </c>
    </row>
    <row r="12" spans="1:2" x14ac:dyDescent="0.45">
      <c r="A12" s="14" t="s">
        <v>459</v>
      </c>
      <c r="B12" s="6">
        <v>4936403.5087719299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1EE5-DC87-4EC4-B13F-31C7ACAE96E3}">
  <dimension ref="A3:B18"/>
  <sheetViews>
    <sheetView workbookViewId="0">
      <selection activeCell="B18" sqref="B18"/>
    </sheetView>
  </sheetViews>
  <sheetFormatPr defaultRowHeight="14.25" x14ac:dyDescent="0.45"/>
  <cols>
    <col min="1" max="1" width="12.06640625" bestFit="1" customWidth="1"/>
    <col min="2" max="2" width="11.73046875" bestFit="1" customWidth="1"/>
  </cols>
  <sheetData>
    <row r="3" spans="1:2" x14ac:dyDescent="0.45">
      <c r="A3" s="13" t="s">
        <v>458</v>
      </c>
      <c r="B3" t="s">
        <v>506</v>
      </c>
    </row>
    <row r="4" spans="1:2" x14ac:dyDescent="0.45">
      <c r="A4" s="17">
        <v>10000</v>
      </c>
      <c r="B4" s="12">
        <v>1</v>
      </c>
    </row>
    <row r="5" spans="1:2" x14ac:dyDescent="0.45">
      <c r="A5" s="17">
        <v>20000</v>
      </c>
      <c r="B5" s="12">
        <v>2</v>
      </c>
    </row>
    <row r="6" spans="1:2" x14ac:dyDescent="0.45">
      <c r="A6" s="17">
        <v>25000</v>
      </c>
      <c r="B6" s="12">
        <v>2</v>
      </c>
    </row>
    <row r="7" spans="1:2" x14ac:dyDescent="0.45">
      <c r="A7" s="17">
        <v>50000</v>
      </c>
      <c r="B7" s="12">
        <v>11</v>
      </c>
    </row>
    <row r="8" spans="1:2" x14ac:dyDescent="0.45">
      <c r="A8" s="17">
        <v>100000</v>
      </c>
      <c r="B8" s="12">
        <v>18</v>
      </c>
    </row>
    <row r="9" spans="1:2" x14ac:dyDescent="0.45">
      <c r="A9" s="17">
        <v>150000</v>
      </c>
      <c r="B9" s="12">
        <v>2</v>
      </c>
    </row>
    <row r="10" spans="1:2" x14ac:dyDescent="0.45">
      <c r="A10" s="17">
        <v>200000</v>
      </c>
      <c r="B10" s="12">
        <v>12</v>
      </c>
    </row>
    <row r="11" spans="1:2" x14ac:dyDescent="0.45">
      <c r="A11" s="17">
        <v>300000</v>
      </c>
      <c r="B11" s="12">
        <v>8</v>
      </c>
    </row>
    <row r="12" spans="1:2" x14ac:dyDescent="0.45">
      <c r="A12" s="17">
        <v>350000</v>
      </c>
      <c r="B12" s="12">
        <v>1</v>
      </c>
    </row>
    <row r="13" spans="1:2" x14ac:dyDescent="0.45">
      <c r="A13" s="17">
        <v>400000</v>
      </c>
      <c r="B13" s="12">
        <v>2</v>
      </c>
    </row>
    <row r="14" spans="1:2" x14ac:dyDescent="0.45">
      <c r="A14" s="17">
        <v>500000</v>
      </c>
      <c r="B14" s="12">
        <v>23</v>
      </c>
    </row>
    <row r="15" spans="1:2" x14ac:dyDescent="0.45">
      <c r="A15" s="17">
        <v>800000</v>
      </c>
      <c r="B15" s="12">
        <v>2</v>
      </c>
    </row>
    <row r="16" spans="1:2" x14ac:dyDescent="0.45">
      <c r="A16" s="17">
        <v>1000000</v>
      </c>
      <c r="B16" s="12">
        <v>32</v>
      </c>
    </row>
    <row r="17" spans="1:2" x14ac:dyDescent="0.45">
      <c r="A17" s="17">
        <v>1500000</v>
      </c>
      <c r="B17" s="12">
        <v>1</v>
      </c>
    </row>
    <row r="18" spans="1:2" x14ac:dyDescent="0.45">
      <c r="A18" s="17" t="s">
        <v>459</v>
      </c>
      <c r="B18" s="15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9972-3F94-4CE6-A62E-F95BEF760CE7}">
  <dimension ref="A3:B23"/>
  <sheetViews>
    <sheetView workbookViewId="0">
      <selection activeCell="E6" sqref="E6"/>
    </sheetView>
  </sheetViews>
  <sheetFormatPr defaultRowHeight="14.25" x14ac:dyDescent="0.45"/>
  <cols>
    <col min="1" max="1" width="22.59765625" bestFit="1" customWidth="1"/>
    <col min="2" max="2" width="11.73046875" bestFit="1" customWidth="1"/>
  </cols>
  <sheetData>
    <row r="3" spans="1:2" x14ac:dyDescent="0.45">
      <c r="A3" s="13" t="s">
        <v>458</v>
      </c>
      <c r="B3" t="s">
        <v>506</v>
      </c>
    </row>
    <row r="4" spans="1:2" x14ac:dyDescent="0.45">
      <c r="A4" s="16" t="s">
        <v>322</v>
      </c>
      <c r="B4" s="12">
        <v>4</v>
      </c>
    </row>
    <row r="5" spans="1:2" x14ac:dyDescent="0.45">
      <c r="A5" s="16" t="s">
        <v>56</v>
      </c>
      <c r="B5" s="12">
        <v>3</v>
      </c>
    </row>
    <row r="6" spans="1:2" x14ac:dyDescent="0.45">
      <c r="A6" s="16" t="s">
        <v>150</v>
      </c>
      <c r="B6" s="12">
        <v>3</v>
      </c>
    </row>
    <row r="7" spans="1:2" x14ac:dyDescent="0.45">
      <c r="A7" s="16" t="s">
        <v>398</v>
      </c>
      <c r="B7" s="12">
        <v>3</v>
      </c>
    </row>
    <row r="8" spans="1:2" x14ac:dyDescent="0.45">
      <c r="A8" s="16" t="s">
        <v>371</v>
      </c>
      <c r="B8" s="12">
        <v>6</v>
      </c>
    </row>
    <row r="9" spans="1:2" x14ac:dyDescent="0.45">
      <c r="A9" s="16" t="s">
        <v>313</v>
      </c>
      <c r="B9" s="12">
        <v>4</v>
      </c>
    </row>
    <row r="10" spans="1:2" x14ac:dyDescent="0.45">
      <c r="A10" s="16" t="s">
        <v>164</v>
      </c>
      <c r="B10" s="12">
        <v>10</v>
      </c>
    </row>
    <row r="11" spans="1:2" x14ac:dyDescent="0.45">
      <c r="A11" s="16" t="s">
        <v>280</v>
      </c>
      <c r="B11" s="12">
        <v>3</v>
      </c>
    </row>
    <row r="12" spans="1:2" x14ac:dyDescent="0.45">
      <c r="A12" s="16" t="s">
        <v>73</v>
      </c>
      <c r="B12" s="12">
        <v>3</v>
      </c>
    </row>
    <row r="13" spans="1:2" x14ac:dyDescent="0.45">
      <c r="A13" s="16" t="s">
        <v>126</v>
      </c>
      <c r="B13" s="12">
        <v>3</v>
      </c>
    </row>
    <row r="14" spans="1:2" x14ac:dyDescent="0.45">
      <c r="A14" s="16" t="s">
        <v>133</v>
      </c>
      <c r="B14" s="12">
        <v>3</v>
      </c>
    </row>
    <row r="15" spans="1:2" x14ac:dyDescent="0.45">
      <c r="A15" s="16" t="s">
        <v>92</v>
      </c>
      <c r="B15" s="12">
        <v>3</v>
      </c>
    </row>
    <row r="16" spans="1:2" x14ac:dyDescent="0.45">
      <c r="A16" s="16" t="s">
        <v>217</v>
      </c>
      <c r="B16" s="12">
        <v>3</v>
      </c>
    </row>
    <row r="17" spans="1:2" x14ac:dyDescent="0.45">
      <c r="A17" s="16" t="s">
        <v>420</v>
      </c>
      <c r="B17" s="12">
        <v>3</v>
      </c>
    </row>
    <row r="18" spans="1:2" x14ac:dyDescent="0.45">
      <c r="A18" s="16" t="s">
        <v>251</v>
      </c>
      <c r="B18" s="12">
        <v>4</v>
      </c>
    </row>
    <row r="19" spans="1:2" x14ac:dyDescent="0.45">
      <c r="A19" s="16" t="s">
        <v>113</v>
      </c>
      <c r="B19" s="12">
        <v>3</v>
      </c>
    </row>
    <row r="20" spans="1:2" x14ac:dyDescent="0.45">
      <c r="A20" s="14" t="s">
        <v>459</v>
      </c>
      <c r="B20" s="12">
        <v>61</v>
      </c>
    </row>
    <row r="23" spans="1:2" x14ac:dyDescent="0.45">
      <c r="A23" s="14" t="s">
        <v>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08CF-2554-48C2-A53B-E51A3778F836}">
  <dimension ref="A1:B5"/>
  <sheetViews>
    <sheetView workbookViewId="0">
      <selection activeCell="A5" sqref="A5"/>
    </sheetView>
  </sheetViews>
  <sheetFormatPr defaultRowHeight="14.25" x14ac:dyDescent="0.45"/>
  <cols>
    <col min="1" max="1" width="11.73046875" bestFit="1" customWidth="1"/>
    <col min="2" max="2" width="7.1328125" bestFit="1" customWidth="1"/>
  </cols>
  <sheetData>
    <row r="1" spans="1:2" x14ac:dyDescent="0.45">
      <c r="A1" s="13" t="s">
        <v>508</v>
      </c>
      <c r="B1" t="s">
        <v>511</v>
      </c>
    </row>
    <row r="2" spans="1:2" x14ac:dyDescent="0.45">
      <c r="A2" s="13" t="s">
        <v>510</v>
      </c>
      <c r="B2" t="s">
        <v>511</v>
      </c>
    </row>
    <row r="4" spans="1:2" x14ac:dyDescent="0.45">
      <c r="A4" t="s">
        <v>506</v>
      </c>
    </row>
    <row r="5" spans="1:2" x14ac:dyDescent="0.45">
      <c r="A5" s="15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D520-13D4-4E60-A6C6-8D3E283997C6}">
  <dimension ref="A3:B14"/>
  <sheetViews>
    <sheetView tabSelected="1" workbookViewId="0">
      <selection activeCell="A20" sqref="A20"/>
    </sheetView>
  </sheetViews>
  <sheetFormatPr defaultRowHeight="14.25" x14ac:dyDescent="0.45"/>
  <cols>
    <col min="1" max="1" width="38.796875" bestFit="1" customWidth="1"/>
    <col min="2" max="2" width="11.73046875" bestFit="1" customWidth="1"/>
  </cols>
  <sheetData>
    <row r="3" spans="1:2" x14ac:dyDescent="0.45">
      <c r="A3" s="13" t="s">
        <v>458</v>
      </c>
      <c r="B3" t="s">
        <v>506</v>
      </c>
    </row>
    <row r="4" spans="1:2" x14ac:dyDescent="0.45">
      <c r="A4" s="14" t="s">
        <v>205</v>
      </c>
      <c r="B4" s="12">
        <v>1</v>
      </c>
    </row>
    <row r="5" spans="1:2" x14ac:dyDescent="0.45">
      <c r="A5" s="14" t="s">
        <v>41</v>
      </c>
      <c r="B5" s="12">
        <v>2</v>
      </c>
    </row>
    <row r="6" spans="1:2" x14ac:dyDescent="0.45">
      <c r="A6" s="14" t="s">
        <v>339</v>
      </c>
      <c r="B6" s="12">
        <v>1</v>
      </c>
    </row>
    <row r="7" spans="1:2" x14ac:dyDescent="0.45">
      <c r="A7" s="14" t="s">
        <v>37</v>
      </c>
      <c r="B7" s="12">
        <v>20</v>
      </c>
    </row>
    <row r="8" spans="1:2" x14ac:dyDescent="0.45">
      <c r="A8" s="14" t="s">
        <v>344</v>
      </c>
      <c r="B8" s="12">
        <v>3</v>
      </c>
    </row>
    <row r="9" spans="1:2" x14ac:dyDescent="0.45">
      <c r="A9" s="14" t="s">
        <v>148</v>
      </c>
      <c r="B9" s="12">
        <v>1</v>
      </c>
    </row>
    <row r="10" spans="1:2" x14ac:dyDescent="0.45">
      <c r="A10" s="14" t="s">
        <v>26</v>
      </c>
      <c r="B10" s="12">
        <v>9</v>
      </c>
    </row>
    <row r="11" spans="1:2" x14ac:dyDescent="0.45">
      <c r="A11" s="14" t="s">
        <v>459</v>
      </c>
      <c r="B11" s="15">
        <v>37</v>
      </c>
    </row>
    <row r="14" spans="1:2" x14ac:dyDescent="0.45">
      <c r="A14" s="14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main_sheet</vt:lpstr>
      <vt:lpstr>q1</vt:lpstr>
      <vt:lpstr>q3</vt:lpstr>
      <vt:lpstr>q4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 .D</dc:creator>
  <cp:lastModifiedBy>Alonso Herreros Copete</cp:lastModifiedBy>
  <dcterms:created xsi:type="dcterms:W3CDTF">2024-08-23T09:38:53Z</dcterms:created>
  <dcterms:modified xsi:type="dcterms:W3CDTF">2024-12-12T22:40:25Z</dcterms:modified>
</cp:coreProperties>
</file>