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lonsocastanon\Desktop\"/>
    </mc:Choice>
  </mc:AlternateContent>
  <xr:revisionPtr revIDLastSave="0" documentId="13_ncr:1_{E56F7711-9936-425B-AA7B-11B683814011}" xr6:coauthVersionLast="47" xr6:coauthVersionMax="47" xr10:uidLastSave="{00000000-0000-0000-0000-000000000000}"/>
  <bookViews>
    <workbookView xWindow="-110" yWindow="-110" windowWidth="19420" windowHeight="10300" activeTab="2" xr2:uid="{6ED4C429-6FC8-4B1E-93B4-60800BB92D70}"/>
  </bookViews>
  <sheets>
    <sheet name="1998" sheetId="1" r:id="rId1"/>
    <sheet name="1998 + 2004" sheetId="2" r:id="rId2"/>
    <sheet name="2004" sheetId="3" r:id="rId3"/>
    <sheet name="1998 + 2004 + Diff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0" i="4" l="1"/>
  <c r="S26" i="4"/>
  <c r="V47" i="4"/>
  <c r="U47" i="4"/>
  <c r="X47" i="4" s="1"/>
  <c r="Z47" i="4" s="1"/>
  <c r="T47" i="4"/>
  <c r="S47" i="4"/>
  <c r="R47" i="4"/>
  <c r="Q47" i="4"/>
  <c r="P47" i="4"/>
  <c r="W47" i="4" s="1"/>
  <c r="Y47" i="4" s="1"/>
  <c r="O47" i="4"/>
  <c r="V46" i="4"/>
  <c r="U46" i="4"/>
  <c r="T46" i="4"/>
  <c r="S46" i="4"/>
  <c r="R46" i="4"/>
  <c r="Q46" i="4"/>
  <c r="P46" i="4"/>
  <c r="O46" i="4"/>
  <c r="V45" i="4"/>
  <c r="U45" i="4"/>
  <c r="X45" i="4" s="1"/>
  <c r="Z45" i="4" s="1"/>
  <c r="T45" i="4"/>
  <c r="S45" i="4"/>
  <c r="R45" i="4"/>
  <c r="Q45" i="4"/>
  <c r="P45" i="4"/>
  <c r="O45" i="4"/>
  <c r="V44" i="4"/>
  <c r="U44" i="4"/>
  <c r="T44" i="4"/>
  <c r="S44" i="4"/>
  <c r="R44" i="4"/>
  <c r="Q44" i="4"/>
  <c r="P44" i="4"/>
  <c r="O44" i="4"/>
  <c r="V43" i="4"/>
  <c r="U43" i="4"/>
  <c r="X43" i="4" s="1"/>
  <c r="Z43" i="4" s="1"/>
  <c r="T43" i="4"/>
  <c r="S43" i="4"/>
  <c r="R43" i="4"/>
  <c r="Q43" i="4"/>
  <c r="P43" i="4"/>
  <c r="O43" i="4"/>
  <c r="V42" i="4"/>
  <c r="U42" i="4"/>
  <c r="T42" i="4"/>
  <c r="S42" i="4"/>
  <c r="R42" i="4"/>
  <c r="Q42" i="4"/>
  <c r="P42" i="4"/>
  <c r="O42" i="4"/>
  <c r="V41" i="4"/>
  <c r="U41" i="4"/>
  <c r="X41" i="4" s="1"/>
  <c r="Z41" i="4" s="1"/>
  <c r="T41" i="4"/>
  <c r="S41" i="4"/>
  <c r="R41" i="4"/>
  <c r="Q41" i="4"/>
  <c r="P41" i="4"/>
  <c r="O41" i="4"/>
  <c r="V40" i="4"/>
  <c r="U40" i="4"/>
  <c r="T40" i="4"/>
  <c r="S40" i="4"/>
  <c r="R40" i="4"/>
  <c r="Q40" i="4"/>
  <c r="P40" i="4"/>
  <c r="O40" i="4"/>
  <c r="V39" i="4"/>
  <c r="U39" i="4"/>
  <c r="X39" i="4" s="1"/>
  <c r="Z39" i="4" s="1"/>
  <c r="T39" i="4"/>
  <c r="S39" i="4"/>
  <c r="R39" i="4"/>
  <c r="Q39" i="4"/>
  <c r="P39" i="4"/>
  <c r="O39" i="4"/>
  <c r="V38" i="4"/>
  <c r="U38" i="4"/>
  <c r="T38" i="4"/>
  <c r="S38" i="4"/>
  <c r="R38" i="4"/>
  <c r="Q38" i="4"/>
  <c r="P38" i="4"/>
  <c r="O38" i="4"/>
  <c r="V37" i="4"/>
  <c r="U37" i="4"/>
  <c r="X37" i="4" s="1"/>
  <c r="Z37" i="4" s="1"/>
  <c r="T37" i="4"/>
  <c r="S37" i="4"/>
  <c r="R37" i="4"/>
  <c r="Q37" i="4"/>
  <c r="P37" i="4"/>
  <c r="O37" i="4"/>
  <c r="V36" i="4"/>
  <c r="U36" i="4"/>
  <c r="T36" i="4"/>
  <c r="S36" i="4"/>
  <c r="R36" i="4"/>
  <c r="Q36" i="4"/>
  <c r="P36" i="4"/>
  <c r="O36" i="4"/>
  <c r="V35" i="4"/>
  <c r="U35" i="4"/>
  <c r="X35" i="4" s="1"/>
  <c r="Z35" i="4" s="1"/>
  <c r="T35" i="4"/>
  <c r="S35" i="4"/>
  <c r="R35" i="4"/>
  <c r="Q35" i="4"/>
  <c r="P35" i="4"/>
  <c r="O35" i="4"/>
  <c r="V34" i="4"/>
  <c r="U34" i="4"/>
  <c r="T34" i="4"/>
  <c r="S34" i="4"/>
  <c r="R34" i="4"/>
  <c r="Q34" i="4"/>
  <c r="P34" i="4"/>
  <c r="W34" i="4" s="1"/>
  <c r="Y34" i="4" s="1"/>
  <c r="O34" i="4"/>
  <c r="V33" i="4"/>
  <c r="U33" i="4"/>
  <c r="X33" i="4" s="1"/>
  <c r="Z33" i="4" s="1"/>
  <c r="T33" i="4"/>
  <c r="S33" i="4"/>
  <c r="R33" i="4"/>
  <c r="Q33" i="4"/>
  <c r="P33" i="4"/>
  <c r="O33" i="4"/>
  <c r="V32" i="4"/>
  <c r="U32" i="4"/>
  <c r="T32" i="4"/>
  <c r="S32" i="4"/>
  <c r="R32" i="4"/>
  <c r="Q32" i="4"/>
  <c r="P32" i="4"/>
  <c r="O32" i="4"/>
  <c r="V31" i="4"/>
  <c r="U31" i="4"/>
  <c r="T31" i="4"/>
  <c r="S31" i="4"/>
  <c r="R31" i="4"/>
  <c r="Q31" i="4"/>
  <c r="P31" i="4"/>
  <c r="O31" i="4"/>
  <c r="V30" i="4"/>
  <c r="U30" i="4"/>
  <c r="T30" i="4"/>
  <c r="S30" i="4"/>
  <c r="R30" i="4"/>
  <c r="Q30" i="4"/>
  <c r="P30" i="4"/>
  <c r="O30" i="4"/>
  <c r="V29" i="4"/>
  <c r="U29" i="4"/>
  <c r="X29" i="4" s="1"/>
  <c r="Z29" i="4" s="1"/>
  <c r="T29" i="4"/>
  <c r="S29" i="4"/>
  <c r="R29" i="4"/>
  <c r="Q29" i="4"/>
  <c r="P29" i="4"/>
  <c r="O29" i="4"/>
  <c r="V28" i="4"/>
  <c r="U28" i="4"/>
  <c r="T28" i="4"/>
  <c r="S28" i="4"/>
  <c r="R28" i="4"/>
  <c r="Q28" i="4"/>
  <c r="P28" i="4"/>
  <c r="O28" i="4"/>
  <c r="V27" i="4"/>
  <c r="U27" i="4"/>
  <c r="T27" i="4"/>
  <c r="S27" i="4"/>
  <c r="R27" i="4"/>
  <c r="Q27" i="4"/>
  <c r="P27" i="4"/>
  <c r="W27" i="4" s="1"/>
  <c r="Y27" i="4" s="1"/>
  <c r="O27" i="4"/>
  <c r="V26" i="4"/>
  <c r="U26" i="4"/>
  <c r="T26" i="4"/>
  <c r="R26" i="4"/>
  <c r="Q26" i="4"/>
  <c r="P26" i="4"/>
  <c r="O26" i="4"/>
  <c r="V25" i="4"/>
  <c r="U25" i="4"/>
  <c r="T25" i="4"/>
  <c r="S25" i="4"/>
  <c r="R25" i="4"/>
  <c r="Q25" i="4"/>
  <c r="X25" i="4" s="1"/>
  <c r="Z25" i="4" s="1"/>
  <c r="P25" i="4"/>
  <c r="O25" i="4"/>
  <c r="V24" i="4"/>
  <c r="U24" i="4"/>
  <c r="T24" i="4"/>
  <c r="S24" i="4"/>
  <c r="R24" i="4"/>
  <c r="Q24" i="4"/>
  <c r="P24" i="4"/>
  <c r="O24" i="4"/>
  <c r="V23" i="4"/>
  <c r="U23" i="4"/>
  <c r="T23" i="4"/>
  <c r="S23" i="4"/>
  <c r="R23" i="4"/>
  <c r="Q23" i="4"/>
  <c r="X23" i="4" s="1"/>
  <c r="Z23" i="4" s="1"/>
  <c r="P23" i="4"/>
  <c r="O23" i="4"/>
  <c r="V22" i="4"/>
  <c r="U22" i="4"/>
  <c r="T22" i="4"/>
  <c r="S22" i="4"/>
  <c r="R22" i="4"/>
  <c r="Q22" i="4"/>
  <c r="P22" i="4"/>
  <c r="O22" i="4"/>
  <c r="V21" i="4"/>
  <c r="U21" i="4"/>
  <c r="T21" i="4"/>
  <c r="S21" i="4"/>
  <c r="R21" i="4"/>
  <c r="Q21" i="4"/>
  <c r="P21" i="4"/>
  <c r="O21" i="4"/>
  <c r="V20" i="4"/>
  <c r="U20" i="4"/>
  <c r="T20" i="4"/>
  <c r="R20" i="4"/>
  <c r="Q20" i="4"/>
  <c r="P20" i="4"/>
  <c r="O20" i="4"/>
  <c r="V19" i="4"/>
  <c r="U19" i="4"/>
  <c r="T19" i="4"/>
  <c r="S19" i="4"/>
  <c r="R19" i="4"/>
  <c r="Q19" i="4"/>
  <c r="P19" i="4"/>
  <c r="O19" i="4"/>
  <c r="V18" i="4"/>
  <c r="U18" i="4"/>
  <c r="T18" i="4"/>
  <c r="S18" i="4"/>
  <c r="R18" i="4"/>
  <c r="Q18" i="4"/>
  <c r="P18" i="4"/>
  <c r="O18" i="4"/>
  <c r="V17" i="4"/>
  <c r="U17" i="4"/>
  <c r="T17" i="4"/>
  <c r="S17" i="4"/>
  <c r="R17" i="4"/>
  <c r="Q17" i="4"/>
  <c r="P17" i="4"/>
  <c r="O17" i="4"/>
  <c r="V16" i="4"/>
  <c r="U16" i="4"/>
  <c r="T16" i="4"/>
  <c r="S16" i="4"/>
  <c r="R16" i="4"/>
  <c r="Q16" i="4"/>
  <c r="P16" i="4"/>
  <c r="O16" i="4"/>
  <c r="X15" i="4"/>
  <c r="Z15" i="4" s="1"/>
  <c r="V15" i="4"/>
  <c r="U15" i="4"/>
  <c r="T15" i="4"/>
  <c r="S15" i="4"/>
  <c r="R15" i="4"/>
  <c r="Q15" i="4"/>
  <c r="P15" i="4"/>
  <c r="O15" i="4"/>
  <c r="V14" i="4"/>
  <c r="U14" i="4"/>
  <c r="T14" i="4"/>
  <c r="S14" i="4"/>
  <c r="R14" i="4"/>
  <c r="Q14" i="4"/>
  <c r="P14" i="4"/>
  <c r="O14" i="4"/>
  <c r="V13" i="4"/>
  <c r="U13" i="4"/>
  <c r="T13" i="4"/>
  <c r="S13" i="4"/>
  <c r="R13" i="4"/>
  <c r="Q13" i="4"/>
  <c r="P13" i="4"/>
  <c r="O13" i="4"/>
  <c r="V12" i="4"/>
  <c r="U12" i="4"/>
  <c r="T12" i="4"/>
  <c r="S12" i="4"/>
  <c r="R12" i="4"/>
  <c r="Q12" i="4"/>
  <c r="P12" i="4"/>
  <c r="O12" i="4"/>
  <c r="V11" i="4"/>
  <c r="U11" i="4"/>
  <c r="T11" i="4"/>
  <c r="S11" i="4"/>
  <c r="R11" i="4"/>
  <c r="Q11" i="4"/>
  <c r="X11" i="4" s="1"/>
  <c r="Z11" i="4" s="1"/>
  <c r="P11" i="4"/>
  <c r="O11" i="4"/>
  <c r="V10" i="4"/>
  <c r="U10" i="4"/>
  <c r="T10" i="4"/>
  <c r="S10" i="4"/>
  <c r="R10" i="4"/>
  <c r="Q10" i="4"/>
  <c r="P10" i="4"/>
  <c r="O10" i="4"/>
  <c r="V9" i="4"/>
  <c r="U9" i="4"/>
  <c r="X9" i="4" s="1"/>
  <c r="Z9" i="4" s="1"/>
  <c r="T9" i="4"/>
  <c r="S9" i="4"/>
  <c r="R9" i="4"/>
  <c r="Q9" i="4"/>
  <c r="P9" i="4"/>
  <c r="O9" i="4"/>
  <c r="V8" i="4"/>
  <c r="U8" i="4"/>
  <c r="T8" i="4"/>
  <c r="S8" i="4"/>
  <c r="R8" i="4"/>
  <c r="Q8" i="4"/>
  <c r="P8" i="4"/>
  <c r="O8" i="4"/>
  <c r="V7" i="4"/>
  <c r="U7" i="4"/>
  <c r="X7" i="4" s="1"/>
  <c r="Z7" i="4" s="1"/>
  <c r="T7" i="4"/>
  <c r="S7" i="4"/>
  <c r="R7" i="4"/>
  <c r="Q7" i="4"/>
  <c r="P7" i="4"/>
  <c r="O7" i="4"/>
  <c r="V6" i="4"/>
  <c r="U6" i="4"/>
  <c r="T6" i="4"/>
  <c r="S6" i="4"/>
  <c r="R6" i="4"/>
  <c r="Q6" i="4"/>
  <c r="P6" i="4"/>
  <c r="O6" i="4"/>
  <c r="V5" i="4"/>
  <c r="U5" i="4"/>
  <c r="T5" i="4"/>
  <c r="S5" i="4"/>
  <c r="R5" i="4"/>
  <c r="Q5" i="4"/>
  <c r="P5" i="4"/>
  <c r="W5" i="4" s="1"/>
  <c r="O5" i="4"/>
  <c r="C4" i="4"/>
  <c r="C3" i="4"/>
  <c r="V47" i="3"/>
  <c r="U47" i="3"/>
  <c r="T47" i="3"/>
  <c r="S47" i="3"/>
  <c r="R47" i="3"/>
  <c r="Q47" i="3"/>
  <c r="X47" i="3" s="1"/>
  <c r="Z47" i="3" s="1"/>
  <c r="P47" i="3"/>
  <c r="W47" i="3" s="1"/>
  <c r="Y47" i="3" s="1"/>
  <c r="O47" i="3"/>
  <c r="X46" i="3"/>
  <c r="Z46" i="3" s="1"/>
  <c r="V46" i="3"/>
  <c r="U46" i="3"/>
  <c r="T46" i="3"/>
  <c r="S46" i="3"/>
  <c r="R46" i="3"/>
  <c r="Q46" i="3"/>
  <c r="P46" i="3"/>
  <c r="W46" i="3" s="1"/>
  <c r="Y46" i="3" s="1"/>
  <c r="O46" i="3"/>
  <c r="V45" i="3"/>
  <c r="U45" i="3"/>
  <c r="X45" i="3" s="1"/>
  <c r="Z45" i="3" s="1"/>
  <c r="T45" i="3"/>
  <c r="S45" i="3"/>
  <c r="R45" i="3"/>
  <c r="Q45" i="3"/>
  <c r="P45" i="3"/>
  <c r="W45" i="3" s="1"/>
  <c r="Y45" i="3" s="1"/>
  <c r="O45" i="3"/>
  <c r="X44" i="3"/>
  <c r="Z44" i="3" s="1"/>
  <c r="V44" i="3"/>
  <c r="U44" i="3"/>
  <c r="T44" i="3"/>
  <c r="S44" i="3"/>
  <c r="R44" i="3"/>
  <c r="Q44" i="3"/>
  <c r="P44" i="3"/>
  <c r="W44" i="3" s="1"/>
  <c r="Y44" i="3" s="1"/>
  <c r="O44" i="3"/>
  <c r="V43" i="3"/>
  <c r="U43" i="3"/>
  <c r="T43" i="3"/>
  <c r="S43" i="3"/>
  <c r="R43" i="3"/>
  <c r="Q43" i="3"/>
  <c r="X43" i="3" s="1"/>
  <c r="Z43" i="3" s="1"/>
  <c r="P43" i="3"/>
  <c r="W43" i="3" s="1"/>
  <c r="Y43" i="3" s="1"/>
  <c r="O43" i="3"/>
  <c r="X42" i="3"/>
  <c r="Z42" i="3" s="1"/>
  <c r="V42" i="3"/>
  <c r="U42" i="3"/>
  <c r="T42" i="3"/>
  <c r="S42" i="3"/>
  <c r="R42" i="3"/>
  <c r="Q42" i="3"/>
  <c r="P42" i="3"/>
  <c r="W42" i="3" s="1"/>
  <c r="Y42" i="3" s="1"/>
  <c r="O42" i="3"/>
  <c r="Z41" i="3"/>
  <c r="X41" i="3"/>
  <c r="V41" i="3"/>
  <c r="U41" i="3"/>
  <c r="T41" i="3"/>
  <c r="S41" i="3"/>
  <c r="R41" i="3"/>
  <c r="Q41" i="3"/>
  <c r="P41" i="3"/>
  <c r="W41" i="3" s="1"/>
  <c r="Y41" i="3" s="1"/>
  <c r="O41" i="3"/>
  <c r="V40" i="3"/>
  <c r="U40" i="3"/>
  <c r="X40" i="3" s="1"/>
  <c r="Z40" i="3" s="1"/>
  <c r="T40" i="3"/>
  <c r="S40" i="3"/>
  <c r="R40" i="3"/>
  <c r="Q40" i="3"/>
  <c r="P40" i="3"/>
  <c r="W40" i="3" s="1"/>
  <c r="Y40" i="3" s="1"/>
  <c r="O40" i="3"/>
  <c r="X39" i="3"/>
  <c r="Z39" i="3" s="1"/>
  <c r="V39" i="3"/>
  <c r="U39" i="3"/>
  <c r="T39" i="3"/>
  <c r="S39" i="3"/>
  <c r="R39" i="3"/>
  <c r="Q39" i="3"/>
  <c r="P39" i="3"/>
  <c r="W39" i="3" s="1"/>
  <c r="Y39" i="3" s="1"/>
  <c r="O39" i="3"/>
  <c r="V38" i="3"/>
  <c r="U38" i="3"/>
  <c r="T38" i="3"/>
  <c r="S38" i="3"/>
  <c r="R38" i="3"/>
  <c r="Q38" i="3"/>
  <c r="X38" i="3" s="1"/>
  <c r="Z38" i="3" s="1"/>
  <c r="P38" i="3"/>
  <c r="W38" i="3" s="1"/>
  <c r="Y38" i="3" s="1"/>
  <c r="O38" i="3"/>
  <c r="X37" i="3"/>
  <c r="Z37" i="3" s="1"/>
  <c r="V37" i="3"/>
  <c r="U37" i="3"/>
  <c r="T37" i="3"/>
  <c r="S37" i="3"/>
  <c r="R37" i="3"/>
  <c r="Q37" i="3"/>
  <c r="P37" i="3"/>
  <c r="W37" i="3" s="1"/>
  <c r="Y37" i="3" s="1"/>
  <c r="O37" i="3"/>
  <c r="Z36" i="3"/>
  <c r="X36" i="3"/>
  <c r="V36" i="3"/>
  <c r="U36" i="3"/>
  <c r="T36" i="3"/>
  <c r="S36" i="3"/>
  <c r="R36" i="3"/>
  <c r="Q36" i="3"/>
  <c r="P36" i="3"/>
  <c r="W36" i="3" s="1"/>
  <c r="Y36" i="3" s="1"/>
  <c r="O36" i="3"/>
  <c r="V35" i="3"/>
  <c r="U35" i="3"/>
  <c r="X35" i="3" s="1"/>
  <c r="Z35" i="3" s="1"/>
  <c r="T35" i="3"/>
  <c r="S35" i="3"/>
  <c r="R35" i="3"/>
  <c r="Q35" i="3"/>
  <c r="P35" i="3"/>
  <c r="W35" i="3" s="1"/>
  <c r="Y35" i="3" s="1"/>
  <c r="O35" i="3"/>
  <c r="X34" i="3"/>
  <c r="Z34" i="3" s="1"/>
  <c r="V34" i="3"/>
  <c r="U34" i="3"/>
  <c r="T34" i="3"/>
  <c r="W34" i="3" s="1"/>
  <c r="Y34" i="3" s="1"/>
  <c r="S34" i="3"/>
  <c r="R34" i="3"/>
  <c r="Q34" i="3"/>
  <c r="P34" i="3"/>
  <c r="O34" i="3"/>
  <c r="V33" i="3"/>
  <c r="U33" i="3"/>
  <c r="T33" i="3"/>
  <c r="S33" i="3"/>
  <c r="R33" i="3"/>
  <c r="Q33" i="3"/>
  <c r="X33" i="3" s="1"/>
  <c r="Z33" i="3" s="1"/>
  <c r="P33" i="3"/>
  <c r="W33" i="3" s="1"/>
  <c r="Y33" i="3" s="1"/>
  <c r="O33" i="3"/>
  <c r="X32" i="3"/>
  <c r="Z32" i="3" s="1"/>
  <c r="V32" i="3"/>
  <c r="U32" i="3"/>
  <c r="T32" i="3"/>
  <c r="S32" i="3"/>
  <c r="R32" i="3"/>
  <c r="Q32" i="3"/>
  <c r="P32" i="3"/>
  <c r="W32" i="3" s="1"/>
  <c r="Y32" i="3" s="1"/>
  <c r="O32" i="3"/>
  <c r="Z31" i="3"/>
  <c r="X31" i="3"/>
  <c r="V31" i="3"/>
  <c r="U31" i="3"/>
  <c r="T31" i="3"/>
  <c r="S31" i="3"/>
  <c r="R31" i="3"/>
  <c r="Q31" i="3"/>
  <c r="P31" i="3"/>
  <c r="W31" i="3" s="1"/>
  <c r="Y31" i="3" s="1"/>
  <c r="O31" i="3"/>
  <c r="V30" i="3"/>
  <c r="U30" i="3"/>
  <c r="X30" i="3" s="1"/>
  <c r="Z30" i="3" s="1"/>
  <c r="T30" i="3"/>
  <c r="S30" i="3"/>
  <c r="R30" i="3"/>
  <c r="Q30" i="3"/>
  <c r="P30" i="3"/>
  <c r="W30" i="3" s="1"/>
  <c r="Y30" i="3" s="1"/>
  <c r="O30" i="3"/>
  <c r="X29" i="3"/>
  <c r="Z29" i="3" s="1"/>
  <c r="V29" i="3"/>
  <c r="U29" i="3"/>
  <c r="T29" i="3"/>
  <c r="S29" i="3"/>
  <c r="R29" i="3"/>
  <c r="Q29" i="3"/>
  <c r="P29" i="3"/>
  <c r="W29" i="3" s="1"/>
  <c r="Y29" i="3" s="1"/>
  <c r="O29" i="3"/>
  <c r="V28" i="3"/>
  <c r="U28" i="3"/>
  <c r="T28" i="3"/>
  <c r="S28" i="3"/>
  <c r="R28" i="3"/>
  <c r="Q28" i="3"/>
  <c r="X28" i="3" s="1"/>
  <c r="Z28" i="3" s="1"/>
  <c r="P28" i="3"/>
  <c r="W28" i="3" s="1"/>
  <c r="Y28" i="3" s="1"/>
  <c r="O28" i="3"/>
  <c r="X27" i="3"/>
  <c r="Z27" i="3" s="1"/>
  <c r="V27" i="3"/>
  <c r="U27" i="3"/>
  <c r="T27" i="3"/>
  <c r="W27" i="3" s="1"/>
  <c r="Y27" i="3" s="1"/>
  <c r="S27" i="3"/>
  <c r="R27" i="3"/>
  <c r="Q27" i="3"/>
  <c r="P27" i="3"/>
  <c r="O27" i="3"/>
  <c r="X26" i="3"/>
  <c r="Z26" i="3" s="1"/>
  <c r="V26" i="3"/>
  <c r="U26" i="3"/>
  <c r="T26" i="3"/>
  <c r="S26" i="3"/>
  <c r="R26" i="3"/>
  <c r="Q26" i="3"/>
  <c r="P26" i="3"/>
  <c r="W26" i="3" s="1"/>
  <c r="Y26" i="3" s="1"/>
  <c r="O26" i="3"/>
  <c r="V25" i="3"/>
  <c r="U25" i="3"/>
  <c r="X25" i="3" s="1"/>
  <c r="Z25" i="3" s="1"/>
  <c r="T25" i="3"/>
  <c r="S25" i="3"/>
  <c r="R25" i="3"/>
  <c r="Q25" i="3"/>
  <c r="P25" i="3"/>
  <c r="W25" i="3" s="1"/>
  <c r="Y25" i="3" s="1"/>
  <c r="O25" i="3"/>
  <c r="X24" i="3"/>
  <c r="Z24" i="3" s="1"/>
  <c r="V24" i="3"/>
  <c r="U24" i="3"/>
  <c r="T24" i="3"/>
  <c r="S24" i="3"/>
  <c r="R24" i="3"/>
  <c r="Q24" i="3"/>
  <c r="P24" i="3"/>
  <c r="W24" i="3" s="1"/>
  <c r="Y24" i="3" s="1"/>
  <c r="O24" i="3"/>
  <c r="V23" i="3"/>
  <c r="U23" i="3"/>
  <c r="T23" i="3"/>
  <c r="S23" i="3"/>
  <c r="R23" i="3"/>
  <c r="Q23" i="3"/>
  <c r="X23" i="3" s="1"/>
  <c r="Z23" i="3" s="1"/>
  <c r="P23" i="3"/>
  <c r="W23" i="3" s="1"/>
  <c r="Y23" i="3" s="1"/>
  <c r="O23" i="3"/>
  <c r="X22" i="3"/>
  <c r="Z22" i="3" s="1"/>
  <c r="V22" i="3"/>
  <c r="U22" i="3"/>
  <c r="T22" i="3"/>
  <c r="W22" i="3" s="1"/>
  <c r="Y22" i="3" s="1"/>
  <c r="S22" i="3"/>
  <c r="R22" i="3"/>
  <c r="Q22" i="3"/>
  <c r="P22" i="3"/>
  <c r="O22" i="3"/>
  <c r="X21" i="3"/>
  <c r="Z21" i="3" s="1"/>
  <c r="V21" i="3"/>
  <c r="U21" i="3"/>
  <c r="T21" i="3"/>
  <c r="S21" i="3"/>
  <c r="R21" i="3"/>
  <c r="Q21" i="3"/>
  <c r="P21" i="3"/>
  <c r="W21" i="3" s="1"/>
  <c r="Y21" i="3" s="1"/>
  <c r="O21" i="3"/>
  <c r="Z20" i="3"/>
  <c r="X20" i="3"/>
  <c r="V20" i="3"/>
  <c r="U20" i="3"/>
  <c r="T20" i="3"/>
  <c r="S20" i="3"/>
  <c r="R20" i="3"/>
  <c r="Q20" i="3"/>
  <c r="P20" i="3"/>
  <c r="W20" i="3" s="1"/>
  <c r="Y20" i="3" s="1"/>
  <c r="O20" i="3"/>
  <c r="X19" i="3"/>
  <c r="Z19" i="3" s="1"/>
  <c r="V19" i="3"/>
  <c r="U19" i="3"/>
  <c r="T19" i="3"/>
  <c r="S19" i="3"/>
  <c r="R19" i="3"/>
  <c r="Q19" i="3"/>
  <c r="P19" i="3"/>
  <c r="W19" i="3" s="1"/>
  <c r="Y19" i="3" s="1"/>
  <c r="O19" i="3"/>
  <c r="V18" i="3"/>
  <c r="U18" i="3"/>
  <c r="T18" i="3"/>
  <c r="S18" i="3"/>
  <c r="R18" i="3"/>
  <c r="Q18" i="3"/>
  <c r="X18" i="3" s="1"/>
  <c r="Z18" i="3" s="1"/>
  <c r="P18" i="3"/>
  <c r="W18" i="3" s="1"/>
  <c r="Y18" i="3" s="1"/>
  <c r="O18" i="3"/>
  <c r="X17" i="3"/>
  <c r="Z17" i="3" s="1"/>
  <c r="V17" i="3"/>
  <c r="U17" i="3"/>
  <c r="T17" i="3"/>
  <c r="W17" i="3" s="1"/>
  <c r="Y17" i="3" s="1"/>
  <c r="S17" i="3"/>
  <c r="R17" i="3"/>
  <c r="Q17" i="3"/>
  <c r="P17" i="3"/>
  <c r="O17" i="3"/>
  <c r="X16" i="3"/>
  <c r="Z16" i="3" s="1"/>
  <c r="V16" i="3"/>
  <c r="U16" i="3"/>
  <c r="T16" i="3"/>
  <c r="S16" i="3"/>
  <c r="R16" i="3"/>
  <c r="Q16" i="3"/>
  <c r="P16" i="3"/>
  <c r="W16" i="3" s="1"/>
  <c r="Y16" i="3" s="1"/>
  <c r="O16" i="3"/>
  <c r="Z15" i="3"/>
  <c r="X15" i="3"/>
  <c r="V15" i="3"/>
  <c r="U15" i="3"/>
  <c r="T15" i="3"/>
  <c r="S15" i="3"/>
  <c r="R15" i="3"/>
  <c r="Q15" i="3"/>
  <c r="P15" i="3"/>
  <c r="W15" i="3" s="1"/>
  <c r="Y15" i="3" s="1"/>
  <c r="O15" i="3"/>
  <c r="X14" i="3"/>
  <c r="Z14" i="3" s="1"/>
  <c r="V14" i="3"/>
  <c r="U14" i="3"/>
  <c r="T14" i="3"/>
  <c r="S14" i="3"/>
  <c r="R14" i="3"/>
  <c r="Q14" i="3"/>
  <c r="P14" i="3"/>
  <c r="W14" i="3" s="1"/>
  <c r="Y14" i="3" s="1"/>
  <c r="O14" i="3"/>
  <c r="V13" i="3"/>
  <c r="U13" i="3"/>
  <c r="T13" i="3"/>
  <c r="S13" i="3"/>
  <c r="R13" i="3"/>
  <c r="Q13" i="3"/>
  <c r="X13" i="3" s="1"/>
  <c r="Z13" i="3" s="1"/>
  <c r="P13" i="3"/>
  <c r="W13" i="3" s="1"/>
  <c r="Y13" i="3" s="1"/>
  <c r="O13" i="3"/>
  <c r="X12" i="3"/>
  <c r="Z12" i="3" s="1"/>
  <c r="V12" i="3"/>
  <c r="U12" i="3"/>
  <c r="T12" i="3"/>
  <c r="W12" i="3" s="1"/>
  <c r="Y12" i="3" s="1"/>
  <c r="S12" i="3"/>
  <c r="R12" i="3"/>
  <c r="Q12" i="3"/>
  <c r="P12" i="3"/>
  <c r="O12" i="3"/>
  <c r="X11" i="3"/>
  <c r="Z11" i="3" s="1"/>
  <c r="V11" i="3"/>
  <c r="U11" i="3"/>
  <c r="T11" i="3"/>
  <c r="S11" i="3"/>
  <c r="R11" i="3"/>
  <c r="Q11" i="3"/>
  <c r="P11" i="3"/>
  <c r="W11" i="3" s="1"/>
  <c r="Y11" i="3" s="1"/>
  <c r="O11" i="3"/>
  <c r="Z10" i="3"/>
  <c r="X10" i="3"/>
  <c r="V10" i="3"/>
  <c r="U10" i="3"/>
  <c r="T10" i="3"/>
  <c r="S10" i="3"/>
  <c r="R10" i="3"/>
  <c r="Q10" i="3"/>
  <c r="P10" i="3"/>
  <c r="W10" i="3" s="1"/>
  <c r="Y10" i="3" s="1"/>
  <c r="O10" i="3"/>
  <c r="X9" i="3"/>
  <c r="Z9" i="3" s="1"/>
  <c r="V9" i="3"/>
  <c r="U9" i="3"/>
  <c r="T9" i="3"/>
  <c r="S9" i="3"/>
  <c r="R9" i="3"/>
  <c r="Q9" i="3"/>
  <c r="P9" i="3"/>
  <c r="W9" i="3" s="1"/>
  <c r="Y9" i="3" s="1"/>
  <c r="O9" i="3"/>
  <c r="V8" i="3"/>
  <c r="U8" i="3"/>
  <c r="T8" i="3"/>
  <c r="S8" i="3"/>
  <c r="R8" i="3"/>
  <c r="Q8" i="3"/>
  <c r="X8" i="3" s="1"/>
  <c r="Z8" i="3" s="1"/>
  <c r="P8" i="3"/>
  <c r="W8" i="3" s="1"/>
  <c r="Y8" i="3" s="1"/>
  <c r="O8" i="3"/>
  <c r="X7" i="3"/>
  <c r="Z7" i="3" s="1"/>
  <c r="V7" i="3"/>
  <c r="U7" i="3"/>
  <c r="T7" i="3"/>
  <c r="W7" i="3" s="1"/>
  <c r="Y7" i="3" s="1"/>
  <c r="S7" i="3"/>
  <c r="R7" i="3"/>
  <c r="Q7" i="3"/>
  <c r="P7" i="3"/>
  <c r="O7" i="3"/>
  <c r="X6" i="3"/>
  <c r="Z6" i="3" s="1"/>
  <c r="V6" i="3"/>
  <c r="V49" i="3" s="1"/>
  <c r="U6" i="3"/>
  <c r="U49" i="3" s="1"/>
  <c r="T6" i="3"/>
  <c r="T49" i="3" s="1"/>
  <c r="S6" i="3"/>
  <c r="S49" i="3" s="1"/>
  <c r="R6" i="3"/>
  <c r="R49" i="3" s="1"/>
  <c r="Q6" i="3"/>
  <c r="Q49" i="3" s="1"/>
  <c r="X49" i="3" s="1"/>
  <c r="P6" i="3"/>
  <c r="P49" i="3" s="1"/>
  <c r="W49" i="3" s="1"/>
  <c r="O6" i="3"/>
  <c r="O49" i="3" s="1"/>
  <c r="X5" i="3"/>
  <c r="V5" i="3"/>
  <c r="U5" i="3"/>
  <c r="T5" i="3"/>
  <c r="S5" i="3"/>
  <c r="R5" i="3"/>
  <c r="Q5" i="3"/>
  <c r="P5" i="3"/>
  <c r="W5" i="3" s="1"/>
  <c r="O5" i="3"/>
  <c r="C4" i="3"/>
  <c r="C3" i="3"/>
  <c r="J5" i="2"/>
  <c r="C4" i="2"/>
  <c r="J4" i="2"/>
  <c r="C3" i="2"/>
  <c r="J3" i="2"/>
  <c r="O4" i="1"/>
  <c r="O3" i="1"/>
  <c r="O2" i="1"/>
  <c r="C4" i="1"/>
  <c r="C3" i="1"/>
  <c r="W46" i="4" l="1"/>
  <c r="Y46" i="4" s="1"/>
  <c r="W19" i="4"/>
  <c r="Y19" i="4" s="1"/>
  <c r="X32" i="4"/>
  <c r="Z32" i="4" s="1"/>
  <c r="X13" i="4"/>
  <c r="Z13" i="4" s="1"/>
  <c r="O49" i="4"/>
  <c r="X17" i="4"/>
  <c r="Z17" i="4" s="1"/>
  <c r="X19" i="4"/>
  <c r="Z19" i="4" s="1"/>
  <c r="X21" i="4"/>
  <c r="Z21" i="4" s="1"/>
  <c r="P49" i="4"/>
  <c r="Q49" i="4"/>
  <c r="W12" i="4"/>
  <c r="Y12" i="4" s="1"/>
  <c r="X27" i="4"/>
  <c r="Z27" i="4" s="1"/>
  <c r="X5" i="4"/>
  <c r="X8" i="4"/>
  <c r="Z8" i="4" s="1"/>
  <c r="W14" i="4"/>
  <c r="Y14" i="4" s="1"/>
  <c r="R49" i="4"/>
  <c r="X31" i="4"/>
  <c r="Z31" i="4" s="1"/>
  <c r="X46" i="4"/>
  <c r="Z46" i="4" s="1"/>
  <c r="W45" i="4"/>
  <c r="Y45" i="4" s="1"/>
  <c r="W44" i="4"/>
  <c r="Y44" i="4" s="1"/>
  <c r="X44" i="4"/>
  <c r="Z44" i="4" s="1"/>
  <c r="W43" i="4"/>
  <c r="Y43" i="4" s="1"/>
  <c r="W42" i="4"/>
  <c r="Y42" i="4" s="1"/>
  <c r="X42" i="4"/>
  <c r="Z42" i="4" s="1"/>
  <c r="W41" i="4"/>
  <c r="Y41" i="4" s="1"/>
  <c r="W40" i="4"/>
  <c r="Y40" i="4" s="1"/>
  <c r="X40" i="4"/>
  <c r="Z40" i="4" s="1"/>
  <c r="W39" i="4"/>
  <c r="Y39" i="4" s="1"/>
  <c r="W38" i="4"/>
  <c r="Y38" i="4" s="1"/>
  <c r="X38" i="4"/>
  <c r="Z38" i="4" s="1"/>
  <c r="W37" i="4"/>
  <c r="Y37" i="4" s="1"/>
  <c r="W36" i="4"/>
  <c r="Y36" i="4" s="1"/>
  <c r="X36" i="4"/>
  <c r="Z36" i="4" s="1"/>
  <c r="W35" i="4"/>
  <c r="Y35" i="4" s="1"/>
  <c r="X34" i="4"/>
  <c r="Z34" i="4" s="1"/>
  <c r="W33" i="4"/>
  <c r="Y33" i="4" s="1"/>
  <c r="W32" i="4"/>
  <c r="Y32" i="4" s="1"/>
  <c r="W31" i="4"/>
  <c r="Y31" i="4" s="1"/>
  <c r="W30" i="4"/>
  <c r="Y30" i="4" s="1"/>
  <c r="X30" i="4"/>
  <c r="Z30" i="4" s="1"/>
  <c r="W29" i="4"/>
  <c r="Y29" i="4" s="1"/>
  <c r="W28" i="4"/>
  <c r="Y28" i="4" s="1"/>
  <c r="X28" i="4"/>
  <c r="Z28" i="4" s="1"/>
  <c r="W26" i="4"/>
  <c r="Y26" i="4" s="1"/>
  <c r="X26" i="4"/>
  <c r="Z26" i="4" s="1"/>
  <c r="W25" i="4"/>
  <c r="Y25" i="4" s="1"/>
  <c r="W24" i="4"/>
  <c r="Y24" i="4" s="1"/>
  <c r="X24" i="4"/>
  <c r="Z24" i="4" s="1"/>
  <c r="W23" i="4"/>
  <c r="Y23" i="4" s="1"/>
  <c r="W22" i="4"/>
  <c r="Y22" i="4" s="1"/>
  <c r="X22" i="4"/>
  <c r="Z22" i="4" s="1"/>
  <c r="W21" i="4"/>
  <c r="Y21" i="4" s="1"/>
  <c r="X20" i="4"/>
  <c r="Z20" i="4" s="1"/>
  <c r="W20" i="4"/>
  <c r="Y20" i="4" s="1"/>
  <c r="X18" i="4"/>
  <c r="Z18" i="4" s="1"/>
  <c r="W18" i="4"/>
  <c r="Y18" i="4" s="1"/>
  <c r="T49" i="4"/>
  <c r="W17" i="4"/>
  <c r="Y17" i="4" s="1"/>
  <c r="U49" i="4"/>
  <c r="X49" i="4" s="1"/>
  <c r="X16" i="4"/>
  <c r="Z16" i="4" s="1"/>
  <c r="W16" i="4"/>
  <c r="Y16" i="4" s="1"/>
  <c r="W15" i="4"/>
  <c r="Y15" i="4" s="1"/>
  <c r="X14" i="4"/>
  <c r="Z14" i="4" s="1"/>
  <c r="S49" i="4"/>
  <c r="W13" i="4"/>
  <c r="Y13" i="4" s="1"/>
  <c r="X12" i="4"/>
  <c r="Z12" i="4" s="1"/>
  <c r="W11" i="4"/>
  <c r="Y11" i="4" s="1"/>
  <c r="X10" i="4"/>
  <c r="Z10" i="4" s="1"/>
  <c r="W10" i="4"/>
  <c r="Y10" i="4" s="1"/>
  <c r="W9" i="4"/>
  <c r="Y9" i="4" s="1"/>
  <c r="V49" i="4"/>
  <c r="W8" i="4"/>
  <c r="Y8" i="4" s="1"/>
  <c r="W7" i="4"/>
  <c r="Y7" i="4" s="1"/>
  <c r="W6" i="4"/>
  <c r="Y6" i="4" s="1"/>
  <c r="X6" i="4"/>
  <c r="Z6" i="4" s="1"/>
  <c r="Z49" i="3"/>
  <c r="W6" i="3"/>
  <c r="Y6" i="3" s="1"/>
  <c r="Y49" i="3" s="1"/>
  <c r="W49" i="4" l="1"/>
  <c r="Z49" i="4"/>
  <c r="Y49" i="4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<sst xmlns="http://schemas.openxmlformats.org/spreadsheetml/2006/main" count="589" uniqueCount="52">
  <si>
    <t>Sistemas</t>
  </si>
  <si>
    <t>Dummy Classifier</t>
  </si>
  <si>
    <t>Árbol de decisión</t>
  </si>
  <si>
    <t>Regresión logística</t>
  </si>
  <si>
    <t>Random Forest</t>
  </si>
  <si>
    <t>SVC con kernel lineal</t>
  </si>
  <si>
    <t>SVC con kernel gaussiano</t>
  </si>
  <si>
    <t>SVC con kernel polinómico</t>
  </si>
  <si>
    <t>Métricas</t>
  </si>
  <si>
    <t xml:space="preserve">Nº de pacientes: </t>
  </si>
  <si>
    <t xml:space="preserve">Nº de atributos: </t>
  </si>
  <si>
    <t xml:space="preserve">Pacientes de la clase 0: </t>
  </si>
  <si>
    <t xml:space="preserve">Pacientes de la clase 1: </t>
  </si>
  <si>
    <t>Accuracy</t>
  </si>
  <si>
    <t>Recall</t>
  </si>
  <si>
    <t>Precision</t>
  </si>
  <si>
    <t>F1 Score</t>
  </si>
  <si>
    <t>SMOTE</t>
  </si>
  <si>
    <t>Original</t>
  </si>
  <si>
    <t>0.8337</t>
  </si>
  <si>
    <t>SMOTE (0,7)</t>
  </si>
  <si>
    <t>RandomOverSampler (0,7)</t>
  </si>
  <si>
    <t>SVMSMOTE (0,7)</t>
  </si>
  <si>
    <t>Resultados (Optimizando F1-Score)</t>
  </si>
  <si>
    <t>ADASYN (0,7)</t>
  </si>
  <si>
    <t>RandomUnderSampler (0,8)</t>
  </si>
  <si>
    <t>OverSampling (0,5) + UnderSampling (0,8)</t>
  </si>
  <si>
    <t>OverSampling (0,5) + UnderSampling(0,8)</t>
  </si>
  <si>
    <t>OverSampling (0,7) + UnderSampling (0,8)</t>
  </si>
  <si>
    <t>0.8792</t>
  </si>
  <si>
    <t xml:space="preserve">Pacientes de la clase 1 tras OverSampling 0,7: </t>
  </si>
  <si>
    <t xml:space="preserve">Pacientes de la clase 0 tras UnderSampling 0,8: </t>
  </si>
  <si>
    <t xml:space="preserve">Pacientes de la clase 1 tras OverSampling 0,5: </t>
  </si>
  <si>
    <t>F-Beta Score</t>
  </si>
  <si>
    <t>Resultados (Optimizando F-Beta Score con Beta=2)</t>
  </si>
  <si>
    <t>RandomOverSampler (1)</t>
  </si>
  <si>
    <t>SMOTE (1)</t>
  </si>
  <si>
    <t>ADASYN (0,9)</t>
  </si>
  <si>
    <t>SVMSMOTE (0,8)</t>
  </si>
  <si>
    <t>RandomUnderSampler (0,6)</t>
  </si>
  <si>
    <t>RandomOverSampler (0,9)</t>
  </si>
  <si>
    <t>SMOTE (0,9)</t>
  </si>
  <si>
    <t>SVMSMOTE (0,9)</t>
  </si>
  <si>
    <t>SMOTE (0,6)</t>
  </si>
  <si>
    <t>Resultados 1998 + 2004</t>
  </si>
  <si>
    <t>Resultados 2004</t>
  </si>
  <si>
    <t>Dif_F1</t>
  </si>
  <si>
    <t>Dif_Recall</t>
  </si>
  <si>
    <t>DummyClassifier</t>
  </si>
  <si>
    <t xml:space="preserve">SMOTE </t>
  </si>
  <si>
    <t>SVMSMOTE (0,6)</t>
  </si>
  <si>
    <t>Resultados 1998 + 2004 + Diffs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</si>
</sst>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6" x14ac:knownFonts="1"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3"/>
      <color theme="3"/>
      <name val="Aptos Narrow"/>
      <family val="2"/>
      <scheme val="minor"/>
    </font>
    <font>
      <sz val="11"/>
      <color theme="3"/>
      <name val="Aptos Narrow"/>
      <scheme val="minor"/>
    </font>
    <font>
      <sz val="11"/>
      <color theme="1"/>
      <name val="Aptos Narrow"/>
      <scheme val="minor"/>
    </font>
    <font>
      <sz val="11"/>
      <color rgb="FF9C0006"/>
      <name val="Aptos Narrow"/>
      <family val="2"/>
      <scheme val="minor"/>
    </font>
    <font>
      <b/>
      <sz val="12"/>
      <color theme="3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3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rgb="FF000000"/>
      <name val="Aptos Narrow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3" applyNumberFormat="0" applyFont="0" applyAlignment="0" applyProtection="0"/>
    <xf numFmtId="9" fontId="4" fillId="0" borderId="0" applyFont="0" applyFill="0" applyBorder="0" applyAlignment="0" applyProtection="0"/>
    <xf numFmtId="0" fontId="9" fillId="4" borderId="0" applyNumberFormat="0" applyBorder="0" applyAlignment="0" applyProtection="0"/>
  </cellStyleXfs>
  <cellXfs count="175">
    <xf numFmtId="0" fontId="0" fillId="0" borderId="0" xfId="0"/>
    <xf numFmtId="0" fontId="3" fillId="2" borderId="3" xfId="4" applyFont="1" applyAlignment="1">
      <alignment horizontal="center" vertical="center"/>
    </xf>
    <xf numFmtId="0" fontId="5" fillId="0" borderId="0" xfId="0" applyFont="1"/>
    <xf numFmtId="10" fontId="0" fillId="3" borderId="0" xfId="5" applyNumberFormat="1" applyFont="1" applyFill="1" applyAlignment="1">
      <alignment horizontal="left"/>
    </xf>
    <xf numFmtId="0" fontId="7" fillId="2" borderId="3" xfId="4" applyFont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3" fillId="2" borderId="5" xfId="4" applyFont="1" applyBorder="1" applyAlignment="1">
      <alignment horizontal="center" vertical="center"/>
    </xf>
    <xf numFmtId="0" fontId="8" fillId="0" borderId="0" xfId="0" applyFont="1"/>
    <xf numFmtId="10" fontId="9" fillId="4" borderId="0" xfId="6" applyNumberFormat="1" applyAlignment="1">
      <alignment horizontal="left"/>
    </xf>
    <xf numFmtId="164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10" fillId="0" borderId="4" xfId="2" applyFont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164" fontId="0" fillId="5" borderId="10" xfId="0" applyNumberForma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6" fillId="0" borderId="8" xfId="2" applyFont="1" applyBorder="1" applyAlignment="1">
      <alignment horizontal="center"/>
    </xf>
    <xf numFmtId="0" fontId="3" fillId="2" borderId="19" xfId="4" applyFon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2" fillId="5" borderId="4" xfId="3" applyFont="1" applyFill="1" applyBorder="1" applyAlignment="1">
      <alignment horizontal="center" vertical="center"/>
    </xf>
    <xf numFmtId="0" fontId="12" fillId="5" borderId="10" xfId="3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3" fillId="4" borderId="10" xfId="6" applyFont="1" applyBorder="1" applyAlignment="1">
      <alignment horizontal="center" vertical="center"/>
    </xf>
    <xf numFmtId="0" fontId="13" fillId="4" borderId="4" xfId="6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3" fillId="5" borderId="10" xfId="6" applyFont="1" applyFill="1" applyBorder="1" applyAlignment="1">
      <alignment horizontal="center" vertical="center"/>
    </xf>
    <xf numFmtId="0" fontId="13" fillId="5" borderId="4" xfId="6" applyFont="1" applyFill="1" applyBorder="1" applyAlignment="1">
      <alignment horizontal="center" vertical="center"/>
    </xf>
    <xf numFmtId="0" fontId="13" fillId="5" borderId="15" xfId="6" applyFont="1" applyFill="1" applyBorder="1" applyAlignment="1">
      <alignment horizontal="center" vertical="center"/>
    </xf>
    <xf numFmtId="0" fontId="14" fillId="0" borderId="0" xfId="0" applyFont="1"/>
    <xf numFmtId="0" fontId="10" fillId="0" borderId="9" xfId="2" applyFont="1" applyFill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17" xfId="0" applyBorder="1"/>
    <xf numFmtId="0" fontId="5" fillId="0" borderId="25" xfId="0" applyFont="1" applyBorder="1"/>
    <xf numFmtId="0" fontId="5" fillId="0" borderId="16" xfId="0" applyFont="1" applyBorder="1"/>
    <xf numFmtId="0" fontId="0" fillId="8" borderId="23" xfId="0" applyFill="1" applyBorder="1"/>
    <xf numFmtId="0" fontId="0" fillId="8" borderId="24" xfId="0" applyFill="1" applyBorder="1"/>
    <xf numFmtId="0" fontId="0" fillId="8" borderId="17" xfId="0" applyFill="1" applyBorder="1"/>
    <xf numFmtId="164" fontId="8" fillId="8" borderId="23" xfId="0" applyNumberFormat="1" applyFont="1" applyFill="1" applyBorder="1"/>
    <xf numFmtId="164" fontId="8" fillId="8" borderId="17" xfId="0" applyNumberFormat="1" applyFont="1" applyFill="1" applyBorder="1"/>
    <xf numFmtId="1" fontId="0" fillId="0" borderId="0" xfId="0" applyNumberFormat="1"/>
    <xf numFmtId="0" fontId="0" fillId="8" borderId="25" xfId="0" applyFill="1" applyBorder="1"/>
    <xf numFmtId="0" fontId="0" fillId="8" borderId="0" xfId="0" applyFill="1"/>
    <xf numFmtId="0" fontId="5" fillId="8" borderId="0" xfId="0" applyFont="1" applyFill="1"/>
    <xf numFmtId="0" fontId="0" fillId="8" borderId="16" xfId="0" applyFill="1" applyBorder="1"/>
    <xf numFmtId="164" fontId="8" fillId="8" borderId="25" xfId="0" applyNumberFormat="1" applyFont="1" applyFill="1" applyBorder="1"/>
    <xf numFmtId="164" fontId="8" fillId="8" borderId="16" xfId="0" applyNumberFormat="1" applyFont="1" applyFill="1" applyBorder="1"/>
    <xf numFmtId="0" fontId="15" fillId="8" borderId="25" xfId="0" applyFont="1" applyFill="1" applyBorder="1"/>
    <xf numFmtId="0" fontId="15" fillId="8" borderId="20" xfId="0" applyFont="1" applyFill="1" applyBorder="1"/>
    <xf numFmtId="0" fontId="0" fillId="8" borderId="21" xfId="0" applyFill="1" applyBorder="1"/>
    <xf numFmtId="0" fontId="0" fillId="8" borderId="20" xfId="0" applyFill="1" applyBorder="1"/>
    <xf numFmtId="0" fontId="0" fillId="8" borderId="18" xfId="0" applyFill="1" applyBorder="1"/>
    <xf numFmtId="164" fontId="8" fillId="8" borderId="20" xfId="0" applyNumberFormat="1" applyFont="1" applyFill="1" applyBorder="1"/>
    <xf numFmtId="164" fontId="8" fillId="8" borderId="18" xfId="0" applyNumberFormat="1" applyFont="1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17" xfId="0" applyFill="1" applyBorder="1"/>
    <xf numFmtId="164" fontId="8" fillId="3" borderId="23" xfId="0" applyNumberFormat="1" applyFont="1" applyFill="1" applyBorder="1"/>
    <xf numFmtId="164" fontId="8" fillId="3" borderId="17" xfId="0" applyNumberFormat="1" applyFont="1" applyFill="1" applyBorder="1"/>
    <xf numFmtId="0" fontId="0" fillId="3" borderId="25" xfId="0" applyFill="1" applyBorder="1"/>
    <xf numFmtId="0" fontId="0" fillId="3" borderId="0" xfId="0" applyFill="1"/>
    <xf numFmtId="0" fontId="0" fillId="3" borderId="16" xfId="0" applyFill="1" applyBorder="1"/>
    <xf numFmtId="164" fontId="8" fillId="3" borderId="25" xfId="0" applyNumberFormat="1" applyFont="1" applyFill="1" applyBorder="1"/>
    <xf numFmtId="164" fontId="8" fillId="3" borderId="16" xfId="0" applyNumberFormat="1" applyFont="1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18" xfId="0" applyFill="1" applyBorder="1"/>
    <xf numFmtId="164" fontId="8" fillId="3" borderId="20" xfId="0" applyNumberFormat="1" applyFont="1" applyFill="1" applyBorder="1"/>
    <xf numFmtId="164" fontId="8" fillId="3" borderId="18" xfId="0" applyNumberFormat="1" applyFont="1" applyFill="1" applyBorder="1"/>
    <xf numFmtId="0" fontId="0" fillId="9" borderId="23" xfId="0" applyFill="1" applyBorder="1"/>
    <xf numFmtId="0" fontId="0" fillId="9" borderId="24" xfId="0" applyFill="1" applyBorder="1"/>
    <xf numFmtId="0" fontId="0" fillId="9" borderId="17" xfId="0" applyFill="1" applyBorder="1"/>
    <xf numFmtId="164" fontId="8" fillId="9" borderId="23" xfId="0" applyNumberFormat="1" applyFont="1" applyFill="1" applyBorder="1"/>
    <xf numFmtId="164" fontId="8" fillId="9" borderId="17" xfId="0" applyNumberFormat="1" applyFont="1" applyFill="1" applyBorder="1"/>
    <xf numFmtId="0" fontId="0" fillId="9" borderId="25" xfId="0" applyFill="1" applyBorder="1"/>
    <xf numFmtId="0" fontId="0" fillId="9" borderId="0" xfId="0" applyFill="1"/>
    <xf numFmtId="0" fontId="0" fillId="9" borderId="16" xfId="0" applyFill="1" applyBorder="1"/>
    <xf numFmtId="164" fontId="8" fillId="9" borderId="25" xfId="0" applyNumberFormat="1" applyFont="1" applyFill="1" applyBorder="1"/>
    <xf numFmtId="164" fontId="8" fillId="9" borderId="16" xfId="0" applyNumberFormat="1" applyFont="1" applyFill="1" applyBorder="1"/>
    <xf numFmtId="0" fontId="0" fillId="9" borderId="20" xfId="0" applyFill="1" applyBorder="1"/>
    <xf numFmtId="0" fontId="0" fillId="9" borderId="21" xfId="0" applyFill="1" applyBorder="1"/>
    <xf numFmtId="0" fontId="0" fillId="9" borderId="18" xfId="0" applyFill="1" applyBorder="1"/>
    <xf numFmtId="164" fontId="8" fillId="9" borderId="20" xfId="0" applyNumberFormat="1" applyFont="1" applyFill="1" applyBorder="1"/>
    <xf numFmtId="164" fontId="8" fillId="9" borderId="18" xfId="0" applyNumberFormat="1" applyFont="1" applyFill="1" applyBorder="1"/>
    <xf numFmtId="0" fontId="0" fillId="7" borderId="23" xfId="0" applyFill="1" applyBorder="1"/>
    <xf numFmtId="0" fontId="0" fillId="7" borderId="24" xfId="0" applyFill="1" applyBorder="1"/>
    <xf numFmtId="0" fontId="0" fillId="7" borderId="17" xfId="0" applyFill="1" applyBorder="1"/>
    <xf numFmtId="164" fontId="8" fillId="7" borderId="23" xfId="0" applyNumberFormat="1" applyFont="1" applyFill="1" applyBorder="1"/>
    <xf numFmtId="164" fontId="8" fillId="7" borderId="17" xfId="0" applyNumberFormat="1" applyFont="1" applyFill="1" applyBorder="1"/>
    <xf numFmtId="0" fontId="0" fillId="7" borderId="25" xfId="0" applyFill="1" applyBorder="1"/>
    <xf numFmtId="0" fontId="0" fillId="7" borderId="0" xfId="0" applyFill="1"/>
    <xf numFmtId="0" fontId="0" fillId="7" borderId="16" xfId="0" applyFill="1" applyBorder="1"/>
    <xf numFmtId="164" fontId="8" fillId="7" borderId="25" xfId="0" applyNumberFormat="1" applyFont="1" applyFill="1" applyBorder="1"/>
    <xf numFmtId="164" fontId="8" fillId="7" borderId="16" xfId="0" applyNumberFormat="1" applyFont="1" applyFill="1" applyBorder="1"/>
    <xf numFmtId="0" fontId="5" fillId="7" borderId="0" xfId="0" applyFont="1" applyFill="1"/>
    <xf numFmtId="0" fontId="0" fillId="7" borderId="20" xfId="0" applyFill="1" applyBorder="1"/>
    <xf numFmtId="0" fontId="0" fillId="7" borderId="21" xfId="0" applyFill="1" applyBorder="1"/>
    <xf numFmtId="0" fontId="0" fillId="7" borderId="18" xfId="0" applyFill="1" applyBorder="1"/>
    <xf numFmtId="164" fontId="8" fillId="7" borderId="20" xfId="0" applyNumberFormat="1" applyFont="1" applyFill="1" applyBorder="1"/>
    <xf numFmtId="164" fontId="8" fillId="7" borderId="18" xfId="0" applyNumberFormat="1" applyFont="1" applyFill="1" applyBorder="1"/>
    <xf numFmtId="0" fontId="0" fillId="10" borderId="23" xfId="0" applyFill="1" applyBorder="1"/>
    <xf numFmtId="0" fontId="0" fillId="10" borderId="24" xfId="0" applyFill="1" applyBorder="1"/>
    <xf numFmtId="0" fontId="0" fillId="10" borderId="17" xfId="0" applyFill="1" applyBorder="1"/>
    <xf numFmtId="164" fontId="8" fillId="10" borderId="23" xfId="0" applyNumberFormat="1" applyFont="1" applyFill="1" applyBorder="1"/>
    <xf numFmtId="164" fontId="8" fillId="10" borderId="17" xfId="0" applyNumberFormat="1" applyFont="1" applyFill="1" applyBorder="1"/>
    <xf numFmtId="0" fontId="0" fillId="10" borderId="25" xfId="0" applyFill="1" applyBorder="1"/>
    <xf numFmtId="0" fontId="0" fillId="10" borderId="0" xfId="0" applyFill="1"/>
    <xf numFmtId="0" fontId="5" fillId="10" borderId="0" xfId="0" applyFont="1" applyFill="1"/>
    <xf numFmtId="0" fontId="0" fillId="10" borderId="16" xfId="0" applyFill="1" applyBorder="1"/>
    <xf numFmtId="164" fontId="5" fillId="10" borderId="25" xfId="0" applyNumberFormat="1" applyFont="1" applyFill="1" applyBorder="1"/>
    <xf numFmtId="164" fontId="5" fillId="10" borderId="16" xfId="0" applyNumberFormat="1" applyFont="1" applyFill="1" applyBorder="1"/>
    <xf numFmtId="164" fontId="8" fillId="10" borderId="25" xfId="0" applyNumberFormat="1" applyFont="1" applyFill="1" applyBorder="1"/>
    <xf numFmtId="164" fontId="8" fillId="10" borderId="16" xfId="0" applyNumberFormat="1" applyFont="1" applyFill="1" applyBorder="1"/>
    <xf numFmtId="0" fontId="0" fillId="10" borderId="20" xfId="0" applyFill="1" applyBorder="1"/>
    <xf numFmtId="0" fontId="0" fillId="10" borderId="21" xfId="0" applyFill="1" applyBorder="1"/>
    <xf numFmtId="0" fontId="0" fillId="10" borderId="18" xfId="0" applyFill="1" applyBorder="1"/>
    <xf numFmtId="164" fontId="8" fillId="10" borderId="20" xfId="0" applyNumberFormat="1" applyFont="1" applyFill="1" applyBorder="1"/>
    <xf numFmtId="164" fontId="8" fillId="10" borderId="18" xfId="0" applyNumberFormat="1" applyFont="1" applyFill="1" applyBorder="1"/>
    <xf numFmtId="0" fontId="0" fillId="11" borderId="23" xfId="0" applyFill="1" applyBorder="1"/>
    <xf numFmtId="0" fontId="0" fillId="11" borderId="24" xfId="0" applyFill="1" applyBorder="1"/>
    <xf numFmtId="0" fontId="0" fillId="11" borderId="17" xfId="0" applyFill="1" applyBorder="1"/>
    <xf numFmtId="164" fontId="8" fillId="11" borderId="23" xfId="0" applyNumberFormat="1" applyFont="1" applyFill="1" applyBorder="1"/>
    <xf numFmtId="164" fontId="8" fillId="11" borderId="17" xfId="0" applyNumberFormat="1" applyFont="1" applyFill="1" applyBorder="1"/>
    <xf numFmtId="0" fontId="0" fillId="11" borderId="25" xfId="0" applyFill="1" applyBorder="1"/>
    <xf numFmtId="0" fontId="0" fillId="11" borderId="0" xfId="0" applyFill="1"/>
    <xf numFmtId="0" fontId="0" fillId="11" borderId="16" xfId="0" applyFill="1" applyBorder="1"/>
    <xf numFmtId="164" fontId="8" fillId="11" borderId="25" xfId="0" applyNumberFormat="1" applyFont="1" applyFill="1" applyBorder="1"/>
    <xf numFmtId="164" fontId="8" fillId="11" borderId="16" xfId="0" applyNumberFormat="1" applyFont="1" applyFill="1" applyBorder="1"/>
    <xf numFmtId="0" fontId="0" fillId="11" borderId="20" xfId="0" applyFill="1" applyBorder="1"/>
    <xf numFmtId="0" fontId="0" fillId="11" borderId="21" xfId="0" applyFill="1" applyBorder="1"/>
    <xf numFmtId="0" fontId="0" fillId="11" borderId="18" xfId="0" applyFill="1" applyBorder="1"/>
    <xf numFmtId="164" fontId="8" fillId="11" borderId="20" xfId="0" applyNumberFormat="1" applyFont="1" applyFill="1" applyBorder="1"/>
    <xf numFmtId="164" fontId="8" fillId="11" borderId="18" xfId="0" applyNumberFormat="1" applyFont="1" applyFill="1" applyBorder="1"/>
    <xf numFmtId="164" fontId="0" fillId="0" borderId="0" xfId="0" applyNumberFormat="1"/>
    <xf numFmtId="0" fontId="12" fillId="6" borderId="6" xfId="3" applyFont="1" applyFill="1" applyBorder="1" applyAlignment="1">
      <alignment horizontal="center" vertical="center"/>
    </xf>
    <xf numFmtId="0" fontId="12" fillId="6" borderId="7" xfId="3" applyFont="1" applyFill="1" applyBorder="1" applyAlignment="1">
      <alignment horizontal="center" vertical="center"/>
    </xf>
    <xf numFmtId="0" fontId="12" fillId="6" borderId="8" xfId="3" applyFont="1" applyFill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10" xfId="1" applyBorder="1" applyAlignment="1">
      <alignment horizontal="center" vertical="center"/>
    </xf>
    <xf numFmtId="0" fontId="1" fillId="0" borderId="11" xfId="1" applyBorder="1" applyAlignment="1">
      <alignment horizontal="center" vertical="center"/>
    </xf>
    <xf numFmtId="0" fontId="6" fillId="0" borderId="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12" fillId="6" borderId="12" xfId="3" applyFont="1" applyFill="1" applyBorder="1" applyAlignment="1">
      <alignment horizontal="center" vertical="center"/>
    </xf>
    <xf numFmtId="0" fontId="12" fillId="6" borderId="13" xfId="3" applyFont="1" applyFill="1" applyBorder="1" applyAlignment="1">
      <alignment horizontal="center" vertical="center"/>
    </xf>
    <xf numFmtId="0" fontId="12" fillId="6" borderId="14" xfId="3" applyFont="1" applyFill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6" fillId="0" borderId="16" xfId="2" applyFont="1" applyBorder="1" applyAlignment="1">
      <alignment horizontal="center" vertical="center"/>
    </xf>
    <xf numFmtId="0" fontId="6" fillId="0" borderId="18" xfId="2" applyFont="1" applyBorder="1" applyAlignment="1">
      <alignment horizontal="center" vertical="center"/>
    </xf>
    <xf numFmtId="0" fontId="12" fillId="7" borderId="6" xfId="3" applyFont="1" applyFill="1" applyBorder="1" applyAlignment="1">
      <alignment horizontal="center" vertical="center"/>
    </xf>
    <xf numFmtId="0" fontId="12" fillId="7" borderId="7" xfId="3" applyFont="1" applyFill="1" applyBorder="1" applyAlignment="1">
      <alignment horizontal="center" vertical="center"/>
    </xf>
    <xf numFmtId="0" fontId="12" fillId="7" borderId="8" xfId="3" applyFont="1" applyFill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6" fillId="5" borderId="6" xfId="2" applyFont="1" applyFill="1" applyBorder="1" applyAlignment="1">
      <alignment horizontal="center" vertical="center"/>
    </xf>
    <xf numFmtId="0" fontId="6" fillId="5" borderId="7" xfId="2" applyFont="1" applyFill="1" applyBorder="1" applyAlignment="1">
      <alignment horizontal="center" vertical="center"/>
    </xf>
    <xf numFmtId="0" fontId="6" fillId="5" borderId="8" xfId="2" applyFont="1" applyFill="1" applyBorder="1" applyAlignment="1">
      <alignment horizontal="center" vertical="center"/>
    </xf>
    <xf numFmtId="0" fontId="12" fillId="7" borderId="12" xfId="3" applyFont="1" applyFill="1" applyBorder="1" applyAlignment="1">
      <alignment horizontal="center" vertical="center"/>
    </xf>
    <xf numFmtId="0" fontId="12" fillId="7" borderId="13" xfId="3" applyFont="1" applyFill="1" applyBorder="1" applyAlignment="1">
      <alignment horizontal="center" vertical="center"/>
    </xf>
    <xf numFmtId="0" fontId="12" fillId="7" borderId="14" xfId="3" applyFont="1" applyFill="1" applyBorder="1" applyAlignment="1">
      <alignment horizontal="center" vertical="center"/>
    </xf>
    <xf numFmtId="0" fontId="12" fillId="7" borderId="20" xfId="3" applyFont="1" applyFill="1" applyBorder="1" applyAlignment="1">
      <alignment horizontal="center" vertical="center"/>
    </xf>
    <xf numFmtId="0" fontId="12" fillId="7" borderId="21" xfId="3" applyFont="1" applyFill="1" applyBorder="1" applyAlignment="1">
      <alignment horizontal="center" vertical="center"/>
    </xf>
    <xf numFmtId="0" fontId="12" fillId="7" borderId="18" xfId="3" applyFont="1" applyFill="1" applyBorder="1" applyAlignment="1">
      <alignment horizontal="center" vertical="center"/>
    </xf>
    <xf numFmtId="0" fontId="12" fillId="6" borderId="4" xfId="3" applyFont="1" applyFill="1" applyBorder="1" applyAlignment="1">
      <alignment horizontal="center" vertical="center"/>
    </xf>
    <xf numFmtId="0" fontId="6" fillId="5" borderId="4" xfId="2" applyFont="1" applyFill="1" applyBorder="1" applyAlignment="1">
      <alignment horizontal="center" vertical="center"/>
    </xf>
    <xf numFmtId="0" fontId="12" fillId="6" borderId="22" xfId="3" applyFont="1" applyFill="1" applyBorder="1" applyAlignment="1">
      <alignment horizontal="center" vertical="center"/>
    </xf>
    <xf numFmtId="0" fontId="12" fillId="6" borderId="11" xfId="3" applyFont="1" applyFill="1" applyBorder="1" applyAlignment="1">
      <alignment horizontal="center" vertical="center"/>
    </xf>
    <xf numFmtId="0" fontId="12" fillId="7" borderId="4" xfId="3" applyFont="1" applyFill="1" applyBorder="1" applyAlignment="1">
      <alignment horizontal="center" vertical="center"/>
    </xf>
    <xf numFmtId="0" fontId="12" fillId="7" borderId="11" xfId="3" applyFont="1" applyFill="1" applyBorder="1" applyAlignment="1">
      <alignment horizontal="center" vertical="center"/>
    </xf>
    <xf numFmtId="0" fontId="12" fillId="7" borderId="22" xfId="3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6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8" xfId="1" applyBorder="1" applyAlignment="1">
      <alignment horizontal="center" vertical="center"/>
    </xf>
  </cellXfs>
  <cellStyles count="7">
    <cellStyle name="Incorrecto" xfId="6" builtinId="27"/>
    <cellStyle name="Normal" xfId="0" builtinId="0"/>
    <cellStyle name="Notas" xfId="4" builtinId="10"/>
    <cellStyle name="Porcentaje" xfId="5" builtinId="5"/>
    <cellStyle name="Título" xfId="1" builtinId="15"/>
    <cellStyle name="Título 2" xfId="2" builtinId="17"/>
    <cellStyle name="Título 3" xfId="3" builtinId="18"/>
  </cellStyles>
  <dxfs count="0"/>
  <tableStyles count="0" defaultTableStyle="TableStyleMedium2" defaultPivotStyle="PivotStyleLight16"/>
  <colors>
    <mruColors>
      <color rgb="FFF664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7.png"/><Relationship Id="rId21" Type="http://schemas.openxmlformats.org/officeDocument/2006/relationships/image" Target="../media/image22.png"/><Relationship Id="rId42" Type="http://schemas.openxmlformats.org/officeDocument/2006/relationships/image" Target="../media/image43.png"/><Relationship Id="rId47" Type="http://schemas.openxmlformats.org/officeDocument/2006/relationships/image" Target="../media/image48.png"/><Relationship Id="rId63" Type="http://schemas.openxmlformats.org/officeDocument/2006/relationships/image" Target="../media/image64.png"/><Relationship Id="rId68" Type="http://schemas.openxmlformats.org/officeDocument/2006/relationships/image" Target="../media/image69.png"/><Relationship Id="rId7" Type="http://schemas.openxmlformats.org/officeDocument/2006/relationships/image" Target="../media/image8.png"/><Relationship Id="rId71" Type="http://schemas.openxmlformats.org/officeDocument/2006/relationships/image" Target="../media/image72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9" Type="http://schemas.openxmlformats.org/officeDocument/2006/relationships/image" Target="../media/image30.png"/><Relationship Id="rId11" Type="http://schemas.openxmlformats.org/officeDocument/2006/relationships/image" Target="../media/image12.png"/><Relationship Id="rId24" Type="http://schemas.openxmlformats.org/officeDocument/2006/relationships/image" Target="../media/image25.png"/><Relationship Id="rId32" Type="http://schemas.openxmlformats.org/officeDocument/2006/relationships/image" Target="../media/image33.png"/><Relationship Id="rId37" Type="http://schemas.openxmlformats.org/officeDocument/2006/relationships/image" Target="../media/image38.png"/><Relationship Id="rId40" Type="http://schemas.openxmlformats.org/officeDocument/2006/relationships/image" Target="../media/image41.png"/><Relationship Id="rId45" Type="http://schemas.openxmlformats.org/officeDocument/2006/relationships/image" Target="../media/image46.png"/><Relationship Id="rId53" Type="http://schemas.openxmlformats.org/officeDocument/2006/relationships/image" Target="../media/image54.png"/><Relationship Id="rId58" Type="http://schemas.openxmlformats.org/officeDocument/2006/relationships/image" Target="../media/image59.png"/><Relationship Id="rId66" Type="http://schemas.openxmlformats.org/officeDocument/2006/relationships/image" Target="../media/image67.png"/><Relationship Id="rId5" Type="http://schemas.openxmlformats.org/officeDocument/2006/relationships/image" Target="../media/image6.png"/><Relationship Id="rId61" Type="http://schemas.openxmlformats.org/officeDocument/2006/relationships/image" Target="../media/image62.png"/><Relationship Id="rId19" Type="http://schemas.openxmlformats.org/officeDocument/2006/relationships/image" Target="../media/image20.png"/><Relationship Id="rId14" Type="http://schemas.openxmlformats.org/officeDocument/2006/relationships/image" Target="../media/image15.png"/><Relationship Id="rId22" Type="http://schemas.openxmlformats.org/officeDocument/2006/relationships/image" Target="../media/image23.png"/><Relationship Id="rId27" Type="http://schemas.openxmlformats.org/officeDocument/2006/relationships/image" Target="../media/image28.png"/><Relationship Id="rId30" Type="http://schemas.openxmlformats.org/officeDocument/2006/relationships/image" Target="../media/image31.png"/><Relationship Id="rId35" Type="http://schemas.openxmlformats.org/officeDocument/2006/relationships/image" Target="../media/image36.png"/><Relationship Id="rId43" Type="http://schemas.openxmlformats.org/officeDocument/2006/relationships/image" Target="../media/image44.png"/><Relationship Id="rId48" Type="http://schemas.openxmlformats.org/officeDocument/2006/relationships/image" Target="../media/image49.png"/><Relationship Id="rId56" Type="http://schemas.openxmlformats.org/officeDocument/2006/relationships/image" Target="../media/image57.png"/><Relationship Id="rId64" Type="http://schemas.openxmlformats.org/officeDocument/2006/relationships/image" Target="../media/image65.png"/><Relationship Id="rId69" Type="http://schemas.openxmlformats.org/officeDocument/2006/relationships/image" Target="../media/image70.png"/><Relationship Id="rId8" Type="http://schemas.openxmlformats.org/officeDocument/2006/relationships/image" Target="../media/image9.png"/><Relationship Id="rId51" Type="http://schemas.openxmlformats.org/officeDocument/2006/relationships/image" Target="../media/image52.png"/><Relationship Id="rId3" Type="http://schemas.openxmlformats.org/officeDocument/2006/relationships/image" Target="../media/image4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5" Type="http://schemas.openxmlformats.org/officeDocument/2006/relationships/image" Target="../media/image26.png"/><Relationship Id="rId33" Type="http://schemas.openxmlformats.org/officeDocument/2006/relationships/image" Target="../media/image34.png"/><Relationship Id="rId38" Type="http://schemas.openxmlformats.org/officeDocument/2006/relationships/image" Target="../media/image39.png"/><Relationship Id="rId46" Type="http://schemas.openxmlformats.org/officeDocument/2006/relationships/image" Target="../media/image47.png"/><Relationship Id="rId59" Type="http://schemas.openxmlformats.org/officeDocument/2006/relationships/image" Target="../media/image60.png"/><Relationship Id="rId67" Type="http://schemas.openxmlformats.org/officeDocument/2006/relationships/image" Target="../media/image68.png"/><Relationship Id="rId20" Type="http://schemas.openxmlformats.org/officeDocument/2006/relationships/image" Target="../media/image21.png"/><Relationship Id="rId41" Type="http://schemas.openxmlformats.org/officeDocument/2006/relationships/image" Target="../media/image42.png"/><Relationship Id="rId54" Type="http://schemas.openxmlformats.org/officeDocument/2006/relationships/image" Target="../media/image55.png"/><Relationship Id="rId62" Type="http://schemas.openxmlformats.org/officeDocument/2006/relationships/image" Target="../media/image63.png"/><Relationship Id="rId70" Type="http://schemas.openxmlformats.org/officeDocument/2006/relationships/image" Target="../media/image71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5" Type="http://schemas.openxmlformats.org/officeDocument/2006/relationships/image" Target="../media/image16.png"/><Relationship Id="rId23" Type="http://schemas.openxmlformats.org/officeDocument/2006/relationships/image" Target="../media/image24.png"/><Relationship Id="rId28" Type="http://schemas.openxmlformats.org/officeDocument/2006/relationships/image" Target="../media/image29.png"/><Relationship Id="rId36" Type="http://schemas.openxmlformats.org/officeDocument/2006/relationships/image" Target="../media/image37.png"/><Relationship Id="rId49" Type="http://schemas.openxmlformats.org/officeDocument/2006/relationships/image" Target="../media/image50.png"/><Relationship Id="rId57" Type="http://schemas.openxmlformats.org/officeDocument/2006/relationships/image" Target="../media/image58.png"/><Relationship Id="rId10" Type="http://schemas.openxmlformats.org/officeDocument/2006/relationships/image" Target="../media/image11.png"/><Relationship Id="rId31" Type="http://schemas.openxmlformats.org/officeDocument/2006/relationships/image" Target="../media/image32.png"/><Relationship Id="rId44" Type="http://schemas.openxmlformats.org/officeDocument/2006/relationships/image" Target="../media/image45.png"/><Relationship Id="rId52" Type="http://schemas.openxmlformats.org/officeDocument/2006/relationships/image" Target="../media/image53.png"/><Relationship Id="rId60" Type="http://schemas.openxmlformats.org/officeDocument/2006/relationships/image" Target="../media/image61.png"/><Relationship Id="rId65" Type="http://schemas.openxmlformats.org/officeDocument/2006/relationships/image" Target="../media/image6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39" Type="http://schemas.openxmlformats.org/officeDocument/2006/relationships/image" Target="../media/image40.png"/><Relationship Id="rId34" Type="http://schemas.openxmlformats.org/officeDocument/2006/relationships/image" Target="../media/image35.png"/><Relationship Id="rId50" Type="http://schemas.openxmlformats.org/officeDocument/2006/relationships/image" Target="../media/image51.png"/><Relationship Id="rId55" Type="http://schemas.openxmlformats.org/officeDocument/2006/relationships/image" Target="../media/image56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85.png"/><Relationship Id="rId18" Type="http://schemas.openxmlformats.org/officeDocument/2006/relationships/image" Target="../media/image90.png"/><Relationship Id="rId26" Type="http://schemas.openxmlformats.org/officeDocument/2006/relationships/image" Target="../media/image98.png"/><Relationship Id="rId3" Type="http://schemas.openxmlformats.org/officeDocument/2006/relationships/image" Target="../media/image75.png"/><Relationship Id="rId21" Type="http://schemas.openxmlformats.org/officeDocument/2006/relationships/image" Target="../media/image93.png"/><Relationship Id="rId34" Type="http://schemas.openxmlformats.org/officeDocument/2006/relationships/image" Target="../media/image106.png"/><Relationship Id="rId7" Type="http://schemas.openxmlformats.org/officeDocument/2006/relationships/image" Target="../media/image79.png"/><Relationship Id="rId12" Type="http://schemas.openxmlformats.org/officeDocument/2006/relationships/image" Target="../media/image84.png"/><Relationship Id="rId17" Type="http://schemas.openxmlformats.org/officeDocument/2006/relationships/image" Target="../media/image89.png"/><Relationship Id="rId25" Type="http://schemas.openxmlformats.org/officeDocument/2006/relationships/image" Target="../media/image97.png"/><Relationship Id="rId33" Type="http://schemas.openxmlformats.org/officeDocument/2006/relationships/image" Target="../media/image105.png"/><Relationship Id="rId2" Type="http://schemas.openxmlformats.org/officeDocument/2006/relationships/image" Target="../media/image74.png"/><Relationship Id="rId16" Type="http://schemas.openxmlformats.org/officeDocument/2006/relationships/image" Target="../media/image88.png"/><Relationship Id="rId20" Type="http://schemas.openxmlformats.org/officeDocument/2006/relationships/image" Target="../media/image92.png"/><Relationship Id="rId29" Type="http://schemas.openxmlformats.org/officeDocument/2006/relationships/image" Target="../media/image101.png"/><Relationship Id="rId1" Type="http://schemas.openxmlformats.org/officeDocument/2006/relationships/image" Target="../media/image73.png"/><Relationship Id="rId6" Type="http://schemas.openxmlformats.org/officeDocument/2006/relationships/image" Target="../media/image78.png"/><Relationship Id="rId11" Type="http://schemas.openxmlformats.org/officeDocument/2006/relationships/image" Target="../media/image83.png"/><Relationship Id="rId24" Type="http://schemas.openxmlformats.org/officeDocument/2006/relationships/image" Target="../media/image96.png"/><Relationship Id="rId32" Type="http://schemas.openxmlformats.org/officeDocument/2006/relationships/image" Target="../media/image104.png"/><Relationship Id="rId5" Type="http://schemas.openxmlformats.org/officeDocument/2006/relationships/image" Target="../media/image77.png"/><Relationship Id="rId15" Type="http://schemas.openxmlformats.org/officeDocument/2006/relationships/image" Target="../media/image87.png"/><Relationship Id="rId23" Type="http://schemas.openxmlformats.org/officeDocument/2006/relationships/image" Target="../media/image95.png"/><Relationship Id="rId28" Type="http://schemas.openxmlformats.org/officeDocument/2006/relationships/image" Target="../media/image100.png"/><Relationship Id="rId36" Type="http://schemas.openxmlformats.org/officeDocument/2006/relationships/image" Target="../media/image108.png"/><Relationship Id="rId10" Type="http://schemas.openxmlformats.org/officeDocument/2006/relationships/image" Target="../media/image82.png"/><Relationship Id="rId19" Type="http://schemas.openxmlformats.org/officeDocument/2006/relationships/image" Target="../media/image91.png"/><Relationship Id="rId31" Type="http://schemas.openxmlformats.org/officeDocument/2006/relationships/image" Target="../media/image103.png"/><Relationship Id="rId4" Type="http://schemas.openxmlformats.org/officeDocument/2006/relationships/image" Target="../media/image76.png"/><Relationship Id="rId9" Type="http://schemas.openxmlformats.org/officeDocument/2006/relationships/image" Target="../media/image81.png"/><Relationship Id="rId14" Type="http://schemas.openxmlformats.org/officeDocument/2006/relationships/image" Target="../media/image86.png"/><Relationship Id="rId22" Type="http://schemas.openxmlformats.org/officeDocument/2006/relationships/image" Target="../media/image94.png"/><Relationship Id="rId27" Type="http://schemas.openxmlformats.org/officeDocument/2006/relationships/image" Target="../media/image99.png"/><Relationship Id="rId30" Type="http://schemas.openxmlformats.org/officeDocument/2006/relationships/image" Target="../media/image102.png"/><Relationship Id="rId35" Type="http://schemas.openxmlformats.org/officeDocument/2006/relationships/image" Target="../media/image107.png"/><Relationship Id="rId8" Type="http://schemas.openxmlformats.org/officeDocument/2006/relationships/image" Target="../media/image8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8</xdr:row>
      <xdr:rowOff>25401</xdr:rowOff>
    </xdr:from>
    <xdr:to>
      <xdr:col>34</xdr:col>
      <xdr:colOff>108527</xdr:colOff>
      <xdr:row>76</xdr:row>
      <xdr:rowOff>163947</xdr:rowOff>
    </xdr:to>
    <xdr:sp macro="" textlink="">
      <xdr:nvSpPr>
        <xdr:cNvPr id="39" name="Rectángulo 38">
          <a:extLst>
            <a:ext uri="{FF2B5EF4-FFF2-40B4-BE49-F238E27FC236}">
              <a16:creationId xmlns:a16="http://schemas.microsoft.com/office/drawing/2014/main" id="{78B46309-CD30-CBAC-AC44-4BE41FB8631E}"/>
            </a:ext>
          </a:extLst>
        </xdr:cNvPr>
        <xdr:cNvSpPr/>
      </xdr:nvSpPr>
      <xdr:spPr>
        <a:xfrm>
          <a:off x="15538450" y="1930401"/>
          <a:ext cx="17526577" cy="1472449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381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 b="0" cap="none" spc="0">
            <a:ln>
              <a:noFill/>
            </a:ln>
            <a:solidFill>
              <a:schemeClr val="tx1"/>
            </a:solidFill>
            <a:effectLst/>
          </a:endParaRPr>
        </a:p>
      </xdr:txBody>
    </xdr:sp>
    <xdr:clientData/>
  </xdr:twoCellAnchor>
  <xdr:twoCellAnchor editAs="oneCell">
    <xdr:from>
      <xdr:col>13</xdr:col>
      <xdr:colOff>872836</xdr:colOff>
      <xdr:row>54</xdr:row>
      <xdr:rowOff>186458</xdr:rowOff>
    </xdr:from>
    <xdr:to>
      <xdr:col>14</xdr:col>
      <xdr:colOff>593644</xdr:colOff>
      <xdr:row>63</xdr:row>
      <xdr:rowOff>102131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7FC87E8-D3E6-0C0A-36AF-7E6F32B5F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82636" y="12530858"/>
          <a:ext cx="2489408" cy="1973073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880836</xdr:colOff>
      <xdr:row>31</xdr:row>
      <xdr:rowOff>159657</xdr:rowOff>
    </xdr:from>
    <xdr:to>
      <xdr:col>14</xdr:col>
      <xdr:colOff>601644</xdr:colOff>
      <xdr:row>40</xdr:row>
      <xdr:rowOff>82257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FB988CD-C184-44A9-6D77-2CD4CFDA9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90636" y="7246257"/>
          <a:ext cx="2489408" cy="1980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154325</xdr:colOff>
      <xdr:row>54</xdr:row>
      <xdr:rowOff>191654</xdr:rowOff>
    </xdr:from>
    <xdr:to>
      <xdr:col>18</xdr:col>
      <xdr:colOff>357733</xdr:colOff>
      <xdr:row>63</xdr:row>
      <xdr:rowOff>113677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A7AD7CA-9B8A-4C2F-46F3-6851EFDA8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94725" y="12536054"/>
          <a:ext cx="2489408" cy="1979423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718321</xdr:colOff>
      <xdr:row>54</xdr:row>
      <xdr:rowOff>181263</xdr:rowOff>
    </xdr:from>
    <xdr:to>
      <xdr:col>22</xdr:col>
      <xdr:colOff>159729</xdr:colOff>
      <xdr:row>63</xdr:row>
      <xdr:rowOff>103863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6A19A87-E1D3-AA4D-0F62-E86470BF7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44721" y="12525663"/>
          <a:ext cx="2489408" cy="1980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468938</xdr:colOff>
      <xdr:row>54</xdr:row>
      <xdr:rowOff>187613</xdr:rowOff>
    </xdr:from>
    <xdr:to>
      <xdr:col>25</xdr:col>
      <xdr:colOff>656596</xdr:colOff>
      <xdr:row>63</xdr:row>
      <xdr:rowOff>103286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FEABDC6-B019-65D5-1BE4-CE487FE61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43338" y="12532013"/>
          <a:ext cx="2473658" cy="1973073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180879</xdr:colOff>
      <xdr:row>54</xdr:row>
      <xdr:rowOff>152977</xdr:rowOff>
    </xdr:from>
    <xdr:to>
      <xdr:col>29</xdr:col>
      <xdr:colOff>368537</xdr:colOff>
      <xdr:row>63</xdr:row>
      <xdr:rowOff>75577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F69936E-692B-5EC1-9CDB-B6785C85A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03279" y="12497377"/>
          <a:ext cx="2473658" cy="1980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89505</xdr:colOff>
      <xdr:row>31</xdr:row>
      <xdr:rowOff>175078</xdr:rowOff>
    </xdr:from>
    <xdr:to>
      <xdr:col>18</xdr:col>
      <xdr:colOff>292913</xdr:colOff>
      <xdr:row>40</xdr:row>
      <xdr:rowOff>97678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31B2B8B0-ECAE-09E1-4528-DBBC50977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29905" y="7261678"/>
          <a:ext cx="2489408" cy="1980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33675</xdr:colOff>
      <xdr:row>54</xdr:row>
      <xdr:rowOff>184726</xdr:rowOff>
    </xdr:from>
    <xdr:to>
      <xdr:col>33</xdr:col>
      <xdr:colOff>240515</xdr:colOff>
      <xdr:row>63</xdr:row>
      <xdr:rowOff>107326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3A667FA-4587-05CE-CF86-2A4278306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04075" y="12529126"/>
          <a:ext cx="2492840" cy="1980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173539</xdr:colOff>
      <xdr:row>31</xdr:row>
      <xdr:rowOff>163698</xdr:rowOff>
    </xdr:from>
    <xdr:to>
      <xdr:col>29</xdr:col>
      <xdr:colOff>376947</xdr:colOff>
      <xdr:row>40</xdr:row>
      <xdr:rowOff>86298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E7B87FF2-80BD-0C47-9550-5A3A5697C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95939" y="7250298"/>
          <a:ext cx="2489408" cy="1980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652841</xdr:colOff>
      <xdr:row>31</xdr:row>
      <xdr:rowOff>166007</xdr:rowOff>
    </xdr:from>
    <xdr:to>
      <xdr:col>22</xdr:col>
      <xdr:colOff>94249</xdr:colOff>
      <xdr:row>40</xdr:row>
      <xdr:rowOff>88607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43757D35-E904-8CC8-6C3B-A1A70FC7BD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79241" y="7252607"/>
          <a:ext cx="2489408" cy="1980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754030</xdr:colOff>
      <xdr:row>31</xdr:row>
      <xdr:rowOff>141349</xdr:rowOff>
    </xdr:from>
    <xdr:to>
      <xdr:col>33</xdr:col>
      <xdr:colOff>195438</xdr:colOff>
      <xdr:row>40</xdr:row>
      <xdr:rowOff>70299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95BA4406-62E7-0DEC-939C-01B9EC9BB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62430" y="7227949"/>
          <a:ext cx="2489408" cy="19863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133048</xdr:colOff>
      <xdr:row>9</xdr:row>
      <xdr:rowOff>12700</xdr:rowOff>
    </xdr:from>
    <xdr:to>
      <xdr:col>29</xdr:col>
      <xdr:colOff>372658</xdr:colOff>
      <xdr:row>18</xdr:row>
      <xdr:rowOff>87700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F9EE3E26-5CCC-94C9-FE7F-0998B487E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55448" y="2222500"/>
          <a:ext cx="2525610" cy="1980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755595</xdr:colOff>
      <xdr:row>9</xdr:row>
      <xdr:rowOff>8413</xdr:rowOff>
    </xdr:from>
    <xdr:to>
      <xdr:col>33</xdr:col>
      <xdr:colOff>280903</xdr:colOff>
      <xdr:row>18</xdr:row>
      <xdr:rowOff>79784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3586923A-2E7A-2F83-CFC5-0F1CB9224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63995" y="2218213"/>
          <a:ext cx="2573308" cy="1976371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838200</xdr:colOff>
      <xdr:row>9</xdr:row>
      <xdr:rowOff>12700</xdr:rowOff>
    </xdr:from>
    <xdr:to>
      <xdr:col>14</xdr:col>
      <xdr:colOff>595210</xdr:colOff>
      <xdr:row>18</xdr:row>
      <xdr:rowOff>87700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443DEC1C-1D6F-557C-6B17-98450C6A7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48000" y="2222500"/>
          <a:ext cx="2525610" cy="1980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97670</xdr:colOff>
      <xdr:row>9</xdr:row>
      <xdr:rowOff>12699</xdr:rowOff>
    </xdr:from>
    <xdr:to>
      <xdr:col>18</xdr:col>
      <xdr:colOff>337280</xdr:colOff>
      <xdr:row>18</xdr:row>
      <xdr:rowOff>87699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999A1E9B-8C34-CFF5-FEDF-41DAFDD5C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38070" y="2222499"/>
          <a:ext cx="2525610" cy="1980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614741</xdr:colOff>
      <xdr:row>9</xdr:row>
      <xdr:rowOff>9072</xdr:rowOff>
    </xdr:from>
    <xdr:to>
      <xdr:col>22</xdr:col>
      <xdr:colOff>92351</xdr:colOff>
      <xdr:row>18</xdr:row>
      <xdr:rowOff>80444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CB2A2719-F29A-F75B-18B6-B0AF214F6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41141" y="2218872"/>
          <a:ext cx="2525610" cy="1976372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359834</xdr:colOff>
      <xdr:row>9</xdr:row>
      <xdr:rowOff>19957</xdr:rowOff>
    </xdr:from>
    <xdr:to>
      <xdr:col>25</xdr:col>
      <xdr:colOff>605552</xdr:colOff>
      <xdr:row>18</xdr:row>
      <xdr:rowOff>91329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60AA14C1-D485-835D-5C21-0EAD0376C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34234" y="2229757"/>
          <a:ext cx="2531718" cy="1976372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871764</xdr:colOff>
      <xdr:row>20</xdr:row>
      <xdr:rowOff>118836</xdr:rowOff>
    </xdr:from>
    <xdr:to>
      <xdr:col>14</xdr:col>
      <xdr:colOff>592572</xdr:colOff>
      <xdr:row>29</xdr:row>
      <xdr:rowOff>41435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EB9D5330-3DA3-4857-DF6C-62B8159DB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81564" y="4690836"/>
          <a:ext cx="2489408" cy="197999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651027</xdr:colOff>
      <xdr:row>20</xdr:row>
      <xdr:rowOff>115208</xdr:rowOff>
    </xdr:from>
    <xdr:to>
      <xdr:col>22</xdr:col>
      <xdr:colOff>92435</xdr:colOff>
      <xdr:row>29</xdr:row>
      <xdr:rowOff>37807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9283B792-943A-8935-58F7-A24C30360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77427" y="4687208"/>
          <a:ext cx="2489408" cy="197999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385234</xdr:colOff>
      <xdr:row>20</xdr:row>
      <xdr:rowOff>121557</xdr:rowOff>
    </xdr:from>
    <xdr:to>
      <xdr:col>25</xdr:col>
      <xdr:colOff>588642</xdr:colOff>
      <xdr:row>29</xdr:row>
      <xdr:rowOff>44156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F5BB2CE9-7436-0DAC-4764-B4D5C01BF3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59634" y="4693557"/>
          <a:ext cx="2489408" cy="197999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178405</xdr:colOff>
      <xdr:row>20</xdr:row>
      <xdr:rowOff>127908</xdr:rowOff>
    </xdr:from>
    <xdr:to>
      <xdr:col>29</xdr:col>
      <xdr:colOff>381813</xdr:colOff>
      <xdr:row>29</xdr:row>
      <xdr:rowOff>50507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7CB24CAB-160E-F144-457B-BD50FA821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00805" y="4699908"/>
          <a:ext cx="2489408" cy="197999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760462</xdr:colOff>
      <xdr:row>20</xdr:row>
      <xdr:rowOff>128156</xdr:rowOff>
    </xdr:from>
    <xdr:to>
      <xdr:col>33</xdr:col>
      <xdr:colOff>278544</xdr:colOff>
      <xdr:row>29</xdr:row>
      <xdr:rowOff>54054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DB9499C0-E80A-4677-66C4-F519C7056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68862" y="4700156"/>
          <a:ext cx="2566082" cy="198329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861291</xdr:colOff>
      <xdr:row>66</xdr:row>
      <xdr:rowOff>77932</xdr:rowOff>
    </xdr:from>
    <xdr:to>
      <xdr:col>14</xdr:col>
      <xdr:colOff>687411</xdr:colOff>
      <xdr:row>75</xdr:row>
      <xdr:rowOff>532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88E35297-83E7-E92B-910A-233C1A365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1091" y="15165532"/>
          <a:ext cx="2594720" cy="1980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231102</xdr:colOff>
      <xdr:row>66</xdr:row>
      <xdr:rowOff>84282</xdr:rowOff>
    </xdr:from>
    <xdr:to>
      <xdr:col>18</xdr:col>
      <xdr:colOff>539822</xdr:colOff>
      <xdr:row>75</xdr:row>
      <xdr:rowOff>6882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F62813FB-575A-0058-D83D-D5BA63B1E8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71502" y="15171882"/>
          <a:ext cx="2594720" cy="1980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11930</xdr:colOff>
      <xdr:row>66</xdr:row>
      <xdr:rowOff>61190</xdr:rowOff>
    </xdr:from>
    <xdr:to>
      <xdr:col>22</xdr:col>
      <xdr:colOff>320650</xdr:colOff>
      <xdr:row>74</xdr:row>
      <xdr:rowOff>212390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EAEBDDCD-9C75-F24B-F587-50CE6087C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00330" y="15148790"/>
          <a:ext cx="2594720" cy="1980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515120</xdr:colOff>
      <xdr:row>66</xdr:row>
      <xdr:rowOff>38100</xdr:rowOff>
    </xdr:from>
    <xdr:to>
      <xdr:col>26</xdr:col>
      <xdr:colOff>61840</xdr:colOff>
      <xdr:row>74</xdr:row>
      <xdr:rowOff>189300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305C264D-0816-6BAD-D3F3-CD8D71CE5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9520" y="15125700"/>
          <a:ext cx="2594720" cy="1980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273243</xdr:colOff>
      <xdr:row>66</xdr:row>
      <xdr:rowOff>50800</xdr:rowOff>
    </xdr:from>
    <xdr:to>
      <xdr:col>29</xdr:col>
      <xdr:colOff>581963</xdr:colOff>
      <xdr:row>74</xdr:row>
      <xdr:rowOff>189300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CFDA5056-1455-539D-BA26-1983ACA2F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95643" y="15138400"/>
          <a:ext cx="2594720" cy="19673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119689</xdr:colOff>
      <xdr:row>66</xdr:row>
      <xdr:rowOff>49645</xdr:rowOff>
    </xdr:from>
    <xdr:to>
      <xdr:col>33</xdr:col>
      <xdr:colOff>436401</xdr:colOff>
      <xdr:row>74</xdr:row>
      <xdr:rowOff>188145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2654735E-AEAB-6BDD-7F8A-A323B3354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90089" y="15137245"/>
          <a:ext cx="2602712" cy="19673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392491</xdr:colOff>
      <xdr:row>31</xdr:row>
      <xdr:rowOff>135164</xdr:rowOff>
    </xdr:from>
    <xdr:to>
      <xdr:col>25</xdr:col>
      <xdr:colOff>595899</xdr:colOff>
      <xdr:row>40</xdr:row>
      <xdr:rowOff>57764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154393F7-9D98-3004-C5EF-01C915930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66891" y="7221764"/>
          <a:ext cx="2489408" cy="1980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177993</xdr:colOff>
      <xdr:row>43</xdr:row>
      <xdr:rowOff>99290</xdr:rowOff>
    </xdr:from>
    <xdr:to>
      <xdr:col>18</xdr:col>
      <xdr:colOff>381401</xdr:colOff>
      <xdr:row>52</xdr:row>
      <xdr:rowOff>21890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F052D22D-A910-E852-AD1F-67DDB950F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18393" y="9929090"/>
          <a:ext cx="2489408" cy="1980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711972</xdr:colOff>
      <xdr:row>43</xdr:row>
      <xdr:rowOff>71004</xdr:rowOff>
    </xdr:from>
    <xdr:to>
      <xdr:col>22</xdr:col>
      <xdr:colOff>147427</xdr:colOff>
      <xdr:row>52</xdr:row>
      <xdr:rowOff>531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D596A07C-2F81-21FD-9140-293B92115B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8372" y="9900804"/>
          <a:ext cx="2483455" cy="198692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421603</xdr:colOff>
      <xdr:row>43</xdr:row>
      <xdr:rowOff>75045</xdr:rowOff>
    </xdr:from>
    <xdr:to>
      <xdr:col>25</xdr:col>
      <xdr:colOff>613180</xdr:colOff>
      <xdr:row>51</xdr:row>
      <xdr:rowOff>213545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E87C0625-00CD-AE0C-AD97-DB4B8D2EE9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6003" y="9904845"/>
          <a:ext cx="2477577" cy="1980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187807</xdr:colOff>
      <xdr:row>43</xdr:row>
      <xdr:rowOff>63500</xdr:rowOff>
    </xdr:from>
    <xdr:to>
      <xdr:col>29</xdr:col>
      <xdr:colOff>379384</xdr:colOff>
      <xdr:row>51</xdr:row>
      <xdr:rowOff>214700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A9AB64DC-CB01-0B8D-95EB-3FB31C6B4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10207" y="9893300"/>
          <a:ext cx="2477577" cy="1980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42334</xdr:colOff>
      <xdr:row>43</xdr:row>
      <xdr:rowOff>51954</xdr:rowOff>
    </xdr:from>
    <xdr:to>
      <xdr:col>33</xdr:col>
      <xdr:colOff>233911</xdr:colOff>
      <xdr:row>51</xdr:row>
      <xdr:rowOff>190454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8C72C21D-D410-8753-0598-527223133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12734" y="9881754"/>
          <a:ext cx="2477577" cy="19673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889577</xdr:colOff>
      <xdr:row>43</xdr:row>
      <xdr:rowOff>104486</xdr:rowOff>
    </xdr:from>
    <xdr:to>
      <xdr:col>14</xdr:col>
      <xdr:colOff>610385</xdr:colOff>
      <xdr:row>52</xdr:row>
      <xdr:rowOff>27086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94146BFE-10F9-C176-AF11-C4F1B5A61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99377" y="9934286"/>
          <a:ext cx="2489408" cy="1980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1011959</xdr:colOff>
      <xdr:row>91</xdr:row>
      <xdr:rowOff>106796</xdr:rowOff>
    </xdr:from>
    <xdr:to>
      <xdr:col>6</xdr:col>
      <xdr:colOff>858912</xdr:colOff>
      <xdr:row>110</xdr:row>
      <xdr:rowOff>106978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F7B83B7A-CB00-9864-EFB2-0C885592A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323" y="19814887"/>
          <a:ext cx="4776862" cy="3510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584200</xdr:colOff>
      <xdr:row>83</xdr:row>
      <xdr:rowOff>95250</xdr:rowOff>
    </xdr:from>
    <xdr:to>
      <xdr:col>34</xdr:col>
      <xdr:colOff>95250</xdr:colOff>
      <xdr:row>174</xdr:row>
      <xdr:rowOff>120650</xdr:rowOff>
    </xdr:to>
    <xdr:sp macro="" textlink="">
      <xdr:nvSpPr>
        <xdr:cNvPr id="94" name="Rectángulo 93">
          <a:extLst>
            <a:ext uri="{FF2B5EF4-FFF2-40B4-BE49-F238E27FC236}">
              <a16:creationId xmlns:a16="http://schemas.microsoft.com/office/drawing/2014/main" id="{08918560-43AC-4977-A56B-49BF958BA57E}"/>
            </a:ext>
          </a:extLst>
        </xdr:cNvPr>
        <xdr:cNvSpPr/>
      </xdr:nvSpPr>
      <xdr:spPr>
        <a:xfrm>
          <a:off x="15532100" y="18034000"/>
          <a:ext cx="17519650" cy="167957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381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 b="0" cap="none" spc="0">
            <a:ln>
              <a:noFill/>
            </a:ln>
            <a:solidFill>
              <a:schemeClr val="tx1"/>
            </a:solidFill>
            <a:effectLst/>
          </a:endParaRPr>
        </a:p>
      </xdr:txBody>
    </xdr:sp>
    <xdr:clientData/>
  </xdr:twoCellAnchor>
  <xdr:twoCellAnchor editAs="oneCell">
    <xdr:from>
      <xdr:col>13</xdr:col>
      <xdr:colOff>825508</xdr:colOff>
      <xdr:row>84</xdr:row>
      <xdr:rowOff>146050</xdr:rowOff>
    </xdr:from>
    <xdr:to>
      <xdr:col>14</xdr:col>
      <xdr:colOff>684320</xdr:colOff>
      <xdr:row>96</xdr:row>
      <xdr:rowOff>55950</xdr:rowOff>
    </xdr:to>
    <xdr:pic>
      <xdr:nvPicPr>
        <xdr:cNvPr id="139" name="Imagen 138">
          <a:extLst>
            <a:ext uri="{FF2B5EF4-FFF2-40B4-BE49-F238E27FC236}">
              <a16:creationId xmlns:a16="http://schemas.microsoft.com/office/drawing/2014/main" id="{9BA982D1-F9FB-9E42-E1B1-5E254FE3E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35308" y="19196050"/>
          <a:ext cx="2627412" cy="20943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165100</xdr:colOff>
      <xdr:row>84</xdr:row>
      <xdr:rowOff>139700</xdr:rowOff>
    </xdr:from>
    <xdr:to>
      <xdr:col>18</xdr:col>
      <xdr:colOff>506953</xdr:colOff>
      <xdr:row>96</xdr:row>
      <xdr:rowOff>49600</xdr:rowOff>
    </xdr:to>
    <xdr:pic>
      <xdr:nvPicPr>
        <xdr:cNvPr id="140" name="Imagen 139">
          <a:extLst>
            <a:ext uri="{FF2B5EF4-FFF2-40B4-BE49-F238E27FC236}">
              <a16:creationId xmlns:a16="http://schemas.microsoft.com/office/drawing/2014/main" id="{0A792C4E-4BF7-BE79-2AA3-D08001F26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8605500" y="19189700"/>
          <a:ext cx="2627853" cy="20943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18</xdr:col>
      <xdr:colOff>723900</xdr:colOff>
      <xdr:row>84</xdr:row>
      <xdr:rowOff>133350</xdr:rowOff>
    </xdr:from>
    <xdr:to>
      <xdr:col>22</xdr:col>
      <xdr:colOff>303753</xdr:colOff>
      <xdr:row>96</xdr:row>
      <xdr:rowOff>43250</xdr:rowOff>
    </xdr:to>
    <xdr:pic>
      <xdr:nvPicPr>
        <xdr:cNvPr id="141" name="Imagen 140">
          <a:extLst>
            <a:ext uri="{FF2B5EF4-FFF2-40B4-BE49-F238E27FC236}">
              <a16:creationId xmlns:a16="http://schemas.microsoft.com/office/drawing/2014/main" id="{2136F4F1-7350-688E-365E-740D01E1E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21450300" y="19183350"/>
          <a:ext cx="2627853" cy="20943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22</xdr:col>
      <xdr:colOff>571500</xdr:colOff>
      <xdr:row>84</xdr:row>
      <xdr:rowOff>127000</xdr:rowOff>
    </xdr:from>
    <xdr:to>
      <xdr:col>26</xdr:col>
      <xdr:colOff>151353</xdr:colOff>
      <xdr:row>96</xdr:row>
      <xdr:rowOff>36900</xdr:rowOff>
    </xdr:to>
    <xdr:pic>
      <xdr:nvPicPr>
        <xdr:cNvPr id="142" name="Imagen 141">
          <a:extLst>
            <a:ext uri="{FF2B5EF4-FFF2-40B4-BE49-F238E27FC236}">
              <a16:creationId xmlns:a16="http://schemas.microsoft.com/office/drawing/2014/main" id="{C4447351-8054-CFF1-3040-172743E5B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24345900" y="19177000"/>
          <a:ext cx="2627853" cy="20943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26</xdr:col>
      <xdr:colOff>361950</xdr:colOff>
      <xdr:row>84</xdr:row>
      <xdr:rowOff>120650</xdr:rowOff>
    </xdr:from>
    <xdr:to>
      <xdr:col>29</xdr:col>
      <xdr:colOff>703803</xdr:colOff>
      <xdr:row>96</xdr:row>
      <xdr:rowOff>30550</xdr:rowOff>
    </xdr:to>
    <xdr:pic>
      <xdr:nvPicPr>
        <xdr:cNvPr id="143" name="Imagen 142">
          <a:extLst>
            <a:ext uri="{FF2B5EF4-FFF2-40B4-BE49-F238E27FC236}">
              <a16:creationId xmlns:a16="http://schemas.microsoft.com/office/drawing/2014/main" id="{B6454E03-C6F1-06D3-C55E-AC3775C9B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27184350" y="19170650"/>
          <a:ext cx="2627853" cy="20943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30</xdr:col>
      <xdr:colOff>177801</xdr:colOff>
      <xdr:row>84</xdr:row>
      <xdr:rowOff>133350</xdr:rowOff>
    </xdr:from>
    <xdr:to>
      <xdr:col>33</xdr:col>
      <xdr:colOff>564194</xdr:colOff>
      <xdr:row>96</xdr:row>
      <xdr:rowOff>43250</xdr:rowOff>
    </xdr:to>
    <xdr:pic>
      <xdr:nvPicPr>
        <xdr:cNvPr id="144" name="Imagen 143">
          <a:extLst>
            <a:ext uri="{FF2B5EF4-FFF2-40B4-BE49-F238E27FC236}">
              <a16:creationId xmlns:a16="http://schemas.microsoft.com/office/drawing/2014/main" id="{0DFE4A85-2D5F-A9D4-B8AA-918793E8B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30048201" y="19183350"/>
          <a:ext cx="2672393" cy="20943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13</xdr:col>
      <xdr:colOff>825500</xdr:colOff>
      <xdr:row>98</xdr:row>
      <xdr:rowOff>120650</xdr:rowOff>
    </xdr:from>
    <xdr:to>
      <xdr:col>14</xdr:col>
      <xdr:colOff>684753</xdr:colOff>
      <xdr:row>110</xdr:row>
      <xdr:rowOff>75000</xdr:rowOff>
    </xdr:to>
    <xdr:pic>
      <xdr:nvPicPr>
        <xdr:cNvPr id="145" name="Imagen 144">
          <a:extLst>
            <a:ext uri="{FF2B5EF4-FFF2-40B4-BE49-F238E27FC236}">
              <a16:creationId xmlns:a16="http://schemas.microsoft.com/office/drawing/2014/main" id="{2433A904-E96E-4AC5-9FD8-F5578B97AC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5735300" y="21710650"/>
          <a:ext cx="2627853" cy="208795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15</xdr:col>
      <xdr:colOff>165100</xdr:colOff>
      <xdr:row>98</xdr:row>
      <xdr:rowOff>120650</xdr:rowOff>
    </xdr:from>
    <xdr:to>
      <xdr:col>18</xdr:col>
      <xdr:colOff>506953</xdr:colOff>
      <xdr:row>110</xdr:row>
      <xdr:rowOff>75000</xdr:rowOff>
    </xdr:to>
    <xdr:pic>
      <xdr:nvPicPr>
        <xdr:cNvPr id="146" name="Imagen 145">
          <a:extLst>
            <a:ext uri="{FF2B5EF4-FFF2-40B4-BE49-F238E27FC236}">
              <a16:creationId xmlns:a16="http://schemas.microsoft.com/office/drawing/2014/main" id="{02B30AFD-552B-423D-51EB-A85D2D433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8605500" y="21710650"/>
          <a:ext cx="2627853" cy="208795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19</xdr:col>
      <xdr:colOff>1</xdr:colOff>
      <xdr:row>98</xdr:row>
      <xdr:rowOff>127000</xdr:rowOff>
    </xdr:from>
    <xdr:to>
      <xdr:col>22</xdr:col>
      <xdr:colOff>341412</xdr:colOff>
      <xdr:row>110</xdr:row>
      <xdr:rowOff>87700</xdr:rowOff>
    </xdr:to>
    <xdr:pic>
      <xdr:nvPicPr>
        <xdr:cNvPr id="147" name="Imagen 146">
          <a:extLst>
            <a:ext uri="{FF2B5EF4-FFF2-40B4-BE49-F238E27FC236}">
              <a16:creationId xmlns:a16="http://schemas.microsoft.com/office/drawing/2014/main" id="{D4F1B8AD-BBDC-EE05-24D0-518B1A0CA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88401" y="21717000"/>
          <a:ext cx="2627411" cy="20943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571500</xdr:colOff>
      <xdr:row>98</xdr:row>
      <xdr:rowOff>127000</xdr:rowOff>
    </xdr:from>
    <xdr:to>
      <xdr:col>26</xdr:col>
      <xdr:colOff>151353</xdr:colOff>
      <xdr:row>110</xdr:row>
      <xdr:rowOff>81350</xdr:rowOff>
    </xdr:to>
    <xdr:pic>
      <xdr:nvPicPr>
        <xdr:cNvPr id="148" name="Imagen 147">
          <a:extLst>
            <a:ext uri="{FF2B5EF4-FFF2-40B4-BE49-F238E27FC236}">
              <a16:creationId xmlns:a16="http://schemas.microsoft.com/office/drawing/2014/main" id="{641B37D5-BF61-3092-520A-4C465EBAC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24345900" y="21717000"/>
          <a:ext cx="2627853" cy="208795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26</xdr:col>
      <xdr:colOff>374650</xdr:colOff>
      <xdr:row>98</xdr:row>
      <xdr:rowOff>120650</xdr:rowOff>
    </xdr:from>
    <xdr:to>
      <xdr:col>29</xdr:col>
      <xdr:colOff>716503</xdr:colOff>
      <xdr:row>110</xdr:row>
      <xdr:rowOff>75000</xdr:rowOff>
    </xdr:to>
    <xdr:pic>
      <xdr:nvPicPr>
        <xdr:cNvPr id="149" name="Imagen 148">
          <a:extLst>
            <a:ext uri="{FF2B5EF4-FFF2-40B4-BE49-F238E27FC236}">
              <a16:creationId xmlns:a16="http://schemas.microsoft.com/office/drawing/2014/main" id="{CF5C1E4B-2020-1607-C2D3-231F9DC91E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27197050" y="21710650"/>
          <a:ext cx="2627853" cy="208795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30</xdr:col>
      <xdr:colOff>184150</xdr:colOff>
      <xdr:row>98</xdr:row>
      <xdr:rowOff>114300</xdr:rowOff>
    </xdr:from>
    <xdr:to>
      <xdr:col>33</xdr:col>
      <xdr:colOff>606984</xdr:colOff>
      <xdr:row>110</xdr:row>
      <xdr:rowOff>68650</xdr:rowOff>
    </xdr:to>
    <xdr:pic>
      <xdr:nvPicPr>
        <xdr:cNvPr id="150" name="Imagen 149">
          <a:extLst>
            <a:ext uri="{FF2B5EF4-FFF2-40B4-BE49-F238E27FC236}">
              <a16:creationId xmlns:a16="http://schemas.microsoft.com/office/drawing/2014/main" id="{AEDD4D61-F0CF-5134-771F-82901919B8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30054550" y="21704300"/>
          <a:ext cx="2708834" cy="208795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13</xdr:col>
      <xdr:colOff>844550</xdr:colOff>
      <xdr:row>113</xdr:row>
      <xdr:rowOff>19050</xdr:rowOff>
    </xdr:from>
    <xdr:to>
      <xdr:col>14</xdr:col>
      <xdr:colOff>703803</xdr:colOff>
      <xdr:row>124</xdr:row>
      <xdr:rowOff>157550</xdr:rowOff>
    </xdr:to>
    <xdr:pic>
      <xdr:nvPicPr>
        <xdr:cNvPr id="151" name="Imagen 150">
          <a:extLst>
            <a:ext uri="{FF2B5EF4-FFF2-40B4-BE49-F238E27FC236}">
              <a16:creationId xmlns:a16="http://schemas.microsoft.com/office/drawing/2014/main" id="{7565606F-0BF9-D16D-1928-626277F8F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15754350" y="24276050"/>
          <a:ext cx="2627853" cy="20943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7</xdr:col>
      <xdr:colOff>211938</xdr:colOff>
      <xdr:row>91</xdr:row>
      <xdr:rowOff>91212</xdr:rowOff>
    </xdr:from>
    <xdr:to>
      <xdr:col>11</xdr:col>
      <xdr:colOff>877455</xdr:colOff>
      <xdr:row>110</xdr:row>
      <xdr:rowOff>89802</xdr:rowOff>
    </xdr:to>
    <xdr:pic>
      <xdr:nvPicPr>
        <xdr:cNvPr id="152" name="Imagen 151">
          <a:extLst>
            <a:ext uri="{FF2B5EF4-FFF2-40B4-BE49-F238E27FC236}">
              <a16:creationId xmlns:a16="http://schemas.microsoft.com/office/drawing/2014/main" id="{DC5915F0-878E-5FBD-D901-2AFFD5B4D7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9756" y="19799303"/>
          <a:ext cx="4775699" cy="350840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165100</xdr:colOff>
      <xdr:row>113</xdr:row>
      <xdr:rowOff>38100</xdr:rowOff>
    </xdr:from>
    <xdr:to>
      <xdr:col>18</xdr:col>
      <xdr:colOff>506953</xdr:colOff>
      <xdr:row>124</xdr:row>
      <xdr:rowOff>163900</xdr:rowOff>
    </xdr:to>
    <xdr:pic>
      <xdr:nvPicPr>
        <xdr:cNvPr id="218" name="Imagen 217">
          <a:extLst>
            <a:ext uri="{FF2B5EF4-FFF2-40B4-BE49-F238E27FC236}">
              <a16:creationId xmlns:a16="http://schemas.microsoft.com/office/drawing/2014/main" id="{D6F56E71-8C82-C565-175F-2EE67FE63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18605500" y="24295100"/>
          <a:ext cx="2627853" cy="20816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13</xdr:col>
      <xdr:colOff>1003301</xdr:colOff>
      <xdr:row>160</xdr:row>
      <xdr:rowOff>44450</xdr:rowOff>
    </xdr:from>
    <xdr:to>
      <xdr:col>14</xdr:col>
      <xdr:colOff>741004</xdr:colOff>
      <xdr:row>172</xdr:row>
      <xdr:rowOff>17850</xdr:rowOff>
    </xdr:to>
    <xdr:pic>
      <xdr:nvPicPr>
        <xdr:cNvPr id="219" name="Imagen 218">
          <a:extLst>
            <a:ext uri="{FF2B5EF4-FFF2-40B4-BE49-F238E27FC236}">
              <a16:creationId xmlns:a16="http://schemas.microsoft.com/office/drawing/2014/main" id="{C65D50B7-3419-4707-8606-6EBDD14A9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13101" y="32658050"/>
          <a:ext cx="2506303" cy="2107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222251</xdr:colOff>
      <xdr:row>160</xdr:row>
      <xdr:rowOff>44450</xdr:rowOff>
    </xdr:from>
    <xdr:to>
      <xdr:col>18</xdr:col>
      <xdr:colOff>442554</xdr:colOff>
      <xdr:row>172</xdr:row>
      <xdr:rowOff>17850</xdr:rowOff>
    </xdr:to>
    <xdr:pic>
      <xdr:nvPicPr>
        <xdr:cNvPr id="220" name="Imagen 219">
          <a:extLst>
            <a:ext uri="{FF2B5EF4-FFF2-40B4-BE49-F238E27FC236}">
              <a16:creationId xmlns:a16="http://schemas.microsoft.com/office/drawing/2014/main" id="{1E5C14F2-20D4-4124-A0EB-6C38E9C76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2651" y="32658050"/>
          <a:ext cx="2506303" cy="2107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698501</xdr:colOff>
      <xdr:row>160</xdr:row>
      <xdr:rowOff>38100</xdr:rowOff>
    </xdr:from>
    <xdr:to>
      <xdr:col>22</xdr:col>
      <xdr:colOff>277912</xdr:colOff>
      <xdr:row>172</xdr:row>
      <xdr:rowOff>11500</xdr:rowOff>
    </xdr:to>
    <xdr:pic>
      <xdr:nvPicPr>
        <xdr:cNvPr id="221" name="Imagen 220">
          <a:extLst>
            <a:ext uri="{FF2B5EF4-FFF2-40B4-BE49-F238E27FC236}">
              <a16:creationId xmlns:a16="http://schemas.microsoft.com/office/drawing/2014/main" id="{F8915F7E-CF3C-4F7D-BB20-D7B7BA887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24901" y="32651700"/>
          <a:ext cx="2627411" cy="2107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565151</xdr:colOff>
      <xdr:row>160</xdr:row>
      <xdr:rowOff>25400</xdr:rowOff>
    </xdr:from>
    <xdr:to>
      <xdr:col>26</xdr:col>
      <xdr:colOff>144562</xdr:colOff>
      <xdr:row>171</xdr:row>
      <xdr:rowOff>163900</xdr:rowOff>
    </xdr:to>
    <xdr:pic>
      <xdr:nvPicPr>
        <xdr:cNvPr id="222" name="Imagen 221">
          <a:extLst>
            <a:ext uri="{FF2B5EF4-FFF2-40B4-BE49-F238E27FC236}">
              <a16:creationId xmlns:a16="http://schemas.microsoft.com/office/drawing/2014/main" id="{903A93E3-F0A6-CA24-6B13-322812B0C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39551" y="32639000"/>
          <a:ext cx="2627411" cy="20943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419101</xdr:colOff>
      <xdr:row>160</xdr:row>
      <xdr:rowOff>25400</xdr:rowOff>
    </xdr:from>
    <xdr:to>
      <xdr:col>29</xdr:col>
      <xdr:colOff>760512</xdr:colOff>
      <xdr:row>171</xdr:row>
      <xdr:rowOff>163900</xdr:rowOff>
    </xdr:to>
    <xdr:pic>
      <xdr:nvPicPr>
        <xdr:cNvPr id="223" name="Imagen 222">
          <a:extLst>
            <a:ext uri="{FF2B5EF4-FFF2-40B4-BE49-F238E27FC236}">
              <a16:creationId xmlns:a16="http://schemas.microsoft.com/office/drawing/2014/main" id="{3051F65B-AF8D-27C3-4610-061E16F28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1" y="32639000"/>
          <a:ext cx="2627411" cy="20943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247650</xdr:colOff>
      <xdr:row>160</xdr:row>
      <xdr:rowOff>25400</xdr:rowOff>
    </xdr:from>
    <xdr:to>
      <xdr:col>33</xdr:col>
      <xdr:colOff>597154</xdr:colOff>
      <xdr:row>171</xdr:row>
      <xdr:rowOff>163900</xdr:rowOff>
    </xdr:to>
    <xdr:pic>
      <xdr:nvPicPr>
        <xdr:cNvPr id="224" name="Imagen 223">
          <a:extLst>
            <a:ext uri="{FF2B5EF4-FFF2-40B4-BE49-F238E27FC236}">
              <a16:creationId xmlns:a16="http://schemas.microsoft.com/office/drawing/2014/main" id="{9F547C52-F28B-405C-781B-750B572A92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18050" y="32639000"/>
          <a:ext cx="2635504" cy="20943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730251</xdr:colOff>
      <xdr:row>113</xdr:row>
      <xdr:rowOff>38100</xdr:rowOff>
    </xdr:from>
    <xdr:to>
      <xdr:col>22</xdr:col>
      <xdr:colOff>309662</xdr:colOff>
      <xdr:row>124</xdr:row>
      <xdr:rowOff>163900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13385291-DA8F-8BCF-2462-247F73E5FB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56651" y="24295100"/>
          <a:ext cx="2627411" cy="20816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584201</xdr:colOff>
      <xdr:row>113</xdr:row>
      <xdr:rowOff>25400</xdr:rowOff>
    </xdr:from>
    <xdr:to>
      <xdr:col>26</xdr:col>
      <xdr:colOff>163612</xdr:colOff>
      <xdr:row>124</xdr:row>
      <xdr:rowOff>163900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00F23525-38FE-1BCF-5E20-0B1043652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58601" y="24282400"/>
          <a:ext cx="2627411" cy="20943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222251</xdr:colOff>
      <xdr:row>113</xdr:row>
      <xdr:rowOff>31750</xdr:rowOff>
    </xdr:from>
    <xdr:to>
      <xdr:col>33</xdr:col>
      <xdr:colOff>563662</xdr:colOff>
      <xdr:row>124</xdr:row>
      <xdr:rowOff>163900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BEB0667D-442E-68AF-F96D-DF2ECCA02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2651" y="24288750"/>
          <a:ext cx="2627411" cy="20879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412751</xdr:colOff>
      <xdr:row>113</xdr:row>
      <xdr:rowOff>19050</xdr:rowOff>
    </xdr:from>
    <xdr:to>
      <xdr:col>29</xdr:col>
      <xdr:colOff>754162</xdr:colOff>
      <xdr:row>124</xdr:row>
      <xdr:rowOff>157550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28F8E896-41B5-C9B6-114F-CD55A71FD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35151" y="24276050"/>
          <a:ext cx="2627411" cy="20943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730251</xdr:colOff>
      <xdr:row>128</xdr:row>
      <xdr:rowOff>63500</xdr:rowOff>
    </xdr:from>
    <xdr:to>
      <xdr:col>22</xdr:col>
      <xdr:colOff>309662</xdr:colOff>
      <xdr:row>140</xdr:row>
      <xdr:rowOff>24200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61722FA4-FF5F-4930-230D-340CD2C5C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56651" y="26987500"/>
          <a:ext cx="2627411" cy="20943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196851</xdr:colOff>
      <xdr:row>128</xdr:row>
      <xdr:rowOff>57150</xdr:rowOff>
    </xdr:from>
    <xdr:to>
      <xdr:col>18</xdr:col>
      <xdr:colOff>538262</xdr:colOff>
      <xdr:row>140</xdr:row>
      <xdr:rowOff>17850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35E1118D-36B1-A635-2845-2E158D8C4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37251" y="26981150"/>
          <a:ext cx="2627411" cy="20943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254001</xdr:colOff>
      <xdr:row>128</xdr:row>
      <xdr:rowOff>19050</xdr:rowOff>
    </xdr:from>
    <xdr:to>
      <xdr:col>33</xdr:col>
      <xdr:colOff>595412</xdr:colOff>
      <xdr:row>139</xdr:row>
      <xdr:rowOff>170250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53F08379-2EE2-25DF-6091-1AE43CB48B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24401" y="26943050"/>
          <a:ext cx="2627411" cy="2107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577851</xdr:colOff>
      <xdr:row>128</xdr:row>
      <xdr:rowOff>57150</xdr:rowOff>
    </xdr:from>
    <xdr:to>
      <xdr:col>26</xdr:col>
      <xdr:colOff>157262</xdr:colOff>
      <xdr:row>140</xdr:row>
      <xdr:rowOff>17850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40F0D2EF-E39C-1971-69A3-9A67FD99C8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52251" y="26981150"/>
          <a:ext cx="2627411" cy="20943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431801</xdr:colOff>
      <xdr:row>128</xdr:row>
      <xdr:rowOff>25400</xdr:rowOff>
    </xdr:from>
    <xdr:to>
      <xdr:col>30</xdr:col>
      <xdr:colOff>11212</xdr:colOff>
      <xdr:row>139</xdr:row>
      <xdr:rowOff>176600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BBF75617-5E72-EBA9-D9D4-72D07FE09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54201" y="26949400"/>
          <a:ext cx="2627411" cy="2107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266701</xdr:colOff>
      <xdr:row>144</xdr:row>
      <xdr:rowOff>107950</xdr:rowOff>
    </xdr:from>
    <xdr:to>
      <xdr:col>33</xdr:col>
      <xdr:colOff>624298</xdr:colOff>
      <xdr:row>156</xdr:row>
      <xdr:rowOff>68650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A181D1E3-12A4-5C9B-5540-CCC4E9B89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37101" y="29876750"/>
          <a:ext cx="2643597" cy="20943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469900</xdr:colOff>
      <xdr:row>144</xdr:row>
      <xdr:rowOff>76200</xdr:rowOff>
    </xdr:from>
    <xdr:to>
      <xdr:col>30</xdr:col>
      <xdr:colOff>49311</xdr:colOff>
      <xdr:row>156</xdr:row>
      <xdr:rowOff>36900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835CB245-6E2C-027C-0D1D-59C0DAF9B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92300" y="29845000"/>
          <a:ext cx="2627411" cy="20943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901701</xdr:colOff>
      <xdr:row>144</xdr:row>
      <xdr:rowOff>114300</xdr:rowOff>
    </xdr:from>
    <xdr:to>
      <xdr:col>14</xdr:col>
      <xdr:colOff>760512</xdr:colOff>
      <xdr:row>156</xdr:row>
      <xdr:rowOff>75000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EACEA6AA-B925-AC74-1BC4-A4DA056600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1501" y="29883100"/>
          <a:ext cx="2627411" cy="20943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196851</xdr:colOff>
      <xdr:row>144</xdr:row>
      <xdr:rowOff>107950</xdr:rowOff>
    </xdr:from>
    <xdr:to>
      <xdr:col>18</xdr:col>
      <xdr:colOff>538262</xdr:colOff>
      <xdr:row>156</xdr:row>
      <xdr:rowOff>68650</xdr:rowOff>
    </xdr:to>
    <xdr:pic>
      <xdr:nvPicPr>
        <xdr:cNvPr id="52" name="Imagen 51">
          <a:extLst>
            <a:ext uri="{FF2B5EF4-FFF2-40B4-BE49-F238E27FC236}">
              <a16:creationId xmlns:a16="http://schemas.microsoft.com/office/drawing/2014/main" id="{9E2D14ED-15A5-8BA4-4DAF-6EB28491DF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37251" y="29876750"/>
          <a:ext cx="2627411" cy="20943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6351</xdr:colOff>
      <xdr:row>144</xdr:row>
      <xdr:rowOff>114300</xdr:rowOff>
    </xdr:from>
    <xdr:to>
      <xdr:col>22</xdr:col>
      <xdr:colOff>347762</xdr:colOff>
      <xdr:row>156</xdr:row>
      <xdr:rowOff>75000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441F6FA9-9A35-8571-7C44-6F8ADC2C1C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94751" y="29883100"/>
          <a:ext cx="2627411" cy="20943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584201</xdr:colOff>
      <xdr:row>144</xdr:row>
      <xdr:rowOff>95250</xdr:rowOff>
    </xdr:from>
    <xdr:to>
      <xdr:col>26</xdr:col>
      <xdr:colOff>163612</xdr:colOff>
      <xdr:row>156</xdr:row>
      <xdr:rowOff>55950</xdr:rowOff>
    </xdr:to>
    <xdr:pic>
      <xdr:nvPicPr>
        <xdr:cNvPr id="54" name="Imagen 53">
          <a:extLst>
            <a:ext uri="{FF2B5EF4-FFF2-40B4-BE49-F238E27FC236}">
              <a16:creationId xmlns:a16="http://schemas.microsoft.com/office/drawing/2014/main" id="{BE2056C3-44DB-3D40-0746-0AB56154B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58601" y="29864050"/>
          <a:ext cx="2627411" cy="20943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781051</xdr:colOff>
      <xdr:row>128</xdr:row>
      <xdr:rowOff>88903</xdr:rowOff>
    </xdr:from>
    <xdr:to>
      <xdr:col>15</xdr:col>
      <xdr:colOff>39549</xdr:colOff>
      <xdr:row>139</xdr:row>
      <xdr:rowOff>165101</xdr:rowOff>
    </xdr:to>
    <xdr:pic>
      <xdr:nvPicPr>
        <xdr:cNvPr id="93" name="Imagen 92">
          <a:extLst>
            <a:ext uri="{FF2B5EF4-FFF2-40B4-BE49-F238E27FC236}">
              <a16:creationId xmlns:a16="http://schemas.microsoft.com/office/drawing/2014/main" id="{70585F47-11C3-E44C-07EE-5C1ADC7E7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28951" y="26327103"/>
          <a:ext cx="2789098" cy="210184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50800</xdr:colOff>
      <xdr:row>20</xdr:row>
      <xdr:rowOff>50800</xdr:rowOff>
    </xdr:from>
    <xdr:to>
      <xdr:col>18</xdr:col>
      <xdr:colOff>404800</xdr:colOff>
      <xdr:row>29</xdr:row>
      <xdr:rowOff>87700</xdr:rowOff>
    </xdr:to>
    <xdr:pic>
      <xdr:nvPicPr>
        <xdr:cNvPr id="58" name="Imagen 57">
          <a:extLst>
            <a:ext uri="{FF2B5EF4-FFF2-40B4-BE49-F238E27FC236}">
              <a16:creationId xmlns:a16="http://schemas.microsoft.com/office/drawing/2014/main" id="{2F6E4E7C-D817-9DD9-318A-15598F926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29300" y="4451350"/>
          <a:ext cx="2640000" cy="19800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1204202</xdr:colOff>
      <xdr:row>90</xdr:row>
      <xdr:rowOff>139700</xdr:rowOff>
    </xdr:from>
    <xdr:to>
      <xdr:col>7</xdr:col>
      <xdr:colOff>457199</xdr:colOff>
      <xdr:row>123</xdr:row>
      <xdr:rowOff>133350</xdr:rowOff>
    </xdr:to>
    <xdr:pic>
      <xdr:nvPicPr>
        <xdr:cNvPr id="71" name="Imagen 70">
          <a:extLst>
            <a:ext uri="{FF2B5EF4-FFF2-40B4-BE49-F238E27FC236}">
              <a16:creationId xmlns:a16="http://schemas.microsoft.com/office/drawing/2014/main" id="{FA44C0E4-5DED-59F4-D6EC-319B873FE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4202" y="19373850"/>
          <a:ext cx="8327147" cy="60706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438151</xdr:colOff>
      <xdr:row>35</xdr:row>
      <xdr:rowOff>63500</xdr:rowOff>
    </xdr:from>
    <xdr:to>
      <xdr:col>8</xdr:col>
      <xdr:colOff>2043212</xdr:colOff>
      <xdr:row>44</xdr:row>
      <xdr:rowOff>100400</xdr:rowOff>
    </xdr:to>
    <xdr:pic>
      <xdr:nvPicPr>
        <xdr:cNvPr id="72" name="Imagen 71">
          <a:extLst>
            <a:ext uri="{FF2B5EF4-FFF2-40B4-BE49-F238E27FC236}">
              <a16:creationId xmlns:a16="http://schemas.microsoft.com/office/drawing/2014/main" id="{52744E63-5B87-84F7-9538-F2845E492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12301" y="7696200"/>
          <a:ext cx="2627411" cy="1980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387351</xdr:colOff>
      <xdr:row>7</xdr:row>
      <xdr:rowOff>31750</xdr:rowOff>
    </xdr:from>
    <xdr:to>
      <xdr:col>8</xdr:col>
      <xdr:colOff>1992412</xdr:colOff>
      <xdr:row>16</xdr:row>
      <xdr:rowOff>100400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4AEECA7-DD9E-572E-D291-37D03ADD2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1501" y="1714500"/>
          <a:ext cx="2627411" cy="1980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2254251</xdr:colOff>
      <xdr:row>7</xdr:row>
      <xdr:rowOff>31750</xdr:rowOff>
    </xdr:from>
    <xdr:to>
      <xdr:col>11</xdr:col>
      <xdr:colOff>68362</xdr:colOff>
      <xdr:row>16</xdr:row>
      <xdr:rowOff>100400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D99A210-80FE-61C1-8E38-3CBB695AF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50751" y="1714500"/>
          <a:ext cx="2627411" cy="1980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323851</xdr:colOff>
      <xdr:row>7</xdr:row>
      <xdr:rowOff>44450</xdr:rowOff>
    </xdr:from>
    <xdr:to>
      <xdr:col>13</xdr:col>
      <xdr:colOff>1166912</xdr:colOff>
      <xdr:row>16</xdr:row>
      <xdr:rowOff>113100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E299127-3ACA-BFD8-E2A7-D69C8963D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33651" y="1727200"/>
          <a:ext cx="2627411" cy="1980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1416051</xdr:colOff>
      <xdr:row>7</xdr:row>
      <xdr:rowOff>44450</xdr:rowOff>
    </xdr:from>
    <xdr:to>
      <xdr:col>15</xdr:col>
      <xdr:colOff>512862</xdr:colOff>
      <xdr:row>16</xdr:row>
      <xdr:rowOff>113100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FE04E7A-8131-8B94-061D-345597992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10201" y="1727200"/>
          <a:ext cx="2627411" cy="1980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38101</xdr:colOff>
      <xdr:row>7</xdr:row>
      <xdr:rowOff>57150</xdr:rowOff>
    </xdr:from>
    <xdr:to>
      <xdr:col>19</xdr:col>
      <xdr:colOff>379512</xdr:colOff>
      <xdr:row>16</xdr:row>
      <xdr:rowOff>125800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808B24A-FD53-7014-AADF-50A5547F8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24851" y="1739900"/>
          <a:ext cx="2627411" cy="1980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660400</xdr:colOff>
      <xdr:row>7</xdr:row>
      <xdr:rowOff>69850</xdr:rowOff>
    </xdr:from>
    <xdr:to>
      <xdr:col>23</xdr:col>
      <xdr:colOff>282972</xdr:colOff>
      <xdr:row>16</xdr:row>
      <xdr:rowOff>138500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EDE8D5B2-0D27-3BEA-9BCB-DF14C1169E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33150" y="1752600"/>
          <a:ext cx="2670572" cy="1980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660400</xdr:colOff>
      <xdr:row>21</xdr:row>
      <xdr:rowOff>203200</xdr:rowOff>
    </xdr:from>
    <xdr:to>
      <xdr:col>23</xdr:col>
      <xdr:colOff>320738</xdr:colOff>
      <xdr:row>31</xdr:row>
      <xdr:rowOff>24200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A0E0481D-3927-1796-FEB1-4001D03CB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33150" y="4813300"/>
          <a:ext cx="2708338" cy="1980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25401</xdr:colOff>
      <xdr:row>21</xdr:row>
      <xdr:rowOff>196850</xdr:rowOff>
    </xdr:from>
    <xdr:to>
      <xdr:col>19</xdr:col>
      <xdr:colOff>366812</xdr:colOff>
      <xdr:row>31</xdr:row>
      <xdr:rowOff>17850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25A4E7D-C97F-81FC-6D48-CCD7684CD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2151" y="4806950"/>
          <a:ext cx="2627411" cy="1980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425451</xdr:colOff>
      <xdr:row>21</xdr:row>
      <xdr:rowOff>152400</xdr:rowOff>
    </xdr:from>
    <xdr:to>
      <xdr:col>8</xdr:col>
      <xdr:colOff>2030512</xdr:colOff>
      <xdr:row>30</xdr:row>
      <xdr:rowOff>189300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8251B07-0612-84F9-D33D-42A6AD203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9601" y="4762500"/>
          <a:ext cx="2627411" cy="1980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2286001</xdr:colOff>
      <xdr:row>21</xdr:row>
      <xdr:rowOff>165100</xdr:rowOff>
    </xdr:from>
    <xdr:to>
      <xdr:col>11</xdr:col>
      <xdr:colOff>100112</xdr:colOff>
      <xdr:row>30</xdr:row>
      <xdr:rowOff>202000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A6D394A0-E7BA-E389-E7DC-98299D95D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1" y="4775200"/>
          <a:ext cx="2627411" cy="1980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336551</xdr:colOff>
      <xdr:row>21</xdr:row>
      <xdr:rowOff>158750</xdr:rowOff>
    </xdr:from>
    <xdr:to>
      <xdr:col>13</xdr:col>
      <xdr:colOff>1179612</xdr:colOff>
      <xdr:row>30</xdr:row>
      <xdr:rowOff>195650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A90CF7BD-1D80-D8DA-DA0D-304B38E685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6351" y="4768850"/>
          <a:ext cx="2627411" cy="1980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1384301</xdr:colOff>
      <xdr:row>21</xdr:row>
      <xdr:rowOff>177800</xdr:rowOff>
    </xdr:from>
    <xdr:to>
      <xdr:col>15</xdr:col>
      <xdr:colOff>481112</xdr:colOff>
      <xdr:row>30</xdr:row>
      <xdr:rowOff>214700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BCA6BD90-9084-3447-9605-428840B2C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78451" y="4787900"/>
          <a:ext cx="2627411" cy="1980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171450</xdr:colOff>
      <xdr:row>77</xdr:row>
      <xdr:rowOff>95250</xdr:rowOff>
    </xdr:from>
    <xdr:to>
      <xdr:col>19</xdr:col>
      <xdr:colOff>520954</xdr:colOff>
      <xdr:row>87</xdr:row>
      <xdr:rowOff>106750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B5292482-6BC5-4966-F470-FC9452992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8200" y="16795750"/>
          <a:ext cx="2635504" cy="1980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577851</xdr:colOff>
      <xdr:row>77</xdr:row>
      <xdr:rowOff>76200</xdr:rowOff>
    </xdr:from>
    <xdr:to>
      <xdr:col>8</xdr:col>
      <xdr:colOff>2182912</xdr:colOff>
      <xdr:row>87</xdr:row>
      <xdr:rowOff>87700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84D259B3-931F-EC31-CE57-F3CA175A15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1" y="16776700"/>
          <a:ext cx="2627411" cy="1980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2457451</xdr:colOff>
      <xdr:row>77</xdr:row>
      <xdr:rowOff>76200</xdr:rowOff>
    </xdr:from>
    <xdr:to>
      <xdr:col>11</xdr:col>
      <xdr:colOff>271562</xdr:colOff>
      <xdr:row>87</xdr:row>
      <xdr:rowOff>87700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2822406C-559C-1C0D-E5F7-12D2DC67B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3951" y="16776700"/>
          <a:ext cx="2627411" cy="1980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590551</xdr:colOff>
      <xdr:row>77</xdr:row>
      <xdr:rowOff>76200</xdr:rowOff>
    </xdr:from>
    <xdr:to>
      <xdr:col>13</xdr:col>
      <xdr:colOff>1433612</xdr:colOff>
      <xdr:row>87</xdr:row>
      <xdr:rowOff>87700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ED259DCC-CD9B-DEF1-9BCC-0D8C33BDE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0351" y="16776700"/>
          <a:ext cx="2627411" cy="1980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1606551</xdr:colOff>
      <xdr:row>77</xdr:row>
      <xdr:rowOff>76200</xdr:rowOff>
    </xdr:from>
    <xdr:to>
      <xdr:col>15</xdr:col>
      <xdr:colOff>703362</xdr:colOff>
      <xdr:row>87</xdr:row>
      <xdr:rowOff>87700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6E73D5B2-F62F-A399-B0A1-AA037C2F7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00701" y="16776700"/>
          <a:ext cx="2627411" cy="1980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1778001</xdr:colOff>
      <xdr:row>63</xdr:row>
      <xdr:rowOff>120650</xdr:rowOff>
    </xdr:from>
    <xdr:to>
      <xdr:col>16</xdr:col>
      <xdr:colOff>112812</xdr:colOff>
      <xdr:row>72</xdr:row>
      <xdr:rowOff>157550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A8555111-50A0-75DF-B43E-7AA652832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2151" y="13798550"/>
          <a:ext cx="2627411" cy="1980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133351</xdr:colOff>
      <xdr:row>63</xdr:row>
      <xdr:rowOff>139700</xdr:rowOff>
    </xdr:from>
    <xdr:to>
      <xdr:col>23</xdr:col>
      <xdr:colOff>490948</xdr:colOff>
      <xdr:row>72</xdr:row>
      <xdr:rowOff>176600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3A497750-D2A4-57F7-75D9-8AD2B5806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68101" y="13817600"/>
          <a:ext cx="2643597" cy="1980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336551</xdr:colOff>
      <xdr:row>63</xdr:row>
      <xdr:rowOff>127000</xdr:rowOff>
    </xdr:from>
    <xdr:to>
      <xdr:col>19</xdr:col>
      <xdr:colOff>677962</xdr:colOff>
      <xdr:row>72</xdr:row>
      <xdr:rowOff>163900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8140DF09-37D7-D293-2882-5FCCCADC3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23301" y="13804900"/>
          <a:ext cx="2627411" cy="1980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647701</xdr:colOff>
      <xdr:row>63</xdr:row>
      <xdr:rowOff>120650</xdr:rowOff>
    </xdr:from>
    <xdr:to>
      <xdr:col>13</xdr:col>
      <xdr:colOff>1490762</xdr:colOff>
      <xdr:row>72</xdr:row>
      <xdr:rowOff>157550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28927109-09C1-6C34-9398-E25FFE04E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57501" y="13798550"/>
          <a:ext cx="2627411" cy="1980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565151</xdr:colOff>
      <xdr:row>63</xdr:row>
      <xdr:rowOff>127000</xdr:rowOff>
    </xdr:from>
    <xdr:to>
      <xdr:col>8</xdr:col>
      <xdr:colOff>2170212</xdr:colOff>
      <xdr:row>72</xdr:row>
      <xdr:rowOff>163900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6274B27B-5185-88FD-1038-8F3E1893F1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39301" y="13804900"/>
          <a:ext cx="2627411" cy="1980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2527301</xdr:colOff>
      <xdr:row>63</xdr:row>
      <xdr:rowOff>101600</xdr:rowOff>
    </xdr:from>
    <xdr:to>
      <xdr:col>11</xdr:col>
      <xdr:colOff>341412</xdr:colOff>
      <xdr:row>72</xdr:row>
      <xdr:rowOff>138500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DF63CD06-8932-0BB6-C71A-906CA458D8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23801" y="13779500"/>
          <a:ext cx="2627411" cy="1980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2286001</xdr:colOff>
      <xdr:row>35</xdr:row>
      <xdr:rowOff>63500</xdr:rowOff>
    </xdr:from>
    <xdr:to>
      <xdr:col>11</xdr:col>
      <xdr:colOff>100112</xdr:colOff>
      <xdr:row>44</xdr:row>
      <xdr:rowOff>100400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754ED52D-EBFD-9C12-CF55-AF636E3C1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1" y="7696200"/>
          <a:ext cx="2627411" cy="1980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355601</xdr:colOff>
      <xdr:row>35</xdr:row>
      <xdr:rowOff>63500</xdr:rowOff>
    </xdr:from>
    <xdr:to>
      <xdr:col>13</xdr:col>
      <xdr:colOff>1198662</xdr:colOff>
      <xdr:row>44</xdr:row>
      <xdr:rowOff>100400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DE841BC-2050-188C-F478-AD5A2DF6C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1" y="7696200"/>
          <a:ext cx="2627411" cy="1980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1441451</xdr:colOff>
      <xdr:row>35</xdr:row>
      <xdr:rowOff>63500</xdr:rowOff>
    </xdr:from>
    <xdr:to>
      <xdr:col>15</xdr:col>
      <xdr:colOff>538262</xdr:colOff>
      <xdr:row>44</xdr:row>
      <xdr:rowOff>100400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465F2AAA-4345-B1E2-A764-F27A9DC1A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35601" y="7696200"/>
          <a:ext cx="2627411" cy="1980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38101</xdr:colOff>
      <xdr:row>35</xdr:row>
      <xdr:rowOff>63500</xdr:rowOff>
    </xdr:from>
    <xdr:to>
      <xdr:col>19</xdr:col>
      <xdr:colOff>379512</xdr:colOff>
      <xdr:row>44</xdr:row>
      <xdr:rowOff>100400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703CF107-9136-5457-D1D9-732E863A7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24851" y="7696200"/>
          <a:ext cx="2627411" cy="1980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673101</xdr:colOff>
      <xdr:row>35</xdr:row>
      <xdr:rowOff>63500</xdr:rowOff>
    </xdr:from>
    <xdr:to>
      <xdr:col>23</xdr:col>
      <xdr:colOff>252512</xdr:colOff>
      <xdr:row>44</xdr:row>
      <xdr:rowOff>100400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DC6CCF63-90B3-E1E5-5C86-FA41A698D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45851" y="7696200"/>
          <a:ext cx="2627411" cy="1980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158751</xdr:colOff>
      <xdr:row>50</xdr:row>
      <xdr:rowOff>57150</xdr:rowOff>
    </xdr:from>
    <xdr:to>
      <xdr:col>23</xdr:col>
      <xdr:colOff>500162</xdr:colOff>
      <xdr:row>59</xdr:row>
      <xdr:rowOff>94050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B7D54769-C034-FC5B-E3ED-64186EB82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1" y="10928350"/>
          <a:ext cx="2627411" cy="1980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330201</xdr:colOff>
      <xdr:row>50</xdr:row>
      <xdr:rowOff>57150</xdr:rowOff>
    </xdr:from>
    <xdr:to>
      <xdr:col>19</xdr:col>
      <xdr:colOff>671612</xdr:colOff>
      <xdr:row>59</xdr:row>
      <xdr:rowOff>94050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5F31D09E-7EA0-9DED-A647-6973C6389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16951" y="10928350"/>
          <a:ext cx="2627411" cy="1980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1720851</xdr:colOff>
      <xdr:row>50</xdr:row>
      <xdr:rowOff>57150</xdr:rowOff>
    </xdr:from>
    <xdr:to>
      <xdr:col>16</xdr:col>
      <xdr:colOff>55662</xdr:colOff>
      <xdr:row>59</xdr:row>
      <xdr:rowOff>94050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E8DC3440-19A0-3B3B-5D29-A0F2D8FBD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5001" y="10928350"/>
          <a:ext cx="2627411" cy="1980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482601</xdr:colOff>
      <xdr:row>50</xdr:row>
      <xdr:rowOff>63500</xdr:rowOff>
    </xdr:from>
    <xdr:to>
      <xdr:col>8</xdr:col>
      <xdr:colOff>2087662</xdr:colOff>
      <xdr:row>59</xdr:row>
      <xdr:rowOff>100400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3DD64A88-C1E0-837A-B82E-029B947CB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6751" y="10934700"/>
          <a:ext cx="2627411" cy="1980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387351</xdr:colOff>
      <xdr:row>50</xdr:row>
      <xdr:rowOff>50800</xdr:rowOff>
    </xdr:from>
    <xdr:to>
      <xdr:col>13</xdr:col>
      <xdr:colOff>1230412</xdr:colOff>
      <xdr:row>59</xdr:row>
      <xdr:rowOff>87700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8F4608E-636A-CE21-8679-B69CB4F1A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7151" y="10922000"/>
          <a:ext cx="2627411" cy="1980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2324100</xdr:colOff>
      <xdr:row>50</xdr:row>
      <xdr:rowOff>57150</xdr:rowOff>
    </xdr:from>
    <xdr:to>
      <xdr:col>11</xdr:col>
      <xdr:colOff>150800</xdr:colOff>
      <xdr:row>59</xdr:row>
      <xdr:rowOff>94050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38DC8E6D-692D-21EB-DE45-3A022572C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20600" y="10928350"/>
          <a:ext cx="2640000" cy="19800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B541-ED17-4E6A-AE01-059A7412688D}">
  <dimension ref="A1:O214"/>
  <sheetViews>
    <sheetView zoomScale="80" zoomScaleNormal="80" workbookViewId="0">
      <selection activeCell="M25" sqref="M25"/>
    </sheetView>
  </sheetViews>
  <sheetFormatPr baseColWidth="10" defaultRowHeight="14.5" x14ac:dyDescent="0.35"/>
  <cols>
    <col min="1" max="1" width="23.6328125" bestFit="1" customWidth="1"/>
    <col min="2" max="2" width="21.36328125" customWidth="1"/>
    <col min="3" max="3" width="26.453125" bestFit="1" customWidth="1"/>
    <col min="4" max="12" width="14.6328125" customWidth="1"/>
    <col min="14" max="14" width="39.6328125" customWidth="1"/>
  </cols>
  <sheetData>
    <row r="1" spans="1:15" ht="25" customHeight="1" x14ac:dyDescent="0.35">
      <c r="A1" s="4" t="s">
        <v>9</v>
      </c>
      <c r="B1" s="1">
        <v>902</v>
      </c>
    </row>
    <row r="2" spans="1:15" ht="23.5" x14ac:dyDescent="0.35">
      <c r="A2" s="4" t="s">
        <v>10</v>
      </c>
      <c r="B2" s="1">
        <v>24</v>
      </c>
      <c r="D2" s="153" t="s">
        <v>8</v>
      </c>
      <c r="E2" s="153"/>
      <c r="F2" s="153"/>
      <c r="G2" s="153"/>
      <c r="H2" s="153"/>
      <c r="I2" s="153"/>
      <c r="J2" s="153"/>
      <c r="K2" s="153"/>
      <c r="L2" s="153"/>
      <c r="N2" s="4" t="s">
        <v>31</v>
      </c>
      <c r="O2" s="1">
        <f>B3*0.8</f>
        <v>664</v>
      </c>
    </row>
    <row r="3" spans="1:15" ht="17" x14ac:dyDescent="0.35">
      <c r="A3" s="4" t="s">
        <v>11</v>
      </c>
      <c r="B3" s="1">
        <v>830</v>
      </c>
      <c r="C3" s="3">
        <f>B3/(B3+B4)</f>
        <v>0.92017738359201773</v>
      </c>
      <c r="D3" s="154" t="s">
        <v>23</v>
      </c>
      <c r="E3" s="155"/>
      <c r="F3" s="155"/>
      <c r="G3" s="156"/>
      <c r="H3" s="154" t="s">
        <v>34</v>
      </c>
      <c r="I3" s="155"/>
      <c r="J3" s="155"/>
      <c r="K3" s="155"/>
      <c r="L3" s="156"/>
      <c r="N3" s="4" t="s">
        <v>30</v>
      </c>
      <c r="O3" s="6">
        <f>B3*0.7</f>
        <v>581</v>
      </c>
    </row>
    <row r="4" spans="1:15" ht="16.5" thickBot="1" x14ac:dyDescent="0.4">
      <c r="A4" s="4" t="s">
        <v>12</v>
      </c>
      <c r="B4" s="6">
        <v>72</v>
      </c>
      <c r="C4" s="8">
        <f>B4/(B3+B4)</f>
        <v>7.9822616407982258E-2</v>
      </c>
      <c r="D4" s="11" t="s">
        <v>13</v>
      </c>
      <c r="E4" s="11" t="s">
        <v>16</v>
      </c>
      <c r="F4" s="11" t="s">
        <v>14</v>
      </c>
      <c r="G4" s="11" t="s">
        <v>15</v>
      </c>
      <c r="H4" s="11" t="s">
        <v>13</v>
      </c>
      <c r="I4" s="11" t="s">
        <v>16</v>
      </c>
      <c r="J4" s="11" t="s">
        <v>14</v>
      </c>
      <c r="K4" s="11" t="s">
        <v>15</v>
      </c>
      <c r="L4" s="11" t="s">
        <v>33</v>
      </c>
      <c r="N4" s="4" t="s">
        <v>32</v>
      </c>
      <c r="O4" s="16">
        <f>B3*0.5</f>
        <v>415</v>
      </c>
    </row>
    <row r="5" spans="1:15" ht="17" customHeight="1" thickBot="1" x14ac:dyDescent="0.45">
      <c r="B5" s="138" t="s">
        <v>0</v>
      </c>
      <c r="C5" s="15" t="s">
        <v>1</v>
      </c>
      <c r="D5" s="13">
        <v>0.92020000000000002</v>
      </c>
      <c r="E5" s="12">
        <v>0</v>
      </c>
      <c r="F5" s="12">
        <v>0</v>
      </c>
      <c r="G5" s="12">
        <v>0</v>
      </c>
      <c r="H5" s="13">
        <v>0.92020000000000002</v>
      </c>
      <c r="I5" s="12">
        <v>0</v>
      </c>
      <c r="J5" s="12">
        <v>0</v>
      </c>
      <c r="K5" s="12">
        <v>0</v>
      </c>
      <c r="L5" s="18">
        <v>0</v>
      </c>
    </row>
    <row r="6" spans="1:15" ht="17" customHeight="1" thickTop="1" x14ac:dyDescent="0.35">
      <c r="B6" s="139"/>
      <c r="C6" s="147" t="s">
        <v>2</v>
      </c>
      <c r="D6" s="144" t="s">
        <v>18</v>
      </c>
      <c r="E6" s="145"/>
      <c r="F6" s="145"/>
      <c r="G6" s="146"/>
      <c r="H6" s="157" t="s">
        <v>18</v>
      </c>
      <c r="I6" s="158"/>
      <c r="J6" s="158"/>
      <c r="K6" s="158"/>
      <c r="L6" s="159"/>
    </row>
    <row r="7" spans="1:15" ht="17" customHeight="1" x14ac:dyDescent="0.35">
      <c r="B7" s="139"/>
      <c r="C7" s="148"/>
      <c r="D7" s="12">
        <v>0.90690000000000004</v>
      </c>
      <c r="E7" s="5">
        <v>0.21579999999999999</v>
      </c>
      <c r="F7" s="5">
        <v>0.17499999999999999</v>
      </c>
      <c r="G7" s="5">
        <v>0.31069999999999998</v>
      </c>
      <c r="H7" s="12">
        <v>0.90800000000000003</v>
      </c>
      <c r="I7" s="12">
        <v>0.22770000000000001</v>
      </c>
      <c r="J7" s="12">
        <v>0.1893</v>
      </c>
      <c r="K7" s="12">
        <v>0.36670000000000003</v>
      </c>
      <c r="L7" s="12">
        <v>0.20150000000000001</v>
      </c>
    </row>
    <row r="8" spans="1:15" ht="17" customHeight="1" x14ac:dyDescent="0.35">
      <c r="B8" s="139"/>
      <c r="C8" s="148"/>
      <c r="D8" s="135" t="s">
        <v>21</v>
      </c>
      <c r="E8" s="136"/>
      <c r="F8" s="136"/>
      <c r="G8" s="137"/>
      <c r="H8" s="150" t="s">
        <v>21</v>
      </c>
      <c r="I8" s="151"/>
      <c r="J8" s="151"/>
      <c r="K8" s="151"/>
      <c r="L8" s="152"/>
    </row>
    <row r="9" spans="1:15" ht="17" customHeight="1" x14ac:dyDescent="0.35">
      <c r="B9" s="139"/>
      <c r="C9" s="148"/>
      <c r="D9" s="12" t="s">
        <v>19</v>
      </c>
      <c r="E9" s="12">
        <v>0.35570000000000002</v>
      </c>
      <c r="F9" s="12">
        <v>0.60709999999999997</v>
      </c>
      <c r="G9" s="12">
        <v>0.26369999999999999</v>
      </c>
      <c r="H9" s="12">
        <v>0.76929999999999998</v>
      </c>
      <c r="I9" s="12">
        <v>0.35499999999999998</v>
      </c>
      <c r="J9" s="12">
        <v>0.76429999999999998</v>
      </c>
      <c r="K9" s="12">
        <v>0.23749999999999999</v>
      </c>
      <c r="L9" s="10">
        <v>0.5151</v>
      </c>
    </row>
    <row r="10" spans="1:15" ht="17" customHeight="1" x14ac:dyDescent="0.35">
      <c r="B10" s="139"/>
      <c r="C10" s="148"/>
      <c r="D10" s="135" t="s">
        <v>20</v>
      </c>
      <c r="E10" s="136"/>
      <c r="F10" s="136"/>
      <c r="G10" s="137"/>
      <c r="H10" s="150" t="s">
        <v>20</v>
      </c>
      <c r="I10" s="151"/>
      <c r="J10" s="151"/>
      <c r="K10" s="151"/>
      <c r="L10" s="152"/>
    </row>
    <row r="11" spans="1:15" ht="17" customHeight="1" x14ac:dyDescent="0.35">
      <c r="B11" s="139"/>
      <c r="C11" s="148"/>
      <c r="D11" s="12">
        <v>0.84370000000000001</v>
      </c>
      <c r="E11" s="12">
        <v>0.41520000000000001</v>
      </c>
      <c r="F11" s="12">
        <v>0.66610000000000003</v>
      </c>
      <c r="G11" s="12">
        <v>0.31440000000000001</v>
      </c>
      <c r="H11" s="12">
        <v>0.81810000000000005</v>
      </c>
      <c r="I11" s="12">
        <v>0.3871</v>
      </c>
      <c r="J11" s="12">
        <v>0.6946</v>
      </c>
      <c r="K11" s="12">
        <v>0.27460000000000001</v>
      </c>
      <c r="L11" s="10">
        <v>0.52180000000000004</v>
      </c>
    </row>
    <row r="12" spans="1:15" ht="17" customHeight="1" x14ac:dyDescent="0.35">
      <c r="B12" s="139"/>
      <c r="C12" s="148"/>
      <c r="D12" s="135" t="s">
        <v>22</v>
      </c>
      <c r="E12" s="136"/>
      <c r="F12" s="136"/>
      <c r="G12" s="137"/>
      <c r="H12" s="150" t="s">
        <v>22</v>
      </c>
      <c r="I12" s="151"/>
      <c r="J12" s="151"/>
      <c r="K12" s="151"/>
      <c r="L12" s="152"/>
    </row>
    <row r="13" spans="1:15" ht="17" customHeight="1" x14ac:dyDescent="0.35">
      <c r="B13" s="139"/>
      <c r="C13" s="148"/>
      <c r="D13" s="12">
        <v>0.83709999999999996</v>
      </c>
      <c r="E13" s="12">
        <v>0.31680000000000003</v>
      </c>
      <c r="F13" s="12">
        <v>0.48039999999999999</v>
      </c>
      <c r="G13" s="12">
        <v>0.251</v>
      </c>
      <c r="H13" s="12">
        <v>0.8337</v>
      </c>
      <c r="I13" s="12">
        <v>0.33279999999999998</v>
      </c>
      <c r="J13" s="12">
        <v>0.55179999999999996</v>
      </c>
      <c r="K13" s="12">
        <v>0.2465</v>
      </c>
      <c r="L13" s="10">
        <v>0.43149999999999999</v>
      </c>
    </row>
    <row r="14" spans="1:15" ht="17" customHeight="1" x14ac:dyDescent="0.35">
      <c r="B14" s="139"/>
      <c r="C14" s="148"/>
      <c r="D14" s="135" t="s">
        <v>24</v>
      </c>
      <c r="E14" s="136"/>
      <c r="F14" s="136"/>
      <c r="G14" s="137"/>
      <c r="H14" s="150" t="s">
        <v>24</v>
      </c>
      <c r="I14" s="151"/>
      <c r="J14" s="151"/>
      <c r="K14" s="151"/>
      <c r="L14" s="152"/>
    </row>
    <row r="15" spans="1:15" ht="17" customHeight="1" x14ac:dyDescent="0.35">
      <c r="B15" s="139"/>
      <c r="C15" s="148"/>
      <c r="D15" s="12">
        <v>0.82140000000000002</v>
      </c>
      <c r="E15" s="12">
        <v>0.379</v>
      </c>
      <c r="F15" s="12">
        <v>0.66610000000000003</v>
      </c>
      <c r="G15" s="12">
        <v>0.26740000000000003</v>
      </c>
      <c r="H15" s="12">
        <v>0.79159999999999997</v>
      </c>
      <c r="I15" s="12">
        <v>0.3679</v>
      </c>
      <c r="J15" s="12">
        <v>0.76080000000000003</v>
      </c>
      <c r="K15" s="12">
        <v>0.24349999999999999</v>
      </c>
      <c r="L15" s="10">
        <v>0.53180000000000005</v>
      </c>
    </row>
    <row r="16" spans="1:15" ht="14.5" customHeight="1" x14ac:dyDescent="0.35">
      <c r="B16" s="139"/>
      <c r="C16" s="148"/>
      <c r="D16" s="135" t="s">
        <v>25</v>
      </c>
      <c r="E16" s="136"/>
      <c r="F16" s="136"/>
      <c r="G16" s="137"/>
      <c r="H16" s="150" t="s">
        <v>25</v>
      </c>
      <c r="I16" s="151"/>
      <c r="J16" s="151"/>
      <c r="K16" s="151"/>
      <c r="L16" s="152"/>
    </row>
    <row r="17" spans="2:12" ht="14.5" customHeight="1" x14ac:dyDescent="0.35">
      <c r="B17" s="139"/>
      <c r="C17" s="148"/>
      <c r="D17" s="12">
        <v>0.7772</v>
      </c>
      <c r="E17" s="12">
        <v>0.374</v>
      </c>
      <c r="F17" s="12">
        <v>0.81789999999999996</v>
      </c>
      <c r="G17" s="12">
        <v>0.24399999999999999</v>
      </c>
      <c r="H17" s="12">
        <v>0.76719999999999999</v>
      </c>
      <c r="I17" s="12">
        <v>0.35160000000000002</v>
      </c>
      <c r="J17" s="12">
        <v>0.7893</v>
      </c>
      <c r="K17" s="12">
        <v>0.22720000000000001</v>
      </c>
      <c r="L17" s="10">
        <v>0.52549999999999997</v>
      </c>
    </row>
    <row r="18" spans="2:12" x14ac:dyDescent="0.35">
      <c r="B18" s="139"/>
      <c r="C18" s="148"/>
      <c r="D18" s="135" t="s">
        <v>26</v>
      </c>
      <c r="E18" s="136"/>
      <c r="F18" s="136"/>
      <c r="G18" s="137"/>
      <c r="H18" s="150" t="s">
        <v>26</v>
      </c>
      <c r="I18" s="151"/>
      <c r="J18" s="151"/>
      <c r="K18" s="151"/>
      <c r="L18" s="152"/>
    </row>
    <row r="19" spans="2:12" ht="17" customHeight="1" thickBot="1" x14ac:dyDescent="0.4">
      <c r="B19" s="139"/>
      <c r="C19" s="149"/>
      <c r="D19" s="12">
        <v>0.81930000000000003</v>
      </c>
      <c r="E19" s="12">
        <v>0.36969999999999997</v>
      </c>
      <c r="F19" s="12">
        <v>0.61250000000000004</v>
      </c>
      <c r="G19" s="12">
        <v>0.36969999999999997</v>
      </c>
      <c r="H19" s="12">
        <v>0.75490000000000002</v>
      </c>
      <c r="I19" s="12">
        <v>0.35160000000000002</v>
      </c>
      <c r="J19" s="12">
        <v>0.80889999999999995</v>
      </c>
      <c r="K19" s="12">
        <v>0.2291</v>
      </c>
      <c r="L19" s="10">
        <v>0.52590000000000003</v>
      </c>
    </row>
    <row r="20" spans="2:12" ht="17" customHeight="1" thickTop="1" x14ac:dyDescent="0.35">
      <c r="B20" s="139"/>
      <c r="C20" s="147" t="s">
        <v>3</v>
      </c>
      <c r="D20" s="144" t="s">
        <v>18</v>
      </c>
      <c r="E20" s="145"/>
      <c r="F20" s="145"/>
      <c r="G20" s="146"/>
      <c r="H20" s="157" t="s">
        <v>18</v>
      </c>
      <c r="I20" s="158"/>
      <c r="J20" s="158"/>
      <c r="K20" s="158"/>
      <c r="L20" s="159"/>
    </row>
    <row r="21" spans="2:12" ht="17" customHeight="1" x14ac:dyDescent="0.35">
      <c r="B21" s="139"/>
      <c r="C21" s="148"/>
      <c r="D21" s="5">
        <v>0.91569999999999996</v>
      </c>
      <c r="E21" s="5">
        <v>0.27279999999999999</v>
      </c>
      <c r="F21" s="5">
        <v>0.19289999999999999</v>
      </c>
      <c r="G21" s="5">
        <v>0.50670000000000004</v>
      </c>
      <c r="H21" s="10">
        <v>0.91569999999999996</v>
      </c>
      <c r="I21" s="10">
        <v>0.27279999999999999</v>
      </c>
      <c r="J21" s="10">
        <v>0.19289999999999999</v>
      </c>
      <c r="K21" s="10">
        <v>0.50670000000000004</v>
      </c>
      <c r="L21" s="10">
        <v>0.21790000000000001</v>
      </c>
    </row>
    <row r="22" spans="2:12" ht="17" customHeight="1" x14ac:dyDescent="0.35">
      <c r="B22" s="139"/>
      <c r="C22" s="148"/>
      <c r="D22" s="135" t="s">
        <v>21</v>
      </c>
      <c r="E22" s="136"/>
      <c r="F22" s="136"/>
      <c r="G22" s="137"/>
      <c r="H22" s="160" t="s">
        <v>21</v>
      </c>
      <c r="I22" s="161"/>
      <c r="J22" s="161"/>
      <c r="K22" s="161"/>
      <c r="L22" s="162"/>
    </row>
    <row r="23" spans="2:12" ht="17" customHeight="1" x14ac:dyDescent="0.35">
      <c r="B23" s="139"/>
      <c r="C23" s="148"/>
      <c r="D23" s="12">
        <v>0.83699999999999997</v>
      </c>
      <c r="E23" s="12">
        <v>0.42930000000000001</v>
      </c>
      <c r="F23" s="12">
        <v>0.74819999999999998</v>
      </c>
      <c r="G23" s="12">
        <v>0.30420000000000003</v>
      </c>
      <c r="H23" s="12">
        <v>0.83150000000000002</v>
      </c>
      <c r="I23" s="12">
        <v>0.40699999999999997</v>
      </c>
      <c r="J23" s="12">
        <v>0.71789999999999998</v>
      </c>
      <c r="K23" s="12">
        <v>0.28749999999999998</v>
      </c>
      <c r="L23" s="10">
        <v>0.54720000000000002</v>
      </c>
    </row>
    <row r="24" spans="2:12" ht="17" customHeight="1" x14ac:dyDescent="0.35">
      <c r="B24" s="139"/>
      <c r="C24" s="148"/>
      <c r="D24" s="135" t="s">
        <v>20</v>
      </c>
      <c r="E24" s="136"/>
      <c r="F24" s="136"/>
      <c r="G24" s="137"/>
      <c r="H24" s="150" t="s">
        <v>20</v>
      </c>
      <c r="I24" s="151"/>
      <c r="J24" s="151"/>
      <c r="K24" s="151"/>
      <c r="L24" s="152"/>
    </row>
    <row r="25" spans="2:12" ht="17" customHeight="1" x14ac:dyDescent="0.35">
      <c r="B25" s="139"/>
      <c r="C25" s="148"/>
      <c r="D25" s="12">
        <v>0.84150000000000003</v>
      </c>
      <c r="E25" s="12">
        <v>0.40560000000000002</v>
      </c>
      <c r="F25" s="12">
        <v>0.66249999999999998</v>
      </c>
      <c r="G25" s="12">
        <v>0.29599999999999999</v>
      </c>
      <c r="H25" s="12">
        <v>0.84150000000000003</v>
      </c>
      <c r="I25" s="12">
        <v>0.40560000000000002</v>
      </c>
      <c r="J25" s="12">
        <v>0.66249999999999998</v>
      </c>
      <c r="K25" s="12">
        <v>0.29599999999999999</v>
      </c>
      <c r="L25" s="10">
        <v>0.52590000000000003</v>
      </c>
    </row>
    <row r="26" spans="2:12" ht="17" customHeight="1" x14ac:dyDescent="0.35">
      <c r="B26" s="139"/>
      <c r="C26" s="148"/>
      <c r="D26" s="135" t="s">
        <v>22</v>
      </c>
      <c r="E26" s="136"/>
      <c r="F26" s="136"/>
      <c r="G26" s="137"/>
      <c r="H26" s="150" t="s">
        <v>22</v>
      </c>
      <c r="I26" s="151"/>
      <c r="J26" s="151"/>
      <c r="K26" s="151"/>
      <c r="L26" s="152"/>
    </row>
    <row r="27" spans="2:12" ht="17" customHeight="1" x14ac:dyDescent="0.35">
      <c r="B27" s="139"/>
      <c r="C27" s="148"/>
      <c r="D27" s="12">
        <v>0.87909999999999999</v>
      </c>
      <c r="E27" s="12">
        <v>0.40629999999999999</v>
      </c>
      <c r="F27" s="12">
        <v>0.53390000000000004</v>
      </c>
      <c r="G27" s="12">
        <v>0.34029999999999999</v>
      </c>
      <c r="H27" s="12">
        <v>0.88029999999999997</v>
      </c>
      <c r="I27" s="12">
        <v>0.41010000000000002</v>
      </c>
      <c r="J27" s="12">
        <v>0.53390000000000004</v>
      </c>
      <c r="K27" s="12">
        <v>0.34739999999999999</v>
      </c>
      <c r="L27" s="10">
        <v>0.47220000000000001</v>
      </c>
    </row>
    <row r="28" spans="2:12" ht="17" customHeight="1" x14ac:dyDescent="0.35">
      <c r="B28" s="139"/>
      <c r="C28" s="148"/>
      <c r="D28" s="135" t="s">
        <v>24</v>
      </c>
      <c r="E28" s="136"/>
      <c r="F28" s="136"/>
      <c r="G28" s="137"/>
      <c r="H28" s="150" t="s">
        <v>24</v>
      </c>
      <c r="I28" s="151"/>
      <c r="J28" s="151"/>
      <c r="K28" s="151"/>
      <c r="L28" s="152"/>
    </row>
    <row r="29" spans="2:12" ht="17" customHeight="1" x14ac:dyDescent="0.35">
      <c r="B29" s="139"/>
      <c r="C29" s="148"/>
      <c r="D29" s="12">
        <v>0.84370000000000001</v>
      </c>
      <c r="E29" s="12">
        <v>0.41899999999999998</v>
      </c>
      <c r="F29" s="12">
        <v>0.69110000000000005</v>
      </c>
      <c r="G29" s="12">
        <v>0.30330000000000001</v>
      </c>
      <c r="H29" s="12">
        <v>0.84589999999999999</v>
      </c>
      <c r="I29" s="12">
        <v>0.42280000000000001</v>
      </c>
      <c r="J29" s="12">
        <v>0.69110000000000005</v>
      </c>
      <c r="K29" s="12">
        <v>0.307</v>
      </c>
      <c r="L29" s="10">
        <v>0.5494</v>
      </c>
    </row>
    <row r="30" spans="2:12" ht="17" customHeight="1" x14ac:dyDescent="0.35">
      <c r="B30" s="139"/>
      <c r="C30" s="148"/>
      <c r="D30" s="135" t="s">
        <v>25</v>
      </c>
      <c r="E30" s="136"/>
      <c r="F30" s="136"/>
      <c r="G30" s="137"/>
      <c r="H30" s="150" t="s">
        <v>25</v>
      </c>
      <c r="I30" s="151"/>
      <c r="J30" s="151"/>
      <c r="K30" s="151"/>
      <c r="L30" s="152"/>
    </row>
    <row r="31" spans="2:12" ht="17" customHeight="1" x14ac:dyDescent="0.35">
      <c r="B31" s="139"/>
      <c r="C31" s="148"/>
      <c r="D31" s="12">
        <v>0.82589999999999997</v>
      </c>
      <c r="E31" s="12">
        <v>0.40860000000000002</v>
      </c>
      <c r="F31" s="12">
        <v>0.73209999999999997</v>
      </c>
      <c r="G31" s="12">
        <v>0.28999999999999998</v>
      </c>
      <c r="H31" s="12">
        <v>0.81369999999999998</v>
      </c>
      <c r="I31" s="12">
        <v>0.40710000000000002</v>
      </c>
      <c r="J31" s="12">
        <v>0.77500000000000002</v>
      </c>
      <c r="K31" s="12">
        <v>0.28070000000000001</v>
      </c>
      <c r="L31" s="10">
        <v>0.56510000000000005</v>
      </c>
    </row>
    <row r="32" spans="2:12" ht="17" customHeight="1" x14ac:dyDescent="0.35">
      <c r="B32" s="139"/>
      <c r="C32" s="148"/>
      <c r="D32" s="135" t="s">
        <v>27</v>
      </c>
      <c r="E32" s="136"/>
      <c r="F32" s="136"/>
      <c r="G32" s="137"/>
      <c r="H32" s="150" t="s">
        <v>27</v>
      </c>
      <c r="I32" s="151"/>
      <c r="J32" s="151"/>
      <c r="K32" s="151"/>
      <c r="L32" s="152"/>
    </row>
    <row r="33" spans="2:12" ht="17" customHeight="1" thickBot="1" x14ac:dyDescent="0.4">
      <c r="B33" s="139"/>
      <c r="C33" s="149"/>
      <c r="D33" s="12">
        <v>0.81820000000000004</v>
      </c>
      <c r="E33" s="12">
        <v>0.39429999999999998</v>
      </c>
      <c r="F33" s="12">
        <v>0.73209999999999997</v>
      </c>
      <c r="G33" s="12">
        <v>0.2737</v>
      </c>
      <c r="H33" s="12">
        <v>0.81589999999999996</v>
      </c>
      <c r="I33" s="12">
        <v>0.39510000000000001</v>
      </c>
      <c r="J33" s="12">
        <v>0.74639999999999995</v>
      </c>
      <c r="K33" s="12">
        <v>0.27250000000000002</v>
      </c>
      <c r="L33" s="10">
        <v>0.54700000000000004</v>
      </c>
    </row>
    <row r="34" spans="2:12" ht="17" customHeight="1" thickTop="1" x14ac:dyDescent="0.35">
      <c r="B34" s="139"/>
      <c r="C34" s="147" t="s">
        <v>4</v>
      </c>
      <c r="D34" s="144" t="s">
        <v>18</v>
      </c>
      <c r="E34" s="145"/>
      <c r="F34" s="145"/>
      <c r="G34" s="146"/>
      <c r="H34" s="157" t="s">
        <v>18</v>
      </c>
      <c r="I34" s="158"/>
      <c r="J34" s="158"/>
      <c r="K34" s="158"/>
      <c r="L34" s="159"/>
    </row>
    <row r="35" spans="2:12" ht="17" customHeight="1" x14ac:dyDescent="0.35">
      <c r="B35" s="139"/>
      <c r="C35" s="148"/>
      <c r="D35" s="5">
        <v>0.92569999999999997</v>
      </c>
      <c r="E35" s="5">
        <v>0.26390000000000002</v>
      </c>
      <c r="F35" s="5">
        <v>0.1804</v>
      </c>
      <c r="G35" s="5">
        <v>0.57669999999999999</v>
      </c>
      <c r="H35" s="19">
        <v>0.92569999999999997</v>
      </c>
      <c r="I35" s="19">
        <v>0.26390000000000002</v>
      </c>
      <c r="J35" s="19">
        <v>0.1804</v>
      </c>
      <c r="K35" s="19">
        <v>0.57669999999999999</v>
      </c>
      <c r="L35" s="19">
        <v>0.20569999999999999</v>
      </c>
    </row>
    <row r="36" spans="2:12" ht="17" customHeight="1" x14ac:dyDescent="0.35">
      <c r="B36" s="139"/>
      <c r="C36" s="148"/>
      <c r="D36" s="135" t="s">
        <v>21</v>
      </c>
      <c r="E36" s="136"/>
      <c r="F36" s="136"/>
      <c r="G36" s="137"/>
      <c r="H36" s="150" t="s">
        <v>21</v>
      </c>
      <c r="I36" s="151"/>
      <c r="J36" s="151"/>
      <c r="K36" s="151"/>
      <c r="L36" s="152"/>
    </row>
    <row r="37" spans="2:12" ht="17" customHeight="1" x14ac:dyDescent="0.35">
      <c r="B37" s="139"/>
      <c r="C37" s="148"/>
      <c r="D37" s="12">
        <v>0.85250000000000004</v>
      </c>
      <c r="E37" s="12">
        <v>0.40210000000000001</v>
      </c>
      <c r="F37" s="12">
        <v>0.6179</v>
      </c>
      <c r="G37" s="12">
        <v>0.3029</v>
      </c>
      <c r="H37" s="12">
        <v>0.85029999999999994</v>
      </c>
      <c r="I37" s="12">
        <v>0.42770000000000002</v>
      </c>
      <c r="J37" s="12">
        <v>0.68930000000000002</v>
      </c>
      <c r="K37" s="12">
        <v>0.3135</v>
      </c>
      <c r="L37" s="10">
        <v>0.55149999999999999</v>
      </c>
    </row>
    <row r="38" spans="2:12" ht="17" customHeight="1" x14ac:dyDescent="0.35">
      <c r="B38" s="139"/>
      <c r="C38" s="148"/>
      <c r="D38" s="135" t="s">
        <v>17</v>
      </c>
      <c r="E38" s="136"/>
      <c r="F38" s="136"/>
      <c r="G38" s="137"/>
      <c r="H38" s="150" t="s">
        <v>17</v>
      </c>
      <c r="I38" s="151"/>
      <c r="J38" s="151"/>
      <c r="K38" s="151"/>
      <c r="L38" s="152"/>
    </row>
    <row r="39" spans="2:12" ht="17" customHeight="1" x14ac:dyDescent="0.35">
      <c r="B39" s="139"/>
      <c r="C39" s="148"/>
      <c r="D39" s="12">
        <v>0.86250000000000004</v>
      </c>
      <c r="E39" s="12">
        <v>0.33079999999999998</v>
      </c>
      <c r="F39" s="12">
        <v>0.4536</v>
      </c>
      <c r="G39" s="12">
        <v>0.26989999999999997</v>
      </c>
      <c r="H39" s="12">
        <v>0.84140000000000004</v>
      </c>
      <c r="I39" s="12">
        <v>0.36659999999999998</v>
      </c>
      <c r="J39" s="12">
        <v>0.56610000000000005</v>
      </c>
      <c r="K39" s="12">
        <v>0.27439999999999998</v>
      </c>
      <c r="L39" s="10">
        <v>0.46279999999999999</v>
      </c>
    </row>
    <row r="40" spans="2:12" ht="17" customHeight="1" x14ac:dyDescent="0.35">
      <c r="B40" s="139"/>
      <c r="C40" s="148"/>
      <c r="D40" s="135" t="s">
        <v>22</v>
      </c>
      <c r="E40" s="136"/>
      <c r="F40" s="136"/>
      <c r="G40" s="137"/>
      <c r="H40" s="150" t="s">
        <v>22</v>
      </c>
      <c r="I40" s="151"/>
      <c r="J40" s="151"/>
      <c r="K40" s="151"/>
      <c r="L40" s="152"/>
    </row>
    <row r="41" spans="2:12" ht="17" customHeight="1" x14ac:dyDescent="0.35">
      <c r="B41" s="139"/>
      <c r="C41" s="148"/>
      <c r="D41" s="12">
        <v>0.89470000000000005</v>
      </c>
      <c r="E41" s="12">
        <v>0.37240000000000001</v>
      </c>
      <c r="F41" s="12">
        <v>0.38569999999999999</v>
      </c>
      <c r="G41" s="12">
        <v>0.38540000000000002</v>
      </c>
      <c r="H41" s="12">
        <v>0.89239999999999997</v>
      </c>
      <c r="I41" s="12">
        <v>0.37559999999999999</v>
      </c>
      <c r="J41" s="12">
        <v>0.4</v>
      </c>
      <c r="K41" s="12">
        <v>0.36420000000000002</v>
      </c>
      <c r="L41" s="10">
        <v>0.38840000000000002</v>
      </c>
    </row>
    <row r="42" spans="2:12" ht="17" customHeight="1" x14ac:dyDescent="0.35">
      <c r="B42" s="139"/>
      <c r="C42" s="148"/>
      <c r="D42" s="135" t="s">
        <v>24</v>
      </c>
      <c r="E42" s="136"/>
      <c r="F42" s="136"/>
      <c r="G42" s="137"/>
      <c r="H42" s="150" t="s">
        <v>24</v>
      </c>
      <c r="I42" s="151"/>
      <c r="J42" s="151"/>
      <c r="K42" s="151"/>
      <c r="L42" s="152"/>
    </row>
    <row r="43" spans="2:12" ht="17" customHeight="1" x14ac:dyDescent="0.35">
      <c r="B43" s="139"/>
      <c r="C43" s="148"/>
      <c r="D43" s="12">
        <v>0.87250000000000005</v>
      </c>
      <c r="E43" s="12">
        <v>0.39369999999999999</v>
      </c>
      <c r="F43" s="12">
        <v>0.52680000000000005</v>
      </c>
      <c r="G43" s="12">
        <v>0.32429999999999998</v>
      </c>
      <c r="H43" s="12">
        <v>0.85250000000000004</v>
      </c>
      <c r="I43" s="12">
        <v>0.4027</v>
      </c>
      <c r="J43" s="12">
        <v>0.62319999999999998</v>
      </c>
      <c r="K43" s="12">
        <v>0.30130000000000001</v>
      </c>
      <c r="L43" s="10">
        <v>0.50890000000000002</v>
      </c>
    </row>
    <row r="44" spans="2:12" ht="17" customHeight="1" x14ac:dyDescent="0.35">
      <c r="B44" s="139"/>
      <c r="C44" s="148"/>
      <c r="D44" s="135" t="s">
        <v>25</v>
      </c>
      <c r="E44" s="136"/>
      <c r="F44" s="136"/>
      <c r="G44" s="137"/>
      <c r="H44" s="150" t="s">
        <v>25</v>
      </c>
      <c r="I44" s="151"/>
      <c r="J44" s="151"/>
      <c r="K44" s="151"/>
      <c r="L44" s="152"/>
    </row>
    <row r="45" spans="2:12" ht="17" customHeight="1" x14ac:dyDescent="0.35">
      <c r="B45" s="139"/>
      <c r="C45" s="148"/>
      <c r="D45" s="17">
        <v>0.81710000000000005</v>
      </c>
      <c r="E45" s="17">
        <v>0.41649999999999998</v>
      </c>
      <c r="F45" s="17">
        <v>0.80359999999999998</v>
      </c>
      <c r="G45" s="17">
        <v>0.41649999999999998</v>
      </c>
      <c r="H45" s="23">
        <v>0.81589999999999996</v>
      </c>
      <c r="I45" s="23">
        <v>0.40939999999999999</v>
      </c>
      <c r="J45" s="23">
        <v>0.7893</v>
      </c>
      <c r="K45" s="23">
        <v>0.27779999999999999</v>
      </c>
      <c r="L45" s="24">
        <v>0.57399999999999995</v>
      </c>
    </row>
    <row r="46" spans="2:12" ht="17" customHeight="1" x14ac:dyDescent="0.35">
      <c r="B46" s="139"/>
      <c r="C46" s="148"/>
      <c r="D46" s="135" t="s">
        <v>26</v>
      </c>
      <c r="E46" s="136"/>
      <c r="F46" s="136"/>
      <c r="G46" s="137"/>
      <c r="H46" s="150" t="s">
        <v>26</v>
      </c>
      <c r="I46" s="151"/>
      <c r="J46" s="151"/>
      <c r="K46" s="151"/>
      <c r="L46" s="152"/>
    </row>
    <row r="47" spans="2:12" ht="17" customHeight="1" thickBot="1" x14ac:dyDescent="0.4">
      <c r="B47" s="139"/>
      <c r="C47" s="149"/>
      <c r="D47" s="12">
        <v>0.85140000000000005</v>
      </c>
      <c r="E47" s="12">
        <v>0.39600000000000002</v>
      </c>
      <c r="F47" s="12">
        <v>0.6321</v>
      </c>
      <c r="G47" s="12">
        <v>0.2969</v>
      </c>
      <c r="H47" s="12">
        <v>0.82589999999999997</v>
      </c>
      <c r="I47" s="12">
        <v>0.41220000000000001</v>
      </c>
      <c r="J47" s="12">
        <v>0.73209999999999997</v>
      </c>
      <c r="K47" s="12">
        <v>0.29380000000000001</v>
      </c>
      <c r="L47" s="10">
        <v>0.55330000000000001</v>
      </c>
    </row>
    <row r="48" spans="2:12" ht="17" customHeight="1" thickTop="1" x14ac:dyDescent="0.35">
      <c r="B48" s="139"/>
      <c r="C48" s="147" t="s">
        <v>5</v>
      </c>
      <c r="D48" s="144" t="s">
        <v>18</v>
      </c>
      <c r="E48" s="145"/>
      <c r="F48" s="145"/>
      <c r="G48" s="146"/>
      <c r="H48" s="157" t="s">
        <v>18</v>
      </c>
      <c r="I48" s="158"/>
      <c r="J48" s="158"/>
      <c r="K48" s="158"/>
      <c r="L48" s="159"/>
    </row>
    <row r="49" spans="2:12" ht="17" customHeight="1" x14ac:dyDescent="0.35">
      <c r="B49" s="139"/>
      <c r="C49" s="148"/>
      <c r="D49" s="5">
        <v>0.92569999999999997</v>
      </c>
      <c r="E49" s="5">
        <v>0.29060000000000002</v>
      </c>
      <c r="F49" s="5">
        <v>0.20710000000000001</v>
      </c>
      <c r="G49" s="5">
        <v>0.55000000000000004</v>
      </c>
      <c r="H49" s="19">
        <v>0.92569999999999997</v>
      </c>
      <c r="I49" s="19">
        <v>0.29060000000000002</v>
      </c>
      <c r="J49" s="19">
        <v>0.20710000000000001</v>
      </c>
      <c r="K49" s="19">
        <v>0.55000000000000004</v>
      </c>
      <c r="L49" s="20">
        <v>0.23300000000000001</v>
      </c>
    </row>
    <row r="50" spans="2:12" ht="17" customHeight="1" x14ac:dyDescent="0.35">
      <c r="B50" s="139"/>
      <c r="C50" s="148"/>
      <c r="D50" s="135" t="s">
        <v>21</v>
      </c>
      <c r="E50" s="136"/>
      <c r="F50" s="136"/>
      <c r="G50" s="137"/>
      <c r="H50" s="150" t="s">
        <v>21</v>
      </c>
      <c r="I50" s="151"/>
      <c r="J50" s="151"/>
      <c r="K50" s="151"/>
      <c r="L50" s="152"/>
    </row>
    <row r="51" spans="2:12" ht="17" customHeight="1" x14ac:dyDescent="0.35">
      <c r="B51" s="139"/>
      <c r="C51" s="148"/>
      <c r="D51" s="17">
        <v>0.80710000000000004</v>
      </c>
      <c r="E51" s="17">
        <v>0.40460000000000002</v>
      </c>
      <c r="F51" s="17">
        <v>0.80179999999999996</v>
      </c>
      <c r="G51" s="17">
        <v>0.27489999999999998</v>
      </c>
      <c r="H51" s="17">
        <v>0.80600000000000005</v>
      </c>
      <c r="I51" s="17">
        <v>0.41499999999999998</v>
      </c>
      <c r="J51" s="17">
        <v>0.83040000000000003</v>
      </c>
      <c r="K51" s="17">
        <v>0.28110000000000002</v>
      </c>
      <c r="L51" s="25">
        <v>0.58850000000000002</v>
      </c>
    </row>
    <row r="52" spans="2:12" ht="17" customHeight="1" x14ac:dyDescent="0.35">
      <c r="B52" s="139"/>
      <c r="C52" s="148"/>
      <c r="D52" s="135" t="s">
        <v>20</v>
      </c>
      <c r="E52" s="136"/>
      <c r="F52" s="136"/>
      <c r="G52" s="137"/>
      <c r="H52" s="150" t="s">
        <v>20</v>
      </c>
      <c r="I52" s="151"/>
      <c r="J52" s="151"/>
      <c r="K52" s="151"/>
      <c r="L52" s="152"/>
    </row>
    <row r="53" spans="2:12" ht="17" customHeight="1" x14ac:dyDescent="0.35">
      <c r="B53" s="139"/>
      <c r="C53" s="148"/>
      <c r="D53" s="12">
        <v>0.84030000000000005</v>
      </c>
      <c r="E53" s="12">
        <v>0.40379999999999999</v>
      </c>
      <c r="F53" s="12">
        <v>0.66249999999999998</v>
      </c>
      <c r="G53" s="12">
        <v>0.29370000000000002</v>
      </c>
      <c r="H53" s="12">
        <v>0.81599999999999995</v>
      </c>
      <c r="I53" s="12">
        <v>0.4098</v>
      </c>
      <c r="J53" s="12">
        <v>0.7732</v>
      </c>
      <c r="K53" s="12">
        <v>0.2828</v>
      </c>
      <c r="L53" s="10">
        <v>0.56679999999999997</v>
      </c>
    </row>
    <row r="54" spans="2:12" ht="17" customHeight="1" x14ac:dyDescent="0.35">
      <c r="B54" s="139"/>
      <c r="C54" s="148"/>
      <c r="D54" s="135" t="s">
        <v>22</v>
      </c>
      <c r="E54" s="136"/>
      <c r="F54" s="136"/>
      <c r="G54" s="137"/>
      <c r="H54" s="150" t="s">
        <v>22</v>
      </c>
      <c r="I54" s="151"/>
      <c r="J54" s="151"/>
      <c r="K54" s="151"/>
      <c r="L54" s="152"/>
    </row>
    <row r="55" spans="2:12" ht="17" customHeight="1" x14ac:dyDescent="0.35">
      <c r="B55" s="139"/>
      <c r="C55" s="148"/>
      <c r="D55" s="17" t="s">
        <v>29</v>
      </c>
      <c r="E55" s="17">
        <v>0.4451</v>
      </c>
      <c r="F55" s="17">
        <v>0.6089</v>
      </c>
      <c r="G55" s="17">
        <v>0.36549999999999999</v>
      </c>
      <c r="H55" s="23">
        <v>0.87470000000000003</v>
      </c>
      <c r="I55" s="23">
        <v>0.43490000000000001</v>
      </c>
      <c r="J55" s="23">
        <v>0.59460000000000002</v>
      </c>
      <c r="K55" s="23">
        <v>0.35780000000000001</v>
      </c>
      <c r="L55" s="24">
        <v>0.51339999999999997</v>
      </c>
    </row>
    <row r="56" spans="2:12" ht="17" customHeight="1" x14ac:dyDescent="0.35">
      <c r="B56" s="139"/>
      <c r="C56" s="148"/>
      <c r="D56" s="135" t="s">
        <v>24</v>
      </c>
      <c r="E56" s="136"/>
      <c r="F56" s="136"/>
      <c r="G56" s="137"/>
      <c r="H56" s="150" t="s">
        <v>24</v>
      </c>
      <c r="I56" s="151"/>
      <c r="J56" s="151"/>
      <c r="K56" s="151"/>
      <c r="L56" s="152"/>
    </row>
    <row r="57" spans="2:12" ht="17" customHeight="1" x14ac:dyDescent="0.35">
      <c r="B57" s="139"/>
      <c r="C57" s="148"/>
      <c r="D57" s="12">
        <v>0.82589999999999997</v>
      </c>
      <c r="E57" s="12">
        <v>0.39500000000000002</v>
      </c>
      <c r="F57" s="12">
        <v>0.70540000000000003</v>
      </c>
      <c r="G57" s="12">
        <v>0.2797</v>
      </c>
      <c r="H57" s="12">
        <v>0.81599999999999995</v>
      </c>
      <c r="I57" s="12">
        <v>0.40849999999999997</v>
      </c>
      <c r="J57" s="12">
        <v>0.7732</v>
      </c>
      <c r="K57" s="12">
        <v>0.28120000000000001</v>
      </c>
      <c r="L57" s="10">
        <v>0.56630000000000003</v>
      </c>
    </row>
    <row r="58" spans="2:12" ht="17" customHeight="1" x14ac:dyDescent="0.35">
      <c r="B58" s="139"/>
      <c r="C58" s="148"/>
      <c r="D58" s="135" t="s">
        <v>25</v>
      </c>
      <c r="E58" s="136"/>
      <c r="F58" s="136"/>
      <c r="G58" s="137"/>
      <c r="H58" s="150" t="s">
        <v>25</v>
      </c>
      <c r="I58" s="151"/>
      <c r="J58" s="151"/>
      <c r="K58" s="151"/>
      <c r="L58" s="152"/>
    </row>
    <row r="59" spans="2:12" ht="17" customHeight="1" x14ac:dyDescent="0.35">
      <c r="B59" s="139"/>
      <c r="C59" s="148"/>
      <c r="D59" s="17">
        <v>0.80269999999999997</v>
      </c>
      <c r="E59" s="17">
        <v>0.40029999999999999</v>
      </c>
      <c r="F59" s="17">
        <v>0.80179999999999996</v>
      </c>
      <c r="G59" s="17">
        <v>0.26950000000000002</v>
      </c>
      <c r="H59" s="23">
        <v>0.80049999999999999</v>
      </c>
      <c r="I59" s="23">
        <v>0.39839999999999998</v>
      </c>
      <c r="J59" s="23">
        <v>0.80179999999999996</v>
      </c>
      <c r="K59" s="23">
        <v>0.26800000000000002</v>
      </c>
      <c r="L59" s="24">
        <v>0.5675</v>
      </c>
    </row>
    <row r="60" spans="2:12" ht="17" customHeight="1" x14ac:dyDescent="0.35">
      <c r="B60" s="139"/>
      <c r="C60" s="148"/>
      <c r="D60" s="135" t="s">
        <v>26</v>
      </c>
      <c r="E60" s="136"/>
      <c r="F60" s="136"/>
      <c r="G60" s="137"/>
      <c r="H60" s="150" t="s">
        <v>26</v>
      </c>
      <c r="I60" s="151"/>
      <c r="J60" s="151"/>
      <c r="K60" s="151"/>
      <c r="L60" s="152"/>
    </row>
    <row r="61" spans="2:12" ht="17" customHeight="1" thickBot="1" x14ac:dyDescent="0.4">
      <c r="B61" s="139"/>
      <c r="C61" s="148"/>
      <c r="D61" s="12">
        <v>0.79820000000000002</v>
      </c>
      <c r="E61" s="12">
        <v>0.37080000000000002</v>
      </c>
      <c r="F61" s="12">
        <v>0.73040000000000005</v>
      </c>
      <c r="G61" s="12">
        <v>0.2505</v>
      </c>
      <c r="H61" s="12">
        <v>0.80600000000000005</v>
      </c>
      <c r="I61" s="12">
        <v>0.37830000000000003</v>
      </c>
      <c r="J61" s="12">
        <v>0.73040000000000005</v>
      </c>
      <c r="K61" s="12">
        <v>0.25840000000000002</v>
      </c>
      <c r="L61" s="12">
        <v>0.5292</v>
      </c>
    </row>
    <row r="62" spans="2:12" ht="17" customHeight="1" thickTop="1" x14ac:dyDescent="0.35">
      <c r="B62" s="139"/>
      <c r="C62" s="147" t="s">
        <v>7</v>
      </c>
      <c r="D62" s="144" t="s">
        <v>18</v>
      </c>
      <c r="E62" s="145"/>
      <c r="F62" s="145"/>
      <c r="G62" s="146"/>
      <c r="H62" s="157" t="s">
        <v>18</v>
      </c>
      <c r="I62" s="158"/>
      <c r="J62" s="158"/>
      <c r="K62" s="158"/>
      <c r="L62" s="159"/>
    </row>
    <row r="63" spans="2:12" ht="17" customHeight="1" x14ac:dyDescent="0.35">
      <c r="B63" s="139"/>
      <c r="C63" s="148"/>
      <c r="D63" s="5">
        <v>0.89690000000000003</v>
      </c>
      <c r="E63" s="5">
        <v>0.1588</v>
      </c>
      <c r="F63" s="5">
        <v>0.13569999999999999</v>
      </c>
      <c r="G63" s="5">
        <v>0.2069</v>
      </c>
      <c r="H63" s="9">
        <v>0.90239999999999998</v>
      </c>
      <c r="I63" s="10">
        <v>0.26190000000000002</v>
      </c>
      <c r="J63" s="10">
        <v>0.2429</v>
      </c>
      <c r="K63" s="10">
        <v>0.29160000000000003</v>
      </c>
      <c r="L63" s="21">
        <v>0.2495</v>
      </c>
    </row>
    <row r="64" spans="2:12" ht="17" customHeight="1" x14ac:dyDescent="0.35">
      <c r="B64" s="139"/>
      <c r="C64" s="148"/>
      <c r="D64" s="135" t="s">
        <v>21</v>
      </c>
      <c r="E64" s="136"/>
      <c r="F64" s="136"/>
      <c r="G64" s="137"/>
      <c r="H64" s="150" t="s">
        <v>21</v>
      </c>
      <c r="I64" s="151"/>
      <c r="J64" s="151"/>
      <c r="K64" s="151"/>
      <c r="L64" s="152"/>
    </row>
    <row r="65" spans="2:12" ht="17" customHeight="1" x14ac:dyDescent="0.35">
      <c r="B65" s="139"/>
      <c r="C65" s="148"/>
      <c r="D65" s="12">
        <v>0.82809999999999995</v>
      </c>
      <c r="E65" s="12">
        <v>0.40510000000000002</v>
      </c>
      <c r="F65" s="12">
        <v>0.73209999999999997</v>
      </c>
      <c r="G65" s="12">
        <v>0.28699999999999998</v>
      </c>
      <c r="H65" s="12">
        <v>0.81040000000000001</v>
      </c>
      <c r="I65" s="12">
        <v>0.41339999999999999</v>
      </c>
      <c r="J65" s="12">
        <v>0.81610000000000005</v>
      </c>
      <c r="K65" s="12">
        <v>0.2802</v>
      </c>
      <c r="L65" s="10">
        <v>0.5837</v>
      </c>
    </row>
    <row r="66" spans="2:12" ht="17" customHeight="1" x14ac:dyDescent="0.35">
      <c r="B66" s="139"/>
      <c r="C66" s="148"/>
      <c r="D66" s="135" t="s">
        <v>20</v>
      </c>
      <c r="E66" s="136"/>
      <c r="F66" s="136"/>
      <c r="G66" s="137"/>
      <c r="H66" s="150" t="s">
        <v>20</v>
      </c>
      <c r="I66" s="151"/>
      <c r="J66" s="151"/>
      <c r="K66" s="151"/>
      <c r="L66" s="152"/>
    </row>
    <row r="67" spans="2:12" ht="17" customHeight="1" x14ac:dyDescent="0.35">
      <c r="B67" s="139"/>
      <c r="C67" s="148"/>
      <c r="D67" s="12">
        <v>0.82030000000000003</v>
      </c>
      <c r="E67" s="12">
        <v>0.37419999999999998</v>
      </c>
      <c r="F67" s="12">
        <v>0.66790000000000005</v>
      </c>
      <c r="G67" s="12">
        <v>0.27529999999999999</v>
      </c>
      <c r="H67" s="12">
        <v>0.80259999999999998</v>
      </c>
      <c r="I67" s="12">
        <v>0.39900000000000002</v>
      </c>
      <c r="J67" s="12">
        <v>0.81610000000000005</v>
      </c>
      <c r="K67" s="12">
        <v>0.26719999999999999</v>
      </c>
      <c r="L67" s="10">
        <v>0.57210000000000005</v>
      </c>
    </row>
    <row r="68" spans="2:12" ht="17" customHeight="1" x14ac:dyDescent="0.35">
      <c r="B68" s="139"/>
      <c r="C68" s="148"/>
      <c r="D68" s="135" t="s">
        <v>22</v>
      </c>
      <c r="E68" s="136"/>
      <c r="F68" s="136"/>
      <c r="G68" s="137"/>
      <c r="H68" s="150" t="s">
        <v>22</v>
      </c>
      <c r="I68" s="151"/>
      <c r="J68" s="151"/>
      <c r="K68" s="151"/>
      <c r="L68" s="152"/>
    </row>
    <row r="69" spans="2:12" ht="17" customHeight="1" x14ac:dyDescent="0.35">
      <c r="B69" s="139"/>
      <c r="C69" s="148"/>
      <c r="D69" s="12">
        <v>0.87590000000000001</v>
      </c>
      <c r="E69" s="12">
        <v>0.40679999999999999</v>
      </c>
      <c r="F69" s="12">
        <v>0.5393</v>
      </c>
      <c r="G69" s="12">
        <v>0.35610000000000003</v>
      </c>
      <c r="H69" s="12">
        <v>0.87360000000000004</v>
      </c>
      <c r="I69" s="12">
        <v>0.3997</v>
      </c>
      <c r="J69" s="12">
        <v>0.5393</v>
      </c>
      <c r="K69" s="12">
        <v>0.33900000000000002</v>
      </c>
      <c r="L69" s="10">
        <v>0.46739999999999998</v>
      </c>
    </row>
    <row r="70" spans="2:12" ht="17" customHeight="1" x14ac:dyDescent="0.35">
      <c r="B70" s="139"/>
      <c r="C70" s="148"/>
      <c r="D70" s="135" t="s">
        <v>24</v>
      </c>
      <c r="E70" s="136"/>
      <c r="F70" s="136"/>
      <c r="G70" s="137"/>
      <c r="H70" s="150" t="s">
        <v>24</v>
      </c>
      <c r="I70" s="151"/>
      <c r="J70" s="151"/>
      <c r="K70" s="151"/>
      <c r="L70" s="152"/>
    </row>
    <row r="71" spans="2:12" ht="17" customHeight="1" x14ac:dyDescent="0.35">
      <c r="B71" s="139"/>
      <c r="C71" s="148"/>
      <c r="D71" s="12">
        <v>0.81479999999999997</v>
      </c>
      <c r="E71" s="12">
        <v>0.39610000000000001</v>
      </c>
      <c r="F71" s="12">
        <v>0.75890000000000002</v>
      </c>
      <c r="G71" s="12">
        <v>0.27160000000000001</v>
      </c>
      <c r="H71" s="12">
        <v>0.8004</v>
      </c>
      <c r="I71" s="12">
        <v>0.39040000000000002</v>
      </c>
      <c r="J71" s="12">
        <v>0.78749999999999998</v>
      </c>
      <c r="K71" s="12">
        <v>0.26250000000000001</v>
      </c>
      <c r="L71" s="10">
        <v>0.55630000000000002</v>
      </c>
    </row>
    <row r="72" spans="2:12" ht="17" customHeight="1" x14ac:dyDescent="0.35">
      <c r="B72" s="139"/>
      <c r="C72" s="148"/>
      <c r="D72" s="135" t="s">
        <v>25</v>
      </c>
      <c r="E72" s="136"/>
      <c r="F72" s="136"/>
      <c r="G72" s="137"/>
      <c r="H72" s="150" t="s">
        <v>25</v>
      </c>
      <c r="I72" s="151"/>
      <c r="J72" s="151"/>
      <c r="K72" s="151"/>
      <c r="L72" s="152"/>
    </row>
    <row r="73" spans="2:12" ht="17" customHeight="1" x14ac:dyDescent="0.35">
      <c r="B73" s="139"/>
      <c r="C73" s="148"/>
      <c r="D73" s="12">
        <v>0.81820000000000004</v>
      </c>
      <c r="E73" s="12">
        <v>0.36509999999999998</v>
      </c>
      <c r="F73" s="12">
        <v>0.65890000000000004</v>
      </c>
      <c r="G73" s="12">
        <v>0.26100000000000001</v>
      </c>
      <c r="H73" s="12">
        <v>0.8004</v>
      </c>
      <c r="I73" s="12">
        <v>0.38269999999999998</v>
      </c>
      <c r="J73" s="12">
        <v>0.7732</v>
      </c>
      <c r="K73" s="12">
        <v>0.25650000000000001</v>
      </c>
      <c r="L73" s="10">
        <v>0.54669999999999996</v>
      </c>
    </row>
    <row r="74" spans="2:12" ht="17" customHeight="1" x14ac:dyDescent="0.35">
      <c r="B74" s="139"/>
      <c r="C74" s="148"/>
      <c r="D74" s="135" t="s">
        <v>28</v>
      </c>
      <c r="E74" s="136"/>
      <c r="F74" s="136"/>
      <c r="G74" s="137"/>
      <c r="H74" s="150" t="s">
        <v>28</v>
      </c>
      <c r="I74" s="151"/>
      <c r="J74" s="151"/>
      <c r="K74" s="151"/>
      <c r="L74" s="152"/>
    </row>
    <row r="75" spans="2:12" ht="17" customHeight="1" thickBot="1" x14ac:dyDescent="0.4">
      <c r="B75" s="139"/>
      <c r="C75" s="149"/>
      <c r="D75" s="12">
        <v>0.81040000000000001</v>
      </c>
      <c r="E75" s="12">
        <v>0.39429999999999998</v>
      </c>
      <c r="F75" s="12">
        <v>0.76070000000000004</v>
      </c>
      <c r="G75" s="12">
        <v>0.26800000000000002</v>
      </c>
      <c r="H75" s="12">
        <v>0.79159999999999997</v>
      </c>
      <c r="I75" s="12">
        <v>0.37809999999999999</v>
      </c>
      <c r="J75" s="12">
        <v>0.7732</v>
      </c>
      <c r="K75" s="12">
        <v>0.25280000000000002</v>
      </c>
      <c r="L75" s="12">
        <v>0.5423</v>
      </c>
    </row>
    <row r="76" spans="2:12" ht="17" customHeight="1" thickTop="1" x14ac:dyDescent="0.35">
      <c r="B76" s="139"/>
      <c r="C76" s="141" t="s">
        <v>6</v>
      </c>
      <c r="D76" s="144" t="s">
        <v>18</v>
      </c>
      <c r="E76" s="145"/>
      <c r="F76" s="145"/>
      <c r="G76" s="146"/>
      <c r="H76" s="157" t="s">
        <v>18</v>
      </c>
      <c r="I76" s="158"/>
      <c r="J76" s="158"/>
      <c r="K76" s="158"/>
      <c r="L76" s="159"/>
    </row>
    <row r="77" spans="2:12" ht="17" customHeight="1" x14ac:dyDescent="0.35">
      <c r="B77" s="139"/>
      <c r="C77" s="142"/>
      <c r="D77" s="9">
        <v>0.89139999999999997</v>
      </c>
      <c r="E77" s="10">
        <v>0.193</v>
      </c>
      <c r="F77" s="10">
        <v>0.16789999999999999</v>
      </c>
      <c r="G77" s="10">
        <v>0.23499999999999999</v>
      </c>
      <c r="H77" s="9">
        <v>0.89139999999999997</v>
      </c>
      <c r="I77" s="10">
        <v>0.193</v>
      </c>
      <c r="J77" s="10">
        <v>0.16789999999999999</v>
      </c>
      <c r="K77" s="10">
        <v>0.23499999999999999</v>
      </c>
      <c r="L77" s="10">
        <v>0.18210000000000001</v>
      </c>
    </row>
    <row r="78" spans="2:12" ht="17" customHeight="1" x14ac:dyDescent="0.35">
      <c r="B78" s="139"/>
      <c r="C78" s="142"/>
      <c r="D78" s="135" t="s">
        <v>21</v>
      </c>
      <c r="E78" s="136"/>
      <c r="F78" s="136"/>
      <c r="G78" s="137"/>
      <c r="H78" s="160" t="s">
        <v>21</v>
      </c>
      <c r="I78" s="161"/>
      <c r="J78" s="161"/>
      <c r="K78" s="161"/>
      <c r="L78" s="162"/>
    </row>
    <row r="79" spans="2:12" ht="17" customHeight="1" x14ac:dyDescent="0.35">
      <c r="B79" s="139"/>
      <c r="C79" s="142"/>
      <c r="D79" s="12">
        <v>0.77590000000000003</v>
      </c>
      <c r="E79" s="12">
        <v>0.32979999999999998</v>
      </c>
      <c r="F79" s="12">
        <v>0.66249999999999998</v>
      </c>
      <c r="G79" s="12">
        <v>0.2213</v>
      </c>
      <c r="H79" s="12">
        <v>0.77590000000000003</v>
      </c>
      <c r="I79" s="12">
        <v>0.32979999999999998</v>
      </c>
      <c r="J79" s="12">
        <v>0.66249999999999998</v>
      </c>
      <c r="K79" s="12">
        <v>0.2213</v>
      </c>
      <c r="L79" s="10">
        <v>0.4698</v>
      </c>
    </row>
    <row r="80" spans="2:12" ht="17" customHeight="1" x14ac:dyDescent="0.35">
      <c r="B80" s="139"/>
      <c r="C80" s="142"/>
      <c r="D80" s="135" t="s">
        <v>20</v>
      </c>
      <c r="E80" s="136"/>
      <c r="F80" s="136"/>
      <c r="G80" s="137"/>
      <c r="H80" s="150" t="s">
        <v>20</v>
      </c>
      <c r="I80" s="151"/>
      <c r="J80" s="151"/>
      <c r="K80" s="151"/>
      <c r="L80" s="152"/>
    </row>
    <row r="81" spans="2:12" ht="17" customHeight="1" x14ac:dyDescent="0.35">
      <c r="B81" s="139"/>
      <c r="C81" s="142"/>
      <c r="D81" s="12">
        <v>0.77590000000000003</v>
      </c>
      <c r="E81" s="12">
        <v>0.32479999999999998</v>
      </c>
      <c r="F81" s="12">
        <v>0.66069999999999995</v>
      </c>
      <c r="G81" s="12">
        <v>0.2177</v>
      </c>
      <c r="H81" s="12">
        <v>0.77590000000000003</v>
      </c>
      <c r="I81" s="12">
        <v>0.32479999999999998</v>
      </c>
      <c r="J81" s="12">
        <v>0.66069999999999995</v>
      </c>
      <c r="K81" s="12">
        <v>0.2177</v>
      </c>
      <c r="L81" s="10">
        <v>0.46479999999999999</v>
      </c>
    </row>
    <row r="82" spans="2:12" ht="14.5" customHeight="1" x14ac:dyDescent="0.35">
      <c r="B82" s="139"/>
      <c r="C82" s="142"/>
      <c r="D82" s="135" t="s">
        <v>22</v>
      </c>
      <c r="E82" s="136"/>
      <c r="F82" s="136"/>
      <c r="G82" s="137"/>
      <c r="H82" s="150" t="s">
        <v>22</v>
      </c>
      <c r="I82" s="151"/>
      <c r="J82" s="151"/>
      <c r="K82" s="151"/>
      <c r="L82" s="152"/>
    </row>
    <row r="83" spans="2:12" ht="14.5" customHeight="1" x14ac:dyDescent="0.35">
      <c r="B83" s="139"/>
      <c r="C83" s="142"/>
      <c r="D83" s="12">
        <v>0.86809999999999998</v>
      </c>
      <c r="E83" s="12">
        <v>0.2339</v>
      </c>
      <c r="F83" s="12">
        <v>0.2661</v>
      </c>
      <c r="G83" s="12">
        <v>0.24149999999999999</v>
      </c>
      <c r="H83" s="12">
        <v>0.87139999999999995</v>
      </c>
      <c r="I83" s="12">
        <v>0.26850000000000002</v>
      </c>
      <c r="J83" s="12">
        <v>0.30890000000000001</v>
      </c>
      <c r="K83" s="12">
        <v>0.26929999999999998</v>
      </c>
      <c r="L83" s="10">
        <v>0.28820000000000001</v>
      </c>
    </row>
    <row r="84" spans="2:12" x14ac:dyDescent="0.35">
      <c r="B84" s="139"/>
      <c r="C84" s="142"/>
      <c r="D84" s="135" t="s">
        <v>24</v>
      </c>
      <c r="E84" s="136"/>
      <c r="F84" s="136"/>
      <c r="G84" s="137"/>
      <c r="H84" s="150" t="s">
        <v>24</v>
      </c>
      <c r="I84" s="151"/>
      <c r="J84" s="151"/>
      <c r="K84" s="151"/>
      <c r="L84" s="152"/>
    </row>
    <row r="85" spans="2:12" ht="14.5" customHeight="1" x14ac:dyDescent="0.35">
      <c r="B85" s="139"/>
      <c r="C85" s="142"/>
      <c r="D85" s="12">
        <v>0.78039999999999998</v>
      </c>
      <c r="E85" s="12">
        <v>0.31590000000000001</v>
      </c>
      <c r="F85" s="12">
        <v>0.625</v>
      </c>
      <c r="G85" s="12">
        <v>0.2135</v>
      </c>
      <c r="H85" s="12">
        <v>0.77149999999999996</v>
      </c>
      <c r="I85" s="12">
        <v>0.3085</v>
      </c>
      <c r="J85" s="12">
        <v>0.625</v>
      </c>
      <c r="K85" s="12">
        <v>0.2074</v>
      </c>
      <c r="L85" s="10">
        <v>0.44</v>
      </c>
    </row>
    <row r="86" spans="2:12" x14ac:dyDescent="0.35">
      <c r="B86" s="139"/>
      <c r="C86" s="142"/>
      <c r="D86" s="135" t="s">
        <v>25</v>
      </c>
      <c r="E86" s="136"/>
      <c r="F86" s="136"/>
      <c r="G86" s="137"/>
      <c r="H86" s="150" t="s">
        <v>25</v>
      </c>
      <c r="I86" s="151"/>
      <c r="J86" s="151"/>
      <c r="K86" s="151"/>
      <c r="L86" s="152"/>
    </row>
    <row r="87" spans="2:12" ht="14.5" customHeight="1" x14ac:dyDescent="0.35">
      <c r="B87" s="139"/>
      <c r="C87" s="142"/>
      <c r="D87" s="12">
        <v>0.74380000000000002</v>
      </c>
      <c r="E87" s="12">
        <v>0.31609999999999999</v>
      </c>
      <c r="F87" s="12">
        <v>0.73570000000000002</v>
      </c>
      <c r="G87" s="12">
        <v>0.20269999999999999</v>
      </c>
      <c r="H87" s="12">
        <v>0.74380000000000002</v>
      </c>
      <c r="I87" s="12">
        <v>0.31609999999999999</v>
      </c>
      <c r="J87" s="12">
        <v>0.73570000000000002</v>
      </c>
      <c r="K87" s="12">
        <v>0.20269999999999999</v>
      </c>
      <c r="L87" s="10">
        <v>0.47820000000000001</v>
      </c>
    </row>
    <row r="88" spans="2:12" x14ac:dyDescent="0.35">
      <c r="B88" s="139"/>
      <c r="C88" s="142"/>
      <c r="D88" s="135" t="s">
        <v>26</v>
      </c>
      <c r="E88" s="136"/>
      <c r="F88" s="136"/>
      <c r="G88" s="137"/>
      <c r="H88" s="150" t="s">
        <v>26</v>
      </c>
      <c r="I88" s="151"/>
      <c r="J88" s="151"/>
      <c r="K88" s="151"/>
      <c r="L88" s="152"/>
    </row>
    <row r="89" spans="2:12" ht="15" thickBot="1" x14ac:dyDescent="0.4">
      <c r="B89" s="140"/>
      <c r="C89" s="143"/>
      <c r="D89" s="14">
        <v>0.74270000000000003</v>
      </c>
      <c r="E89" s="14">
        <v>0.30690000000000001</v>
      </c>
      <c r="F89" s="14">
        <v>0.71789999999999998</v>
      </c>
      <c r="G89" s="14">
        <v>0.19769999999999999</v>
      </c>
      <c r="H89" s="14">
        <v>0.73709999999999998</v>
      </c>
      <c r="I89" s="14">
        <v>0.31769999999999998</v>
      </c>
      <c r="J89" s="14">
        <v>0.74819999999999998</v>
      </c>
      <c r="K89" s="14">
        <v>0.20300000000000001</v>
      </c>
      <c r="L89" s="14">
        <v>0.4829</v>
      </c>
    </row>
    <row r="90" spans="2:12" ht="15" thickTop="1" x14ac:dyDescent="0.35"/>
    <row r="212" spans="3:3" x14ac:dyDescent="0.35">
      <c r="C212" s="7"/>
    </row>
    <row r="213" spans="3:3" x14ac:dyDescent="0.35">
      <c r="C213" s="2"/>
    </row>
    <row r="214" spans="3:3" x14ac:dyDescent="0.35">
      <c r="C214" s="2"/>
    </row>
  </sheetData>
  <mergeCells count="94">
    <mergeCell ref="H84:L84"/>
    <mergeCell ref="H86:L86"/>
    <mergeCell ref="H88:L88"/>
    <mergeCell ref="H72:L72"/>
    <mergeCell ref="H68:L68"/>
    <mergeCell ref="H3:L3"/>
    <mergeCell ref="H6:L6"/>
    <mergeCell ref="H20:L20"/>
    <mergeCell ref="H34:L34"/>
    <mergeCell ref="H48:L48"/>
    <mergeCell ref="H42:L42"/>
    <mergeCell ref="H44:L44"/>
    <mergeCell ref="H46:L46"/>
    <mergeCell ref="H22:L22"/>
    <mergeCell ref="H24:L24"/>
    <mergeCell ref="H26:L26"/>
    <mergeCell ref="H28:L28"/>
    <mergeCell ref="H30:L30"/>
    <mergeCell ref="H12:L12"/>
    <mergeCell ref="H14:L14"/>
    <mergeCell ref="H16:L16"/>
    <mergeCell ref="H62:L62"/>
    <mergeCell ref="H76:L76"/>
    <mergeCell ref="H78:L78"/>
    <mergeCell ref="H82:L82"/>
    <mergeCell ref="H80:L80"/>
    <mergeCell ref="H74:L74"/>
    <mergeCell ref="H70:L70"/>
    <mergeCell ref="H64:L64"/>
    <mergeCell ref="H66:L66"/>
    <mergeCell ref="H60:L60"/>
    <mergeCell ref="H58:L58"/>
    <mergeCell ref="H56:L56"/>
    <mergeCell ref="H54:L54"/>
    <mergeCell ref="H52:L52"/>
    <mergeCell ref="H50:L50"/>
    <mergeCell ref="H32:L32"/>
    <mergeCell ref="H36:L36"/>
    <mergeCell ref="H38:L38"/>
    <mergeCell ref="H40:L40"/>
    <mergeCell ref="H18:L18"/>
    <mergeCell ref="D2:L2"/>
    <mergeCell ref="H8:L8"/>
    <mergeCell ref="H10:L10"/>
    <mergeCell ref="C20:C33"/>
    <mergeCell ref="D24:G24"/>
    <mergeCell ref="D26:G26"/>
    <mergeCell ref="D28:G28"/>
    <mergeCell ref="D32:G32"/>
    <mergeCell ref="D12:G12"/>
    <mergeCell ref="D14:G14"/>
    <mergeCell ref="D20:G20"/>
    <mergeCell ref="D3:G3"/>
    <mergeCell ref="C6:C19"/>
    <mergeCell ref="D16:G16"/>
    <mergeCell ref="D10:G10"/>
    <mergeCell ref="D64:G64"/>
    <mergeCell ref="D78:G78"/>
    <mergeCell ref="D40:G40"/>
    <mergeCell ref="D72:G72"/>
    <mergeCell ref="D22:G22"/>
    <mergeCell ref="D76:G76"/>
    <mergeCell ref="D8:G8"/>
    <mergeCell ref="D6:G6"/>
    <mergeCell ref="C62:C75"/>
    <mergeCell ref="D62:G62"/>
    <mergeCell ref="C34:C47"/>
    <mergeCell ref="D42:G42"/>
    <mergeCell ref="D38:G38"/>
    <mergeCell ref="D36:G36"/>
    <mergeCell ref="D44:G44"/>
    <mergeCell ref="D34:G34"/>
    <mergeCell ref="C48:C61"/>
    <mergeCell ref="D48:G48"/>
    <mergeCell ref="D50:G50"/>
    <mergeCell ref="D52:G52"/>
    <mergeCell ref="D54:G54"/>
    <mergeCell ref="D56:G56"/>
    <mergeCell ref="D84:G84"/>
    <mergeCell ref="D86:G86"/>
    <mergeCell ref="B5:B89"/>
    <mergeCell ref="C76:C89"/>
    <mergeCell ref="D18:G18"/>
    <mergeCell ref="D30:G30"/>
    <mergeCell ref="D46:G46"/>
    <mergeCell ref="D60:G60"/>
    <mergeCell ref="D74:G74"/>
    <mergeCell ref="D88:G88"/>
    <mergeCell ref="D58:G58"/>
    <mergeCell ref="D66:G66"/>
    <mergeCell ref="D68:G68"/>
    <mergeCell ref="D70:G70"/>
    <mergeCell ref="D82:G82"/>
    <mergeCell ref="D80:G80"/>
  </mergeCells>
  <phoneticPr fontId="1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2637B-5C3E-4786-91CE-F8500BD505C2}">
  <dimension ref="A1:AE214"/>
  <sheetViews>
    <sheetView zoomScale="80" zoomScaleNormal="80" workbookViewId="0">
      <selection activeCell="H61" sqref="H61"/>
    </sheetView>
  </sheetViews>
  <sheetFormatPr baseColWidth="10" defaultRowHeight="14.5" x14ac:dyDescent="0.35"/>
  <cols>
    <col min="1" max="1" width="23.6328125" bestFit="1" customWidth="1"/>
    <col min="2" max="2" width="21.36328125" customWidth="1"/>
    <col min="3" max="3" width="26.453125" bestFit="1" customWidth="1"/>
    <col min="4" max="8" width="14.6328125" customWidth="1"/>
    <col min="9" max="9" width="39.6328125" bestFit="1" customWidth="1"/>
    <col min="10" max="12" width="14.6328125" customWidth="1"/>
    <col min="14" max="14" width="39.6328125" customWidth="1"/>
  </cols>
  <sheetData>
    <row r="1" spans="1:10" ht="25" customHeight="1" x14ac:dyDescent="0.35">
      <c r="A1" s="4" t="s">
        <v>9</v>
      </c>
      <c r="B1" s="1">
        <v>639</v>
      </c>
    </row>
    <row r="2" spans="1:10" ht="23.5" x14ac:dyDescent="0.35">
      <c r="A2" s="4" t="s">
        <v>10</v>
      </c>
      <c r="B2" s="1">
        <v>50</v>
      </c>
      <c r="D2" s="153" t="s">
        <v>8</v>
      </c>
      <c r="E2" s="153"/>
      <c r="F2" s="153"/>
      <c r="G2" s="153"/>
    </row>
    <row r="3" spans="1:10" ht="17" x14ac:dyDescent="0.35">
      <c r="A3" s="4" t="s">
        <v>11</v>
      </c>
      <c r="B3" s="1">
        <v>607</v>
      </c>
      <c r="C3" s="3">
        <f>B3/(B3+B4)</f>
        <v>0.9499217527386542</v>
      </c>
      <c r="D3" s="164" t="s">
        <v>23</v>
      </c>
      <c r="E3" s="164"/>
      <c r="F3" s="164"/>
      <c r="G3" s="164"/>
      <c r="I3" s="4" t="s">
        <v>31</v>
      </c>
      <c r="J3" s="1">
        <f>B3*0.8</f>
        <v>485.6</v>
      </c>
    </row>
    <row r="4" spans="1:10" ht="16" x14ac:dyDescent="0.35">
      <c r="A4" s="4" t="s">
        <v>12</v>
      </c>
      <c r="B4" s="6">
        <v>32</v>
      </c>
      <c r="C4" s="8">
        <f>B4/(B3+B4)</f>
        <v>5.0078247261345854E-2</v>
      </c>
      <c r="D4" s="11" t="s">
        <v>13</v>
      </c>
      <c r="E4" s="11" t="s">
        <v>16</v>
      </c>
      <c r="F4" s="11" t="s">
        <v>14</v>
      </c>
      <c r="G4" s="11" t="s">
        <v>15</v>
      </c>
      <c r="I4" s="4" t="s">
        <v>30</v>
      </c>
      <c r="J4" s="6">
        <f>B3*0.7</f>
        <v>424.9</v>
      </c>
    </row>
    <row r="5" spans="1:10" ht="17" customHeight="1" thickBot="1" x14ac:dyDescent="0.45">
      <c r="B5" s="138" t="s">
        <v>0</v>
      </c>
      <c r="C5" s="15" t="s">
        <v>1</v>
      </c>
      <c r="D5" s="22">
        <v>0.94989999999999997</v>
      </c>
      <c r="E5" s="12">
        <v>0</v>
      </c>
      <c r="F5" s="12">
        <v>0</v>
      </c>
      <c r="G5" s="18">
        <v>0</v>
      </c>
      <c r="I5" s="4" t="s">
        <v>32</v>
      </c>
      <c r="J5" s="16">
        <f>B3*0.5</f>
        <v>303.5</v>
      </c>
    </row>
    <row r="6" spans="1:10" ht="17" customHeight="1" thickTop="1" x14ac:dyDescent="0.35">
      <c r="B6" s="139"/>
      <c r="C6" s="147" t="s">
        <v>2</v>
      </c>
      <c r="D6" s="165" t="s">
        <v>18</v>
      </c>
      <c r="E6" s="165"/>
      <c r="F6" s="165"/>
      <c r="G6" s="165"/>
    </row>
    <row r="7" spans="1:10" ht="17" customHeight="1" x14ac:dyDescent="0.35">
      <c r="B7" s="139"/>
      <c r="C7" s="148"/>
      <c r="D7" s="5">
        <v>0.93269999999999997</v>
      </c>
      <c r="E7" s="5">
        <v>0.08</v>
      </c>
      <c r="F7" s="5">
        <v>6.6699999999999995E-2</v>
      </c>
      <c r="G7" s="5">
        <v>0.1</v>
      </c>
    </row>
    <row r="8" spans="1:10" ht="17" customHeight="1" x14ac:dyDescent="0.35">
      <c r="B8" s="139"/>
      <c r="C8" s="148"/>
      <c r="D8" s="163" t="s">
        <v>35</v>
      </c>
      <c r="E8" s="163"/>
      <c r="F8" s="163"/>
      <c r="G8" s="163"/>
    </row>
    <row r="9" spans="1:10" ht="17" customHeight="1" x14ac:dyDescent="0.35">
      <c r="B9" s="139"/>
      <c r="C9" s="148"/>
      <c r="D9" s="12">
        <v>0.80579999999999996</v>
      </c>
      <c r="E9" s="12">
        <v>0.27829999999999999</v>
      </c>
      <c r="F9" s="12">
        <v>0.69169999999999998</v>
      </c>
      <c r="G9" s="10">
        <v>0.17899999999999999</v>
      </c>
    </row>
    <row r="10" spans="1:10" ht="17" customHeight="1" x14ac:dyDescent="0.35">
      <c r="B10" s="139"/>
      <c r="C10" s="148"/>
      <c r="D10" s="163" t="s">
        <v>36</v>
      </c>
      <c r="E10" s="163"/>
      <c r="F10" s="163"/>
      <c r="G10" s="163"/>
    </row>
    <row r="11" spans="1:10" ht="17" customHeight="1" x14ac:dyDescent="0.35">
      <c r="B11" s="139"/>
      <c r="C11" s="148"/>
      <c r="D11" s="12">
        <v>0.83399999999999996</v>
      </c>
      <c r="E11" s="12">
        <v>0.19700000000000001</v>
      </c>
      <c r="F11" s="12">
        <v>0.4</v>
      </c>
      <c r="G11" s="10">
        <v>0.1411</v>
      </c>
    </row>
    <row r="12" spans="1:10" ht="17" customHeight="1" x14ac:dyDescent="0.35">
      <c r="B12" s="139"/>
      <c r="C12" s="148"/>
      <c r="D12" s="163" t="s">
        <v>38</v>
      </c>
      <c r="E12" s="163"/>
      <c r="F12" s="163"/>
      <c r="G12" s="163"/>
    </row>
    <row r="13" spans="1:10" ht="17" customHeight="1" x14ac:dyDescent="0.35">
      <c r="B13" s="139"/>
      <c r="C13" s="148"/>
      <c r="D13" s="12">
        <v>0.84670000000000001</v>
      </c>
      <c r="E13" s="12">
        <v>0.1143</v>
      </c>
      <c r="F13" s="12">
        <v>0.20830000000000001</v>
      </c>
      <c r="G13" s="10">
        <v>8.2000000000000003E-2</v>
      </c>
    </row>
    <row r="14" spans="1:10" ht="17" customHeight="1" x14ac:dyDescent="0.35">
      <c r="B14" s="139"/>
      <c r="C14" s="148"/>
      <c r="D14" s="163" t="s">
        <v>37</v>
      </c>
      <c r="E14" s="163"/>
      <c r="F14" s="163"/>
      <c r="G14" s="163"/>
    </row>
    <row r="15" spans="1:10" ht="17" customHeight="1" x14ac:dyDescent="0.35">
      <c r="B15" s="139"/>
      <c r="C15" s="148"/>
      <c r="D15" s="12">
        <v>0.82150000000000001</v>
      </c>
      <c r="E15" s="12">
        <v>0.1827</v>
      </c>
      <c r="F15" s="12">
        <v>0.4</v>
      </c>
      <c r="G15" s="10">
        <v>0.1235</v>
      </c>
    </row>
    <row r="16" spans="1:10" ht="14.5" customHeight="1" x14ac:dyDescent="0.35">
      <c r="B16" s="139"/>
      <c r="C16" s="148"/>
      <c r="D16" s="163" t="s">
        <v>39</v>
      </c>
      <c r="E16" s="163"/>
      <c r="F16" s="163"/>
      <c r="G16" s="163"/>
    </row>
    <row r="17" spans="2:7" ht="14.5" customHeight="1" x14ac:dyDescent="0.35">
      <c r="B17" s="139"/>
      <c r="C17" s="148"/>
      <c r="D17" s="12">
        <v>0.77149999999999996</v>
      </c>
      <c r="E17" s="12">
        <v>0.20549999999999999</v>
      </c>
      <c r="F17" s="12">
        <v>0.55830000000000002</v>
      </c>
      <c r="G17" s="10">
        <v>0.1328</v>
      </c>
    </row>
    <row r="18" spans="2:7" x14ac:dyDescent="0.35">
      <c r="B18" s="139"/>
      <c r="C18" s="148"/>
      <c r="D18" s="163" t="s">
        <v>26</v>
      </c>
      <c r="E18" s="163"/>
      <c r="F18" s="163"/>
      <c r="G18" s="163"/>
    </row>
    <row r="19" spans="2:7" ht="17" customHeight="1" thickBot="1" x14ac:dyDescent="0.4">
      <c r="B19" s="139"/>
      <c r="C19" s="149"/>
      <c r="D19" s="12">
        <v>0.82450000000000001</v>
      </c>
      <c r="E19" s="12">
        <v>0.111</v>
      </c>
      <c r="F19" s="12">
        <v>0.23330000000000001</v>
      </c>
      <c r="G19" s="14">
        <v>7.4200000000000002E-2</v>
      </c>
    </row>
    <row r="20" spans="2:7" ht="17" customHeight="1" thickTop="1" x14ac:dyDescent="0.35">
      <c r="B20" s="139"/>
      <c r="C20" s="147" t="s">
        <v>3</v>
      </c>
      <c r="D20" s="165" t="s">
        <v>18</v>
      </c>
      <c r="E20" s="165"/>
      <c r="F20" s="165"/>
      <c r="G20" s="165"/>
    </row>
    <row r="21" spans="2:7" ht="17" customHeight="1" x14ac:dyDescent="0.35">
      <c r="B21" s="139"/>
      <c r="C21" s="148"/>
      <c r="D21" s="5">
        <v>0.95469999999999999</v>
      </c>
      <c r="E21" s="5">
        <v>0.37</v>
      </c>
      <c r="F21" s="5">
        <v>0.3</v>
      </c>
      <c r="G21" s="5">
        <v>0.55000000000000004</v>
      </c>
    </row>
    <row r="22" spans="2:7" ht="17" customHeight="1" x14ac:dyDescent="0.35">
      <c r="B22" s="139"/>
      <c r="C22" s="148"/>
      <c r="D22" s="163" t="s">
        <v>21</v>
      </c>
      <c r="E22" s="163"/>
      <c r="F22" s="163"/>
      <c r="G22" s="163"/>
    </row>
    <row r="23" spans="2:7" ht="17" customHeight="1" x14ac:dyDescent="0.35">
      <c r="B23" s="139"/>
      <c r="C23" s="148"/>
      <c r="D23" s="12">
        <v>0.86539999999999995</v>
      </c>
      <c r="E23" s="12">
        <v>0.31030000000000002</v>
      </c>
      <c r="F23" s="12">
        <v>0.60829999999999995</v>
      </c>
      <c r="G23" s="10">
        <v>0.2127</v>
      </c>
    </row>
    <row r="24" spans="2:7" ht="17" customHeight="1" x14ac:dyDescent="0.35">
      <c r="B24" s="139"/>
      <c r="C24" s="148"/>
      <c r="D24" s="163" t="s">
        <v>20</v>
      </c>
      <c r="E24" s="163"/>
      <c r="F24" s="163"/>
      <c r="G24" s="163"/>
    </row>
    <row r="25" spans="2:7" ht="17" customHeight="1" x14ac:dyDescent="0.35">
      <c r="B25" s="139"/>
      <c r="C25" s="148"/>
      <c r="D25" s="12">
        <v>0.86229999999999996</v>
      </c>
      <c r="E25" s="12">
        <v>0.26379999999999998</v>
      </c>
      <c r="F25" s="12">
        <v>0.51670000000000005</v>
      </c>
      <c r="G25" s="10">
        <v>0.1794</v>
      </c>
    </row>
    <row r="26" spans="2:7" ht="17" customHeight="1" x14ac:dyDescent="0.35">
      <c r="B26" s="139"/>
      <c r="C26" s="148"/>
      <c r="D26" s="163" t="s">
        <v>22</v>
      </c>
      <c r="E26" s="163"/>
      <c r="F26" s="163"/>
      <c r="G26" s="163"/>
    </row>
    <row r="27" spans="2:7" ht="17" customHeight="1" x14ac:dyDescent="0.35">
      <c r="B27" s="139"/>
      <c r="C27" s="148"/>
      <c r="D27" s="12">
        <v>0.90769999999999995</v>
      </c>
      <c r="E27" s="12">
        <v>0.3296</v>
      </c>
      <c r="F27" s="12">
        <v>0.45</v>
      </c>
      <c r="G27" s="10">
        <v>0.26550000000000001</v>
      </c>
    </row>
    <row r="28" spans="2:7" ht="17" customHeight="1" x14ac:dyDescent="0.35">
      <c r="B28" s="139"/>
      <c r="C28" s="148"/>
      <c r="D28" s="163" t="s">
        <v>24</v>
      </c>
      <c r="E28" s="163"/>
      <c r="F28" s="163"/>
      <c r="G28" s="163"/>
    </row>
    <row r="29" spans="2:7" ht="17" customHeight="1" x14ac:dyDescent="0.35">
      <c r="B29" s="139"/>
      <c r="C29" s="148"/>
      <c r="D29" s="12">
        <v>0.85289999999999999</v>
      </c>
      <c r="E29" s="12">
        <v>0.2676</v>
      </c>
      <c r="F29" s="12">
        <v>0.55000000000000004</v>
      </c>
      <c r="G29" s="10">
        <v>0.17929999999999999</v>
      </c>
    </row>
    <row r="30" spans="2:7" ht="17" customHeight="1" x14ac:dyDescent="0.35">
      <c r="B30" s="139"/>
      <c r="C30" s="148"/>
      <c r="D30" s="163" t="s">
        <v>25</v>
      </c>
      <c r="E30" s="163"/>
      <c r="F30" s="163"/>
      <c r="G30" s="163"/>
    </row>
    <row r="31" spans="2:7" ht="17" customHeight="1" x14ac:dyDescent="0.35">
      <c r="B31" s="139"/>
      <c r="C31" s="148"/>
      <c r="D31" s="12">
        <v>0.83560000000000001</v>
      </c>
      <c r="E31" s="12">
        <v>0.2772</v>
      </c>
      <c r="F31" s="12">
        <v>0.61670000000000003</v>
      </c>
      <c r="G31" s="10">
        <v>0.1797</v>
      </c>
    </row>
    <row r="32" spans="2:7" ht="17" customHeight="1" x14ac:dyDescent="0.35">
      <c r="B32" s="139"/>
      <c r="C32" s="148"/>
      <c r="D32" s="163" t="s">
        <v>27</v>
      </c>
      <c r="E32" s="163"/>
      <c r="F32" s="163"/>
      <c r="G32" s="163"/>
    </row>
    <row r="33" spans="2:7" ht="17" customHeight="1" thickBot="1" x14ac:dyDescent="0.4">
      <c r="B33" s="139"/>
      <c r="C33" s="149"/>
      <c r="D33" s="14">
        <v>0.84199999999999997</v>
      </c>
      <c r="E33" s="14">
        <v>0.26340000000000002</v>
      </c>
      <c r="F33" s="14">
        <v>0.58330000000000004</v>
      </c>
      <c r="G33" s="14">
        <v>0.26340000000000002</v>
      </c>
    </row>
    <row r="34" spans="2:7" ht="17" customHeight="1" thickTop="1" x14ac:dyDescent="0.35">
      <c r="B34" s="139"/>
      <c r="C34" s="147" t="s">
        <v>4</v>
      </c>
      <c r="D34" s="166" t="s">
        <v>18</v>
      </c>
      <c r="E34" s="166"/>
      <c r="F34" s="166"/>
      <c r="G34" s="166"/>
    </row>
    <row r="35" spans="2:7" ht="17" customHeight="1" x14ac:dyDescent="0.35">
      <c r="B35" s="139"/>
      <c r="C35" s="148"/>
      <c r="D35" s="5">
        <v>0.94830000000000003</v>
      </c>
      <c r="E35" s="5">
        <v>0</v>
      </c>
      <c r="F35" s="5">
        <v>0</v>
      </c>
      <c r="G35" s="5">
        <v>0</v>
      </c>
    </row>
    <row r="36" spans="2:7" ht="17" customHeight="1" x14ac:dyDescent="0.35">
      <c r="B36" s="139"/>
      <c r="C36" s="148"/>
      <c r="D36" s="163" t="s">
        <v>21</v>
      </c>
      <c r="E36" s="163"/>
      <c r="F36" s="163"/>
      <c r="G36" s="163"/>
    </row>
    <row r="37" spans="2:7" ht="17" customHeight="1" x14ac:dyDescent="0.35">
      <c r="B37" s="139"/>
      <c r="C37" s="148"/>
      <c r="D37" s="12">
        <v>0.86060000000000003</v>
      </c>
      <c r="E37" s="12">
        <v>0.24340000000000001</v>
      </c>
      <c r="F37" s="12">
        <v>0.44169999999999998</v>
      </c>
      <c r="G37" s="10">
        <v>0.19550000000000001</v>
      </c>
    </row>
    <row r="38" spans="2:7" ht="17" customHeight="1" x14ac:dyDescent="0.35">
      <c r="B38" s="139"/>
      <c r="C38" s="148"/>
      <c r="D38" s="163" t="s">
        <v>17</v>
      </c>
      <c r="E38" s="163"/>
      <c r="F38" s="163"/>
      <c r="G38" s="163"/>
    </row>
    <row r="39" spans="2:7" ht="17" customHeight="1" x14ac:dyDescent="0.35">
      <c r="B39" s="139"/>
      <c r="C39" s="148"/>
      <c r="D39" s="12">
        <v>0.87170000000000003</v>
      </c>
      <c r="E39" s="12">
        <v>0.20430000000000001</v>
      </c>
      <c r="F39" s="12">
        <v>0.3417</v>
      </c>
      <c r="G39" s="10">
        <v>0.1512</v>
      </c>
    </row>
    <row r="40" spans="2:7" ht="17" customHeight="1" x14ac:dyDescent="0.35">
      <c r="B40" s="139"/>
      <c r="C40" s="148"/>
      <c r="D40" s="163" t="s">
        <v>22</v>
      </c>
      <c r="E40" s="163"/>
      <c r="F40" s="163"/>
      <c r="G40" s="163"/>
    </row>
    <row r="41" spans="2:7" ht="17" customHeight="1" x14ac:dyDescent="0.35">
      <c r="B41" s="139"/>
      <c r="C41" s="148"/>
      <c r="D41" s="12">
        <v>0.90769999999999995</v>
      </c>
      <c r="E41" s="12">
        <v>0.17180000000000001</v>
      </c>
      <c r="F41" s="12">
        <v>0.2167</v>
      </c>
      <c r="G41" s="10">
        <v>0.14760000000000001</v>
      </c>
    </row>
    <row r="42" spans="2:7" ht="17" customHeight="1" x14ac:dyDescent="0.35">
      <c r="B42" s="139"/>
      <c r="C42" s="148"/>
      <c r="D42" s="163" t="s">
        <v>24</v>
      </c>
      <c r="E42" s="163"/>
      <c r="F42" s="163"/>
      <c r="G42" s="163"/>
    </row>
    <row r="43" spans="2:7" ht="17" customHeight="1" x14ac:dyDescent="0.35">
      <c r="B43" s="139"/>
      <c r="C43" s="148"/>
      <c r="D43" s="12">
        <v>0.87960000000000005</v>
      </c>
      <c r="E43" s="12">
        <v>0.2029</v>
      </c>
      <c r="F43" s="12">
        <v>0.3417</v>
      </c>
      <c r="G43" s="10">
        <v>0.16300000000000001</v>
      </c>
    </row>
    <row r="44" spans="2:7" ht="17" customHeight="1" x14ac:dyDescent="0.35">
      <c r="B44" s="139"/>
      <c r="C44" s="148"/>
      <c r="D44" s="163" t="s">
        <v>25</v>
      </c>
      <c r="E44" s="163"/>
      <c r="F44" s="163"/>
      <c r="G44" s="163"/>
    </row>
    <row r="45" spans="2:7" ht="17" customHeight="1" x14ac:dyDescent="0.35">
      <c r="B45" s="139"/>
      <c r="C45" s="148"/>
      <c r="D45" s="12">
        <v>0.77939999999999998</v>
      </c>
      <c r="E45" s="12">
        <v>0.2185</v>
      </c>
      <c r="F45" s="12">
        <v>0.61670000000000003</v>
      </c>
      <c r="G45" s="10">
        <v>0.13339999999999999</v>
      </c>
    </row>
    <row r="46" spans="2:7" ht="17" customHeight="1" x14ac:dyDescent="0.35">
      <c r="B46" s="139"/>
      <c r="C46" s="148"/>
      <c r="D46" s="163" t="s">
        <v>26</v>
      </c>
      <c r="E46" s="163"/>
      <c r="F46" s="163"/>
      <c r="G46" s="163"/>
    </row>
    <row r="47" spans="2:7" ht="17" customHeight="1" thickBot="1" x14ac:dyDescent="0.4">
      <c r="B47" s="139"/>
      <c r="C47" s="149"/>
      <c r="D47" s="14">
        <v>0.86060000000000003</v>
      </c>
      <c r="E47" s="14">
        <v>0.2414</v>
      </c>
      <c r="F47" s="14">
        <v>0.44169999999999998</v>
      </c>
      <c r="G47" s="14">
        <v>0.18709999999999999</v>
      </c>
    </row>
    <row r="48" spans="2:7" ht="17" customHeight="1" thickTop="1" x14ac:dyDescent="0.35">
      <c r="B48" s="139"/>
      <c r="C48" s="147" t="s">
        <v>5</v>
      </c>
      <c r="D48" s="166" t="s">
        <v>18</v>
      </c>
      <c r="E48" s="166"/>
      <c r="F48" s="166"/>
      <c r="G48" s="166"/>
    </row>
    <row r="49" spans="2:7" ht="17" customHeight="1" x14ac:dyDescent="0.35">
      <c r="B49" s="139"/>
      <c r="C49" s="148"/>
      <c r="D49" s="5">
        <v>0.93740000000000001</v>
      </c>
      <c r="E49" s="5">
        <v>0.31759999999999999</v>
      </c>
      <c r="F49" s="5">
        <v>0.3</v>
      </c>
      <c r="G49" s="5">
        <v>0.38329999999999997</v>
      </c>
    </row>
    <row r="50" spans="2:7" ht="17" customHeight="1" x14ac:dyDescent="0.35">
      <c r="B50" s="139"/>
      <c r="C50" s="148"/>
      <c r="D50" s="163" t="s">
        <v>21</v>
      </c>
      <c r="E50" s="163"/>
      <c r="F50" s="163"/>
      <c r="G50" s="163"/>
    </row>
    <row r="51" spans="2:7" ht="17" customHeight="1" x14ac:dyDescent="0.35">
      <c r="B51" s="139"/>
      <c r="C51" s="148"/>
      <c r="D51" s="12">
        <v>0.85450000000000004</v>
      </c>
      <c r="E51" s="12">
        <v>0.29239999999999999</v>
      </c>
      <c r="F51" s="12">
        <v>0.58330000000000004</v>
      </c>
      <c r="G51" s="10">
        <v>0.19989999999999999</v>
      </c>
    </row>
    <row r="52" spans="2:7" ht="17" customHeight="1" x14ac:dyDescent="0.35">
      <c r="B52" s="139"/>
      <c r="C52" s="148"/>
      <c r="D52" s="163" t="s">
        <v>43</v>
      </c>
      <c r="E52" s="163"/>
      <c r="F52" s="163"/>
      <c r="G52" s="163"/>
    </row>
    <row r="53" spans="2:7" ht="17" customHeight="1" x14ac:dyDescent="0.35">
      <c r="B53" s="139"/>
      <c r="C53" s="148"/>
      <c r="D53" s="12">
        <v>0.87490000000000001</v>
      </c>
      <c r="E53" s="12">
        <v>0.36270000000000002</v>
      </c>
      <c r="F53" s="12">
        <v>0.63329999999999997</v>
      </c>
      <c r="G53" s="10">
        <v>0.26300000000000001</v>
      </c>
    </row>
    <row r="54" spans="2:7" ht="17" customHeight="1" x14ac:dyDescent="0.35">
      <c r="B54" s="139"/>
      <c r="C54" s="148"/>
      <c r="D54" s="163" t="s">
        <v>22</v>
      </c>
      <c r="E54" s="163"/>
      <c r="F54" s="163"/>
      <c r="G54" s="163"/>
    </row>
    <row r="55" spans="2:7" ht="17" customHeight="1" x14ac:dyDescent="0.35">
      <c r="B55" s="139"/>
      <c r="C55" s="148"/>
      <c r="D55" s="12">
        <v>0.90290000000000004</v>
      </c>
      <c r="E55" s="12">
        <v>0.30690000000000001</v>
      </c>
      <c r="F55" s="12">
        <v>0.41670000000000001</v>
      </c>
      <c r="G55" s="10">
        <v>0.26019999999999999</v>
      </c>
    </row>
    <row r="56" spans="2:7" ht="17" customHeight="1" x14ac:dyDescent="0.35">
      <c r="B56" s="139"/>
      <c r="C56" s="148"/>
      <c r="D56" s="163" t="s">
        <v>24</v>
      </c>
      <c r="E56" s="163"/>
      <c r="F56" s="163"/>
      <c r="G56" s="163"/>
    </row>
    <row r="57" spans="2:7" ht="17" customHeight="1" x14ac:dyDescent="0.35">
      <c r="B57" s="139"/>
      <c r="C57" s="148"/>
      <c r="D57" s="12">
        <v>0.85129999999999995</v>
      </c>
      <c r="E57" s="12">
        <v>0.24399999999999999</v>
      </c>
      <c r="F57" s="12">
        <v>0.49170000000000003</v>
      </c>
      <c r="G57" s="10">
        <v>0.16320000000000001</v>
      </c>
    </row>
    <row r="58" spans="2:7" ht="17" customHeight="1" x14ac:dyDescent="0.35">
      <c r="B58" s="139"/>
      <c r="C58" s="148"/>
      <c r="D58" s="163" t="s">
        <v>25</v>
      </c>
      <c r="E58" s="163"/>
      <c r="F58" s="163"/>
      <c r="G58" s="163"/>
    </row>
    <row r="59" spans="2:7" ht="17" customHeight="1" x14ac:dyDescent="0.35">
      <c r="B59" s="139"/>
      <c r="C59" s="148"/>
      <c r="D59" s="12">
        <v>0.76219999999999999</v>
      </c>
      <c r="E59" s="12">
        <v>0.23</v>
      </c>
      <c r="F59" s="12">
        <v>0.68330000000000002</v>
      </c>
      <c r="G59" s="10">
        <v>0.13980000000000001</v>
      </c>
    </row>
    <row r="60" spans="2:7" ht="17" customHeight="1" x14ac:dyDescent="0.35">
      <c r="B60" s="139"/>
      <c r="C60" s="148"/>
      <c r="D60" s="163" t="s">
        <v>26</v>
      </c>
      <c r="E60" s="163"/>
      <c r="F60" s="163"/>
      <c r="G60" s="163"/>
    </row>
    <row r="61" spans="2:7" ht="17" customHeight="1" thickBot="1" x14ac:dyDescent="0.4">
      <c r="B61" s="139"/>
      <c r="C61" s="148"/>
      <c r="D61" s="14">
        <v>0.85760000000000003</v>
      </c>
      <c r="E61" s="14">
        <v>0.32329999999999998</v>
      </c>
      <c r="F61" s="14">
        <v>0.63329999999999997</v>
      </c>
      <c r="G61" s="14">
        <v>0.21129999999999999</v>
      </c>
    </row>
    <row r="62" spans="2:7" ht="17" customHeight="1" thickTop="1" x14ac:dyDescent="0.35">
      <c r="B62" s="139"/>
      <c r="C62" s="147" t="s">
        <v>7</v>
      </c>
      <c r="D62" s="166" t="s">
        <v>18</v>
      </c>
      <c r="E62" s="166"/>
      <c r="F62" s="166"/>
      <c r="G62" s="166"/>
    </row>
    <row r="63" spans="2:7" ht="17" customHeight="1" x14ac:dyDescent="0.35">
      <c r="B63" s="139"/>
      <c r="C63" s="148"/>
      <c r="D63" s="5">
        <v>0.94530000000000003</v>
      </c>
      <c r="E63" s="5">
        <v>0.28000000000000003</v>
      </c>
      <c r="F63" s="5">
        <v>0.23330000000000001</v>
      </c>
      <c r="G63" s="5">
        <v>0.4</v>
      </c>
    </row>
    <row r="64" spans="2:7" ht="17" customHeight="1" x14ac:dyDescent="0.35">
      <c r="B64" s="139"/>
      <c r="C64" s="148"/>
      <c r="D64" s="163" t="s">
        <v>21</v>
      </c>
      <c r="E64" s="163"/>
      <c r="F64" s="163"/>
      <c r="G64" s="163"/>
    </row>
    <row r="65" spans="2:7" ht="17" customHeight="1" x14ac:dyDescent="0.35">
      <c r="B65" s="139"/>
      <c r="C65" s="148"/>
      <c r="D65" s="12">
        <v>0.90610000000000002</v>
      </c>
      <c r="E65" s="12">
        <v>0.3841</v>
      </c>
      <c r="F65" s="12">
        <v>0.57499999999999996</v>
      </c>
      <c r="G65" s="10">
        <v>0.3054</v>
      </c>
    </row>
    <row r="66" spans="2:7" ht="17" customHeight="1" x14ac:dyDescent="0.35">
      <c r="B66" s="139"/>
      <c r="C66" s="148"/>
      <c r="D66" s="163" t="s">
        <v>20</v>
      </c>
      <c r="E66" s="163"/>
      <c r="F66" s="163"/>
      <c r="G66" s="163"/>
    </row>
    <row r="67" spans="2:7" ht="17" customHeight="1" x14ac:dyDescent="0.35">
      <c r="B67" s="139"/>
      <c r="C67" s="148"/>
      <c r="D67" s="12">
        <v>0.89829999999999999</v>
      </c>
      <c r="E67" s="12">
        <v>0.37540000000000001</v>
      </c>
      <c r="F67" s="12">
        <v>0.6</v>
      </c>
      <c r="G67" s="10">
        <v>0.28920000000000001</v>
      </c>
    </row>
    <row r="68" spans="2:7" ht="17" customHeight="1" x14ac:dyDescent="0.35">
      <c r="B68" s="139"/>
      <c r="C68" s="148"/>
      <c r="D68" s="163" t="s">
        <v>22</v>
      </c>
      <c r="E68" s="163"/>
      <c r="F68" s="163"/>
      <c r="G68" s="163"/>
    </row>
    <row r="69" spans="2:7" ht="17" customHeight="1" x14ac:dyDescent="0.35">
      <c r="B69" s="139"/>
      <c r="C69" s="148"/>
      <c r="D69" s="12">
        <v>0.91390000000000005</v>
      </c>
      <c r="E69" s="12">
        <v>0.2772</v>
      </c>
      <c r="F69" s="12">
        <v>0.35830000000000001</v>
      </c>
      <c r="G69" s="10">
        <v>0.246</v>
      </c>
    </row>
    <row r="70" spans="2:7" ht="17" customHeight="1" x14ac:dyDescent="0.35">
      <c r="B70" s="139"/>
      <c r="C70" s="148"/>
      <c r="D70" s="163" t="s">
        <v>24</v>
      </c>
      <c r="E70" s="163"/>
      <c r="F70" s="163"/>
      <c r="G70" s="163"/>
    </row>
    <row r="71" spans="2:7" ht="17" customHeight="1" x14ac:dyDescent="0.35">
      <c r="B71" s="139"/>
      <c r="C71" s="148"/>
      <c r="D71" s="12">
        <v>0.88580000000000003</v>
      </c>
      <c r="E71" s="12">
        <v>0.3574</v>
      </c>
      <c r="F71" s="12">
        <v>0.6</v>
      </c>
      <c r="G71" s="10">
        <v>0.27189999999999998</v>
      </c>
    </row>
    <row r="72" spans="2:7" ht="17" customHeight="1" x14ac:dyDescent="0.35">
      <c r="B72" s="139"/>
      <c r="C72" s="148"/>
      <c r="D72" s="163" t="s">
        <v>25</v>
      </c>
      <c r="E72" s="163"/>
      <c r="F72" s="163"/>
      <c r="G72" s="163"/>
    </row>
    <row r="73" spans="2:7" ht="17" customHeight="1" x14ac:dyDescent="0.35">
      <c r="B73" s="139"/>
      <c r="C73" s="148"/>
      <c r="D73" s="12">
        <v>0.87480000000000002</v>
      </c>
      <c r="E73" s="12">
        <v>0.2591</v>
      </c>
      <c r="F73" s="12">
        <v>0.49170000000000003</v>
      </c>
      <c r="G73" s="10">
        <v>0.1804</v>
      </c>
    </row>
    <row r="74" spans="2:7" ht="17" customHeight="1" x14ac:dyDescent="0.35">
      <c r="B74" s="139"/>
      <c r="C74" s="148"/>
      <c r="D74" s="163" t="s">
        <v>28</v>
      </c>
      <c r="E74" s="163"/>
      <c r="F74" s="163"/>
      <c r="G74" s="163"/>
    </row>
    <row r="75" spans="2:7" ht="17" customHeight="1" thickBot="1" x14ac:dyDescent="0.4">
      <c r="B75" s="139"/>
      <c r="C75" s="149"/>
      <c r="D75" s="14">
        <v>0.86240000000000006</v>
      </c>
      <c r="E75" s="14">
        <v>0.25629999999999997</v>
      </c>
      <c r="F75" s="14">
        <v>0.5</v>
      </c>
      <c r="G75" s="14">
        <v>0.25629999999999997</v>
      </c>
    </row>
    <row r="76" spans="2:7" ht="17" customHeight="1" thickTop="1" x14ac:dyDescent="0.35">
      <c r="B76" s="139"/>
      <c r="C76" s="141" t="s">
        <v>6</v>
      </c>
      <c r="D76" s="166" t="s">
        <v>18</v>
      </c>
      <c r="E76" s="166"/>
      <c r="F76" s="166"/>
      <c r="G76" s="166"/>
    </row>
    <row r="77" spans="2:7" ht="17" customHeight="1" x14ac:dyDescent="0.35">
      <c r="B77" s="139"/>
      <c r="C77" s="142"/>
      <c r="D77" s="5">
        <v>0.94989999999999997</v>
      </c>
      <c r="E77" s="10">
        <v>0</v>
      </c>
      <c r="F77" s="10">
        <v>0</v>
      </c>
      <c r="G77" s="10">
        <v>0</v>
      </c>
    </row>
    <row r="78" spans="2:7" ht="17" customHeight="1" x14ac:dyDescent="0.35">
      <c r="B78" s="139"/>
      <c r="C78" s="142"/>
      <c r="D78" s="163" t="s">
        <v>40</v>
      </c>
      <c r="E78" s="163"/>
      <c r="F78" s="163"/>
      <c r="G78" s="163"/>
    </row>
    <row r="79" spans="2:7" ht="17" customHeight="1" x14ac:dyDescent="0.35">
      <c r="B79" s="139"/>
      <c r="C79" s="142"/>
      <c r="D79" s="12">
        <v>0.84350000000000003</v>
      </c>
      <c r="E79" s="12">
        <v>0.1007</v>
      </c>
      <c r="F79" s="12">
        <v>0.23330000000000001</v>
      </c>
      <c r="G79" s="10">
        <v>6.4799999999999996E-2</v>
      </c>
    </row>
    <row r="80" spans="2:7" ht="17" customHeight="1" x14ac:dyDescent="0.35">
      <c r="B80" s="139"/>
      <c r="C80" s="142"/>
      <c r="D80" s="163" t="s">
        <v>41</v>
      </c>
      <c r="E80" s="163"/>
      <c r="F80" s="163"/>
      <c r="G80" s="163"/>
    </row>
    <row r="81" spans="2:7" ht="17" customHeight="1" x14ac:dyDescent="0.35">
      <c r="B81" s="139"/>
      <c r="C81" s="142"/>
      <c r="D81" s="12">
        <v>0.82779999999999998</v>
      </c>
      <c r="E81" s="12">
        <v>9.5600000000000004E-2</v>
      </c>
      <c r="F81" s="12">
        <v>0.2167</v>
      </c>
      <c r="G81" s="10">
        <v>6.1600000000000002E-2</v>
      </c>
    </row>
    <row r="82" spans="2:7" ht="14.5" customHeight="1" x14ac:dyDescent="0.35">
      <c r="B82" s="139"/>
      <c r="C82" s="142"/>
      <c r="D82" s="163" t="s">
        <v>42</v>
      </c>
      <c r="E82" s="163"/>
      <c r="F82" s="163"/>
      <c r="G82" s="163"/>
    </row>
    <row r="83" spans="2:7" ht="14.5" customHeight="1" x14ac:dyDescent="0.35">
      <c r="B83" s="139"/>
      <c r="C83" s="142"/>
      <c r="D83" s="5">
        <v>0.94989999999999997</v>
      </c>
      <c r="E83" s="10">
        <v>0</v>
      </c>
      <c r="F83" s="10">
        <v>0</v>
      </c>
      <c r="G83" s="10">
        <v>0</v>
      </c>
    </row>
    <row r="84" spans="2:7" x14ac:dyDescent="0.35">
      <c r="B84" s="139"/>
      <c r="C84" s="142"/>
      <c r="D84" s="135" t="s">
        <v>24</v>
      </c>
      <c r="E84" s="136"/>
      <c r="F84" s="136"/>
      <c r="G84" s="136"/>
    </row>
    <row r="85" spans="2:7" ht="14.5" customHeight="1" x14ac:dyDescent="0.35">
      <c r="B85" s="139"/>
      <c r="C85" s="142"/>
      <c r="D85" s="12">
        <v>0.81840000000000002</v>
      </c>
      <c r="E85" s="12">
        <v>6.6699999999999995E-2</v>
      </c>
      <c r="F85" s="12">
        <v>0.15</v>
      </c>
      <c r="G85" s="10">
        <v>4.3499999999999997E-2</v>
      </c>
    </row>
    <row r="86" spans="2:7" x14ac:dyDescent="0.35">
      <c r="B86" s="139"/>
      <c r="C86" s="142"/>
      <c r="D86" s="163" t="s">
        <v>25</v>
      </c>
      <c r="E86" s="163"/>
      <c r="F86" s="163"/>
      <c r="G86" s="163"/>
    </row>
    <row r="87" spans="2:7" ht="14.5" customHeight="1" x14ac:dyDescent="0.35">
      <c r="B87" s="139"/>
      <c r="C87" s="142"/>
      <c r="D87" s="12">
        <v>0.79179999999999995</v>
      </c>
      <c r="E87" s="12">
        <v>0.20880000000000001</v>
      </c>
      <c r="F87" s="12">
        <v>0.57499999999999996</v>
      </c>
      <c r="G87" s="10">
        <v>0.12859999999999999</v>
      </c>
    </row>
    <row r="88" spans="2:7" x14ac:dyDescent="0.35">
      <c r="B88" s="139"/>
      <c r="C88" s="142"/>
      <c r="D88" s="163" t="s">
        <v>26</v>
      </c>
      <c r="E88" s="163"/>
      <c r="F88" s="163"/>
      <c r="G88" s="163"/>
    </row>
    <row r="89" spans="2:7" ht="15" thickBot="1" x14ac:dyDescent="0.4">
      <c r="B89" s="140"/>
      <c r="C89" s="143"/>
      <c r="D89" s="14">
        <v>0.78100000000000003</v>
      </c>
      <c r="E89" s="14">
        <v>0.21940000000000001</v>
      </c>
      <c r="F89" s="14">
        <v>0.67500000000000004</v>
      </c>
      <c r="G89" s="14">
        <v>0.13159999999999999</v>
      </c>
    </row>
    <row r="90" spans="2:7" ht="15" thickTop="1" x14ac:dyDescent="0.35"/>
    <row r="167" spans="31:31" x14ac:dyDescent="0.35">
      <c r="AE167" t="e" vm="1">
        <v>#VALUE!</v>
      </c>
    </row>
    <row r="212" spans="3:3" x14ac:dyDescent="0.35">
      <c r="C212" s="7"/>
    </row>
    <row r="213" spans="3:3" x14ac:dyDescent="0.35">
      <c r="C213" s="2"/>
    </row>
    <row r="214" spans="3:3" x14ac:dyDescent="0.35">
      <c r="C214" s="2"/>
    </row>
  </sheetData>
  <mergeCells count="51">
    <mergeCell ref="D2:G2"/>
    <mergeCell ref="D84:G84"/>
    <mergeCell ref="D86:G86"/>
    <mergeCell ref="D88:G88"/>
    <mergeCell ref="D74:G74"/>
    <mergeCell ref="D68:G68"/>
    <mergeCell ref="D70:G70"/>
    <mergeCell ref="D72:G72"/>
    <mergeCell ref="D58:G58"/>
    <mergeCell ref="D60:G60"/>
    <mergeCell ref="D44:G44"/>
    <mergeCell ref="D46:G46"/>
    <mergeCell ref="D28:G28"/>
    <mergeCell ref="D30:G30"/>
    <mergeCell ref="D32:G32"/>
    <mergeCell ref="D18:G18"/>
    <mergeCell ref="C76:C89"/>
    <mergeCell ref="D76:G76"/>
    <mergeCell ref="D78:G78"/>
    <mergeCell ref="D80:G80"/>
    <mergeCell ref="D82:G82"/>
    <mergeCell ref="D36:G36"/>
    <mergeCell ref="D38:G38"/>
    <mergeCell ref="D40:G40"/>
    <mergeCell ref="D42:G42"/>
    <mergeCell ref="C62:C75"/>
    <mergeCell ref="D62:G62"/>
    <mergeCell ref="D64:G64"/>
    <mergeCell ref="D66:G66"/>
    <mergeCell ref="D52:G52"/>
    <mergeCell ref="D54:G54"/>
    <mergeCell ref="D56:G56"/>
    <mergeCell ref="C48:C61"/>
    <mergeCell ref="D48:G48"/>
    <mergeCell ref="D50:G50"/>
    <mergeCell ref="D12:G12"/>
    <mergeCell ref="D14:G14"/>
    <mergeCell ref="D16:G16"/>
    <mergeCell ref="D3:G3"/>
    <mergeCell ref="B5:B89"/>
    <mergeCell ref="C6:C19"/>
    <mergeCell ref="D6:G6"/>
    <mergeCell ref="D8:G8"/>
    <mergeCell ref="D10:G10"/>
    <mergeCell ref="C20:C33"/>
    <mergeCell ref="D20:G20"/>
    <mergeCell ref="D22:G22"/>
    <mergeCell ref="D24:G24"/>
    <mergeCell ref="D26:G26"/>
    <mergeCell ref="C34:C47"/>
    <mergeCell ref="D34:G34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FB3A7-23B9-4D9B-A294-469CDABE58C6}">
  <dimension ref="A1:AE214"/>
  <sheetViews>
    <sheetView tabSelected="1" zoomScale="80" zoomScaleNormal="80" workbookViewId="0">
      <selection activeCell="A12" sqref="A12"/>
    </sheetView>
  </sheetViews>
  <sheetFormatPr baseColWidth="10" defaultRowHeight="14.5" x14ac:dyDescent="0.35"/>
  <cols>
    <col min="1" max="1" width="23.6328125" bestFit="1" customWidth="1"/>
    <col min="2" max="2" width="21.36328125" customWidth="1"/>
    <col min="3" max="3" width="26.453125" bestFit="1" customWidth="1"/>
    <col min="4" max="12" width="14.6328125" customWidth="1"/>
    <col min="14" max="14" width="39.6328125" customWidth="1"/>
    <col min="25" max="25" width="3.453125" bestFit="1" customWidth="1"/>
    <col min="26" max="26" width="3.1796875" bestFit="1" customWidth="1"/>
  </cols>
  <sheetData>
    <row r="1" spans="1:26" ht="25" customHeight="1" x14ac:dyDescent="0.35">
      <c r="A1" s="4" t="s">
        <v>9</v>
      </c>
      <c r="B1" s="1">
        <v>639</v>
      </c>
    </row>
    <row r="2" spans="1:26" ht="23.5" x14ac:dyDescent="0.35">
      <c r="A2" s="4" t="s">
        <v>10</v>
      </c>
      <c r="B2" s="1">
        <v>32</v>
      </c>
      <c r="D2" s="153" t="s">
        <v>8</v>
      </c>
      <c r="E2" s="153"/>
      <c r="F2" s="153"/>
      <c r="G2" s="153"/>
      <c r="H2" s="153" t="s">
        <v>8</v>
      </c>
      <c r="I2" s="153"/>
      <c r="J2" s="153"/>
      <c r="K2" s="153"/>
      <c r="O2" s="153" t="s">
        <v>8</v>
      </c>
      <c r="P2" s="153"/>
      <c r="Q2" s="153"/>
      <c r="R2" s="153"/>
      <c r="S2" s="153" t="s">
        <v>8</v>
      </c>
      <c r="T2" s="153"/>
      <c r="U2" s="153"/>
      <c r="V2" s="153"/>
    </row>
    <row r="3" spans="1:26" ht="17" x14ac:dyDescent="0.35">
      <c r="A3" s="4" t="s">
        <v>11</v>
      </c>
      <c r="B3" s="1">
        <v>607</v>
      </c>
      <c r="C3" s="3">
        <f>B3/(B3+B4)</f>
        <v>0.9499217527386542</v>
      </c>
      <c r="D3" s="164" t="s">
        <v>44</v>
      </c>
      <c r="E3" s="164"/>
      <c r="F3" s="164"/>
      <c r="G3" s="164"/>
      <c r="H3" s="164" t="s">
        <v>45</v>
      </c>
      <c r="I3" s="164"/>
      <c r="J3" s="164"/>
      <c r="K3" s="164"/>
      <c r="O3" s="164" t="s">
        <v>44</v>
      </c>
      <c r="P3" s="164"/>
      <c r="Q3" s="164"/>
      <c r="R3" s="164"/>
      <c r="S3" s="164" t="s">
        <v>45</v>
      </c>
      <c r="T3" s="164"/>
      <c r="U3" s="164"/>
      <c r="V3" s="164"/>
    </row>
    <row r="4" spans="1:26" ht="16" x14ac:dyDescent="0.35">
      <c r="A4" s="4" t="s">
        <v>12</v>
      </c>
      <c r="B4" s="6">
        <v>32</v>
      </c>
      <c r="C4" s="8">
        <f>B4/(B3+B4)</f>
        <v>5.0078247261345854E-2</v>
      </c>
      <c r="D4" s="11" t="s">
        <v>13</v>
      </c>
      <c r="E4" s="11" t="s">
        <v>16</v>
      </c>
      <c r="F4" s="11" t="s">
        <v>14</v>
      </c>
      <c r="G4" s="11" t="s">
        <v>15</v>
      </c>
      <c r="H4" s="11" t="s">
        <v>13</v>
      </c>
      <c r="I4" s="11" t="s">
        <v>16</v>
      </c>
      <c r="J4" s="11" t="s">
        <v>14</v>
      </c>
      <c r="K4" s="11" t="s">
        <v>15</v>
      </c>
      <c r="O4" s="11" t="s">
        <v>13</v>
      </c>
      <c r="P4" s="11" t="s">
        <v>16</v>
      </c>
      <c r="Q4" s="11" t="s">
        <v>14</v>
      </c>
      <c r="R4" s="11" t="s">
        <v>15</v>
      </c>
      <c r="S4" s="11" t="s">
        <v>13</v>
      </c>
      <c r="T4" s="11" t="s">
        <v>16</v>
      </c>
      <c r="U4" s="11" t="s">
        <v>14</v>
      </c>
      <c r="V4" s="11" t="s">
        <v>15</v>
      </c>
      <c r="W4" s="30" t="s">
        <v>46</v>
      </c>
      <c r="X4" s="30" t="s">
        <v>47</v>
      </c>
    </row>
    <row r="5" spans="1:26" ht="17" customHeight="1" thickBot="1" x14ac:dyDescent="0.45">
      <c r="B5" s="138" t="s">
        <v>0</v>
      </c>
      <c r="C5" s="15" t="s">
        <v>1</v>
      </c>
      <c r="D5" s="22">
        <v>0.94989999999999997</v>
      </c>
      <c r="E5" s="12">
        <v>0</v>
      </c>
      <c r="F5" s="12">
        <v>0</v>
      </c>
      <c r="G5" s="18">
        <v>0</v>
      </c>
      <c r="H5" s="22">
        <v>0.94989999999999997</v>
      </c>
      <c r="I5" s="12">
        <v>0</v>
      </c>
      <c r="J5" s="12">
        <v>0</v>
      </c>
      <c r="K5" s="18">
        <v>0</v>
      </c>
      <c r="M5" t="s">
        <v>48</v>
      </c>
      <c r="O5" s="31">
        <f>D5</f>
        <v>0.94989999999999997</v>
      </c>
      <c r="P5" s="32">
        <f t="shared" ref="P5:V5" si="0">E5</f>
        <v>0</v>
      </c>
      <c r="Q5" s="32">
        <f t="shared" si="0"/>
        <v>0</v>
      </c>
      <c r="R5" s="33">
        <f t="shared" si="0"/>
        <v>0</v>
      </c>
      <c r="S5" s="31">
        <f t="shared" si="0"/>
        <v>0.94989999999999997</v>
      </c>
      <c r="T5" s="32">
        <f t="shared" si="0"/>
        <v>0</v>
      </c>
      <c r="U5" s="32">
        <f t="shared" si="0"/>
        <v>0</v>
      </c>
      <c r="V5" s="33">
        <f t="shared" si="0"/>
        <v>0</v>
      </c>
      <c r="W5" s="34">
        <f>P5-T5</f>
        <v>0</v>
      </c>
      <c r="X5" s="35">
        <f>Q5-U5</f>
        <v>0</v>
      </c>
    </row>
    <row r="6" spans="1:26" ht="17" customHeight="1" thickTop="1" x14ac:dyDescent="0.35">
      <c r="B6" s="139"/>
      <c r="C6" s="147" t="s">
        <v>2</v>
      </c>
      <c r="D6" s="165" t="s">
        <v>18</v>
      </c>
      <c r="E6" s="165"/>
      <c r="F6" s="165"/>
      <c r="G6" s="165"/>
      <c r="H6" s="169" t="s">
        <v>18</v>
      </c>
      <c r="I6" s="169"/>
      <c r="J6" s="169"/>
      <c r="K6" s="169"/>
      <c r="M6" s="36" t="s">
        <v>2</v>
      </c>
      <c r="N6" s="37" t="s">
        <v>18</v>
      </c>
      <c r="O6" s="36">
        <f>D7</f>
        <v>0.93269999999999997</v>
      </c>
      <c r="P6" s="37">
        <f t="shared" ref="P6:V6" si="1">E7</f>
        <v>0.08</v>
      </c>
      <c r="Q6" s="37">
        <f t="shared" si="1"/>
        <v>6.6699999999999995E-2</v>
      </c>
      <c r="R6" s="38">
        <f t="shared" si="1"/>
        <v>0.1</v>
      </c>
      <c r="S6" s="36">
        <f t="shared" si="1"/>
        <v>0.92020000000000002</v>
      </c>
      <c r="T6" s="37">
        <f t="shared" si="1"/>
        <v>0.125</v>
      </c>
      <c r="U6" s="37">
        <f t="shared" si="1"/>
        <v>0.1333</v>
      </c>
      <c r="V6" s="38">
        <f t="shared" si="1"/>
        <v>0.1343</v>
      </c>
      <c r="W6" s="39">
        <f t="shared" ref="W6:X21" si="2">P6-T6</f>
        <v>-4.4999999999999998E-2</v>
      </c>
      <c r="X6" s="40">
        <f t="shared" si="2"/>
        <v>-6.6600000000000006E-2</v>
      </c>
      <c r="Y6" s="41">
        <f>SIGN(W6)</f>
        <v>-1</v>
      </c>
      <c r="Z6" s="41">
        <f>SIGN(X6)</f>
        <v>-1</v>
      </c>
    </row>
    <row r="7" spans="1:26" ht="17" customHeight="1" x14ac:dyDescent="0.35">
      <c r="B7" s="139"/>
      <c r="C7" s="148"/>
      <c r="D7" s="5">
        <v>0.93269999999999997</v>
      </c>
      <c r="E7" s="5">
        <v>0.08</v>
      </c>
      <c r="F7" s="5">
        <v>6.6699999999999995E-2</v>
      </c>
      <c r="G7" s="5">
        <v>0.1</v>
      </c>
      <c r="H7" s="10">
        <v>0.92020000000000002</v>
      </c>
      <c r="I7" s="10">
        <v>0.125</v>
      </c>
      <c r="J7" s="10">
        <v>0.1333</v>
      </c>
      <c r="K7" s="10">
        <v>0.1343</v>
      </c>
      <c r="M7" s="42" t="s">
        <v>2</v>
      </c>
      <c r="N7" s="43" t="s">
        <v>35</v>
      </c>
      <c r="O7" s="42">
        <f>D9</f>
        <v>0.80579999999999996</v>
      </c>
      <c r="P7" s="43">
        <f t="shared" ref="P7:V7" si="3">E9</f>
        <v>0.27829999999999999</v>
      </c>
      <c r="Q7" s="44">
        <f t="shared" si="3"/>
        <v>0.69169999999999998</v>
      </c>
      <c r="R7" s="45">
        <f t="shared" si="3"/>
        <v>0.17899999999999999</v>
      </c>
      <c r="S7" s="42">
        <f t="shared" si="3"/>
        <v>0.82930000000000004</v>
      </c>
      <c r="T7" s="43">
        <f t="shared" si="3"/>
        <v>0.2767</v>
      </c>
      <c r="U7" s="43">
        <f t="shared" si="3"/>
        <v>0.6</v>
      </c>
      <c r="V7" s="45">
        <f t="shared" si="3"/>
        <v>0.18279999999999999</v>
      </c>
      <c r="W7" s="46">
        <f t="shared" si="2"/>
        <v>1.5999999999999903E-3</v>
      </c>
      <c r="X7" s="47">
        <f t="shared" si="2"/>
        <v>9.1700000000000004E-2</v>
      </c>
      <c r="Y7" s="41">
        <f t="shared" ref="Y7:Z22" si="4">SIGN(W7)</f>
        <v>1</v>
      </c>
      <c r="Z7" s="41">
        <f t="shared" si="4"/>
        <v>1</v>
      </c>
    </row>
    <row r="8" spans="1:26" ht="17" customHeight="1" x14ac:dyDescent="0.35">
      <c r="B8" s="139"/>
      <c r="C8" s="148"/>
      <c r="D8" s="163" t="s">
        <v>35</v>
      </c>
      <c r="E8" s="163"/>
      <c r="F8" s="163"/>
      <c r="G8" s="163"/>
      <c r="H8" s="167" t="s">
        <v>35</v>
      </c>
      <c r="I8" s="167"/>
      <c r="J8" s="167"/>
      <c r="K8" s="167"/>
      <c r="M8" s="48" t="s">
        <v>2</v>
      </c>
      <c r="N8" s="43" t="s">
        <v>36</v>
      </c>
      <c r="O8" s="42">
        <f>D11</f>
        <v>0.83399999999999996</v>
      </c>
      <c r="P8" s="43">
        <f t="shared" ref="P8:V8" si="5">E11</f>
        <v>0.19700000000000001</v>
      </c>
      <c r="Q8" s="43">
        <f t="shared" si="5"/>
        <v>0.4</v>
      </c>
      <c r="R8" s="45">
        <f t="shared" si="5"/>
        <v>0.1411</v>
      </c>
      <c r="S8" s="42">
        <f t="shared" si="5"/>
        <v>0.79800000000000004</v>
      </c>
      <c r="T8" s="43">
        <f t="shared" si="5"/>
        <v>0.16070000000000001</v>
      </c>
      <c r="U8" s="43">
        <f t="shared" si="5"/>
        <v>0.375</v>
      </c>
      <c r="V8" s="45">
        <f t="shared" si="5"/>
        <v>0.1096</v>
      </c>
      <c r="W8" s="46">
        <f t="shared" si="2"/>
        <v>3.6299999999999999E-2</v>
      </c>
      <c r="X8" s="47">
        <f t="shared" si="2"/>
        <v>2.5000000000000022E-2</v>
      </c>
      <c r="Y8" s="41">
        <f t="shared" si="4"/>
        <v>1</v>
      </c>
      <c r="Z8" s="41">
        <f t="shared" si="4"/>
        <v>1</v>
      </c>
    </row>
    <row r="9" spans="1:26" ht="17" customHeight="1" x14ac:dyDescent="0.35">
      <c r="B9" s="139"/>
      <c r="C9" s="148"/>
      <c r="D9" s="12">
        <v>0.80579999999999996</v>
      </c>
      <c r="E9" s="12">
        <v>0.27829999999999999</v>
      </c>
      <c r="F9" s="12">
        <v>0.69169999999999998</v>
      </c>
      <c r="G9" s="10">
        <v>0.17899999999999999</v>
      </c>
      <c r="H9" s="26">
        <v>0.82930000000000004</v>
      </c>
      <c r="I9" s="26">
        <v>0.2767</v>
      </c>
      <c r="J9" s="26">
        <v>0.6</v>
      </c>
      <c r="K9" s="27">
        <v>0.18279999999999999</v>
      </c>
      <c r="M9" s="42" t="s">
        <v>2</v>
      </c>
      <c r="N9" s="43" t="s">
        <v>38</v>
      </c>
      <c r="O9" s="42">
        <f>D13</f>
        <v>0.84670000000000001</v>
      </c>
      <c r="P9" s="43">
        <f t="shared" ref="P9:V9" si="6">E13</f>
        <v>0.1143</v>
      </c>
      <c r="Q9" s="43">
        <f t="shared" si="6"/>
        <v>0.20830000000000001</v>
      </c>
      <c r="R9" s="45">
        <f t="shared" si="6"/>
        <v>8.2000000000000003E-2</v>
      </c>
      <c r="S9" s="42">
        <f t="shared" si="6"/>
        <v>0.8921</v>
      </c>
      <c r="T9" s="43">
        <f t="shared" si="6"/>
        <v>0.1026</v>
      </c>
      <c r="U9" s="43">
        <f t="shared" si="6"/>
        <v>0.16669999999999999</v>
      </c>
      <c r="V9" s="45">
        <f t="shared" si="6"/>
        <v>7.5999999999999998E-2</v>
      </c>
      <c r="W9" s="46">
        <f t="shared" si="2"/>
        <v>1.1700000000000002E-2</v>
      </c>
      <c r="X9" s="47">
        <f t="shared" si="2"/>
        <v>4.1600000000000026E-2</v>
      </c>
      <c r="Y9" s="41">
        <f t="shared" si="4"/>
        <v>1</v>
      </c>
      <c r="Z9" s="41">
        <f t="shared" si="4"/>
        <v>1</v>
      </c>
    </row>
    <row r="10" spans="1:26" ht="17" customHeight="1" x14ac:dyDescent="0.35">
      <c r="B10" s="139"/>
      <c r="C10" s="148"/>
      <c r="D10" s="163" t="s">
        <v>36</v>
      </c>
      <c r="E10" s="163"/>
      <c r="F10" s="163"/>
      <c r="G10" s="163"/>
      <c r="H10" s="167" t="s">
        <v>36</v>
      </c>
      <c r="I10" s="167"/>
      <c r="J10" s="167"/>
      <c r="K10" s="167"/>
      <c r="M10" s="42" t="s">
        <v>2</v>
      </c>
      <c r="N10" s="43" t="s">
        <v>37</v>
      </c>
      <c r="O10" s="42">
        <f>D15</f>
        <v>0.82150000000000001</v>
      </c>
      <c r="P10" s="43">
        <f t="shared" ref="P10:V10" si="7">E15</f>
        <v>0.1827</v>
      </c>
      <c r="Q10" s="43">
        <f t="shared" si="7"/>
        <v>0.4</v>
      </c>
      <c r="R10" s="45">
        <f t="shared" si="7"/>
        <v>0.1235</v>
      </c>
      <c r="S10" s="42">
        <f t="shared" si="7"/>
        <v>0.79820000000000002</v>
      </c>
      <c r="T10" s="43">
        <f t="shared" si="7"/>
        <v>0.15459999999999999</v>
      </c>
      <c r="U10" s="43">
        <f t="shared" si="7"/>
        <v>0.375</v>
      </c>
      <c r="V10" s="45">
        <f t="shared" si="7"/>
        <v>0.1017</v>
      </c>
      <c r="W10" s="46">
        <f t="shared" si="2"/>
        <v>2.8100000000000014E-2</v>
      </c>
      <c r="X10" s="47">
        <f t="shared" si="2"/>
        <v>2.5000000000000022E-2</v>
      </c>
      <c r="Y10" s="41">
        <f t="shared" si="4"/>
        <v>1</v>
      </c>
      <c r="Z10" s="41">
        <f t="shared" si="4"/>
        <v>1</v>
      </c>
    </row>
    <row r="11" spans="1:26" ht="17" customHeight="1" x14ac:dyDescent="0.35">
      <c r="B11" s="139"/>
      <c r="C11" s="148"/>
      <c r="D11" s="12">
        <v>0.83399999999999996</v>
      </c>
      <c r="E11" s="12">
        <v>0.19700000000000001</v>
      </c>
      <c r="F11" s="12">
        <v>0.4</v>
      </c>
      <c r="G11" s="10">
        <v>0.1411</v>
      </c>
      <c r="H11" s="26">
        <v>0.79800000000000004</v>
      </c>
      <c r="I11" s="26">
        <v>0.16070000000000001</v>
      </c>
      <c r="J11" s="26">
        <v>0.375</v>
      </c>
      <c r="K11" s="27">
        <v>0.1096</v>
      </c>
      <c r="M11" s="48" t="s">
        <v>2</v>
      </c>
      <c r="N11" s="43" t="s">
        <v>39</v>
      </c>
      <c r="O11" s="42">
        <f>D17</f>
        <v>0.77149999999999996</v>
      </c>
      <c r="P11" s="43">
        <f t="shared" ref="P11:V11" si="8">E17</f>
        <v>0.20549999999999999</v>
      </c>
      <c r="Q11" s="43">
        <f t="shared" si="8"/>
        <v>0.55830000000000002</v>
      </c>
      <c r="R11" s="45">
        <f t="shared" si="8"/>
        <v>0.1328</v>
      </c>
      <c r="S11" s="42">
        <f t="shared" si="8"/>
        <v>0.74960000000000004</v>
      </c>
      <c r="T11" s="43">
        <f t="shared" si="8"/>
        <v>0.1762</v>
      </c>
      <c r="U11" s="43">
        <f t="shared" si="8"/>
        <v>0.5333</v>
      </c>
      <c r="V11" s="45">
        <f t="shared" si="8"/>
        <v>0.1072</v>
      </c>
      <c r="W11" s="46">
        <f t="shared" si="2"/>
        <v>2.9299999999999993E-2</v>
      </c>
      <c r="X11" s="47">
        <f t="shared" si="2"/>
        <v>2.5000000000000022E-2</v>
      </c>
      <c r="Y11" s="41">
        <f t="shared" si="4"/>
        <v>1</v>
      </c>
      <c r="Z11" s="41">
        <f t="shared" si="4"/>
        <v>1</v>
      </c>
    </row>
    <row r="12" spans="1:26" ht="17" customHeight="1" x14ac:dyDescent="0.35">
      <c r="B12" s="139"/>
      <c r="C12" s="148"/>
      <c r="D12" s="163" t="s">
        <v>38</v>
      </c>
      <c r="E12" s="163"/>
      <c r="F12" s="163"/>
      <c r="G12" s="163"/>
      <c r="H12" s="167" t="s">
        <v>38</v>
      </c>
      <c r="I12" s="167"/>
      <c r="J12" s="167"/>
      <c r="K12" s="167"/>
      <c r="M12" s="49" t="s">
        <v>2</v>
      </c>
      <c r="N12" s="50" t="s">
        <v>26</v>
      </c>
      <c r="O12" s="51">
        <f>D19</f>
        <v>0.82450000000000001</v>
      </c>
      <c r="P12" s="50">
        <f t="shared" ref="P12:V12" si="9">E19</f>
        <v>0.111</v>
      </c>
      <c r="Q12" s="50">
        <f t="shared" si="9"/>
        <v>0.23330000000000001</v>
      </c>
      <c r="R12" s="52">
        <f t="shared" si="9"/>
        <v>7.4200000000000002E-2</v>
      </c>
      <c r="S12" s="51">
        <f t="shared" si="9"/>
        <v>0.80889999999999995</v>
      </c>
      <c r="T12" s="50">
        <f t="shared" si="9"/>
        <v>0.156</v>
      </c>
      <c r="U12" s="50">
        <f t="shared" si="9"/>
        <v>0.36670000000000003</v>
      </c>
      <c r="V12" s="52">
        <f t="shared" si="9"/>
        <v>0.1033</v>
      </c>
      <c r="W12" s="53">
        <f t="shared" si="2"/>
        <v>-4.4999999999999998E-2</v>
      </c>
      <c r="X12" s="54">
        <f t="shared" si="2"/>
        <v>-0.13340000000000002</v>
      </c>
      <c r="Y12" s="41">
        <f t="shared" si="4"/>
        <v>-1</v>
      </c>
      <c r="Z12" s="41">
        <f t="shared" si="4"/>
        <v>-1</v>
      </c>
    </row>
    <row r="13" spans="1:26" ht="17" customHeight="1" x14ac:dyDescent="0.35">
      <c r="B13" s="139"/>
      <c r="C13" s="148"/>
      <c r="D13" s="12">
        <v>0.84670000000000001</v>
      </c>
      <c r="E13" s="12">
        <v>0.1143</v>
      </c>
      <c r="F13" s="12">
        <v>0.20830000000000001</v>
      </c>
      <c r="G13" s="10">
        <v>8.2000000000000003E-2</v>
      </c>
      <c r="H13" s="26">
        <v>0.8921</v>
      </c>
      <c r="I13" s="26">
        <v>0.1026</v>
      </c>
      <c r="J13" s="26">
        <v>0.16669999999999999</v>
      </c>
      <c r="K13" s="27">
        <v>7.5999999999999998E-2</v>
      </c>
      <c r="M13" s="55" t="s">
        <v>3</v>
      </c>
      <c r="N13" s="56" t="s">
        <v>18</v>
      </c>
      <c r="O13" s="55">
        <f>D21</f>
        <v>0.95469999999999999</v>
      </c>
      <c r="P13" s="56">
        <f t="shared" ref="P13:V13" si="10">E21</f>
        <v>0.37</v>
      </c>
      <c r="Q13" s="56">
        <f t="shared" si="10"/>
        <v>0.3</v>
      </c>
      <c r="R13" s="57">
        <f t="shared" si="10"/>
        <v>0.55000000000000004</v>
      </c>
      <c r="S13" s="55">
        <f t="shared" si="10"/>
        <v>0.94369999999999998</v>
      </c>
      <c r="T13" s="56">
        <f t="shared" si="10"/>
        <v>0.24709999999999999</v>
      </c>
      <c r="U13" s="56">
        <f t="shared" si="10"/>
        <v>0.23330000000000001</v>
      </c>
      <c r="V13" s="57">
        <f t="shared" si="10"/>
        <v>0.3</v>
      </c>
      <c r="W13" s="58">
        <f t="shared" si="2"/>
        <v>0.12290000000000001</v>
      </c>
      <c r="X13" s="59">
        <f t="shared" si="2"/>
        <v>6.6699999999999982E-2</v>
      </c>
      <c r="Y13" s="41">
        <f t="shared" si="4"/>
        <v>1</v>
      </c>
      <c r="Z13" s="41">
        <f t="shared" si="4"/>
        <v>1</v>
      </c>
    </row>
    <row r="14" spans="1:26" ht="17" customHeight="1" x14ac:dyDescent="0.35">
      <c r="B14" s="139"/>
      <c r="C14" s="148"/>
      <c r="D14" s="163" t="s">
        <v>37</v>
      </c>
      <c r="E14" s="163"/>
      <c r="F14" s="163"/>
      <c r="G14" s="163"/>
      <c r="H14" s="167" t="s">
        <v>37</v>
      </c>
      <c r="I14" s="167"/>
      <c r="J14" s="167"/>
      <c r="K14" s="167"/>
      <c r="M14" s="60" t="s">
        <v>3</v>
      </c>
      <c r="N14" s="61" t="s">
        <v>21</v>
      </c>
      <c r="O14" s="60">
        <f>D23</f>
        <v>0.86539999999999995</v>
      </c>
      <c r="P14" s="61">
        <f t="shared" ref="P14:V14" si="11">E23</f>
        <v>0.31030000000000002</v>
      </c>
      <c r="Q14" s="61">
        <f t="shared" si="11"/>
        <v>0.60829999999999995</v>
      </c>
      <c r="R14" s="62">
        <f t="shared" si="11"/>
        <v>0.2127</v>
      </c>
      <c r="S14" s="60">
        <f t="shared" si="11"/>
        <v>0.85129999999999995</v>
      </c>
      <c r="T14" s="61">
        <f t="shared" si="11"/>
        <v>0.2581</v>
      </c>
      <c r="U14" s="61">
        <f t="shared" si="11"/>
        <v>0.51670000000000005</v>
      </c>
      <c r="V14" s="62">
        <f t="shared" si="11"/>
        <v>0.17849999999999999</v>
      </c>
      <c r="W14" s="63">
        <f t="shared" si="2"/>
        <v>5.2200000000000024E-2</v>
      </c>
      <c r="X14" s="64">
        <f t="shared" si="2"/>
        <v>9.1599999999999904E-2</v>
      </c>
      <c r="Y14" s="41">
        <f t="shared" si="4"/>
        <v>1</v>
      </c>
      <c r="Z14" s="41">
        <f t="shared" si="4"/>
        <v>1</v>
      </c>
    </row>
    <row r="15" spans="1:26" ht="17" customHeight="1" x14ac:dyDescent="0.35">
      <c r="B15" s="139"/>
      <c r="C15" s="148"/>
      <c r="D15" s="12">
        <v>0.82150000000000001</v>
      </c>
      <c r="E15" s="12">
        <v>0.1827</v>
      </c>
      <c r="F15" s="12">
        <v>0.4</v>
      </c>
      <c r="G15" s="10">
        <v>0.1235</v>
      </c>
      <c r="H15" s="26">
        <v>0.79820000000000002</v>
      </c>
      <c r="I15" s="26">
        <v>0.15459999999999999</v>
      </c>
      <c r="J15" s="26">
        <v>0.375</v>
      </c>
      <c r="K15" s="27">
        <v>0.1017</v>
      </c>
      <c r="M15" s="60" t="s">
        <v>3</v>
      </c>
      <c r="N15" s="61" t="s">
        <v>20</v>
      </c>
      <c r="O15" s="60">
        <f>D25</f>
        <v>0.86229999999999996</v>
      </c>
      <c r="P15" s="61">
        <f t="shared" ref="P15:V15" si="12">E25</f>
        <v>0.26379999999999998</v>
      </c>
      <c r="Q15" s="61">
        <f t="shared" si="12"/>
        <v>0.51670000000000005</v>
      </c>
      <c r="R15" s="62">
        <f t="shared" si="12"/>
        <v>0.1794</v>
      </c>
      <c r="S15" s="60">
        <f t="shared" si="12"/>
        <v>0.89970000000000006</v>
      </c>
      <c r="T15" s="61">
        <f t="shared" si="12"/>
        <v>0.24629999999999999</v>
      </c>
      <c r="U15" s="61">
        <f t="shared" si="12"/>
        <v>0.48330000000000001</v>
      </c>
      <c r="V15" s="62">
        <f t="shared" si="12"/>
        <v>0.16850000000000001</v>
      </c>
      <c r="W15" s="63">
        <f t="shared" si="2"/>
        <v>1.7499999999999988E-2</v>
      </c>
      <c r="X15" s="64">
        <f t="shared" si="2"/>
        <v>3.3400000000000041E-2</v>
      </c>
      <c r="Y15" s="41">
        <f t="shared" si="4"/>
        <v>1</v>
      </c>
      <c r="Z15" s="41">
        <f t="shared" si="4"/>
        <v>1</v>
      </c>
    </row>
    <row r="16" spans="1:26" ht="14.5" customHeight="1" x14ac:dyDescent="0.35">
      <c r="B16" s="139"/>
      <c r="C16" s="148"/>
      <c r="D16" s="163" t="s">
        <v>39</v>
      </c>
      <c r="E16" s="163"/>
      <c r="F16" s="163"/>
      <c r="G16" s="163"/>
      <c r="H16" s="167" t="s">
        <v>39</v>
      </c>
      <c r="I16" s="167"/>
      <c r="J16" s="167"/>
      <c r="K16" s="167"/>
      <c r="M16" s="60" t="s">
        <v>3</v>
      </c>
      <c r="N16" s="61" t="s">
        <v>22</v>
      </c>
      <c r="O16" s="60">
        <f>D27</f>
        <v>0.90769999999999995</v>
      </c>
      <c r="P16" s="61">
        <f t="shared" ref="P16:V16" si="13">E27</f>
        <v>0.3296</v>
      </c>
      <c r="Q16" s="61">
        <f t="shared" si="13"/>
        <v>0.45</v>
      </c>
      <c r="R16" s="62">
        <f t="shared" si="13"/>
        <v>0.26550000000000001</v>
      </c>
      <c r="S16" s="60">
        <f t="shared" si="13"/>
        <v>0.8841</v>
      </c>
      <c r="T16" s="61">
        <f t="shared" si="13"/>
        <v>0.21790000000000001</v>
      </c>
      <c r="U16" s="61">
        <f t="shared" si="13"/>
        <v>0.35830000000000001</v>
      </c>
      <c r="V16" s="62">
        <f t="shared" si="13"/>
        <v>0.15989999999999999</v>
      </c>
      <c r="W16" s="63">
        <f t="shared" si="2"/>
        <v>0.11169999999999999</v>
      </c>
      <c r="X16" s="64">
        <f t="shared" si="2"/>
        <v>9.1700000000000004E-2</v>
      </c>
      <c r="Y16" s="41">
        <f t="shared" si="4"/>
        <v>1</v>
      </c>
      <c r="Z16" s="41">
        <f t="shared" si="4"/>
        <v>1</v>
      </c>
    </row>
    <row r="17" spans="2:26" ht="14.5" customHeight="1" x14ac:dyDescent="0.35">
      <c r="B17" s="139"/>
      <c r="C17" s="148"/>
      <c r="D17" s="12">
        <v>0.77149999999999996</v>
      </c>
      <c r="E17" s="12">
        <v>0.20549999999999999</v>
      </c>
      <c r="F17" s="12">
        <v>0.55830000000000002</v>
      </c>
      <c r="G17" s="10">
        <v>0.1328</v>
      </c>
      <c r="H17" s="26">
        <v>0.74960000000000004</v>
      </c>
      <c r="I17" s="26">
        <v>0.1762</v>
      </c>
      <c r="J17" s="26">
        <v>0.5333</v>
      </c>
      <c r="K17" s="27">
        <v>0.1072</v>
      </c>
      <c r="M17" s="60" t="s">
        <v>3</v>
      </c>
      <c r="N17" s="61" t="s">
        <v>24</v>
      </c>
      <c r="O17" s="60">
        <f>D29</f>
        <v>0.85289999999999999</v>
      </c>
      <c r="P17" s="61">
        <f t="shared" ref="P17:V17" si="14">E29</f>
        <v>0.2676</v>
      </c>
      <c r="Q17" s="61">
        <f t="shared" si="14"/>
        <v>0.55000000000000004</v>
      </c>
      <c r="R17" s="62">
        <f t="shared" si="14"/>
        <v>0.17929999999999999</v>
      </c>
      <c r="S17" s="60">
        <f t="shared" si="14"/>
        <v>0.84189999999999998</v>
      </c>
      <c r="T17" s="61">
        <f t="shared" si="14"/>
        <v>0.26279999999999998</v>
      </c>
      <c r="U17" s="61">
        <f t="shared" si="14"/>
        <v>0.55000000000000004</v>
      </c>
      <c r="V17" s="62">
        <f t="shared" si="14"/>
        <v>0.17780000000000001</v>
      </c>
      <c r="W17" s="63">
        <f t="shared" si="2"/>
        <v>4.8000000000000265E-3</v>
      </c>
      <c r="X17" s="64">
        <f t="shared" si="2"/>
        <v>0</v>
      </c>
      <c r="Y17" s="41">
        <f t="shared" si="4"/>
        <v>1</v>
      </c>
      <c r="Z17" s="41">
        <f t="shared" si="4"/>
        <v>0</v>
      </c>
    </row>
    <row r="18" spans="2:26" x14ac:dyDescent="0.35">
      <c r="B18" s="139"/>
      <c r="C18" s="148"/>
      <c r="D18" s="163" t="s">
        <v>26</v>
      </c>
      <c r="E18" s="163"/>
      <c r="F18" s="163"/>
      <c r="G18" s="163"/>
      <c r="H18" s="167" t="s">
        <v>26</v>
      </c>
      <c r="I18" s="167"/>
      <c r="J18" s="167"/>
      <c r="K18" s="167"/>
      <c r="M18" s="60" t="s">
        <v>3</v>
      </c>
      <c r="N18" s="61" t="s">
        <v>25</v>
      </c>
      <c r="O18" s="60">
        <f>D31</f>
        <v>0.83560000000000001</v>
      </c>
      <c r="P18" s="61">
        <f t="shared" ref="P18:V18" si="15">E31</f>
        <v>0.2772</v>
      </c>
      <c r="Q18" s="61">
        <f t="shared" si="15"/>
        <v>0.61670000000000003</v>
      </c>
      <c r="R18" s="62">
        <f t="shared" si="15"/>
        <v>0.1797</v>
      </c>
      <c r="S18" s="60">
        <f t="shared" si="15"/>
        <v>0.74960000000000004</v>
      </c>
      <c r="T18" s="61">
        <f t="shared" si="15"/>
        <v>0.19209999999999999</v>
      </c>
      <c r="U18" s="61">
        <f t="shared" si="15"/>
        <v>0.63329999999999997</v>
      </c>
      <c r="V18" s="62">
        <f t="shared" si="15"/>
        <v>0.11409999999999999</v>
      </c>
      <c r="W18" s="63">
        <f t="shared" si="2"/>
        <v>8.5100000000000009E-2</v>
      </c>
      <c r="X18" s="64">
        <f t="shared" si="2"/>
        <v>-1.6599999999999948E-2</v>
      </c>
      <c r="Y18" s="41">
        <f t="shared" si="4"/>
        <v>1</v>
      </c>
      <c r="Z18" s="41">
        <f t="shared" si="4"/>
        <v>-1</v>
      </c>
    </row>
    <row r="19" spans="2:26" ht="17" customHeight="1" thickBot="1" x14ac:dyDescent="0.4">
      <c r="B19" s="139"/>
      <c r="C19" s="149"/>
      <c r="D19" s="12">
        <v>0.82450000000000001</v>
      </c>
      <c r="E19" s="12">
        <v>0.111</v>
      </c>
      <c r="F19" s="12">
        <v>0.23330000000000001</v>
      </c>
      <c r="G19" s="14">
        <v>7.4200000000000002E-2</v>
      </c>
      <c r="H19" s="12">
        <v>0.80889999999999995</v>
      </c>
      <c r="I19" s="12">
        <v>0.156</v>
      </c>
      <c r="J19" s="12">
        <v>0.36670000000000003</v>
      </c>
      <c r="K19" s="14">
        <v>0.1033</v>
      </c>
      <c r="M19" s="65" t="s">
        <v>3</v>
      </c>
      <c r="N19" s="66" t="s">
        <v>26</v>
      </c>
      <c r="O19" s="65">
        <f>D33</f>
        <v>0.84199999999999997</v>
      </c>
      <c r="P19" s="66">
        <f t="shared" ref="P19:V19" si="16">E33</f>
        <v>0.26340000000000002</v>
      </c>
      <c r="Q19" s="66">
        <f t="shared" si="16"/>
        <v>0.58330000000000004</v>
      </c>
      <c r="R19" s="67">
        <f t="shared" si="16"/>
        <v>0.26340000000000002</v>
      </c>
      <c r="S19" s="65">
        <f t="shared" si="16"/>
        <v>0.8357</v>
      </c>
      <c r="T19" s="66">
        <f t="shared" si="16"/>
        <v>0.26290000000000002</v>
      </c>
      <c r="U19" s="66">
        <f t="shared" si="16"/>
        <v>0.56669999999999998</v>
      </c>
      <c r="V19" s="67">
        <f t="shared" si="16"/>
        <v>0.17349999999999999</v>
      </c>
      <c r="W19" s="68">
        <f t="shared" si="2"/>
        <v>5.0000000000000044E-4</v>
      </c>
      <c r="X19" s="69">
        <f t="shared" si="2"/>
        <v>1.6600000000000059E-2</v>
      </c>
      <c r="Y19" s="41">
        <f t="shared" si="4"/>
        <v>1</v>
      </c>
      <c r="Z19" s="41">
        <f t="shared" si="4"/>
        <v>1</v>
      </c>
    </row>
    <row r="20" spans="2:26" ht="17" customHeight="1" thickTop="1" x14ac:dyDescent="0.35">
      <c r="B20" s="139"/>
      <c r="C20" s="147" t="s">
        <v>3</v>
      </c>
      <c r="D20" s="165" t="s">
        <v>18</v>
      </c>
      <c r="E20" s="165"/>
      <c r="F20" s="165"/>
      <c r="G20" s="165"/>
      <c r="H20" s="169" t="s">
        <v>18</v>
      </c>
      <c r="I20" s="169"/>
      <c r="J20" s="169"/>
      <c r="K20" s="169"/>
      <c r="M20" s="70" t="s">
        <v>4</v>
      </c>
      <c r="N20" s="71" t="s">
        <v>18</v>
      </c>
      <c r="O20" s="70">
        <f>D35</f>
        <v>0.94830000000000003</v>
      </c>
      <c r="P20" s="71">
        <f t="shared" ref="P20:V20" si="17">E35</f>
        <v>0</v>
      </c>
      <c r="Q20" s="71">
        <f t="shared" si="17"/>
        <v>0</v>
      </c>
      <c r="R20" s="72">
        <f t="shared" si="17"/>
        <v>0</v>
      </c>
      <c r="S20" s="70">
        <f t="shared" si="17"/>
        <v>0.94989999999999997</v>
      </c>
      <c r="T20" s="71">
        <f t="shared" si="17"/>
        <v>0.05</v>
      </c>
      <c r="U20" s="71">
        <f t="shared" si="17"/>
        <v>3.3300000000000003E-2</v>
      </c>
      <c r="V20" s="72">
        <f t="shared" si="17"/>
        <v>0.1</v>
      </c>
      <c r="W20" s="73">
        <f t="shared" si="2"/>
        <v>-0.05</v>
      </c>
      <c r="X20" s="74">
        <f t="shared" si="2"/>
        <v>-3.3300000000000003E-2</v>
      </c>
      <c r="Y20" s="41">
        <f t="shared" si="4"/>
        <v>-1</v>
      </c>
      <c r="Z20" s="41">
        <f t="shared" si="4"/>
        <v>-1</v>
      </c>
    </row>
    <row r="21" spans="2:26" ht="17" customHeight="1" x14ac:dyDescent="0.35">
      <c r="B21" s="139"/>
      <c r="C21" s="148"/>
      <c r="D21" s="5">
        <v>0.95469999999999999</v>
      </c>
      <c r="E21" s="5">
        <v>0.37</v>
      </c>
      <c r="F21" s="5">
        <v>0.3</v>
      </c>
      <c r="G21" s="5">
        <v>0.55000000000000004</v>
      </c>
      <c r="H21" s="27">
        <v>0.94369999999999998</v>
      </c>
      <c r="I21" s="27">
        <v>0.24709999999999999</v>
      </c>
      <c r="J21" s="27">
        <v>0.23330000000000001</v>
      </c>
      <c r="K21" s="27">
        <v>0.3</v>
      </c>
      <c r="M21" s="75" t="s">
        <v>4</v>
      </c>
      <c r="N21" s="76" t="s">
        <v>21</v>
      </c>
      <c r="O21" s="75">
        <f>D37</f>
        <v>0.86060000000000003</v>
      </c>
      <c r="P21" s="76">
        <f t="shared" ref="P21:V21" si="18">E37</f>
        <v>0.24340000000000001</v>
      </c>
      <c r="Q21" s="76">
        <f t="shared" si="18"/>
        <v>0.44169999999999998</v>
      </c>
      <c r="R21" s="77">
        <f t="shared" si="18"/>
        <v>0.19550000000000001</v>
      </c>
      <c r="S21" s="75">
        <f t="shared" si="18"/>
        <v>0.89680000000000004</v>
      </c>
      <c r="T21" s="76">
        <f t="shared" si="18"/>
        <v>0.28870000000000001</v>
      </c>
      <c r="U21" s="76">
        <f t="shared" si="18"/>
        <v>0.47499999999999998</v>
      </c>
      <c r="V21" s="77">
        <f t="shared" si="18"/>
        <v>0.23810000000000001</v>
      </c>
      <c r="W21" s="78">
        <f t="shared" si="2"/>
        <v>-4.5300000000000007E-2</v>
      </c>
      <c r="X21" s="79">
        <f t="shared" si="2"/>
        <v>-3.3299999999999996E-2</v>
      </c>
      <c r="Y21" s="41">
        <f t="shared" si="4"/>
        <v>-1</v>
      </c>
      <c r="Z21" s="41">
        <f t="shared" si="4"/>
        <v>-1</v>
      </c>
    </row>
    <row r="22" spans="2:26" ht="17" customHeight="1" x14ac:dyDescent="0.35">
      <c r="B22" s="139"/>
      <c r="C22" s="148"/>
      <c r="D22" s="163" t="s">
        <v>21</v>
      </c>
      <c r="E22" s="163"/>
      <c r="F22" s="163"/>
      <c r="G22" s="163"/>
      <c r="H22" s="167" t="s">
        <v>21</v>
      </c>
      <c r="I22" s="167"/>
      <c r="J22" s="167"/>
      <c r="K22" s="167"/>
      <c r="M22" s="75" t="s">
        <v>4</v>
      </c>
      <c r="N22" s="76" t="s">
        <v>49</v>
      </c>
      <c r="O22" s="75">
        <f>D39</f>
        <v>0.87170000000000003</v>
      </c>
      <c r="P22" s="76">
        <f t="shared" ref="P22:V22" si="19">E39</f>
        <v>0.20430000000000001</v>
      </c>
      <c r="Q22" s="76">
        <f t="shared" si="19"/>
        <v>0.3417</v>
      </c>
      <c r="R22" s="77">
        <f t="shared" si="19"/>
        <v>0.1512</v>
      </c>
      <c r="S22" s="75">
        <f t="shared" si="19"/>
        <v>0.88260000000000005</v>
      </c>
      <c r="T22" s="76">
        <f t="shared" si="19"/>
        <v>0.19650000000000001</v>
      </c>
      <c r="U22" s="76">
        <f t="shared" si="19"/>
        <v>0.30830000000000002</v>
      </c>
      <c r="V22" s="77">
        <f t="shared" si="19"/>
        <v>0.1472</v>
      </c>
      <c r="W22" s="78">
        <f t="shared" ref="W22:X47" si="20">P22-T22</f>
        <v>7.8000000000000014E-3</v>
      </c>
      <c r="X22" s="79">
        <f t="shared" si="20"/>
        <v>3.3399999999999985E-2</v>
      </c>
      <c r="Y22" s="41">
        <f t="shared" si="4"/>
        <v>1</v>
      </c>
      <c r="Z22" s="41">
        <f t="shared" si="4"/>
        <v>1</v>
      </c>
    </row>
    <row r="23" spans="2:26" ht="17" customHeight="1" x14ac:dyDescent="0.35">
      <c r="B23" s="139"/>
      <c r="C23" s="148"/>
      <c r="D23" s="12">
        <v>0.86539999999999995</v>
      </c>
      <c r="E23" s="12">
        <v>0.31030000000000002</v>
      </c>
      <c r="F23" s="12">
        <v>0.60829999999999995</v>
      </c>
      <c r="G23" s="10">
        <v>0.2127</v>
      </c>
      <c r="H23" s="26">
        <v>0.85129999999999995</v>
      </c>
      <c r="I23" s="26">
        <v>0.2581</v>
      </c>
      <c r="J23" s="26">
        <v>0.51670000000000005</v>
      </c>
      <c r="K23" s="27">
        <v>0.17849999999999999</v>
      </c>
      <c r="M23" s="75" t="s">
        <v>4</v>
      </c>
      <c r="N23" s="76" t="s">
        <v>22</v>
      </c>
      <c r="O23" s="75">
        <f>D41</f>
        <v>0.90769999999999995</v>
      </c>
      <c r="P23" s="76">
        <f t="shared" ref="P23:V23" si="21">E41</f>
        <v>0.17180000000000001</v>
      </c>
      <c r="Q23" s="76">
        <f t="shared" si="21"/>
        <v>0.2167</v>
      </c>
      <c r="R23" s="77">
        <f t="shared" si="21"/>
        <v>0.14760000000000001</v>
      </c>
      <c r="S23" s="75">
        <f t="shared" si="21"/>
        <v>0.91080000000000005</v>
      </c>
      <c r="T23" s="76">
        <f t="shared" si="21"/>
        <v>0.1739</v>
      </c>
      <c r="U23" s="76">
        <f t="shared" si="21"/>
        <v>0.22500000000000001</v>
      </c>
      <c r="V23" s="77">
        <f t="shared" si="21"/>
        <v>0.1512</v>
      </c>
      <c r="W23" s="78">
        <f t="shared" si="20"/>
        <v>-2.0999999999999908E-3</v>
      </c>
      <c r="X23" s="79">
        <f t="shared" si="20"/>
        <v>-8.3000000000000018E-3</v>
      </c>
      <c r="Y23" s="41">
        <f t="shared" ref="Y23:Z47" si="22">SIGN(W23)</f>
        <v>-1</v>
      </c>
      <c r="Z23" s="41">
        <f t="shared" si="22"/>
        <v>-1</v>
      </c>
    </row>
    <row r="24" spans="2:26" ht="17" customHeight="1" x14ac:dyDescent="0.35">
      <c r="B24" s="139"/>
      <c r="C24" s="148"/>
      <c r="D24" s="163" t="s">
        <v>20</v>
      </c>
      <c r="E24" s="163"/>
      <c r="F24" s="163"/>
      <c r="G24" s="163"/>
      <c r="H24" s="167" t="s">
        <v>20</v>
      </c>
      <c r="I24" s="167"/>
      <c r="J24" s="167"/>
      <c r="K24" s="167"/>
      <c r="M24" s="75" t="s">
        <v>4</v>
      </c>
      <c r="N24" s="76" t="s">
        <v>24</v>
      </c>
      <c r="O24" s="75">
        <f>D43</f>
        <v>0.87960000000000005</v>
      </c>
      <c r="P24" s="76">
        <f t="shared" ref="P24:V24" si="23">E43</f>
        <v>0.2029</v>
      </c>
      <c r="Q24" s="76">
        <f t="shared" si="23"/>
        <v>0.3417</v>
      </c>
      <c r="R24" s="77">
        <f t="shared" si="23"/>
        <v>0.16300000000000001</v>
      </c>
      <c r="S24" s="75">
        <f t="shared" si="23"/>
        <v>0.87009999999999998</v>
      </c>
      <c r="T24" s="76">
        <f t="shared" si="23"/>
        <v>0.22120000000000001</v>
      </c>
      <c r="U24" s="76">
        <f t="shared" si="23"/>
        <v>0.3417</v>
      </c>
      <c r="V24" s="77">
        <f t="shared" si="23"/>
        <v>0.18459999999999999</v>
      </c>
      <c r="W24" s="78">
        <f t="shared" si="20"/>
        <v>-1.8300000000000011E-2</v>
      </c>
      <c r="X24" s="79">
        <f t="shared" si="20"/>
        <v>0</v>
      </c>
      <c r="Y24" s="41">
        <f t="shared" si="22"/>
        <v>-1</v>
      </c>
      <c r="Z24" s="41">
        <f t="shared" si="22"/>
        <v>0</v>
      </c>
    </row>
    <row r="25" spans="2:26" ht="17" customHeight="1" x14ac:dyDescent="0.35">
      <c r="B25" s="139"/>
      <c r="C25" s="148"/>
      <c r="D25" s="12">
        <v>0.86229999999999996</v>
      </c>
      <c r="E25" s="12">
        <v>0.26379999999999998</v>
      </c>
      <c r="F25" s="12">
        <v>0.51670000000000005</v>
      </c>
      <c r="G25" s="10">
        <v>0.1794</v>
      </c>
      <c r="H25" s="26">
        <v>0.89970000000000006</v>
      </c>
      <c r="I25" s="26">
        <v>0.24629999999999999</v>
      </c>
      <c r="J25" s="26">
        <v>0.48330000000000001</v>
      </c>
      <c r="K25" s="27">
        <v>0.16850000000000001</v>
      </c>
      <c r="M25" s="75" t="s">
        <v>4</v>
      </c>
      <c r="N25" s="76" t="s">
        <v>25</v>
      </c>
      <c r="O25" s="75">
        <f>D45</f>
        <v>0.77939999999999998</v>
      </c>
      <c r="P25" s="76">
        <f t="shared" ref="P25:V25" si="24">E45</f>
        <v>0.2185</v>
      </c>
      <c r="Q25" s="76">
        <f t="shared" si="24"/>
        <v>0.61670000000000003</v>
      </c>
      <c r="R25" s="77">
        <f t="shared" si="24"/>
        <v>0.13339999999999999</v>
      </c>
      <c r="S25" s="75">
        <f t="shared" si="24"/>
        <v>0.78090000000000004</v>
      </c>
      <c r="T25" s="76">
        <f t="shared" si="24"/>
        <v>0.2286</v>
      </c>
      <c r="U25" s="76">
        <f t="shared" si="24"/>
        <v>0.6583</v>
      </c>
      <c r="V25" s="77">
        <f t="shared" si="24"/>
        <v>0.1394</v>
      </c>
      <c r="W25" s="78">
        <f t="shared" si="20"/>
        <v>-1.0099999999999998E-2</v>
      </c>
      <c r="X25" s="79">
        <f t="shared" si="20"/>
        <v>-4.159999999999997E-2</v>
      </c>
      <c r="Y25" s="41">
        <f t="shared" si="22"/>
        <v>-1</v>
      </c>
      <c r="Z25" s="41">
        <f t="shared" si="22"/>
        <v>-1</v>
      </c>
    </row>
    <row r="26" spans="2:26" ht="17" customHeight="1" x14ac:dyDescent="0.35">
      <c r="B26" s="139"/>
      <c r="C26" s="148"/>
      <c r="D26" s="163" t="s">
        <v>22</v>
      </c>
      <c r="E26" s="163"/>
      <c r="F26" s="163"/>
      <c r="G26" s="163"/>
      <c r="H26" s="167" t="s">
        <v>22</v>
      </c>
      <c r="I26" s="167"/>
      <c r="J26" s="167"/>
      <c r="K26" s="167"/>
      <c r="M26" s="80" t="s">
        <v>4</v>
      </c>
      <c r="N26" s="81" t="s">
        <v>26</v>
      </c>
      <c r="O26" s="80">
        <f>D47</f>
        <v>0.86060000000000003</v>
      </c>
      <c r="P26" s="81">
        <f t="shared" ref="P26:V26" si="25">E47</f>
        <v>0.2414</v>
      </c>
      <c r="Q26" s="81">
        <f t="shared" si="25"/>
        <v>0.44169999999999998</v>
      </c>
      <c r="R26" s="82">
        <f t="shared" si="25"/>
        <v>0.18709999999999999</v>
      </c>
      <c r="S26" s="80">
        <f t="shared" si="25"/>
        <v>0.8921</v>
      </c>
      <c r="T26" s="81">
        <f t="shared" si="25"/>
        <v>0.24959999999999999</v>
      </c>
      <c r="U26" s="81">
        <f t="shared" si="25"/>
        <v>0.4083</v>
      </c>
      <c r="V26" s="82">
        <f t="shared" si="25"/>
        <v>0.1862</v>
      </c>
      <c r="W26" s="83">
        <f t="shared" si="20"/>
        <v>-8.1999999999999851E-3</v>
      </c>
      <c r="X26" s="84">
        <f t="shared" si="20"/>
        <v>3.3399999999999985E-2</v>
      </c>
      <c r="Y26" s="41">
        <f t="shared" si="22"/>
        <v>-1</v>
      </c>
      <c r="Z26" s="41">
        <f t="shared" si="22"/>
        <v>1</v>
      </c>
    </row>
    <row r="27" spans="2:26" ht="17" customHeight="1" x14ac:dyDescent="0.35">
      <c r="B27" s="139"/>
      <c r="C27" s="148"/>
      <c r="D27" s="12">
        <v>0.90769999999999995</v>
      </c>
      <c r="E27" s="12">
        <v>0.3296</v>
      </c>
      <c r="F27" s="12">
        <v>0.45</v>
      </c>
      <c r="G27" s="10">
        <v>0.26550000000000001</v>
      </c>
      <c r="H27" s="26">
        <v>0.8841</v>
      </c>
      <c r="I27" s="26">
        <v>0.21790000000000001</v>
      </c>
      <c r="J27" s="26">
        <v>0.35830000000000001</v>
      </c>
      <c r="K27" s="27">
        <v>0.15989999999999999</v>
      </c>
      <c r="M27" s="85" t="s">
        <v>5</v>
      </c>
      <c r="N27" s="86" t="s">
        <v>18</v>
      </c>
      <c r="O27" s="85">
        <f>D49</f>
        <v>0.93740000000000001</v>
      </c>
      <c r="P27" s="86">
        <f t="shared" ref="P27:V27" si="26">E49</f>
        <v>0.31759999999999999</v>
      </c>
      <c r="Q27" s="86">
        <f t="shared" si="26"/>
        <v>0.3</v>
      </c>
      <c r="R27" s="87">
        <f t="shared" si="26"/>
        <v>0.38329999999999997</v>
      </c>
      <c r="S27" s="85">
        <f t="shared" si="26"/>
        <v>0.94369999999999998</v>
      </c>
      <c r="T27" s="86">
        <f t="shared" si="26"/>
        <v>0.17330000000000001</v>
      </c>
      <c r="U27" s="86">
        <f t="shared" si="26"/>
        <v>0.16669999999999999</v>
      </c>
      <c r="V27" s="87">
        <f t="shared" si="26"/>
        <v>0.18329999999999999</v>
      </c>
      <c r="W27" s="88">
        <f t="shared" si="20"/>
        <v>0.14429999999999998</v>
      </c>
      <c r="X27" s="89">
        <f t="shared" si="20"/>
        <v>0.1333</v>
      </c>
      <c r="Y27" s="41">
        <f t="shared" si="22"/>
        <v>1</v>
      </c>
      <c r="Z27" s="41">
        <f t="shared" si="22"/>
        <v>1</v>
      </c>
    </row>
    <row r="28" spans="2:26" ht="17" customHeight="1" x14ac:dyDescent="0.35">
      <c r="B28" s="139"/>
      <c r="C28" s="148"/>
      <c r="D28" s="163" t="s">
        <v>24</v>
      </c>
      <c r="E28" s="163"/>
      <c r="F28" s="163"/>
      <c r="G28" s="163"/>
      <c r="H28" s="167" t="s">
        <v>24</v>
      </c>
      <c r="I28" s="167"/>
      <c r="J28" s="167"/>
      <c r="K28" s="167"/>
      <c r="M28" s="90" t="s">
        <v>5</v>
      </c>
      <c r="N28" s="91" t="s">
        <v>21</v>
      </c>
      <c r="O28" s="90">
        <f>D51</f>
        <v>0.85450000000000004</v>
      </c>
      <c r="P28" s="91">
        <f t="shared" ref="P28:V28" si="27">E51</f>
        <v>0.29239999999999999</v>
      </c>
      <c r="Q28" s="91">
        <f t="shared" si="27"/>
        <v>0.58330000000000004</v>
      </c>
      <c r="R28" s="92">
        <f t="shared" si="27"/>
        <v>0.19989999999999999</v>
      </c>
      <c r="S28" s="90">
        <f t="shared" si="27"/>
        <v>0.84809999999999997</v>
      </c>
      <c r="T28" s="91">
        <f t="shared" si="27"/>
        <v>0.28410000000000002</v>
      </c>
      <c r="U28" s="91">
        <f t="shared" si="27"/>
        <v>0.6</v>
      </c>
      <c r="V28" s="92">
        <f t="shared" si="27"/>
        <v>0.18940000000000001</v>
      </c>
      <c r="W28" s="93">
        <f t="shared" si="20"/>
        <v>8.2999999999999741E-3</v>
      </c>
      <c r="X28" s="94">
        <f t="shared" si="20"/>
        <v>-1.6699999999999937E-2</v>
      </c>
      <c r="Y28" s="41">
        <f t="shared" si="22"/>
        <v>1</v>
      </c>
      <c r="Z28" s="41">
        <f t="shared" si="22"/>
        <v>-1</v>
      </c>
    </row>
    <row r="29" spans="2:26" ht="17" customHeight="1" x14ac:dyDescent="0.35">
      <c r="B29" s="139"/>
      <c r="C29" s="148"/>
      <c r="D29" s="12">
        <v>0.85289999999999999</v>
      </c>
      <c r="E29" s="12">
        <v>0.2676</v>
      </c>
      <c r="F29" s="12">
        <v>0.55000000000000004</v>
      </c>
      <c r="G29" s="10">
        <v>0.17929999999999999</v>
      </c>
      <c r="H29" s="26">
        <v>0.84189999999999998</v>
      </c>
      <c r="I29" s="26">
        <v>0.26279999999999998</v>
      </c>
      <c r="J29" s="26">
        <v>0.55000000000000004</v>
      </c>
      <c r="K29" s="27">
        <v>0.17780000000000001</v>
      </c>
      <c r="M29" s="90" t="s">
        <v>5</v>
      </c>
      <c r="N29" s="91" t="s">
        <v>43</v>
      </c>
      <c r="O29" s="90">
        <f>D53</f>
        <v>0.87490000000000001</v>
      </c>
      <c r="P29" s="91">
        <f t="shared" ref="P29:V29" si="28">E53</f>
        <v>0.36270000000000002</v>
      </c>
      <c r="Q29" s="91">
        <f t="shared" si="28"/>
        <v>0.63329999999999997</v>
      </c>
      <c r="R29" s="92">
        <f t="shared" si="28"/>
        <v>0.26300000000000001</v>
      </c>
      <c r="S29" s="90">
        <f t="shared" si="28"/>
        <v>0.86380000000000001</v>
      </c>
      <c r="T29" s="91">
        <f t="shared" si="28"/>
        <v>0.31990000000000002</v>
      </c>
      <c r="U29" s="91">
        <f t="shared" si="28"/>
        <v>0.63329999999999997</v>
      </c>
      <c r="V29" s="92">
        <f t="shared" si="28"/>
        <v>0.21740000000000001</v>
      </c>
      <c r="W29" s="93">
        <f t="shared" si="20"/>
        <v>4.2800000000000005E-2</v>
      </c>
      <c r="X29" s="94">
        <f t="shared" si="20"/>
        <v>0</v>
      </c>
      <c r="Y29" s="41">
        <f t="shared" si="22"/>
        <v>1</v>
      </c>
      <c r="Z29" s="41">
        <f t="shared" si="22"/>
        <v>0</v>
      </c>
    </row>
    <row r="30" spans="2:26" ht="17" customHeight="1" x14ac:dyDescent="0.35">
      <c r="B30" s="139"/>
      <c r="C30" s="148"/>
      <c r="D30" s="163" t="s">
        <v>25</v>
      </c>
      <c r="E30" s="163"/>
      <c r="F30" s="163"/>
      <c r="G30" s="163"/>
      <c r="H30" s="167" t="s">
        <v>25</v>
      </c>
      <c r="I30" s="167"/>
      <c r="J30" s="167"/>
      <c r="K30" s="167"/>
      <c r="M30" s="90" t="s">
        <v>5</v>
      </c>
      <c r="N30" s="91" t="s">
        <v>50</v>
      </c>
      <c r="O30" s="90">
        <f>D55</f>
        <v>0.90290000000000004</v>
      </c>
      <c r="P30" s="91">
        <f t="shared" ref="P30:V30" si="29">E55</f>
        <v>0.30690000000000001</v>
      </c>
      <c r="Q30" s="91">
        <f t="shared" si="29"/>
        <v>0.41670000000000001</v>
      </c>
      <c r="R30" s="92">
        <f t="shared" si="29"/>
        <v>0.26019999999999999</v>
      </c>
      <c r="S30" s="90">
        <f t="shared" si="29"/>
        <v>0.89990000000000003</v>
      </c>
      <c r="T30" s="91">
        <f t="shared" si="29"/>
        <v>0.2757</v>
      </c>
      <c r="U30" s="91">
        <f t="shared" si="29"/>
        <v>0.42499999999999999</v>
      </c>
      <c r="V30" s="92">
        <f t="shared" si="29"/>
        <v>0.21190000000000001</v>
      </c>
      <c r="W30" s="93">
        <f t="shared" si="20"/>
        <v>3.1200000000000006E-2</v>
      </c>
      <c r="X30" s="94">
        <f t="shared" si="20"/>
        <v>-8.2999999999999741E-3</v>
      </c>
      <c r="Y30" s="41">
        <f t="shared" si="22"/>
        <v>1</v>
      </c>
      <c r="Z30" s="41">
        <f t="shared" si="22"/>
        <v>-1</v>
      </c>
    </row>
    <row r="31" spans="2:26" ht="17" customHeight="1" x14ac:dyDescent="0.35">
      <c r="B31" s="139"/>
      <c r="C31" s="148"/>
      <c r="D31" s="12">
        <v>0.83560000000000001</v>
      </c>
      <c r="E31" s="12">
        <v>0.2772</v>
      </c>
      <c r="F31" s="12">
        <v>0.61670000000000003</v>
      </c>
      <c r="G31" s="10">
        <v>0.1797</v>
      </c>
      <c r="H31" s="26">
        <v>0.74960000000000004</v>
      </c>
      <c r="I31" s="26">
        <v>0.19209999999999999</v>
      </c>
      <c r="J31" s="26">
        <v>0.63329999999999997</v>
      </c>
      <c r="K31" s="27">
        <v>0.11409999999999999</v>
      </c>
      <c r="M31" s="90" t="s">
        <v>5</v>
      </c>
      <c r="N31" s="91" t="s">
        <v>24</v>
      </c>
      <c r="O31" s="90">
        <f>D57</f>
        <v>0.85129999999999995</v>
      </c>
      <c r="P31" s="91">
        <f t="shared" ref="P31:V31" si="30">E57</f>
        <v>0.24399999999999999</v>
      </c>
      <c r="Q31" s="91">
        <f t="shared" si="30"/>
        <v>0.49170000000000003</v>
      </c>
      <c r="R31" s="92">
        <f t="shared" si="30"/>
        <v>0.16320000000000001</v>
      </c>
      <c r="S31" s="90">
        <f t="shared" si="30"/>
        <v>0.83720000000000006</v>
      </c>
      <c r="T31" s="91">
        <f t="shared" si="30"/>
        <v>0.25380000000000003</v>
      </c>
      <c r="U31" s="91">
        <f t="shared" si="30"/>
        <v>0.56669999999999998</v>
      </c>
      <c r="V31" s="92">
        <f t="shared" si="30"/>
        <v>0.16500000000000001</v>
      </c>
      <c r="W31" s="93">
        <f t="shared" si="20"/>
        <v>-9.8000000000000309E-3</v>
      </c>
      <c r="X31" s="94">
        <f t="shared" si="20"/>
        <v>-7.4999999999999956E-2</v>
      </c>
      <c r="Y31" s="41">
        <f t="shared" si="22"/>
        <v>-1</v>
      </c>
      <c r="Z31" s="41">
        <f t="shared" si="22"/>
        <v>-1</v>
      </c>
    </row>
    <row r="32" spans="2:26" ht="17" customHeight="1" x14ac:dyDescent="0.35">
      <c r="B32" s="139"/>
      <c r="C32" s="148"/>
      <c r="D32" s="163" t="s">
        <v>27</v>
      </c>
      <c r="E32" s="163"/>
      <c r="F32" s="163"/>
      <c r="G32" s="163"/>
      <c r="H32" s="167" t="s">
        <v>27</v>
      </c>
      <c r="I32" s="167"/>
      <c r="J32" s="167"/>
      <c r="K32" s="167"/>
      <c r="M32" s="90" t="s">
        <v>5</v>
      </c>
      <c r="N32" s="91" t="s">
        <v>25</v>
      </c>
      <c r="O32" s="90">
        <f>D59</f>
        <v>0.76219999999999999</v>
      </c>
      <c r="P32" s="91">
        <f t="shared" ref="P32:V32" si="31">E59</f>
        <v>0.23</v>
      </c>
      <c r="Q32" s="95">
        <f t="shared" si="31"/>
        <v>0.68330000000000002</v>
      </c>
      <c r="R32" s="92">
        <f t="shared" si="31"/>
        <v>0.13980000000000001</v>
      </c>
      <c r="S32" s="90">
        <f t="shared" si="31"/>
        <v>0.77610000000000001</v>
      </c>
      <c r="T32" s="91">
        <f t="shared" si="31"/>
        <v>0.26140000000000002</v>
      </c>
      <c r="U32" s="91">
        <f t="shared" si="31"/>
        <v>0.7833</v>
      </c>
      <c r="V32" s="92">
        <f t="shared" si="31"/>
        <v>0.15790000000000001</v>
      </c>
      <c r="W32" s="93">
        <f t="shared" si="20"/>
        <v>-3.1400000000000011E-2</v>
      </c>
      <c r="X32" s="94">
        <f t="shared" si="20"/>
        <v>-9.9999999999999978E-2</v>
      </c>
      <c r="Y32" s="41">
        <f t="shared" si="22"/>
        <v>-1</v>
      </c>
      <c r="Z32" s="41">
        <f t="shared" si="22"/>
        <v>-1</v>
      </c>
    </row>
    <row r="33" spans="2:26" ht="17" customHeight="1" thickBot="1" x14ac:dyDescent="0.4">
      <c r="B33" s="139"/>
      <c r="C33" s="149"/>
      <c r="D33" s="14">
        <v>0.84199999999999997</v>
      </c>
      <c r="E33" s="14">
        <v>0.26340000000000002</v>
      </c>
      <c r="F33" s="14">
        <v>0.58330000000000004</v>
      </c>
      <c r="G33" s="14">
        <v>0.26340000000000002</v>
      </c>
      <c r="H33" s="28">
        <v>0.8357</v>
      </c>
      <c r="I33" s="28">
        <v>0.26290000000000002</v>
      </c>
      <c r="J33" s="28">
        <v>0.56669999999999998</v>
      </c>
      <c r="K33" s="28">
        <v>0.17349999999999999</v>
      </c>
      <c r="M33" s="96" t="s">
        <v>5</v>
      </c>
      <c r="N33" s="97" t="s">
        <v>26</v>
      </c>
      <c r="O33" s="96">
        <f>D61</f>
        <v>0.85760000000000003</v>
      </c>
      <c r="P33" s="97">
        <f t="shared" ref="P33:V33" si="32">E61</f>
        <v>0.32329999999999998</v>
      </c>
      <c r="Q33" s="97">
        <f t="shared" si="32"/>
        <v>0.63329999999999997</v>
      </c>
      <c r="R33" s="98">
        <f t="shared" si="32"/>
        <v>0.21129999999999999</v>
      </c>
      <c r="S33" s="96">
        <f t="shared" si="32"/>
        <v>0.82469999999999999</v>
      </c>
      <c r="T33" s="97">
        <f t="shared" si="32"/>
        <v>0.23330000000000001</v>
      </c>
      <c r="U33" s="97">
        <f t="shared" si="32"/>
        <v>0.54169999999999996</v>
      </c>
      <c r="V33" s="98">
        <f t="shared" si="32"/>
        <v>0.15010000000000001</v>
      </c>
      <c r="W33" s="99">
        <f t="shared" si="20"/>
        <v>8.9999999999999969E-2</v>
      </c>
      <c r="X33" s="100">
        <f t="shared" si="20"/>
        <v>9.1600000000000015E-2</v>
      </c>
      <c r="Y33" s="41">
        <f t="shared" si="22"/>
        <v>1</v>
      </c>
      <c r="Z33" s="41">
        <f t="shared" si="22"/>
        <v>1</v>
      </c>
    </row>
    <row r="34" spans="2:26" ht="17" customHeight="1" thickTop="1" x14ac:dyDescent="0.35">
      <c r="B34" s="139"/>
      <c r="C34" s="147" t="s">
        <v>4</v>
      </c>
      <c r="D34" s="166" t="s">
        <v>18</v>
      </c>
      <c r="E34" s="166"/>
      <c r="F34" s="166"/>
      <c r="G34" s="166"/>
      <c r="H34" s="168" t="s">
        <v>18</v>
      </c>
      <c r="I34" s="168"/>
      <c r="J34" s="168"/>
      <c r="K34" s="168"/>
      <c r="M34" s="101" t="s">
        <v>7</v>
      </c>
      <c r="N34" s="102" t="s">
        <v>18</v>
      </c>
      <c r="O34" s="101">
        <f>D63</f>
        <v>0.94530000000000003</v>
      </c>
      <c r="P34" s="102">
        <f t="shared" ref="P34:V34" si="33">E63</f>
        <v>0.28000000000000003</v>
      </c>
      <c r="Q34" s="102">
        <f t="shared" si="33"/>
        <v>0.23330000000000001</v>
      </c>
      <c r="R34" s="103">
        <f t="shared" si="33"/>
        <v>0.4</v>
      </c>
      <c r="S34" s="101">
        <f t="shared" si="33"/>
        <v>0.9264</v>
      </c>
      <c r="T34" s="102">
        <f t="shared" si="33"/>
        <v>0.20860000000000001</v>
      </c>
      <c r="U34" s="102">
        <f t="shared" si="33"/>
        <v>0.2167</v>
      </c>
      <c r="V34" s="103">
        <f t="shared" si="33"/>
        <v>0.20830000000000001</v>
      </c>
      <c r="W34" s="104">
        <f t="shared" si="20"/>
        <v>7.1400000000000019E-2</v>
      </c>
      <c r="X34" s="105">
        <f t="shared" si="20"/>
        <v>1.6600000000000004E-2</v>
      </c>
      <c r="Y34" s="41">
        <f t="shared" si="22"/>
        <v>1</v>
      </c>
      <c r="Z34" s="41">
        <f t="shared" si="22"/>
        <v>1</v>
      </c>
    </row>
    <row r="35" spans="2:26" ht="17" customHeight="1" x14ac:dyDescent="0.35">
      <c r="B35" s="139"/>
      <c r="C35" s="148"/>
      <c r="D35" s="5">
        <v>0.94830000000000003</v>
      </c>
      <c r="E35" s="5">
        <v>0</v>
      </c>
      <c r="F35" s="5">
        <v>0</v>
      </c>
      <c r="G35" s="5">
        <v>0</v>
      </c>
      <c r="H35" s="5">
        <v>0.94989999999999997</v>
      </c>
      <c r="I35" s="5">
        <v>0.05</v>
      </c>
      <c r="J35" s="5">
        <v>3.3300000000000003E-2</v>
      </c>
      <c r="K35" s="5">
        <v>0.1</v>
      </c>
      <c r="M35" s="106" t="s">
        <v>7</v>
      </c>
      <c r="N35" s="107" t="s">
        <v>21</v>
      </c>
      <c r="O35" s="106">
        <f>D65</f>
        <v>0.90610000000000002</v>
      </c>
      <c r="P35" s="108">
        <f t="shared" ref="P35:V35" si="34">E65</f>
        <v>0.3841</v>
      </c>
      <c r="Q35" s="107">
        <f t="shared" si="34"/>
        <v>0.57499999999999996</v>
      </c>
      <c r="R35" s="109">
        <f t="shared" si="34"/>
        <v>0.3054</v>
      </c>
      <c r="S35" s="106">
        <f t="shared" si="34"/>
        <v>0.87480000000000002</v>
      </c>
      <c r="T35" s="107">
        <f t="shared" si="34"/>
        <v>0.1991</v>
      </c>
      <c r="U35" s="107">
        <f t="shared" si="34"/>
        <v>0.32500000000000001</v>
      </c>
      <c r="V35" s="109">
        <f t="shared" si="34"/>
        <v>0.1477</v>
      </c>
      <c r="W35" s="110">
        <f t="shared" si="20"/>
        <v>0.185</v>
      </c>
      <c r="X35" s="111">
        <f t="shared" si="20"/>
        <v>0.24999999999999994</v>
      </c>
      <c r="Y35" s="41">
        <f t="shared" si="22"/>
        <v>1</v>
      </c>
      <c r="Z35" s="41">
        <f t="shared" si="22"/>
        <v>1</v>
      </c>
    </row>
    <row r="36" spans="2:26" ht="17" customHeight="1" x14ac:dyDescent="0.35">
      <c r="B36" s="139"/>
      <c r="C36" s="148"/>
      <c r="D36" s="163" t="s">
        <v>21</v>
      </c>
      <c r="E36" s="163"/>
      <c r="F36" s="163"/>
      <c r="G36" s="163"/>
      <c r="H36" s="167" t="s">
        <v>21</v>
      </c>
      <c r="I36" s="167"/>
      <c r="J36" s="167"/>
      <c r="K36" s="167"/>
      <c r="M36" s="106" t="s">
        <v>7</v>
      </c>
      <c r="N36" s="107" t="s">
        <v>20</v>
      </c>
      <c r="O36" s="106">
        <f>D67</f>
        <v>0.89829999999999999</v>
      </c>
      <c r="P36" s="108">
        <f t="shared" ref="P36:V36" si="35">E67</f>
        <v>0.37540000000000001</v>
      </c>
      <c r="Q36" s="108">
        <f t="shared" si="35"/>
        <v>0.6</v>
      </c>
      <c r="R36" s="109">
        <f t="shared" si="35"/>
        <v>0.28920000000000001</v>
      </c>
      <c r="S36" s="106">
        <f t="shared" si="35"/>
        <v>0.878</v>
      </c>
      <c r="T36" s="107">
        <f t="shared" si="35"/>
        <v>0.27900000000000003</v>
      </c>
      <c r="U36" s="107">
        <f t="shared" si="35"/>
        <v>0.48330000000000001</v>
      </c>
      <c r="V36" s="109">
        <f t="shared" si="35"/>
        <v>0.21820000000000001</v>
      </c>
      <c r="W36" s="112">
        <f t="shared" si="20"/>
        <v>9.6399999999999986E-2</v>
      </c>
      <c r="X36" s="113">
        <f t="shared" si="20"/>
        <v>0.11669999999999997</v>
      </c>
      <c r="Y36" s="41">
        <f t="shared" si="22"/>
        <v>1</v>
      </c>
      <c r="Z36" s="41">
        <f t="shared" si="22"/>
        <v>1</v>
      </c>
    </row>
    <row r="37" spans="2:26" ht="17" customHeight="1" x14ac:dyDescent="0.35">
      <c r="B37" s="139"/>
      <c r="C37" s="148"/>
      <c r="D37" s="12">
        <v>0.86060000000000003</v>
      </c>
      <c r="E37" s="12">
        <v>0.24340000000000001</v>
      </c>
      <c r="F37" s="12">
        <v>0.44169999999999998</v>
      </c>
      <c r="G37" s="10">
        <v>0.19550000000000001</v>
      </c>
      <c r="H37" s="12">
        <v>0.89680000000000004</v>
      </c>
      <c r="I37" s="12">
        <v>0.28870000000000001</v>
      </c>
      <c r="J37" s="12">
        <v>0.47499999999999998</v>
      </c>
      <c r="K37" s="10">
        <v>0.23810000000000001</v>
      </c>
      <c r="M37" s="106" t="s">
        <v>7</v>
      </c>
      <c r="N37" s="107" t="s">
        <v>22</v>
      </c>
      <c r="O37" s="106">
        <f>D69</f>
        <v>0.91390000000000005</v>
      </c>
      <c r="P37" s="107">
        <f t="shared" ref="P37:V37" si="36">E69</f>
        <v>0.2772</v>
      </c>
      <c r="Q37" s="107">
        <f t="shared" si="36"/>
        <v>0.35830000000000001</v>
      </c>
      <c r="R37" s="109">
        <f t="shared" si="36"/>
        <v>0.246</v>
      </c>
      <c r="S37" s="106">
        <f t="shared" si="36"/>
        <v>0.91400000000000003</v>
      </c>
      <c r="T37" s="107">
        <f t="shared" si="36"/>
        <v>0.25530000000000003</v>
      </c>
      <c r="U37" s="107">
        <f t="shared" si="36"/>
        <v>0.32500000000000001</v>
      </c>
      <c r="V37" s="109">
        <f t="shared" si="36"/>
        <v>0.22140000000000001</v>
      </c>
      <c r="W37" s="112">
        <f t="shared" si="20"/>
        <v>2.1899999999999975E-2</v>
      </c>
      <c r="X37" s="113">
        <f t="shared" si="20"/>
        <v>3.3299999999999996E-2</v>
      </c>
      <c r="Y37" s="41">
        <f t="shared" si="22"/>
        <v>1</v>
      </c>
      <c r="Z37" s="41">
        <f t="shared" si="22"/>
        <v>1</v>
      </c>
    </row>
    <row r="38" spans="2:26" ht="17" customHeight="1" x14ac:dyDescent="0.35">
      <c r="B38" s="139"/>
      <c r="C38" s="148"/>
      <c r="D38" s="163" t="s">
        <v>17</v>
      </c>
      <c r="E38" s="163"/>
      <c r="F38" s="163"/>
      <c r="G38" s="163"/>
      <c r="H38" s="167" t="s">
        <v>17</v>
      </c>
      <c r="I38" s="167"/>
      <c r="J38" s="167"/>
      <c r="K38" s="167"/>
      <c r="M38" s="106" t="s">
        <v>7</v>
      </c>
      <c r="N38" s="107" t="s">
        <v>24</v>
      </c>
      <c r="O38" s="106">
        <f>D71</f>
        <v>0.88580000000000003</v>
      </c>
      <c r="P38" s="107">
        <f t="shared" ref="P38:V38" si="37">E71</f>
        <v>0.3574</v>
      </c>
      <c r="Q38" s="107">
        <f t="shared" si="37"/>
        <v>0.6</v>
      </c>
      <c r="R38" s="109">
        <f t="shared" si="37"/>
        <v>0.27189999999999998</v>
      </c>
      <c r="S38" s="106">
        <f t="shared" si="37"/>
        <v>0.87019999999999997</v>
      </c>
      <c r="T38" s="107">
        <f t="shared" si="37"/>
        <v>0.24229999999999999</v>
      </c>
      <c r="U38" s="107">
        <f t="shared" si="37"/>
        <v>0.4667</v>
      </c>
      <c r="V38" s="109">
        <f t="shared" si="37"/>
        <v>0.16850000000000001</v>
      </c>
      <c r="W38" s="112">
        <f t="shared" si="20"/>
        <v>0.11510000000000001</v>
      </c>
      <c r="X38" s="113">
        <f t="shared" si="20"/>
        <v>0.13329999999999997</v>
      </c>
      <c r="Y38" s="41">
        <f t="shared" si="22"/>
        <v>1</v>
      </c>
      <c r="Z38" s="41">
        <f t="shared" si="22"/>
        <v>1</v>
      </c>
    </row>
    <row r="39" spans="2:26" ht="17" customHeight="1" x14ac:dyDescent="0.35">
      <c r="B39" s="139"/>
      <c r="C39" s="148"/>
      <c r="D39" s="12">
        <v>0.87170000000000003</v>
      </c>
      <c r="E39" s="12">
        <v>0.20430000000000001</v>
      </c>
      <c r="F39" s="12">
        <v>0.3417</v>
      </c>
      <c r="G39" s="10">
        <v>0.1512</v>
      </c>
      <c r="H39" s="12">
        <v>0.88260000000000005</v>
      </c>
      <c r="I39" s="12">
        <v>0.19650000000000001</v>
      </c>
      <c r="J39" s="12">
        <v>0.30830000000000002</v>
      </c>
      <c r="K39" s="10">
        <v>0.1472</v>
      </c>
      <c r="M39" s="106" t="s">
        <v>7</v>
      </c>
      <c r="N39" s="107" t="s">
        <v>25</v>
      </c>
      <c r="O39" s="106">
        <f>D73</f>
        <v>0.87480000000000002</v>
      </c>
      <c r="P39" s="107">
        <f t="shared" ref="P39:V39" si="38">E73</f>
        <v>0.2591</v>
      </c>
      <c r="Q39" s="107">
        <f t="shared" si="38"/>
        <v>0.49170000000000003</v>
      </c>
      <c r="R39" s="109">
        <f t="shared" si="38"/>
        <v>0.1804</v>
      </c>
      <c r="S39" s="106">
        <f t="shared" si="38"/>
        <v>0.8357</v>
      </c>
      <c r="T39" s="107">
        <f t="shared" si="38"/>
        <v>0.20169999999999999</v>
      </c>
      <c r="U39" s="107">
        <f t="shared" si="38"/>
        <v>0.45</v>
      </c>
      <c r="V39" s="109">
        <f t="shared" si="38"/>
        <v>0.1333</v>
      </c>
      <c r="W39" s="112">
        <f t="shared" si="20"/>
        <v>5.7400000000000007E-2</v>
      </c>
      <c r="X39" s="113">
        <f t="shared" si="20"/>
        <v>4.1700000000000015E-2</v>
      </c>
      <c r="Y39" s="41">
        <f t="shared" si="22"/>
        <v>1</v>
      </c>
      <c r="Z39" s="41">
        <f t="shared" si="22"/>
        <v>1</v>
      </c>
    </row>
    <row r="40" spans="2:26" ht="17" customHeight="1" x14ac:dyDescent="0.35">
      <c r="B40" s="139"/>
      <c r="C40" s="148"/>
      <c r="D40" s="163" t="s">
        <v>22</v>
      </c>
      <c r="E40" s="163"/>
      <c r="F40" s="163"/>
      <c r="G40" s="163"/>
      <c r="H40" s="167" t="s">
        <v>22</v>
      </c>
      <c r="I40" s="167"/>
      <c r="J40" s="167"/>
      <c r="K40" s="167"/>
      <c r="M40" s="114" t="s">
        <v>7</v>
      </c>
      <c r="N40" s="115" t="s">
        <v>28</v>
      </c>
      <c r="O40" s="114">
        <f>D75</f>
        <v>0.86240000000000006</v>
      </c>
      <c r="P40" s="115">
        <f t="shared" ref="P40:V40" si="39">E75</f>
        <v>0.25629999999999997</v>
      </c>
      <c r="Q40" s="115">
        <f t="shared" si="39"/>
        <v>0.5</v>
      </c>
      <c r="R40" s="116">
        <f t="shared" si="39"/>
        <v>0.25629999999999997</v>
      </c>
      <c r="S40" s="114">
        <f t="shared" si="39"/>
        <v>0.87790000000000001</v>
      </c>
      <c r="T40" s="115">
        <f t="shared" si="39"/>
        <v>0.26200000000000001</v>
      </c>
      <c r="U40" s="115">
        <f t="shared" si="39"/>
        <v>0.4667</v>
      </c>
      <c r="V40" s="116">
        <f t="shared" si="39"/>
        <v>0.18579999999999999</v>
      </c>
      <c r="W40" s="117">
        <f t="shared" si="20"/>
        <v>-5.7000000000000384E-3</v>
      </c>
      <c r="X40" s="118">
        <f t="shared" si="20"/>
        <v>3.3299999999999996E-2</v>
      </c>
      <c r="Y40" s="41">
        <f t="shared" si="22"/>
        <v>-1</v>
      </c>
      <c r="Z40" s="41">
        <f t="shared" si="22"/>
        <v>1</v>
      </c>
    </row>
    <row r="41" spans="2:26" ht="17" customHeight="1" x14ac:dyDescent="0.35">
      <c r="B41" s="139"/>
      <c r="C41" s="148"/>
      <c r="D41" s="12">
        <v>0.90769999999999995</v>
      </c>
      <c r="E41" s="12">
        <v>0.17180000000000001</v>
      </c>
      <c r="F41" s="12">
        <v>0.2167</v>
      </c>
      <c r="G41" s="10">
        <v>0.14760000000000001</v>
      </c>
      <c r="H41" s="12">
        <v>0.91080000000000005</v>
      </c>
      <c r="I41" s="12">
        <v>0.1739</v>
      </c>
      <c r="J41" s="12">
        <v>0.22500000000000001</v>
      </c>
      <c r="K41" s="10">
        <v>0.1512</v>
      </c>
      <c r="M41" s="119" t="s">
        <v>6</v>
      </c>
      <c r="N41" s="120" t="s">
        <v>18</v>
      </c>
      <c r="O41" s="119">
        <f>D77</f>
        <v>0.94210000000000005</v>
      </c>
      <c r="P41" s="120">
        <f t="shared" ref="P41:V41" si="40">E77</f>
        <v>0.2467</v>
      </c>
      <c r="Q41" s="120">
        <f t="shared" si="40"/>
        <v>0.23330000000000001</v>
      </c>
      <c r="R41" s="121">
        <f t="shared" si="40"/>
        <v>0.26669999999999999</v>
      </c>
      <c r="S41" s="119">
        <f t="shared" si="40"/>
        <v>0.94210000000000005</v>
      </c>
      <c r="T41" s="120">
        <f t="shared" si="40"/>
        <v>0.22</v>
      </c>
      <c r="U41" s="120">
        <f t="shared" si="40"/>
        <v>0.2</v>
      </c>
      <c r="V41" s="121">
        <f t="shared" si="40"/>
        <v>0.25</v>
      </c>
      <c r="W41" s="122">
        <f t="shared" si="20"/>
        <v>2.6700000000000002E-2</v>
      </c>
      <c r="X41" s="123">
        <f t="shared" si="20"/>
        <v>3.3299999999999996E-2</v>
      </c>
      <c r="Y41" s="41">
        <f t="shared" si="22"/>
        <v>1</v>
      </c>
      <c r="Z41" s="41">
        <f t="shared" si="22"/>
        <v>1</v>
      </c>
    </row>
    <row r="42" spans="2:26" ht="17" customHeight="1" x14ac:dyDescent="0.35">
      <c r="B42" s="139"/>
      <c r="C42" s="148"/>
      <c r="D42" s="163" t="s">
        <v>24</v>
      </c>
      <c r="E42" s="163"/>
      <c r="F42" s="163"/>
      <c r="G42" s="163"/>
      <c r="H42" s="167" t="s">
        <v>24</v>
      </c>
      <c r="I42" s="167"/>
      <c r="J42" s="167"/>
      <c r="K42" s="167"/>
      <c r="M42" s="124" t="s">
        <v>6</v>
      </c>
      <c r="N42" s="125" t="s">
        <v>40</v>
      </c>
      <c r="O42" s="124">
        <f>D79</f>
        <v>0.88570000000000004</v>
      </c>
      <c r="P42" s="125">
        <f t="shared" ref="P42:V42" si="41">E79</f>
        <v>0.31569999999999998</v>
      </c>
      <c r="Q42" s="125">
        <f t="shared" si="41"/>
        <v>0.51670000000000005</v>
      </c>
      <c r="R42" s="126">
        <f t="shared" si="41"/>
        <v>0.23749999999999999</v>
      </c>
      <c r="S42" s="124">
        <f t="shared" si="41"/>
        <v>0.8639</v>
      </c>
      <c r="T42" s="125">
        <f t="shared" si="41"/>
        <v>0.25700000000000001</v>
      </c>
      <c r="U42" s="125">
        <f t="shared" si="41"/>
        <v>0.48330000000000001</v>
      </c>
      <c r="V42" s="126">
        <f t="shared" si="41"/>
        <v>0.1991</v>
      </c>
      <c r="W42" s="127">
        <f t="shared" si="20"/>
        <v>5.8699999999999974E-2</v>
      </c>
      <c r="X42" s="128">
        <f t="shared" si="20"/>
        <v>3.3400000000000041E-2</v>
      </c>
      <c r="Y42" s="41">
        <f t="shared" si="22"/>
        <v>1</v>
      </c>
      <c r="Z42" s="41">
        <f t="shared" si="22"/>
        <v>1</v>
      </c>
    </row>
    <row r="43" spans="2:26" ht="17" customHeight="1" x14ac:dyDescent="0.35">
      <c r="B43" s="139"/>
      <c r="C43" s="148"/>
      <c r="D43" s="12">
        <v>0.87960000000000005</v>
      </c>
      <c r="E43" s="12">
        <v>0.2029</v>
      </c>
      <c r="F43" s="12">
        <v>0.3417</v>
      </c>
      <c r="G43" s="10">
        <v>0.16300000000000001</v>
      </c>
      <c r="H43" s="12">
        <v>0.87009999999999998</v>
      </c>
      <c r="I43" s="12">
        <v>0.22120000000000001</v>
      </c>
      <c r="J43" s="12">
        <v>0.3417</v>
      </c>
      <c r="K43" s="10">
        <v>0.18459999999999999</v>
      </c>
      <c r="M43" s="124" t="s">
        <v>6</v>
      </c>
      <c r="N43" s="125" t="s">
        <v>41</v>
      </c>
      <c r="O43" s="124">
        <f>D81</f>
        <v>0.87009999999999998</v>
      </c>
      <c r="P43" s="125">
        <f t="shared" ref="P43:V43" si="42">E81</f>
        <v>0.29720000000000002</v>
      </c>
      <c r="Q43" s="125">
        <f t="shared" si="42"/>
        <v>0.55000000000000004</v>
      </c>
      <c r="R43" s="126">
        <f t="shared" si="42"/>
        <v>0.20730000000000001</v>
      </c>
      <c r="S43" s="124">
        <f t="shared" si="42"/>
        <v>0.83089999999999997</v>
      </c>
      <c r="T43" s="125">
        <f t="shared" si="42"/>
        <v>0.27829999999999999</v>
      </c>
      <c r="U43" s="125">
        <f t="shared" si="42"/>
        <v>0.63329999999999997</v>
      </c>
      <c r="V43" s="126">
        <f t="shared" si="42"/>
        <v>0.18</v>
      </c>
      <c r="W43" s="127">
        <f t="shared" si="20"/>
        <v>1.8900000000000028E-2</v>
      </c>
      <c r="X43" s="128">
        <f t="shared" si="20"/>
        <v>-8.329999999999993E-2</v>
      </c>
      <c r="Y43" s="41">
        <f t="shared" si="22"/>
        <v>1</v>
      </c>
      <c r="Z43" s="41">
        <f t="shared" si="22"/>
        <v>-1</v>
      </c>
    </row>
    <row r="44" spans="2:26" ht="17" customHeight="1" x14ac:dyDescent="0.35">
      <c r="B44" s="139"/>
      <c r="C44" s="148"/>
      <c r="D44" s="163" t="s">
        <v>25</v>
      </c>
      <c r="E44" s="163"/>
      <c r="F44" s="163"/>
      <c r="G44" s="163"/>
      <c r="H44" s="167" t="s">
        <v>25</v>
      </c>
      <c r="I44" s="167"/>
      <c r="J44" s="167"/>
      <c r="K44" s="167"/>
      <c r="M44" s="124" t="s">
        <v>6</v>
      </c>
      <c r="N44" s="125" t="s">
        <v>42</v>
      </c>
      <c r="O44" s="124">
        <f>D83</f>
        <v>0.92330000000000001</v>
      </c>
      <c r="P44" s="125">
        <f t="shared" ref="P44:V44" si="43">E83</f>
        <v>0.35599999999999998</v>
      </c>
      <c r="Q44" s="125">
        <f t="shared" si="43"/>
        <v>0.41670000000000001</v>
      </c>
      <c r="R44" s="126">
        <f t="shared" si="43"/>
        <v>0.37519999999999998</v>
      </c>
      <c r="S44" s="124">
        <f t="shared" si="43"/>
        <v>0.89049999999999996</v>
      </c>
      <c r="T44" s="125">
        <f t="shared" si="43"/>
        <v>0.25109999999999999</v>
      </c>
      <c r="U44" s="125">
        <f t="shared" si="43"/>
        <v>0.42499999999999999</v>
      </c>
      <c r="V44" s="126">
        <f t="shared" si="43"/>
        <v>0.18329999999999999</v>
      </c>
      <c r="W44" s="127">
        <f t="shared" si="20"/>
        <v>0.10489999999999999</v>
      </c>
      <c r="X44" s="128">
        <f t="shared" si="20"/>
        <v>-8.2999999999999741E-3</v>
      </c>
      <c r="Y44" s="41">
        <f t="shared" si="22"/>
        <v>1</v>
      </c>
      <c r="Z44" s="41">
        <f t="shared" si="22"/>
        <v>-1</v>
      </c>
    </row>
    <row r="45" spans="2:26" ht="17" customHeight="1" x14ac:dyDescent="0.35">
      <c r="B45" s="139"/>
      <c r="C45" s="148"/>
      <c r="D45" s="12">
        <v>0.77939999999999998</v>
      </c>
      <c r="E45" s="12">
        <v>0.2185</v>
      </c>
      <c r="F45" s="12">
        <v>0.61670000000000003</v>
      </c>
      <c r="G45" s="10">
        <v>0.13339999999999999</v>
      </c>
      <c r="H45" s="12">
        <v>0.78090000000000004</v>
      </c>
      <c r="I45" s="12">
        <v>0.2286</v>
      </c>
      <c r="J45" s="12">
        <v>0.6583</v>
      </c>
      <c r="K45" s="10">
        <v>0.1394</v>
      </c>
      <c r="M45" s="124" t="s">
        <v>6</v>
      </c>
      <c r="N45" s="125" t="s">
        <v>24</v>
      </c>
      <c r="O45" s="124">
        <f>D85</f>
        <v>0.87639999999999996</v>
      </c>
      <c r="P45" s="125">
        <f t="shared" ref="P45:V45" si="44">E85</f>
        <v>0.30980000000000002</v>
      </c>
      <c r="Q45" s="125">
        <f t="shared" si="44"/>
        <v>0.55000000000000004</v>
      </c>
      <c r="R45" s="126">
        <f t="shared" si="44"/>
        <v>0.21779999999999999</v>
      </c>
      <c r="S45" s="124">
        <f t="shared" si="44"/>
        <v>0.84360000000000002</v>
      </c>
      <c r="T45" s="125">
        <f t="shared" si="44"/>
        <v>0.29139999999999999</v>
      </c>
      <c r="U45" s="125">
        <f t="shared" si="44"/>
        <v>0.625</v>
      </c>
      <c r="V45" s="126">
        <f t="shared" si="44"/>
        <v>0.19170000000000001</v>
      </c>
      <c r="W45" s="127">
        <f t="shared" si="20"/>
        <v>1.8400000000000027E-2</v>
      </c>
      <c r="X45" s="128">
        <f t="shared" si="20"/>
        <v>-7.4999999999999956E-2</v>
      </c>
      <c r="Y45" s="41">
        <f t="shared" si="22"/>
        <v>1</v>
      </c>
      <c r="Z45" s="41">
        <f t="shared" si="22"/>
        <v>-1</v>
      </c>
    </row>
    <row r="46" spans="2:26" ht="17" customHeight="1" x14ac:dyDescent="0.35">
      <c r="B46" s="139"/>
      <c r="C46" s="148"/>
      <c r="D46" s="163" t="s">
        <v>26</v>
      </c>
      <c r="E46" s="163"/>
      <c r="F46" s="163"/>
      <c r="G46" s="163"/>
      <c r="H46" s="167" t="s">
        <v>26</v>
      </c>
      <c r="I46" s="167"/>
      <c r="J46" s="167"/>
      <c r="K46" s="167"/>
      <c r="M46" s="124" t="s">
        <v>6</v>
      </c>
      <c r="N46" s="125" t="s">
        <v>25</v>
      </c>
      <c r="O46" s="124">
        <f>D87</f>
        <v>0.81840000000000002</v>
      </c>
      <c r="P46" s="125">
        <f t="shared" ref="P46:V46" si="45">E87</f>
        <v>0.25230000000000002</v>
      </c>
      <c r="Q46" s="125">
        <f t="shared" si="45"/>
        <v>0.61670000000000003</v>
      </c>
      <c r="R46" s="126">
        <f t="shared" si="45"/>
        <v>0.159</v>
      </c>
      <c r="S46" s="124">
        <f t="shared" si="45"/>
        <v>0.78249999999999997</v>
      </c>
      <c r="T46" s="125">
        <f t="shared" si="45"/>
        <v>0.22070000000000001</v>
      </c>
      <c r="U46" s="125">
        <f t="shared" si="45"/>
        <v>0.64170000000000005</v>
      </c>
      <c r="V46" s="126">
        <f t="shared" si="45"/>
        <v>0.1338</v>
      </c>
      <c r="W46" s="127">
        <f t="shared" si="20"/>
        <v>3.1600000000000017E-2</v>
      </c>
      <c r="X46" s="128">
        <f t="shared" si="20"/>
        <v>-2.5000000000000022E-2</v>
      </c>
      <c r="Y46" s="41">
        <f t="shared" si="22"/>
        <v>1</v>
      </c>
      <c r="Z46" s="41">
        <f t="shared" si="22"/>
        <v>-1</v>
      </c>
    </row>
    <row r="47" spans="2:26" ht="17" customHeight="1" thickBot="1" x14ac:dyDescent="0.4">
      <c r="B47" s="139"/>
      <c r="C47" s="149"/>
      <c r="D47" s="14">
        <v>0.86060000000000003</v>
      </c>
      <c r="E47" s="14">
        <v>0.2414</v>
      </c>
      <c r="F47" s="14">
        <v>0.44169999999999998</v>
      </c>
      <c r="G47" s="14">
        <v>0.18709999999999999</v>
      </c>
      <c r="H47" s="14">
        <v>0.8921</v>
      </c>
      <c r="I47" s="14">
        <v>0.24959999999999999</v>
      </c>
      <c r="J47" s="14">
        <v>0.4083</v>
      </c>
      <c r="K47" s="14">
        <v>0.1862</v>
      </c>
      <c r="M47" s="129" t="s">
        <v>6</v>
      </c>
      <c r="N47" s="130" t="s">
        <v>26</v>
      </c>
      <c r="O47" s="129">
        <f>D89</f>
        <v>0.86229999999999996</v>
      </c>
      <c r="P47" s="130">
        <f t="shared" ref="P47:V47" si="46">E89</f>
        <v>0.29620000000000002</v>
      </c>
      <c r="Q47" s="130">
        <f t="shared" si="46"/>
        <v>0.6</v>
      </c>
      <c r="R47" s="131">
        <f t="shared" si="46"/>
        <v>0.1991</v>
      </c>
      <c r="S47" s="129">
        <f t="shared" si="46"/>
        <v>0.81530000000000002</v>
      </c>
      <c r="T47" s="130">
        <f t="shared" si="46"/>
        <v>0.27750000000000002</v>
      </c>
      <c r="U47" s="130">
        <f t="shared" si="46"/>
        <v>0.69169999999999998</v>
      </c>
      <c r="V47" s="131">
        <f t="shared" si="46"/>
        <v>0.17449999999999999</v>
      </c>
      <c r="W47" s="132">
        <f t="shared" si="20"/>
        <v>1.8699999999999994E-2</v>
      </c>
      <c r="X47" s="133">
        <f t="shared" si="20"/>
        <v>-9.1700000000000004E-2</v>
      </c>
      <c r="Y47" s="41">
        <f t="shared" si="22"/>
        <v>1</v>
      </c>
      <c r="Z47" s="41">
        <f t="shared" si="22"/>
        <v>-1</v>
      </c>
    </row>
    <row r="48" spans="2:26" ht="17" customHeight="1" thickTop="1" x14ac:dyDescent="0.35">
      <c r="B48" s="139"/>
      <c r="C48" s="147" t="s">
        <v>5</v>
      </c>
      <c r="D48" s="166" t="s">
        <v>18</v>
      </c>
      <c r="E48" s="166"/>
      <c r="F48" s="166"/>
      <c r="G48" s="166"/>
      <c r="H48" s="168" t="s">
        <v>18</v>
      </c>
      <c r="I48" s="168"/>
      <c r="J48" s="168"/>
      <c r="K48" s="168"/>
    </row>
    <row r="49" spans="2:26" ht="17" customHeight="1" x14ac:dyDescent="0.35">
      <c r="B49" s="139"/>
      <c r="C49" s="148"/>
      <c r="D49" s="5">
        <v>0.93740000000000001</v>
      </c>
      <c r="E49" s="5">
        <v>0.31759999999999999</v>
      </c>
      <c r="F49" s="5">
        <v>0.3</v>
      </c>
      <c r="G49" s="5">
        <v>0.38329999999999997</v>
      </c>
      <c r="H49" s="5">
        <v>0.94369999999999998</v>
      </c>
      <c r="I49" s="5">
        <v>0.17330000000000001</v>
      </c>
      <c r="J49" s="5">
        <v>0.16669999999999999</v>
      </c>
      <c r="K49" s="5">
        <v>0.18329999999999999</v>
      </c>
      <c r="O49" s="134">
        <f>AVERAGE(O6:O47)</f>
        <v>0.87073571428571417</v>
      </c>
      <c r="P49" s="134">
        <f t="shared" ref="P49:V49" si="47">AVERAGE(P6:P47)</f>
        <v>0.25888809523809514</v>
      </c>
      <c r="Q49" s="134">
        <f t="shared" si="47"/>
        <v>0.45635238095238101</v>
      </c>
      <c r="R49" s="134">
        <f t="shared" si="47"/>
        <v>0.21125952380952379</v>
      </c>
      <c r="S49" s="134">
        <f t="shared" si="47"/>
        <v>0.86011428571428594</v>
      </c>
      <c r="T49" s="134">
        <f t="shared" si="47"/>
        <v>0.22602380952380949</v>
      </c>
      <c r="U49" s="134">
        <f t="shared" si="47"/>
        <v>0.44027619047619043</v>
      </c>
      <c r="V49" s="134">
        <f t="shared" si="47"/>
        <v>0.16915476190476197</v>
      </c>
      <c r="W49" s="134">
        <f>P49-T49</f>
        <v>3.2864285714285651E-2</v>
      </c>
      <c r="X49" s="134">
        <f>Q49-U49</f>
        <v>1.6076190476190577E-2</v>
      </c>
      <c r="Y49" s="41">
        <f>SUM(Y6:Y47)</f>
        <v>20</v>
      </c>
      <c r="Z49" s="41">
        <f>SUM(Z6:Z47)</f>
        <v>7</v>
      </c>
    </row>
    <row r="50" spans="2:26" ht="17" customHeight="1" x14ac:dyDescent="0.35">
      <c r="B50" s="139"/>
      <c r="C50" s="148"/>
      <c r="D50" s="163" t="s">
        <v>21</v>
      </c>
      <c r="E50" s="163"/>
      <c r="F50" s="163"/>
      <c r="G50" s="163"/>
      <c r="H50" s="167" t="s">
        <v>21</v>
      </c>
      <c r="I50" s="167"/>
      <c r="J50" s="167"/>
      <c r="K50" s="167"/>
    </row>
    <row r="51" spans="2:26" ht="17" customHeight="1" x14ac:dyDescent="0.35">
      <c r="B51" s="139"/>
      <c r="C51" s="148"/>
      <c r="D51" s="12">
        <v>0.85450000000000004</v>
      </c>
      <c r="E51" s="12">
        <v>0.29239999999999999</v>
      </c>
      <c r="F51" s="12">
        <v>0.58330000000000004</v>
      </c>
      <c r="G51" s="10">
        <v>0.19989999999999999</v>
      </c>
      <c r="H51" s="12">
        <v>0.84809999999999997</v>
      </c>
      <c r="I51" s="12">
        <v>0.28410000000000002</v>
      </c>
      <c r="J51" s="12">
        <v>0.6</v>
      </c>
      <c r="K51" s="10">
        <v>0.18940000000000001</v>
      </c>
    </row>
    <row r="52" spans="2:26" ht="17" customHeight="1" x14ac:dyDescent="0.35">
      <c r="B52" s="139"/>
      <c r="C52" s="148"/>
      <c r="D52" s="163" t="s">
        <v>43</v>
      </c>
      <c r="E52" s="163"/>
      <c r="F52" s="163"/>
      <c r="G52" s="163"/>
      <c r="H52" s="167" t="s">
        <v>43</v>
      </c>
      <c r="I52" s="167"/>
      <c r="J52" s="167"/>
      <c r="K52" s="167"/>
    </row>
    <row r="53" spans="2:26" ht="17" customHeight="1" x14ac:dyDescent="0.35">
      <c r="B53" s="139"/>
      <c r="C53" s="148"/>
      <c r="D53" s="12">
        <v>0.87490000000000001</v>
      </c>
      <c r="E53" s="12">
        <v>0.36270000000000002</v>
      </c>
      <c r="F53" s="12">
        <v>0.63329999999999997</v>
      </c>
      <c r="G53" s="10">
        <v>0.26300000000000001</v>
      </c>
      <c r="H53" s="12">
        <v>0.86380000000000001</v>
      </c>
      <c r="I53" s="12">
        <v>0.31990000000000002</v>
      </c>
      <c r="J53" s="12">
        <v>0.63329999999999997</v>
      </c>
      <c r="K53" s="10">
        <v>0.21740000000000001</v>
      </c>
    </row>
    <row r="54" spans="2:26" ht="17" customHeight="1" x14ac:dyDescent="0.35">
      <c r="B54" s="139"/>
      <c r="C54" s="148"/>
      <c r="D54" s="163" t="s">
        <v>22</v>
      </c>
      <c r="E54" s="163"/>
      <c r="F54" s="163"/>
      <c r="G54" s="163"/>
      <c r="H54" s="167" t="s">
        <v>22</v>
      </c>
      <c r="I54" s="167"/>
      <c r="J54" s="167"/>
      <c r="K54" s="167"/>
    </row>
    <row r="55" spans="2:26" ht="17" customHeight="1" x14ac:dyDescent="0.35">
      <c r="B55" s="139"/>
      <c r="C55" s="148"/>
      <c r="D55" s="12">
        <v>0.90290000000000004</v>
      </c>
      <c r="E55" s="12">
        <v>0.30690000000000001</v>
      </c>
      <c r="F55" s="12">
        <v>0.41670000000000001</v>
      </c>
      <c r="G55" s="10">
        <v>0.26019999999999999</v>
      </c>
      <c r="H55" s="12">
        <v>0.89990000000000003</v>
      </c>
      <c r="I55" s="12">
        <v>0.2757</v>
      </c>
      <c r="J55" s="12">
        <v>0.42499999999999999</v>
      </c>
      <c r="K55" s="10">
        <v>0.21190000000000001</v>
      </c>
    </row>
    <row r="56" spans="2:26" ht="17" customHeight="1" x14ac:dyDescent="0.35">
      <c r="B56" s="139"/>
      <c r="C56" s="148"/>
      <c r="D56" s="163" t="s">
        <v>24</v>
      </c>
      <c r="E56" s="163"/>
      <c r="F56" s="163"/>
      <c r="G56" s="163"/>
      <c r="H56" s="167" t="s">
        <v>24</v>
      </c>
      <c r="I56" s="167"/>
      <c r="J56" s="167"/>
      <c r="K56" s="167"/>
    </row>
    <row r="57" spans="2:26" ht="17" customHeight="1" x14ac:dyDescent="0.35">
      <c r="B57" s="139"/>
      <c r="C57" s="148"/>
      <c r="D57" s="12">
        <v>0.85129999999999995</v>
      </c>
      <c r="E57" s="12">
        <v>0.24399999999999999</v>
      </c>
      <c r="F57" s="12">
        <v>0.49170000000000003</v>
      </c>
      <c r="G57" s="10">
        <v>0.16320000000000001</v>
      </c>
      <c r="H57" s="12">
        <v>0.83720000000000006</v>
      </c>
      <c r="I57" s="12">
        <v>0.25380000000000003</v>
      </c>
      <c r="J57" s="12">
        <v>0.56669999999999998</v>
      </c>
      <c r="K57" s="10">
        <v>0.16500000000000001</v>
      </c>
    </row>
    <row r="58" spans="2:26" ht="17" customHeight="1" x14ac:dyDescent="0.35">
      <c r="B58" s="139"/>
      <c r="C58" s="148"/>
      <c r="D58" s="163" t="s">
        <v>25</v>
      </c>
      <c r="E58" s="163"/>
      <c r="F58" s="163"/>
      <c r="G58" s="163"/>
      <c r="H58" s="167" t="s">
        <v>25</v>
      </c>
      <c r="I58" s="167"/>
      <c r="J58" s="167"/>
      <c r="K58" s="167"/>
    </row>
    <row r="59" spans="2:26" ht="17" customHeight="1" x14ac:dyDescent="0.35">
      <c r="B59" s="139"/>
      <c r="C59" s="148"/>
      <c r="D59" s="12">
        <v>0.76219999999999999</v>
      </c>
      <c r="E59" s="12">
        <v>0.23</v>
      </c>
      <c r="F59" s="12">
        <v>0.68330000000000002</v>
      </c>
      <c r="G59" s="10">
        <v>0.13980000000000001</v>
      </c>
      <c r="H59" s="12">
        <v>0.77610000000000001</v>
      </c>
      <c r="I59" s="12">
        <v>0.26140000000000002</v>
      </c>
      <c r="J59" s="12">
        <v>0.7833</v>
      </c>
      <c r="K59" s="10">
        <v>0.15790000000000001</v>
      </c>
    </row>
    <row r="60" spans="2:26" ht="17" customHeight="1" x14ac:dyDescent="0.35">
      <c r="B60" s="139"/>
      <c r="C60" s="148"/>
      <c r="D60" s="163" t="s">
        <v>26</v>
      </c>
      <c r="E60" s="163"/>
      <c r="F60" s="163"/>
      <c r="G60" s="163"/>
      <c r="H60" s="167" t="s">
        <v>26</v>
      </c>
      <c r="I60" s="167"/>
      <c r="J60" s="167"/>
      <c r="K60" s="167"/>
    </row>
    <row r="61" spans="2:26" ht="17" customHeight="1" thickBot="1" x14ac:dyDescent="0.4">
      <c r="B61" s="139"/>
      <c r="C61" s="148"/>
      <c r="D61" s="14">
        <v>0.85760000000000003</v>
      </c>
      <c r="E61" s="14">
        <v>0.32329999999999998</v>
      </c>
      <c r="F61" s="14">
        <v>0.63329999999999997</v>
      </c>
      <c r="G61" s="14">
        <v>0.21129999999999999</v>
      </c>
      <c r="H61" s="14">
        <v>0.82469999999999999</v>
      </c>
      <c r="I61" s="14">
        <v>0.23330000000000001</v>
      </c>
      <c r="J61" s="14">
        <v>0.54169999999999996</v>
      </c>
      <c r="K61" s="14">
        <v>0.15010000000000001</v>
      </c>
      <c r="L61" s="29"/>
    </row>
    <row r="62" spans="2:26" ht="17" customHeight="1" thickTop="1" x14ac:dyDescent="0.35">
      <c r="B62" s="139"/>
      <c r="C62" s="147" t="s">
        <v>7</v>
      </c>
      <c r="D62" s="166" t="s">
        <v>18</v>
      </c>
      <c r="E62" s="166"/>
      <c r="F62" s="166"/>
      <c r="G62" s="166"/>
      <c r="H62" s="168" t="s">
        <v>18</v>
      </c>
      <c r="I62" s="168"/>
      <c r="J62" s="168"/>
      <c r="K62" s="168"/>
    </row>
    <row r="63" spans="2:26" ht="17" customHeight="1" x14ac:dyDescent="0.35">
      <c r="B63" s="139"/>
      <c r="C63" s="148"/>
      <c r="D63" s="5">
        <v>0.94530000000000003</v>
      </c>
      <c r="E63" s="5">
        <v>0.28000000000000003</v>
      </c>
      <c r="F63" s="5">
        <v>0.23330000000000001</v>
      </c>
      <c r="G63" s="5">
        <v>0.4</v>
      </c>
      <c r="H63" s="5">
        <v>0.9264</v>
      </c>
      <c r="I63" s="5">
        <v>0.20860000000000001</v>
      </c>
      <c r="J63" s="5">
        <v>0.2167</v>
      </c>
      <c r="K63" s="5">
        <v>0.20830000000000001</v>
      </c>
    </row>
    <row r="64" spans="2:26" ht="17" customHeight="1" x14ac:dyDescent="0.35">
      <c r="B64" s="139"/>
      <c r="C64" s="148"/>
      <c r="D64" s="163" t="s">
        <v>21</v>
      </c>
      <c r="E64" s="163"/>
      <c r="F64" s="163"/>
      <c r="G64" s="163"/>
      <c r="H64" s="167" t="s">
        <v>21</v>
      </c>
      <c r="I64" s="167"/>
      <c r="J64" s="167"/>
      <c r="K64" s="167"/>
    </row>
    <row r="65" spans="2:11" ht="17" customHeight="1" x14ac:dyDescent="0.35">
      <c r="B65" s="139"/>
      <c r="C65" s="148"/>
      <c r="D65" s="12">
        <v>0.90610000000000002</v>
      </c>
      <c r="E65" s="12">
        <v>0.3841</v>
      </c>
      <c r="F65" s="12">
        <v>0.57499999999999996</v>
      </c>
      <c r="G65" s="10">
        <v>0.3054</v>
      </c>
      <c r="H65" s="12">
        <v>0.87480000000000002</v>
      </c>
      <c r="I65" s="12">
        <v>0.1991</v>
      </c>
      <c r="J65" s="12">
        <v>0.32500000000000001</v>
      </c>
      <c r="K65" s="10">
        <v>0.1477</v>
      </c>
    </row>
    <row r="66" spans="2:11" ht="17" customHeight="1" x14ac:dyDescent="0.35">
      <c r="B66" s="139"/>
      <c r="C66" s="148"/>
      <c r="D66" s="163" t="s">
        <v>20</v>
      </c>
      <c r="E66" s="163"/>
      <c r="F66" s="163"/>
      <c r="G66" s="163"/>
      <c r="H66" s="167" t="s">
        <v>20</v>
      </c>
      <c r="I66" s="167"/>
      <c r="J66" s="167"/>
      <c r="K66" s="167"/>
    </row>
    <row r="67" spans="2:11" ht="17" customHeight="1" x14ac:dyDescent="0.35">
      <c r="B67" s="139"/>
      <c r="C67" s="148"/>
      <c r="D67" s="12">
        <v>0.89829999999999999</v>
      </c>
      <c r="E67" s="12">
        <v>0.37540000000000001</v>
      </c>
      <c r="F67" s="12">
        <v>0.6</v>
      </c>
      <c r="G67" s="10">
        <v>0.28920000000000001</v>
      </c>
      <c r="H67" s="12">
        <v>0.878</v>
      </c>
      <c r="I67" s="12">
        <v>0.27900000000000003</v>
      </c>
      <c r="J67" s="12">
        <v>0.48330000000000001</v>
      </c>
      <c r="K67" s="10">
        <v>0.21820000000000001</v>
      </c>
    </row>
    <row r="68" spans="2:11" ht="17" customHeight="1" x14ac:dyDescent="0.35">
      <c r="B68" s="139"/>
      <c r="C68" s="148"/>
      <c r="D68" s="163" t="s">
        <v>22</v>
      </c>
      <c r="E68" s="163"/>
      <c r="F68" s="163"/>
      <c r="G68" s="163"/>
      <c r="H68" s="167" t="s">
        <v>22</v>
      </c>
      <c r="I68" s="167"/>
      <c r="J68" s="167"/>
      <c r="K68" s="167"/>
    </row>
    <row r="69" spans="2:11" ht="17" customHeight="1" x14ac:dyDescent="0.35">
      <c r="B69" s="139"/>
      <c r="C69" s="148"/>
      <c r="D69" s="12">
        <v>0.91390000000000005</v>
      </c>
      <c r="E69" s="12">
        <v>0.2772</v>
      </c>
      <c r="F69" s="12">
        <v>0.35830000000000001</v>
      </c>
      <c r="G69" s="10">
        <v>0.246</v>
      </c>
      <c r="H69" s="12">
        <v>0.91400000000000003</v>
      </c>
      <c r="I69" s="12">
        <v>0.25530000000000003</v>
      </c>
      <c r="J69" s="12">
        <v>0.32500000000000001</v>
      </c>
      <c r="K69" s="10">
        <v>0.22140000000000001</v>
      </c>
    </row>
    <row r="70" spans="2:11" ht="17" customHeight="1" x14ac:dyDescent="0.35">
      <c r="B70" s="139"/>
      <c r="C70" s="148"/>
      <c r="D70" s="163" t="s">
        <v>24</v>
      </c>
      <c r="E70" s="163"/>
      <c r="F70" s="163"/>
      <c r="G70" s="163"/>
      <c r="H70" s="167" t="s">
        <v>24</v>
      </c>
      <c r="I70" s="167"/>
      <c r="J70" s="167"/>
      <c r="K70" s="167"/>
    </row>
    <row r="71" spans="2:11" ht="17" customHeight="1" x14ac:dyDescent="0.35">
      <c r="B71" s="139"/>
      <c r="C71" s="148"/>
      <c r="D71" s="12">
        <v>0.88580000000000003</v>
      </c>
      <c r="E71" s="12">
        <v>0.3574</v>
      </c>
      <c r="F71" s="12">
        <v>0.6</v>
      </c>
      <c r="G71" s="10">
        <v>0.27189999999999998</v>
      </c>
      <c r="H71" s="12">
        <v>0.87019999999999997</v>
      </c>
      <c r="I71" s="12">
        <v>0.24229999999999999</v>
      </c>
      <c r="J71" s="12">
        <v>0.4667</v>
      </c>
      <c r="K71" s="10">
        <v>0.16850000000000001</v>
      </c>
    </row>
    <row r="72" spans="2:11" ht="17" customHeight="1" x14ac:dyDescent="0.35">
      <c r="B72" s="139"/>
      <c r="C72" s="148"/>
      <c r="D72" s="163" t="s">
        <v>25</v>
      </c>
      <c r="E72" s="163"/>
      <c r="F72" s="163"/>
      <c r="G72" s="163"/>
      <c r="H72" s="167" t="s">
        <v>25</v>
      </c>
      <c r="I72" s="167"/>
      <c r="J72" s="167"/>
      <c r="K72" s="167"/>
    </row>
    <row r="73" spans="2:11" ht="17" customHeight="1" x14ac:dyDescent="0.35">
      <c r="B73" s="139"/>
      <c r="C73" s="148"/>
      <c r="D73" s="12">
        <v>0.87480000000000002</v>
      </c>
      <c r="E73" s="12">
        <v>0.2591</v>
      </c>
      <c r="F73" s="12">
        <v>0.49170000000000003</v>
      </c>
      <c r="G73" s="10">
        <v>0.1804</v>
      </c>
      <c r="H73" s="12">
        <v>0.8357</v>
      </c>
      <c r="I73" s="12">
        <v>0.20169999999999999</v>
      </c>
      <c r="J73" s="12">
        <v>0.45</v>
      </c>
      <c r="K73" s="10">
        <v>0.1333</v>
      </c>
    </row>
    <row r="74" spans="2:11" ht="17" customHeight="1" x14ac:dyDescent="0.35">
      <c r="B74" s="139"/>
      <c r="C74" s="148"/>
      <c r="D74" s="163" t="s">
        <v>28</v>
      </c>
      <c r="E74" s="163"/>
      <c r="F74" s="163"/>
      <c r="G74" s="163"/>
      <c r="H74" s="167" t="s">
        <v>28</v>
      </c>
      <c r="I74" s="167"/>
      <c r="J74" s="167"/>
      <c r="K74" s="167"/>
    </row>
    <row r="75" spans="2:11" ht="17" customHeight="1" thickBot="1" x14ac:dyDescent="0.4">
      <c r="B75" s="139"/>
      <c r="C75" s="149"/>
      <c r="D75" s="14">
        <v>0.86240000000000006</v>
      </c>
      <c r="E75" s="14">
        <v>0.25629999999999997</v>
      </c>
      <c r="F75" s="14">
        <v>0.5</v>
      </c>
      <c r="G75" s="14">
        <v>0.25629999999999997</v>
      </c>
      <c r="H75" s="14">
        <v>0.87790000000000001</v>
      </c>
      <c r="I75" s="14">
        <v>0.26200000000000001</v>
      </c>
      <c r="J75" s="14">
        <v>0.4667</v>
      </c>
      <c r="K75" s="14">
        <v>0.18579999999999999</v>
      </c>
    </row>
    <row r="76" spans="2:11" ht="17" customHeight="1" thickTop="1" x14ac:dyDescent="0.35">
      <c r="B76" s="139"/>
      <c r="C76" s="141" t="s">
        <v>6</v>
      </c>
      <c r="D76" s="166" t="s">
        <v>18</v>
      </c>
      <c r="E76" s="166"/>
      <c r="F76" s="166"/>
      <c r="G76" s="166"/>
      <c r="H76" s="168" t="s">
        <v>18</v>
      </c>
      <c r="I76" s="168"/>
      <c r="J76" s="168"/>
      <c r="K76" s="168"/>
    </row>
    <row r="77" spans="2:11" ht="17" customHeight="1" x14ac:dyDescent="0.35">
      <c r="B77" s="139"/>
      <c r="C77" s="142"/>
      <c r="D77" s="5">
        <v>0.94210000000000005</v>
      </c>
      <c r="E77" s="10">
        <v>0.2467</v>
      </c>
      <c r="F77" s="10">
        <v>0.23330000000000001</v>
      </c>
      <c r="G77" s="10">
        <v>0.26669999999999999</v>
      </c>
      <c r="H77" s="10">
        <v>0.94210000000000005</v>
      </c>
      <c r="I77" s="10">
        <v>0.22</v>
      </c>
      <c r="J77" s="10">
        <v>0.2</v>
      </c>
      <c r="K77" s="10">
        <v>0.25</v>
      </c>
    </row>
    <row r="78" spans="2:11" ht="17" customHeight="1" x14ac:dyDescent="0.35">
      <c r="B78" s="139"/>
      <c r="C78" s="142"/>
      <c r="D78" s="163" t="s">
        <v>40</v>
      </c>
      <c r="E78" s="163"/>
      <c r="F78" s="163"/>
      <c r="G78" s="163"/>
      <c r="H78" s="167" t="s">
        <v>40</v>
      </c>
      <c r="I78" s="167"/>
      <c r="J78" s="167"/>
      <c r="K78" s="167"/>
    </row>
    <row r="79" spans="2:11" ht="17" customHeight="1" x14ac:dyDescent="0.35">
      <c r="B79" s="139"/>
      <c r="C79" s="142"/>
      <c r="D79" s="12">
        <v>0.88570000000000004</v>
      </c>
      <c r="E79" s="12">
        <v>0.31569999999999998</v>
      </c>
      <c r="F79" s="12">
        <v>0.51670000000000005</v>
      </c>
      <c r="G79" s="10">
        <v>0.23749999999999999</v>
      </c>
      <c r="H79" s="12">
        <v>0.8639</v>
      </c>
      <c r="I79" s="12">
        <v>0.25700000000000001</v>
      </c>
      <c r="J79" s="12">
        <v>0.48330000000000001</v>
      </c>
      <c r="K79" s="10">
        <v>0.1991</v>
      </c>
    </row>
    <row r="80" spans="2:11" ht="17" customHeight="1" x14ac:dyDescent="0.35">
      <c r="B80" s="139"/>
      <c r="C80" s="142"/>
      <c r="D80" s="163" t="s">
        <v>41</v>
      </c>
      <c r="E80" s="163"/>
      <c r="F80" s="163"/>
      <c r="G80" s="163"/>
      <c r="H80" s="167" t="s">
        <v>41</v>
      </c>
      <c r="I80" s="167"/>
      <c r="J80" s="167"/>
      <c r="K80" s="167"/>
    </row>
    <row r="81" spans="2:11" ht="17" customHeight="1" x14ac:dyDescent="0.35">
      <c r="B81" s="139"/>
      <c r="C81" s="142"/>
      <c r="D81" s="12">
        <v>0.87009999999999998</v>
      </c>
      <c r="E81" s="12">
        <v>0.29720000000000002</v>
      </c>
      <c r="F81" s="12">
        <v>0.55000000000000004</v>
      </c>
      <c r="G81" s="10">
        <v>0.20730000000000001</v>
      </c>
      <c r="H81" s="12">
        <v>0.83089999999999997</v>
      </c>
      <c r="I81" s="12">
        <v>0.27829999999999999</v>
      </c>
      <c r="J81" s="12">
        <v>0.63329999999999997</v>
      </c>
      <c r="K81" s="10">
        <v>0.18</v>
      </c>
    </row>
    <row r="82" spans="2:11" ht="14.5" customHeight="1" x14ac:dyDescent="0.35">
      <c r="B82" s="139"/>
      <c r="C82" s="142"/>
      <c r="D82" s="163" t="s">
        <v>42</v>
      </c>
      <c r="E82" s="163"/>
      <c r="F82" s="163"/>
      <c r="G82" s="163"/>
      <c r="H82" s="167" t="s">
        <v>42</v>
      </c>
      <c r="I82" s="167"/>
      <c r="J82" s="167"/>
      <c r="K82" s="167"/>
    </row>
    <row r="83" spans="2:11" ht="14.5" customHeight="1" x14ac:dyDescent="0.35">
      <c r="B83" s="139"/>
      <c r="C83" s="142"/>
      <c r="D83" s="5">
        <v>0.92330000000000001</v>
      </c>
      <c r="E83" s="10">
        <v>0.35599999999999998</v>
      </c>
      <c r="F83" s="10">
        <v>0.41670000000000001</v>
      </c>
      <c r="G83" s="10">
        <v>0.37519999999999998</v>
      </c>
      <c r="H83" s="10">
        <v>0.89049999999999996</v>
      </c>
      <c r="I83" s="10">
        <v>0.25109999999999999</v>
      </c>
      <c r="J83" s="10">
        <v>0.42499999999999999</v>
      </c>
      <c r="K83" s="10">
        <v>0.18329999999999999</v>
      </c>
    </row>
    <row r="84" spans="2:11" x14ac:dyDescent="0.35">
      <c r="B84" s="139"/>
      <c r="C84" s="142"/>
      <c r="D84" s="135" t="s">
        <v>24</v>
      </c>
      <c r="E84" s="136"/>
      <c r="F84" s="136"/>
      <c r="G84" s="136"/>
      <c r="H84" s="167" t="s">
        <v>24</v>
      </c>
      <c r="I84" s="167"/>
      <c r="J84" s="167"/>
      <c r="K84" s="167"/>
    </row>
    <row r="85" spans="2:11" ht="14.5" customHeight="1" x14ac:dyDescent="0.35">
      <c r="B85" s="139"/>
      <c r="C85" s="142"/>
      <c r="D85" s="12">
        <v>0.87639999999999996</v>
      </c>
      <c r="E85" s="12">
        <v>0.30980000000000002</v>
      </c>
      <c r="F85" s="12">
        <v>0.55000000000000004</v>
      </c>
      <c r="G85" s="10">
        <v>0.21779999999999999</v>
      </c>
      <c r="H85" s="12">
        <v>0.84360000000000002</v>
      </c>
      <c r="I85" s="12">
        <v>0.29139999999999999</v>
      </c>
      <c r="J85" s="12">
        <v>0.625</v>
      </c>
      <c r="K85" s="10">
        <v>0.19170000000000001</v>
      </c>
    </row>
    <row r="86" spans="2:11" x14ac:dyDescent="0.35">
      <c r="B86" s="139"/>
      <c r="C86" s="142"/>
      <c r="D86" s="163" t="s">
        <v>25</v>
      </c>
      <c r="E86" s="163"/>
      <c r="F86" s="163"/>
      <c r="G86" s="163"/>
      <c r="H86" s="167" t="s">
        <v>25</v>
      </c>
      <c r="I86" s="167"/>
      <c r="J86" s="167"/>
      <c r="K86" s="167"/>
    </row>
    <row r="87" spans="2:11" ht="14.5" customHeight="1" x14ac:dyDescent="0.35">
      <c r="B87" s="139"/>
      <c r="C87" s="142"/>
      <c r="D87" s="12">
        <v>0.81840000000000002</v>
      </c>
      <c r="E87" s="12">
        <v>0.25230000000000002</v>
      </c>
      <c r="F87" s="12">
        <v>0.61670000000000003</v>
      </c>
      <c r="G87" s="10">
        <v>0.159</v>
      </c>
      <c r="H87" s="12">
        <v>0.78249999999999997</v>
      </c>
      <c r="I87" s="12">
        <v>0.22070000000000001</v>
      </c>
      <c r="J87" s="12">
        <v>0.64170000000000005</v>
      </c>
      <c r="K87" s="10">
        <v>0.1338</v>
      </c>
    </row>
    <row r="88" spans="2:11" x14ac:dyDescent="0.35">
      <c r="B88" s="139"/>
      <c r="C88" s="142"/>
      <c r="D88" s="163" t="s">
        <v>26</v>
      </c>
      <c r="E88" s="163"/>
      <c r="F88" s="163"/>
      <c r="G88" s="163"/>
      <c r="H88" s="167" t="s">
        <v>26</v>
      </c>
      <c r="I88" s="167"/>
      <c r="J88" s="167"/>
      <c r="K88" s="167"/>
    </row>
    <row r="89" spans="2:11" ht="15" thickBot="1" x14ac:dyDescent="0.4">
      <c r="B89" s="140"/>
      <c r="C89" s="143"/>
      <c r="D89" s="14">
        <v>0.86229999999999996</v>
      </c>
      <c r="E89" s="14">
        <v>0.29620000000000002</v>
      </c>
      <c r="F89" s="14">
        <v>0.6</v>
      </c>
      <c r="G89" s="14">
        <v>0.1991</v>
      </c>
      <c r="H89" s="14">
        <v>0.81530000000000002</v>
      </c>
      <c r="I89" s="14">
        <v>0.27750000000000002</v>
      </c>
      <c r="J89" s="14">
        <v>0.69169999999999998</v>
      </c>
      <c r="K89" s="14">
        <v>0.17449999999999999</v>
      </c>
    </row>
    <row r="90" spans="2:11" ht="15" thickTop="1" x14ac:dyDescent="0.35"/>
    <row r="167" spans="31:31" x14ac:dyDescent="0.35">
      <c r="AE167" t="e" vm="1">
        <v>#VALUE!</v>
      </c>
    </row>
    <row r="212" spans="3:3" x14ac:dyDescent="0.35">
      <c r="C212" s="7"/>
    </row>
    <row r="213" spans="3:3" x14ac:dyDescent="0.35">
      <c r="C213" s="2"/>
    </row>
    <row r="214" spans="3:3" x14ac:dyDescent="0.35">
      <c r="C214" s="2"/>
    </row>
  </sheetData>
  <mergeCells count="99">
    <mergeCell ref="O2:R2"/>
    <mergeCell ref="S2:V2"/>
    <mergeCell ref="O3:R3"/>
    <mergeCell ref="S3:V3"/>
    <mergeCell ref="D2:G2"/>
    <mergeCell ref="D3:G3"/>
    <mergeCell ref="B5:B89"/>
    <mergeCell ref="C6:C19"/>
    <mergeCell ref="D6:G6"/>
    <mergeCell ref="D8:G8"/>
    <mergeCell ref="D10:G10"/>
    <mergeCell ref="D12:G12"/>
    <mergeCell ref="D14:G14"/>
    <mergeCell ref="D16:G16"/>
    <mergeCell ref="D18:G18"/>
    <mergeCell ref="C20:C33"/>
    <mergeCell ref="D20:G20"/>
    <mergeCell ref="D22:G22"/>
    <mergeCell ref="D24:G24"/>
    <mergeCell ref="D26:G26"/>
    <mergeCell ref="D28:G28"/>
    <mergeCell ref="D30:G30"/>
    <mergeCell ref="D32:G32"/>
    <mergeCell ref="C34:C47"/>
    <mergeCell ref="D34:G34"/>
    <mergeCell ref="D36:G36"/>
    <mergeCell ref="D38:G38"/>
    <mergeCell ref="D40:G40"/>
    <mergeCell ref="D42:G42"/>
    <mergeCell ref="D44:G44"/>
    <mergeCell ref="D46:G46"/>
    <mergeCell ref="C48:C61"/>
    <mergeCell ref="D48:G48"/>
    <mergeCell ref="D50:G50"/>
    <mergeCell ref="D52:G52"/>
    <mergeCell ref="D54:G54"/>
    <mergeCell ref="D56:G56"/>
    <mergeCell ref="D58:G58"/>
    <mergeCell ref="D60:G60"/>
    <mergeCell ref="C62:C75"/>
    <mergeCell ref="D62:G62"/>
    <mergeCell ref="D64:G64"/>
    <mergeCell ref="D66:G66"/>
    <mergeCell ref="D68:G68"/>
    <mergeCell ref="D70:G70"/>
    <mergeCell ref="D72:G72"/>
    <mergeCell ref="D74:G74"/>
    <mergeCell ref="C76:C89"/>
    <mergeCell ref="D76:G76"/>
    <mergeCell ref="D78:G78"/>
    <mergeCell ref="D80:G80"/>
    <mergeCell ref="D82:G82"/>
    <mergeCell ref="D84:G84"/>
    <mergeCell ref="D86:G86"/>
    <mergeCell ref="D88:G88"/>
    <mergeCell ref="H24:K24"/>
    <mergeCell ref="H2:K2"/>
    <mergeCell ref="H3:K3"/>
    <mergeCell ref="H6:K6"/>
    <mergeCell ref="H8:K8"/>
    <mergeCell ref="H10:K10"/>
    <mergeCell ref="H12:K12"/>
    <mergeCell ref="H14:K14"/>
    <mergeCell ref="H16:K16"/>
    <mergeCell ref="H18:K18"/>
    <mergeCell ref="H20:K20"/>
    <mergeCell ref="H22:K22"/>
    <mergeCell ref="H48:K48"/>
    <mergeCell ref="H26:K26"/>
    <mergeCell ref="H28:K28"/>
    <mergeCell ref="H30:K30"/>
    <mergeCell ref="H32:K32"/>
    <mergeCell ref="H34:K34"/>
    <mergeCell ref="H36:K36"/>
    <mergeCell ref="H38:K38"/>
    <mergeCell ref="H40:K40"/>
    <mergeCell ref="H42:K42"/>
    <mergeCell ref="H44:K44"/>
    <mergeCell ref="H46:K46"/>
    <mergeCell ref="H72:K72"/>
    <mergeCell ref="H50:K50"/>
    <mergeCell ref="H52:K52"/>
    <mergeCell ref="H54:K54"/>
    <mergeCell ref="H56:K56"/>
    <mergeCell ref="H58:K58"/>
    <mergeCell ref="H60:K60"/>
    <mergeCell ref="H62:K62"/>
    <mergeCell ref="H64:K64"/>
    <mergeCell ref="H66:K66"/>
    <mergeCell ref="H68:K68"/>
    <mergeCell ref="H70:K70"/>
    <mergeCell ref="H86:K86"/>
    <mergeCell ref="H88:K88"/>
    <mergeCell ref="H74:K74"/>
    <mergeCell ref="H76:K76"/>
    <mergeCell ref="H78:K78"/>
    <mergeCell ref="H80:K80"/>
    <mergeCell ref="H82:K82"/>
    <mergeCell ref="H84:K84"/>
  </mergeCells>
  <conditionalFormatting sqref="P6:P4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:Q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:W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:X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:Z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1AC12-5086-4959-969C-8D623084C6CF}">
  <dimension ref="A1:AE214"/>
  <sheetViews>
    <sheetView topLeftCell="M1" zoomScale="80" zoomScaleNormal="80" workbookViewId="0">
      <selection activeCell="S21" sqref="S21"/>
    </sheetView>
  </sheetViews>
  <sheetFormatPr baseColWidth="10" defaultRowHeight="14.5" x14ac:dyDescent="0.35"/>
  <cols>
    <col min="1" max="1" width="23.6328125" bestFit="1" customWidth="1"/>
    <col min="2" max="2" width="21.36328125" customWidth="1"/>
    <col min="3" max="3" width="26.453125" bestFit="1" customWidth="1"/>
    <col min="4" max="12" width="14.6328125" customWidth="1"/>
    <col min="13" max="13" width="22.90625" bestFit="1" customWidth="1"/>
    <col min="14" max="14" width="39.6328125" customWidth="1"/>
    <col min="25" max="25" width="3.453125" bestFit="1" customWidth="1"/>
    <col min="26" max="26" width="3.1796875" bestFit="1" customWidth="1"/>
  </cols>
  <sheetData>
    <row r="1" spans="1:26" ht="25" customHeight="1" x14ac:dyDescent="0.35">
      <c r="A1" s="4" t="s">
        <v>9</v>
      </c>
      <c r="B1" s="1">
        <v>639</v>
      </c>
    </row>
    <row r="2" spans="1:26" ht="23.5" x14ac:dyDescent="0.35">
      <c r="A2" s="4" t="s">
        <v>10</v>
      </c>
      <c r="B2" s="1">
        <v>61</v>
      </c>
      <c r="D2" s="172" t="s">
        <v>8</v>
      </c>
      <c r="E2" s="173"/>
      <c r="F2" s="173"/>
      <c r="G2" s="173"/>
      <c r="H2" s="173"/>
      <c r="I2" s="173"/>
      <c r="J2" s="173"/>
      <c r="K2" s="174"/>
      <c r="O2" s="153" t="s">
        <v>8</v>
      </c>
      <c r="P2" s="153"/>
      <c r="Q2" s="153"/>
      <c r="R2" s="153"/>
      <c r="S2" s="153" t="s">
        <v>8</v>
      </c>
      <c r="T2" s="153"/>
      <c r="U2" s="153"/>
      <c r="V2" s="153"/>
    </row>
    <row r="3" spans="1:26" ht="17" x14ac:dyDescent="0.35">
      <c r="A3" s="4" t="s">
        <v>11</v>
      </c>
      <c r="B3" s="1">
        <v>607</v>
      </c>
      <c r="C3" s="3">
        <f>B3/(B3+B4)</f>
        <v>0.9499217527386542</v>
      </c>
      <c r="D3" s="164" t="s">
        <v>44</v>
      </c>
      <c r="E3" s="164"/>
      <c r="F3" s="164"/>
      <c r="G3" s="164"/>
      <c r="H3" s="164" t="s">
        <v>51</v>
      </c>
      <c r="I3" s="164"/>
      <c r="J3" s="164"/>
      <c r="K3" s="164"/>
      <c r="O3" s="164" t="s">
        <v>44</v>
      </c>
      <c r="P3" s="164"/>
      <c r="Q3" s="164"/>
      <c r="R3" s="164"/>
      <c r="S3" s="164" t="s">
        <v>51</v>
      </c>
      <c r="T3" s="164"/>
      <c r="U3" s="164"/>
      <c r="V3" s="164"/>
    </row>
    <row r="4" spans="1:26" ht="16" x14ac:dyDescent="0.35">
      <c r="A4" s="4" t="s">
        <v>12</v>
      </c>
      <c r="B4" s="6">
        <v>32</v>
      </c>
      <c r="C4" s="8">
        <f>B4/(B3+B4)</f>
        <v>5.0078247261345854E-2</v>
      </c>
      <c r="D4" s="11" t="s">
        <v>13</v>
      </c>
      <c r="E4" s="11" t="s">
        <v>16</v>
      </c>
      <c r="F4" s="11" t="s">
        <v>14</v>
      </c>
      <c r="G4" s="11" t="s">
        <v>15</v>
      </c>
      <c r="H4" s="11" t="s">
        <v>13</v>
      </c>
      <c r="I4" s="11" t="s">
        <v>16</v>
      </c>
      <c r="J4" s="11" t="s">
        <v>14</v>
      </c>
      <c r="K4" s="11" t="s">
        <v>15</v>
      </c>
      <c r="O4" s="11" t="s">
        <v>13</v>
      </c>
      <c r="P4" s="11" t="s">
        <v>16</v>
      </c>
      <c r="Q4" s="11" t="s">
        <v>14</v>
      </c>
      <c r="R4" s="11" t="s">
        <v>15</v>
      </c>
      <c r="S4" s="11" t="s">
        <v>13</v>
      </c>
      <c r="T4" s="11" t="s">
        <v>16</v>
      </c>
      <c r="U4" s="11" t="s">
        <v>14</v>
      </c>
      <c r="V4" s="11" t="s">
        <v>15</v>
      </c>
      <c r="W4" s="30" t="s">
        <v>46</v>
      </c>
      <c r="X4" s="30" t="s">
        <v>47</v>
      </c>
    </row>
    <row r="5" spans="1:26" ht="17" customHeight="1" thickBot="1" x14ac:dyDescent="0.45">
      <c r="B5" s="138" t="s">
        <v>0</v>
      </c>
      <c r="C5" s="15" t="s">
        <v>1</v>
      </c>
      <c r="D5" s="22">
        <v>0.94989999999999997</v>
      </c>
      <c r="E5" s="12">
        <v>0</v>
      </c>
      <c r="F5" s="12">
        <v>0</v>
      </c>
      <c r="G5" s="18">
        <v>0</v>
      </c>
      <c r="H5" s="22">
        <v>0.94989999999999997</v>
      </c>
      <c r="I5" s="12">
        <v>0</v>
      </c>
      <c r="J5" s="12">
        <v>0</v>
      </c>
      <c r="K5" s="18">
        <v>0</v>
      </c>
      <c r="M5" s="170" t="s">
        <v>48</v>
      </c>
      <c r="N5" s="171"/>
      <c r="O5" s="31">
        <f>D5</f>
        <v>0.94989999999999997</v>
      </c>
      <c r="P5" s="32">
        <f t="shared" ref="P5:V5" si="0">E5</f>
        <v>0</v>
      </c>
      <c r="Q5" s="32">
        <f t="shared" si="0"/>
        <v>0</v>
      </c>
      <c r="R5" s="33">
        <f t="shared" si="0"/>
        <v>0</v>
      </c>
      <c r="S5" s="31">
        <f t="shared" si="0"/>
        <v>0.94989999999999997</v>
      </c>
      <c r="T5" s="32">
        <f t="shared" si="0"/>
        <v>0</v>
      </c>
      <c r="U5" s="32">
        <f t="shared" si="0"/>
        <v>0</v>
      </c>
      <c r="V5" s="33">
        <f t="shared" si="0"/>
        <v>0</v>
      </c>
      <c r="W5" s="34">
        <f>P5-T5</f>
        <v>0</v>
      </c>
      <c r="X5" s="35">
        <f>Q5-U5</f>
        <v>0</v>
      </c>
    </row>
    <row r="6" spans="1:26" ht="17" customHeight="1" thickTop="1" x14ac:dyDescent="0.35">
      <c r="B6" s="139"/>
      <c r="C6" s="147" t="s">
        <v>2</v>
      </c>
      <c r="D6" s="165" t="s">
        <v>18</v>
      </c>
      <c r="E6" s="165"/>
      <c r="F6" s="165"/>
      <c r="G6" s="165"/>
      <c r="H6" s="169" t="s">
        <v>18</v>
      </c>
      <c r="I6" s="169"/>
      <c r="J6" s="169"/>
      <c r="K6" s="169"/>
      <c r="M6" s="36" t="s">
        <v>2</v>
      </c>
      <c r="N6" s="37" t="s">
        <v>18</v>
      </c>
      <c r="O6" s="36">
        <f>D7</f>
        <v>0.93269999999999997</v>
      </c>
      <c r="P6" s="37">
        <f t="shared" ref="P6:V6" si="1">E7</f>
        <v>0.08</v>
      </c>
      <c r="Q6" s="37">
        <f t="shared" si="1"/>
        <v>6.6699999999999995E-2</v>
      </c>
      <c r="R6" s="38">
        <f t="shared" si="1"/>
        <v>0.1</v>
      </c>
      <c r="S6" s="36">
        <f t="shared" si="1"/>
        <v>0.92649999999999999</v>
      </c>
      <c r="T6" s="37">
        <f t="shared" si="1"/>
        <v>6.6699999999999995E-2</v>
      </c>
      <c r="U6" s="37">
        <f t="shared" si="1"/>
        <v>6.6699999999999995E-2</v>
      </c>
      <c r="V6" s="38">
        <f t="shared" si="1"/>
        <v>6.6699999999999995E-2</v>
      </c>
      <c r="W6" s="39">
        <f t="shared" ref="W6:X21" si="2">P6-T6</f>
        <v>1.3300000000000006E-2</v>
      </c>
      <c r="X6" s="40">
        <f t="shared" si="2"/>
        <v>0</v>
      </c>
      <c r="Y6" s="41">
        <f>SIGN(W6)</f>
        <v>1</v>
      </c>
      <c r="Z6" s="41">
        <f>SIGN(X6)</f>
        <v>0</v>
      </c>
    </row>
    <row r="7" spans="1:26" ht="17" customHeight="1" x14ac:dyDescent="0.35">
      <c r="B7" s="139"/>
      <c r="C7" s="148"/>
      <c r="D7" s="5">
        <v>0.93269999999999997</v>
      </c>
      <c r="E7" s="5">
        <v>0.08</v>
      </c>
      <c r="F7" s="5">
        <v>6.6699999999999995E-2</v>
      </c>
      <c r="G7" s="5">
        <v>0.1</v>
      </c>
      <c r="H7" s="10">
        <v>0.92649999999999999</v>
      </c>
      <c r="I7" s="10">
        <v>6.6699999999999995E-2</v>
      </c>
      <c r="J7" s="10">
        <v>6.6699999999999995E-2</v>
      </c>
      <c r="K7" s="10">
        <v>6.6699999999999995E-2</v>
      </c>
      <c r="M7" s="42" t="s">
        <v>2</v>
      </c>
      <c r="N7" s="43" t="s">
        <v>35</v>
      </c>
      <c r="O7" s="42">
        <f>D9</f>
        <v>0.80579999999999996</v>
      </c>
      <c r="P7" s="43">
        <f t="shared" ref="P7:V7" si="3">E9</f>
        <v>0.27829999999999999</v>
      </c>
      <c r="Q7" s="44">
        <f t="shared" si="3"/>
        <v>0.69169999999999998</v>
      </c>
      <c r="R7" s="45">
        <f t="shared" si="3"/>
        <v>0.17899999999999999</v>
      </c>
      <c r="S7" s="42">
        <f t="shared" si="3"/>
        <v>0.80269999999999997</v>
      </c>
      <c r="T7" s="43">
        <f t="shared" si="3"/>
        <v>0.2215</v>
      </c>
      <c r="U7" s="43">
        <f t="shared" si="3"/>
        <v>0.50829999999999997</v>
      </c>
      <c r="V7" s="45">
        <f t="shared" si="3"/>
        <v>0.14699999999999999</v>
      </c>
      <c r="W7" s="46">
        <f t="shared" si="2"/>
        <v>5.6799999999999989E-2</v>
      </c>
      <c r="X7" s="47">
        <f t="shared" si="2"/>
        <v>0.18340000000000001</v>
      </c>
      <c r="Y7" s="41">
        <f t="shared" ref="Y7:Z22" si="4">SIGN(W7)</f>
        <v>1</v>
      </c>
      <c r="Z7" s="41">
        <f t="shared" si="4"/>
        <v>1</v>
      </c>
    </row>
    <row r="8" spans="1:26" ht="17" customHeight="1" x14ac:dyDescent="0.35">
      <c r="B8" s="139"/>
      <c r="C8" s="148"/>
      <c r="D8" s="163" t="s">
        <v>35</v>
      </c>
      <c r="E8" s="163"/>
      <c r="F8" s="163"/>
      <c r="G8" s="163"/>
      <c r="H8" s="167" t="s">
        <v>35</v>
      </c>
      <c r="I8" s="167"/>
      <c r="J8" s="167"/>
      <c r="K8" s="167"/>
      <c r="M8" s="48" t="s">
        <v>2</v>
      </c>
      <c r="N8" s="43" t="s">
        <v>36</v>
      </c>
      <c r="O8" s="42">
        <f>D11</f>
        <v>0.83399999999999996</v>
      </c>
      <c r="P8" s="43">
        <f t="shared" ref="P8:V8" si="5">E11</f>
        <v>0.19700000000000001</v>
      </c>
      <c r="Q8" s="43">
        <f t="shared" si="5"/>
        <v>0.4</v>
      </c>
      <c r="R8" s="45">
        <f t="shared" si="5"/>
        <v>0.1411</v>
      </c>
      <c r="S8" s="42">
        <f t="shared" si="5"/>
        <v>0.81369999999999998</v>
      </c>
      <c r="T8" s="43">
        <f t="shared" si="5"/>
        <v>0.14430000000000001</v>
      </c>
      <c r="U8" s="43">
        <f t="shared" si="5"/>
        <v>0.36670000000000003</v>
      </c>
      <c r="V8" s="45">
        <f t="shared" si="5"/>
        <v>9.5699999999999993E-2</v>
      </c>
      <c r="W8" s="46">
        <f t="shared" si="2"/>
        <v>5.2699999999999997E-2</v>
      </c>
      <c r="X8" s="47">
        <f t="shared" si="2"/>
        <v>3.3299999999999996E-2</v>
      </c>
      <c r="Y8" s="41">
        <f t="shared" si="4"/>
        <v>1</v>
      </c>
      <c r="Z8" s="41">
        <f t="shared" si="4"/>
        <v>1</v>
      </c>
    </row>
    <row r="9" spans="1:26" ht="17" customHeight="1" x14ac:dyDescent="0.35">
      <c r="B9" s="139"/>
      <c r="C9" s="148"/>
      <c r="D9" s="12">
        <v>0.80579999999999996</v>
      </c>
      <c r="E9" s="12">
        <v>0.27829999999999999</v>
      </c>
      <c r="F9" s="12">
        <v>0.69169999999999998</v>
      </c>
      <c r="G9" s="10">
        <v>0.17899999999999999</v>
      </c>
      <c r="H9" s="26">
        <v>0.80269999999999997</v>
      </c>
      <c r="I9" s="26">
        <v>0.2215</v>
      </c>
      <c r="J9" s="26">
        <v>0.50829999999999997</v>
      </c>
      <c r="K9" s="27">
        <v>0.14699999999999999</v>
      </c>
      <c r="M9" s="42" t="s">
        <v>2</v>
      </c>
      <c r="N9" s="43" t="s">
        <v>38</v>
      </c>
      <c r="O9" s="42">
        <f>D13</f>
        <v>0.84670000000000001</v>
      </c>
      <c r="P9" s="43">
        <f t="shared" ref="P9:V9" si="6">E13</f>
        <v>0.1143</v>
      </c>
      <c r="Q9" s="43">
        <f t="shared" si="6"/>
        <v>0.20830000000000001</v>
      </c>
      <c r="R9" s="45">
        <f t="shared" si="6"/>
        <v>8.2000000000000003E-2</v>
      </c>
      <c r="S9" s="42">
        <f t="shared" si="6"/>
        <v>0.84330000000000005</v>
      </c>
      <c r="T9" s="43">
        <f t="shared" si="6"/>
        <v>7.0599999999999996E-2</v>
      </c>
      <c r="U9" s="43">
        <f t="shared" si="6"/>
        <v>0.1583</v>
      </c>
      <c r="V9" s="45">
        <f t="shared" si="6"/>
        <v>4.9700000000000001E-2</v>
      </c>
      <c r="W9" s="46">
        <f t="shared" si="2"/>
        <v>4.3700000000000003E-2</v>
      </c>
      <c r="X9" s="47">
        <f t="shared" si="2"/>
        <v>5.0000000000000017E-2</v>
      </c>
      <c r="Y9" s="41">
        <f t="shared" si="4"/>
        <v>1</v>
      </c>
      <c r="Z9" s="41">
        <f t="shared" si="4"/>
        <v>1</v>
      </c>
    </row>
    <row r="10" spans="1:26" ht="17" customHeight="1" x14ac:dyDescent="0.35">
      <c r="B10" s="139"/>
      <c r="C10" s="148"/>
      <c r="D10" s="163" t="s">
        <v>36</v>
      </c>
      <c r="E10" s="163"/>
      <c r="F10" s="163"/>
      <c r="G10" s="163"/>
      <c r="H10" s="167" t="s">
        <v>36</v>
      </c>
      <c r="I10" s="167"/>
      <c r="J10" s="167"/>
      <c r="K10" s="167"/>
      <c r="M10" s="42" t="s">
        <v>2</v>
      </c>
      <c r="N10" s="43" t="s">
        <v>37</v>
      </c>
      <c r="O10" s="42">
        <f>D15</f>
        <v>0.82150000000000001</v>
      </c>
      <c r="P10" s="43">
        <f t="shared" ref="P10:V10" si="7">E15</f>
        <v>0.1827</v>
      </c>
      <c r="Q10" s="43">
        <f t="shared" si="7"/>
        <v>0.4</v>
      </c>
      <c r="R10" s="45">
        <f t="shared" si="7"/>
        <v>0.1235</v>
      </c>
      <c r="S10" s="42">
        <f t="shared" si="7"/>
        <v>0.84209999999999996</v>
      </c>
      <c r="T10" s="43">
        <f t="shared" si="7"/>
        <v>0.2321</v>
      </c>
      <c r="U10" s="43">
        <f t="shared" si="7"/>
        <v>0.47499999999999998</v>
      </c>
      <c r="V10" s="45">
        <f t="shared" si="7"/>
        <v>0.15790000000000001</v>
      </c>
      <c r="W10" s="46">
        <f t="shared" si="2"/>
        <v>-4.9399999999999999E-2</v>
      </c>
      <c r="X10" s="47">
        <f t="shared" si="2"/>
        <v>-7.4999999999999956E-2</v>
      </c>
      <c r="Y10" s="41">
        <f t="shared" si="4"/>
        <v>-1</v>
      </c>
      <c r="Z10" s="41">
        <f t="shared" si="4"/>
        <v>-1</v>
      </c>
    </row>
    <row r="11" spans="1:26" ht="17" customHeight="1" x14ac:dyDescent="0.35">
      <c r="B11" s="139"/>
      <c r="C11" s="148"/>
      <c r="D11" s="12">
        <v>0.83399999999999996</v>
      </c>
      <c r="E11" s="12">
        <v>0.19700000000000001</v>
      </c>
      <c r="F11" s="12">
        <v>0.4</v>
      </c>
      <c r="G11" s="10">
        <v>0.1411</v>
      </c>
      <c r="H11" s="26">
        <v>0.81369999999999998</v>
      </c>
      <c r="I11" s="26">
        <v>0.14430000000000001</v>
      </c>
      <c r="J11" s="26">
        <v>0.36670000000000003</v>
      </c>
      <c r="K11" s="27">
        <v>9.5699999999999993E-2</v>
      </c>
      <c r="M11" s="48" t="s">
        <v>2</v>
      </c>
      <c r="N11" s="43" t="s">
        <v>39</v>
      </c>
      <c r="O11" s="42">
        <f>D17</f>
        <v>0.77149999999999996</v>
      </c>
      <c r="P11" s="43">
        <f t="shared" ref="P11:V11" si="8">E17</f>
        <v>0.20549999999999999</v>
      </c>
      <c r="Q11" s="43">
        <f t="shared" si="8"/>
        <v>0.55830000000000002</v>
      </c>
      <c r="R11" s="45">
        <f t="shared" si="8"/>
        <v>0.1328</v>
      </c>
      <c r="S11" s="42">
        <f t="shared" si="8"/>
        <v>0.74629999999999996</v>
      </c>
      <c r="T11" s="43">
        <f t="shared" si="8"/>
        <v>0.15579999999999999</v>
      </c>
      <c r="U11" s="43">
        <f t="shared" si="8"/>
        <v>0.47499999999999998</v>
      </c>
      <c r="V11" s="45">
        <f t="shared" si="8"/>
        <v>9.4200000000000006E-2</v>
      </c>
      <c r="W11" s="46">
        <f t="shared" si="2"/>
        <v>4.9699999999999994E-2</v>
      </c>
      <c r="X11" s="47">
        <f t="shared" si="2"/>
        <v>8.3300000000000041E-2</v>
      </c>
      <c r="Y11" s="41">
        <f t="shared" si="4"/>
        <v>1</v>
      </c>
      <c r="Z11" s="41">
        <f t="shared" si="4"/>
        <v>1</v>
      </c>
    </row>
    <row r="12" spans="1:26" ht="17" customHeight="1" x14ac:dyDescent="0.35">
      <c r="B12" s="139"/>
      <c r="C12" s="148"/>
      <c r="D12" s="163" t="s">
        <v>38</v>
      </c>
      <c r="E12" s="163"/>
      <c r="F12" s="163"/>
      <c r="G12" s="163"/>
      <c r="H12" s="167" t="s">
        <v>38</v>
      </c>
      <c r="I12" s="167"/>
      <c r="J12" s="167"/>
      <c r="K12" s="167"/>
      <c r="M12" s="49" t="s">
        <v>2</v>
      </c>
      <c r="N12" s="50" t="s">
        <v>26</v>
      </c>
      <c r="O12" s="51">
        <f>D19</f>
        <v>0.82450000000000001</v>
      </c>
      <c r="P12" s="50">
        <f t="shared" ref="P12:V12" si="9">E19</f>
        <v>0.111</v>
      </c>
      <c r="Q12" s="50">
        <f t="shared" si="9"/>
        <v>0.23330000000000001</v>
      </c>
      <c r="R12" s="52">
        <f t="shared" si="9"/>
        <v>7.4200000000000002E-2</v>
      </c>
      <c r="S12" s="51">
        <f t="shared" si="9"/>
        <v>0.83099999999999996</v>
      </c>
      <c r="T12" s="50">
        <f t="shared" si="9"/>
        <v>0.14649999999999999</v>
      </c>
      <c r="U12" s="50">
        <f t="shared" si="9"/>
        <v>0.27500000000000002</v>
      </c>
      <c r="V12" s="52">
        <f t="shared" si="9"/>
        <v>0.1048</v>
      </c>
      <c r="W12" s="53">
        <f t="shared" si="2"/>
        <v>-3.549999999999999E-2</v>
      </c>
      <c r="X12" s="54">
        <f t="shared" si="2"/>
        <v>-4.1700000000000015E-2</v>
      </c>
      <c r="Y12" s="41">
        <f t="shared" si="4"/>
        <v>-1</v>
      </c>
      <c r="Z12" s="41">
        <f t="shared" si="4"/>
        <v>-1</v>
      </c>
    </row>
    <row r="13" spans="1:26" ht="17" customHeight="1" x14ac:dyDescent="0.35">
      <c r="B13" s="139"/>
      <c r="C13" s="148"/>
      <c r="D13" s="12">
        <v>0.84670000000000001</v>
      </c>
      <c r="E13" s="12">
        <v>0.1143</v>
      </c>
      <c r="F13" s="12">
        <v>0.20830000000000001</v>
      </c>
      <c r="G13" s="10">
        <v>8.2000000000000003E-2</v>
      </c>
      <c r="H13" s="26">
        <v>0.84330000000000005</v>
      </c>
      <c r="I13" s="26">
        <v>7.0599999999999996E-2</v>
      </c>
      <c r="J13" s="26">
        <v>0.1583</v>
      </c>
      <c r="K13" s="27">
        <v>4.9700000000000001E-2</v>
      </c>
      <c r="M13" s="55" t="s">
        <v>3</v>
      </c>
      <c r="N13" s="56" t="s">
        <v>18</v>
      </c>
      <c r="O13" s="55">
        <f>D21</f>
        <v>0.95469999999999999</v>
      </c>
      <c r="P13" s="56">
        <f t="shared" ref="P13:V13" si="10">E21</f>
        <v>0.37</v>
      </c>
      <c r="Q13" s="56">
        <f t="shared" si="10"/>
        <v>0.3</v>
      </c>
      <c r="R13" s="57">
        <f t="shared" si="10"/>
        <v>0.55000000000000004</v>
      </c>
      <c r="S13" s="55">
        <f t="shared" si="10"/>
        <v>0.93740000000000001</v>
      </c>
      <c r="T13" s="56">
        <f t="shared" si="10"/>
        <v>0.30859999999999999</v>
      </c>
      <c r="U13" s="56">
        <f t="shared" si="10"/>
        <v>0.29170000000000001</v>
      </c>
      <c r="V13" s="57">
        <f t="shared" si="10"/>
        <v>0.37330000000000002</v>
      </c>
      <c r="W13" s="58">
        <f t="shared" si="2"/>
        <v>6.140000000000001E-2</v>
      </c>
      <c r="X13" s="59">
        <f t="shared" si="2"/>
        <v>8.2999999999999741E-3</v>
      </c>
      <c r="Y13" s="41">
        <f t="shared" si="4"/>
        <v>1</v>
      </c>
      <c r="Z13" s="41">
        <f t="shared" si="4"/>
        <v>1</v>
      </c>
    </row>
    <row r="14" spans="1:26" ht="17" customHeight="1" x14ac:dyDescent="0.35">
      <c r="B14" s="139"/>
      <c r="C14" s="148"/>
      <c r="D14" s="163" t="s">
        <v>37</v>
      </c>
      <c r="E14" s="163"/>
      <c r="F14" s="163"/>
      <c r="G14" s="163"/>
      <c r="H14" s="167" t="s">
        <v>37</v>
      </c>
      <c r="I14" s="167"/>
      <c r="J14" s="167"/>
      <c r="K14" s="167"/>
      <c r="M14" s="60" t="s">
        <v>3</v>
      </c>
      <c r="N14" s="61" t="s">
        <v>21</v>
      </c>
      <c r="O14" s="60">
        <f>D23</f>
        <v>0.86539999999999995</v>
      </c>
      <c r="P14" s="61">
        <f t="shared" ref="P14:V14" si="11">E23</f>
        <v>0.31030000000000002</v>
      </c>
      <c r="Q14" s="61">
        <f t="shared" si="11"/>
        <v>0.60829999999999995</v>
      </c>
      <c r="R14" s="62">
        <f t="shared" si="11"/>
        <v>0.2127</v>
      </c>
      <c r="S14" s="60">
        <f t="shared" si="11"/>
        <v>0.86060000000000003</v>
      </c>
      <c r="T14" s="61">
        <f t="shared" si="11"/>
        <v>0.2712</v>
      </c>
      <c r="U14" s="61">
        <f t="shared" si="11"/>
        <v>0.52500000000000002</v>
      </c>
      <c r="V14" s="62">
        <f t="shared" si="11"/>
        <v>0.18579999999999999</v>
      </c>
      <c r="W14" s="63">
        <f t="shared" si="2"/>
        <v>3.9100000000000024E-2</v>
      </c>
      <c r="X14" s="64">
        <f t="shared" si="2"/>
        <v>8.329999999999993E-2</v>
      </c>
      <c r="Y14" s="41">
        <f t="shared" si="4"/>
        <v>1</v>
      </c>
      <c r="Z14" s="41">
        <f t="shared" si="4"/>
        <v>1</v>
      </c>
    </row>
    <row r="15" spans="1:26" ht="17" customHeight="1" x14ac:dyDescent="0.35">
      <c r="B15" s="139"/>
      <c r="C15" s="148"/>
      <c r="D15" s="12">
        <v>0.82150000000000001</v>
      </c>
      <c r="E15" s="12">
        <v>0.1827</v>
      </c>
      <c r="F15" s="12">
        <v>0.4</v>
      </c>
      <c r="G15" s="10">
        <v>0.1235</v>
      </c>
      <c r="H15" s="26">
        <v>0.84209999999999996</v>
      </c>
      <c r="I15" s="26">
        <v>0.2321</v>
      </c>
      <c r="J15" s="26">
        <v>0.47499999999999998</v>
      </c>
      <c r="K15" s="27">
        <v>0.15790000000000001</v>
      </c>
      <c r="M15" s="60" t="s">
        <v>3</v>
      </c>
      <c r="N15" s="61" t="s">
        <v>20</v>
      </c>
      <c r="O15" s="60">
        <f>D25</f>
        <v>0.86229999999999996</v>
      </c>
      <c r="P15" s="61">
        <f t="shared" ref="P15:V15" si="12">E25</f>
        <v>0.26379999999999998</v>
      </c>
      <c r="Q15" s="61">
        <f t="shared" si="12"/>
        <v>0.51670000000000005</v>
      </c>
      <c r="R15" s="62">
        <f t="shared" si="12"/>
        <v>0.1794</v>
      </c>
      <c r="S15" s="60">
        <f t="shared" si="12"/>
        <v>0.86860000000000004</v>
      </c>
      <c r="T15" s="61">
        <f t="shared" si="12"/>
        <v>0.26100000000000001</v>
      </c>
      <c r="U15" s="61">
        <f t="shared" si="12"/>
        <v>0.45829999999999999</v>
      </c>
      <c r="V15" s="62">
        <f t="shared" si="12"/>
        <v>0.185</v>
      </c>
      <c r="W15" s="63">
        <f t="shared" si="2"/>
        <v>2.7999999999999692E-3</v>
      </c>
      <c r="X15" s="64">
        <f t="shared" si="2"/>
        <v>5.8400000000000063E-2</v>
      </c>
      <c r="Y15" s="41">
        <f t="shared" si="4"/>
        <v>1</v>
      </c>
      <c r="Z15" s="41">
        <f t="shared" si="4"/>
        <v>1</v>
      </c>
    </row>
    <row r="16" spans="1:26" ht="14.5" customHeight="1" x14ac:dyDescent="0.35">
      <c r="B16" s="139"/>
      <c r="C16" s="148"/>
      <c r="D16" s="163" t="s">
        <v>39</v>
      </c>
      <c r="E16" s="163"/>
      <c r="F16" s="163"/>
      <c r="G16" s="163"/>
      <c r="H16" s="167" t="s">
        <v>39</v>
      </c>
      <c r="I16" s="167"/>
      <c r="J16" s="167"/>
      <c r="K16" s="167"/>
      <c r="M16" s="60" t="s">
        <v>3</v>
      </c>
      <c r="N16" s="61" t="s">
        <v>22</v>
      </c>
      <c r="O16" s="60">
        <f>D27</f>
        <v>0.90769999999999995</v>
      </c>
      <c r="P16" s="61">
        <f t="shared" ref="P16:V16" si="13">E27</f>
        <v>0.3296</v>
      </c>
      <c r="Q16" s="61">
        <f t="shared" si="13"/>
        <v>0.45</v>
      </c>
      <c r="R16" s="62">
        <f t="shared" si="13"/>
        <v>0.26550000000000001</v>
      </c>
      <c r="S16" s="60">
        <f t="shared" si="13"/>
        <v>0.90720000000000001</v>
      </c>
      <c r="T16" s="61">
        <f t="shared" si="13"/>
        <v>0.29630000000000001</v>
      </c>
      <c r="U16" s="61">
        <f t="shared" si="13"/>
        <v>0.39169999999999999</v>
      </c>
      <c r="V16" s="62">
        <f t="shared" si="13"/>
        <v>0.24349999999999999</v>
      </c>
      <c r="W16" s="63">
        <f t="shared" si="2"/>
        <v>3.3299999999999996E-2</v>
      </c>
      <c r="X16" s="64">
        <f t="shared" si="2"/>
        <v>5.8300000000000018E-2</v>
      </c>
      <c r="Y16" s="41">
        <f t="shared" si="4"/>
        <v>1</v>
      </c>
      <c r="Z16" s="41">
        <f t="shared" si="4"/>
        <v>1</v>
      </c>
    </row>
    <row r="17" spans="2:26" ht="14.5" customHeight="1" x14ac:dyDescent="0.35">
      <c r="B17" s="139"/>
      <c r="C17" s="148"/>
      <c r="D17" s="12">
        <v>0.77149999999999996</v>
      </c>
      <c r="E17" s="12">
        <v>0.20549999999999999</v>
      </c>
      <c r="F17" s="12">
        <v>0.55830000000000002</v>
      </c>
      <c r="G17" s="10">
        <v>0.1328</v>
      </c>
      <c r="H17" s="26">
        <v>0.74629999999999996</v>
      </c>
      <c r="I17" s="26">
        <v>0.15579999999999999</v>
      </c>
      <c r="J17" s="26">
        <v>0.47499999999999998</v>
      </c>
      <c r="K17" s="27">
        <v>9.4200000000000006E-2</v>
      </c>
      <c r="M17" s="60" t="s">
        <v>3</v>
      </c>
      <c r="N17" s="61" t="s">
        <v>24</v>
      </c>
      <c r="O17" s="60">
        <f>D29</f>
        <v>0.85289999999999999</v>
      </c>
      <c r="P17" s="61">
        <f t="shared" ref="P17:V17" si="14">E29</f>
        <v>0.2676</v>
      </c>
      <c r="Q17" s="61">
        <f t="shared" si="14"/>
        <v>0.55000000000000004</v>
      </c>
      <c r="R17" s="62">
        <f t="shared" si="14"/>
        <v>0.17929999999999999</v>
      </c>
      <c r="S17" s="60">
        <f t="shared" si="14"/>
        <v>0.85919999999999996</v>
      </c>
      <c r="T17" s="61">
        <f t="shared" si="14"/>
        <v>0.2152</v>
      </c>
      <c r="U17" s="61">
        <f t="shared" si="14"/>
        <v>0.39169999999999999</v>
      </c>
      <c r="V17" s="62">
        <f t="shared" si="14"/>
        <v>0.1517</v>
      </c>
      <c r="W17" s="63">
        <f t="shared" si="2"/>
        <v>5.2400000000000002E-2</v>
      </c>
      <c r="X17" s="64">
        <f t="shared" si="2"/>
        <v>0.15830000000000005</v>
      </c>
      <c r="Y17" s="41">
        <f t="shared" si="4"/>
        <v>1</v>
      </c>
      <c r="Z17" s="41">
        <f t="shared" si="4"/>
        <v>1</v>
      </c>
    </row>
    <row r="18" spans="2:26" x14ac:dyDescent="0.35">
      <c r="B18" s="139"/>
      <c r="C18" s="148"/>
      <c r="D18" s="163" t="s">
        <v>26</v>
      </c>
      <c r="E18" s="163"/>
      <c r="F18" s="163"/>
      <c r="G18" s="163"/>
      <c r="H18" s="167" t="s">
        <v>26</v>
      </c>
      <c r="I18" s="167"/>
      <c r="J18" s="167"/>
      <c r="K18" s="167"/>
      <c r="M18" s="60" t="s">
        <v>3</v>
      </c>
      <c r="N18" s="61" t="s">
        <v>25</v>
      </c>
      <c r="O18" s="60">
        <f>D31</f>
        <v>0.83560000000000001</v>
      </c>
      <c r="P18" s="61">
        <f t="shared" ref="P18:V18" si="15">E31</f>
        <v>0.2772</v>
      </c>
      <c r="Q18" s="61">
        <f t="shared" si="15"/>
        <v>0.61670000000000003</v>
      </c>
      <c r="R18" s="62">
        <f t="shared" si="15"/>
        <v>0.1797</v>
      </c>
      <c r="S18" s="60">
        <f t="shared" si="15"/>
        <v>0.7591</v>
      </c>
      <c r="T18" s="61">
        <f t="shared" si="15"/>
        <v>0.22370000000000001</v>
      </c>
      <c r="U18" s="61">
        <f t="shared" si="15"/>
        <v>0.69169999999999998</v>
      </c>
      <c r="V18" s="62">
        <f t="shared" si="15"/>
        <v>0.1348</v>
      </c>
      <c r="W18" s="63">
        <f t="shared" si="2"/>
        <v>5.3499999999999992E-2</v>
      </c>
      <c r="X18" s="64">
        <f t="shared" si="2"/>
        <v>-7.4999999999999956E-2</v>
      </c>
      <c r="Y18" s="41">
        <f t="shared" si="4"/>
        <v>1</v>
      </c>
      <c r="Z18" s="41">
        <f t="shared" si="4"/>
        <v>-1</v>
      </c>
    </row>
    <row r="19" spans="2:26" ht="17" customHeight="1" thickBot="1" x14ac:dyDescent="0.4">
      <c r="B19" s="139"/>
      <c r="C19" s="149"/>
      <c r="D19" s="12">
        <v>0.82450000000000001</v>
      </c>
      <c r="E19" s="12">
        <v>0.111</v>
      </c>
      <c r="F19" s="12">
        <v>0.23330000000000001</v>
      </c>
      <c r="G19" s="14">
        <v>7.4200000000000002E-2</v>
      </c>
      <c r="H19" s="12">
        <v>0.83099999999999996</v>
      </c>
      <c r="I19" s="12">
        <v>0.14649999999999999</v>
      </c>
      <c r="J19" s="12">
        <v>0.27500000000000002</v>
      </c>
      <c r="K19" s="14">
        <v>0.1048</v>
      </c>
      <c r="M19" s="65" t="s">
        <v>3</v>
      </c>
      <c r="N19" s="66" t="s">
        <v>26</v>
      </c>
      <c r="O19" s="65">
        <f>D33</f>
        <v>0.84199999999999997</v>
      </c>
      <c r="P19" s="66">
        <f t="shared" ref="P19:V19" si="16">E33</f>
        <v>0.26340000000000002</v>
      </c>
      <c r="Q19" s="66">
        <f t="shared" si="16"/>
        <v>0.58330000000000004</v>
      </c>
      <c r="R19" s="67">
        <f t="shared" si="16"/>
        <v>0.26340000000000002</v>
      </c>
      <c r="S19" s="65">
        <f t="shared" si="16"/>
        <v>0.85140000000000005</v>
      </c>
      <c r="T19" s="66">
        <f t="shared" si="16"/>
        <v>0.21160000000000001</v>
      </c>
      <c r="U19" s="66">
        <f t="shared" si="16"/>
        <v>0.39169999999999999</v>
      </c>
      <c r="V19" s="67">
        <f t="shared" si="16"/>
        <v>0.14710000000000001</v>
      </c>
      <c r="W19" s="68">
        <f t="shared" si="2"/>
        <v>5.1800000000000013E-2</v>
      </c>
      <c r="X19" s="69">
        <f t="shared" si="2"/>
        <v>0.19160000000000005</v>
      </c>
      <c r="Y19" s="41">
        <f t="shared" si="4"/>
        <v>1</v>
      </c>
      <c r="Z19" s="41">
        <f t="shared" si="4"/>
        <v>1</v>
      </c>
    </row>
    <row r="20" spans="2:26" ht="17" customHeight="1" thickTop="1" x14ac:dyDescent="0.35">
      <c r="B20" s="139"/>
      <c r="C20" s="147" t="s">
        <v>3</v>
      </c>
      <c r="D20" s="165" t="s">
        <v>18</v>
      </c>
      <c r="E20" s="165"/>
      <c r="F20" s="165"/>
      <c r="G20" s="165"/>
      <c r="H20" s="169" t="s">
        <v>18</v>
      </c>
      <c r="I20" s="169"/>
      <c r="J20" s="169"/>
      <c r="K20" s="169"/>
      <c r="M20" s="70" t="s">
        <v>4</v>
      </c>
      <c r="N20" s="71" t="s">
        <v>18</v>
      </c>
      <c r="O20" s="70">
        <f>D35</f>
        <v>0.94830000000000003</v>
      </c>
      <c r="P20" s="71">
        <f t="shared" ref="P20:V20" si="17">E35</f>
        <v>0</v>
      </c>
      <c r="Q20" s="71">
        <f t="shared" si="17"/>
        <v>0</v>
      </c>
      <c r="R20" s="72">
        <f t="shared" si="17"/>
        <v>0</v>
      </c>
      <c r="S20" s="70">
        <f>H35</f>
        <v>0.94989999999999997</v>
      </c>
      <c r="T20" s="71">
        <f t="shared" si="17"/>
        <v>0</v>
      </c>
      <c r="U20" s="71">
        <f t="shared" si="17"/>
        <v>0</v>
      </c>
      <c r="V20" s="72">
        <f t="shared" si="17"/>
        <v>0</v>
      </c>
      <c r="W20" s="73">
        <f t="shared" si="2"/>
        <v>0</v>
      </c>
      <c r="X20" s="74">
        <f t="shared" si="2"/>
        <v>0</v>
      </c>
      <c r="Y20" s="41">
        <f t="shared" si="4"/>
        <v>0</v>
      </c>
      <c r="Z20" s="41">
        <f t="shared" si="4"/>
        <v>0</v>
      </c>
    </row>
    <row r="21" spans="2:26" ht="17" customHeight="1" x14ac:dyDescent="0.35">
      <c r="B21" s="139"/>
      <c r="C21" s="148"/>
      <c r="D21" s="5">
        <v>0.95469999999999999</v>
      </c>
      <c r="E21" s="5">
        <v>0.37</v>
      </c>
      <c r="F21" s="5">
        <v>0.3</v>
      </c>
      <c r="G21" s="5">
        <v>0.55000000000000004</v>
      </c>
      <c r="H21" s="27">
        <v>0.93740000000000001</v>
      </c>
      <c r="I21" s="27">
        <v>0.30859999999999999</v>
      </c>
      <c r="J21" s="27">
        <v>0.29170000000000001</v>
      </c>
      <c r="K21" s="27">
        <v>0.37330000000000002</v>
      </c>
      <c r="M21" s="75" t="s">
        <v>4</v>
      </c>
      <c r="N21" s="76" t="s">
        <v>21</v>
      </c>
      <c r="O21" s="75">
        <f>D37</f>
        <v>0.86060000000000003</v>
      </c>
      <c r="P21" s="76">
        <f t="shared" ref="P21:V21" si="18">E37</f>
        <v>0.24340000000000001</v>
      </c>
      <c r="Q21" s="76">
        <f t="shared" si="18"/>
        <v>0.44169999999999998</v>
      </c>
      <c r="R21" s="77">
        <f t="shared" si="18"/>
        <v>0.19550000000000001</v>
      </c>
      <c r="S21" s="75">
        <f t="shared" si="18"/>
        <v>0.88100000000000001</v>
      </c>
      <c r="T21" s="76">
        <f t="shared" si="18"/>
        <v>0.21079999999999999</v>
      </c>
      <c r="U21" s="76">
        <f t="shared" si="18"/>
        <v>0.375</v>
      </c>
      <c r="V21" s="77">
        <f t="shared" si="18"/>
        <v>0.14960000000000001</v>
      </c>
      <c r="W21" s="78">
        <f t="shared" si="2"/>
        <v>3.2600000000000018E-2</v>
      </c>
      <c r="X21" s="79">
        <f t="shared" si="2"/>
        <v>6.6699999999999982E-2</v>
      </c>
      <c r="Y21" s="41">
        <f t="shared" si="4"/>
        <v>1</v>
      </c>
      <c r="Z21" s="41">
        <f t="shared" si="4"/>
        <v>1</v>
      </c>
    </row>
    <row r="22" spans="2:26" ht="17" customHeight="1" x14ac:dyDescent="0.35">
      <c r="B22" s="139"/>
      <c r="C22" s="148"/>
      <c r="D22" s="163" t="s">
        <v>21</v>
      </c>
      <c r="E22" s="163"/>
      <c r="F22" s="163"/>
      <c r="G22" s="163"/>
      <c r="H22" s="167" t="s">
        <v>21</v>
      </c>
      <c r="I22" s="167"/>
      <c r="J22" s="167"/>
      <c r="K22" s="167"/>
      <c r="M22" s="75" t="s">
        <v>4</v>
      </c>
      <c r="N22" s="76" t="s">
        <v>49</v>
      </c>
      <c r="O22" s="75">
        <f>D39</f>
        <v>0.87170000000000003</v>
      </c>
      <c r="P22" s="76">
        <f t="shared" ref="P22:V22" si="19">E39</f>
        <v>0.20430000000000001</v>
      </c>
      <c r="Q22" s="76">
        <f t="shared" si="19"/>
        <v>0.3417</v>
      </c>
      <c r="R22" s="77">
        <f t="shared" si="19"/>
        <v>0.1512</v>
      </c>
      <c r="S22" s="75">
        <f t="shared" si="19"/>
        <v>0.87480000000000002</v>
      </c>
      <c r="T22" s="76">
        <f t="shared" si="19"/>
        <v>0.18529999999999999</v>
      </c>
      <c r="U22" s="76">
        <f t="shared" si="19"/>
        <v>0.3417</v>
      </c>
      <c r="V22" s="77">
        <f t="shared" si="19"/>
        <v>0.12989999999999999</v>
      </c>
      <c r="W22" s="78">
        <f t="shared" ref="W22:X47" si="20">P22-T22</f>
        <v>1.9000000000000017E-2</v>
      </c>
      <c r="X22" s="79">
        <f t="shared" si="20"/>
        <v>0</v>
      </c>
      <c r="Y22" s="41">
        <f t="shared" si="4"/>
        <v>1</v>
      </c>
      <c r="Z22" s="41">
        <f t="shared" si="4"/>
        <v>0</v>
      </c>
    </row>
    <row r="23" spans="2:26" ht="17" customHeight="1" x14ac:dyDescent="0.35">
      <c r="B23" s="139"/>
      <c r="C23" s="148"/>
      <c r="D23" s="12">
        <v>0.86539999999999995</v>
      </c>
      <c r="E23" s="12">
        <v>0.31030000000000002</v>
      </c>
      <c r="F23" s="12">
        <v>0.60829999999999995</v>
      </c>
      <c r="G23" s="10">
        <v>0.2127</v>
      </c>
      <c r="H23" s="26">
        <v>0.86060000000000003</v>
      </c>
      <c r="I23" s="26">
        <v>0.2712</v>
      </c>
      <c r="J23" s="26">
        <v>0.52500000000000002</v>
      </c>
      <c r="K23" s="27">
        <v>0.18579999999999999</v>
      </c>
      <c r="M23" s="75" t="s">
        <v>4</v>
      </c>
      <c r="N23" s="76" t="s">
        <v>22</v>
      </c>
      <c r="O23" s="75">
        <f>D41</f>
        <v>0.90769999999999995</v>
      </c>
      <c r="P23" s="76">
        <f t="shared" ref="P23:V23" si="21">E41</f>
        <v>0.17180000000000001</v>
      </c>
      <c r="Q23" s="76">
        <f t="shared" si="21"/>
        <v>0.2167</v>
      </c>
      <c r="R23" s="77">
        <f t="shared" si="21"/>
        <v>0.14760000000000001</v>
      </c>
      <c r="S23" s="75">
        <f t="shared" si="21"/>
        <v>0.91090000000000004</v>
      </c>
      <c r="T23" s="76">
        <f t="shared" si="21"/>
        <v>0.1244</v>
      </c>
      <c r="U23" s="76">
        <f t="shared" si="21"/>
        <v>0.15</v>
      </c>
      <c r="V23" s="77">
        <f t="shared" si="21"/>
        <v>0.10929999999999999</v>
      </c>
      <c r="W23" s="78">
        <f t="shared" si="20"/>
        <v>4.7400000000000012E-2</v>
      </c>
      <c r="X23" s="79">
        <f t="shared" si="20"/>
        <v>6.6700000000000009E-2</v>
      </c>
      <c r="Y23" s="41">
        <f t="shared" ref="Y23:Z47" si="22">SIGN(W23)</f>
        <v>1</v>
      </c>
      <c r="Z23" s="41">
        <f t="shared" si="22"/>
        <v>1</v>
      </c>
    </row>
    <row r="24" spans="2:26" ht="17" customHeight="1" x14ac:dyDescent="0.35">
      <c r="B24" s="139"/>
      <c r="C24" s="148"/>
      <c r="D24" s="163" t="s">
        <v>20</v>
      </c>
      <c r="E24" s="163"/>
      <c r="F24" s="163"/>
      <c r="G24" s="163"/>
      <c r="H24" s="167" t="s">
        <v>20</v>
      </c>
      <c r="I24" s="167"/>
      <c r="J24" s="167"/>
      <c r="K24" s="167"/>
      <c r="M24" s="75" t="s">
        <v>4</v>
      </c>
      <c r="N24" s="76" t="s">
        <v>24</v>
      </c>
      <c r="O24" s="75">
        <f>D43</f>
        <v>0.87960000000000005</v>
      </c>
      <c r="P24" s="76">
        <f t="shared" ref="P24:V24" si="23">E43</f>
        <v>0.2029</v>
      </c>
      <c r="Q24" s="76">
        <f t="shared" si="23"/>
        <v>0.3417</v>
      </c>
      <c r="R24" s="77">
        <f t="shared" si="23"/>
        <v>0.16300000000000001</v>
      </c>
      <c r="S24" s="75">
        <f t="shared" si="23"/>
        <v>0.88109999999999999</v>
      </c>
      <c r="T24" s="76">
        <f t="shared" si="23"/>
        <v>0.12809999999999999</v>
      </c>
      <c r="U24" s="76">
        <f t="shared" si="23"/>
        <v>0.20830000000000001</v>
      </c>
      <c r="V24" s="77">
        <f t="shared" si="23"/>
        <v>9.4399999999999998E-2</v>
      </c>
      <c r="W24" s="78">
        <f t="shared" si="20"/>
        <v>7.4800000000000005E-2</v>
      </c>
      <c r="X24" s="79">
        <f t="shared" si="20"/>
        <v>0.13339999999999999</v>
      </c>
      <c r="Y24" s="41">
        <f t="shared" si="22"/>
        <v>1</v>
      </c>
      <c r="Z24" s="41">
        <f t="shared" si="22"/>
        <v>1</v>
      </c>
    </row>
    <row r="25" spans="2:26" ht="17" customHeight="1" x14ac:dyDescent="0.35">
      <c r="B25" s="139"/>
      <c r="C25" s="148"/>
      <c r="D25" s="12">
        <v>0.86229999999999996</v>
      </c>
      <c r="E25" s="12">
        <v>0.26379999999999998</v>
      </c>
      <c r="F25" s="12">
        <v>0.51670000000000005</v>
      </c>
      <c r="G25" s="10">
        <v>0.1794</v>
      </c>
      <c r="H25" s="26">
        <v>0.86860000000000004</v>
      </c>
      <c r="I25" s="26">
        <v>0.26100000000000001</v>
      </c>
      <c r="J25" s="26">
        <v>0.45829999999999999</v>
      </c>
      <c r="K25" s="27">
        <v>0.185</v>
      </c>
      <c r="M25" s="75" t="s">
        <v>4</v>
      </c>
      <c r="N25" s="76" t="s">
        <v>25</v>
      </c>
      <c r="O25" s="75">
        <f>D45</f>
        <v>0.77939999999999998</v>
      </c>
      <c r="P25" s="76">
        <f t="shared" ref="P25:V25" si="24">E45</f>
        <v>0.2185</v>
      </c>
      <c r="Q25" s="76">
        <f t="shared" si="24"/>
        <v>0.61670000000000003</v>
      </c>
      <c r="R25" s="77">
        <f t="shared" si="24"/>
        <v>0.13339999999999999</v>
      </c>
      <c r="S25" s="75">
        <f t="shared" si="24"/>
        <v>0.80430000000000001</v>
      </c>
      <c r="T25" s="76">
        <f t="shared" si="24"/>
        <v>0.24740000000000001</v>
      </c>
      <c r="U25" s="76">
        <f t="shared" si="24"/>
        <v>0.69169999999999998</v>
      </c>
      <c r="V25" s="77">
        <f t="shared" si="24"/>
        <v>0.15229999999999999</v>
      </c>
      <c r="W25" s="78">
        <f t="shared" si="20"/>
        <v>-2.8900000000000009E-2</v>
      </c>
      <c r="X25" s="79">
        <f t="shared" si="20"/>
        <v>-7.4999999999999956E-2</v>
      </c>
      <c r="Y25" s="41">
        <f t="shared" si="22"/>
        <v>-1</v>
      </c>
      <c r="Z25" s="41">
        <f t="shared" si="22"/>
        <v>-1</v>
      </c>
    </row>
    <row r="26" spans="2:26" ht="17" customHeight="1" x14ac:dyDescent="0.35">
      <c r="B26" s="139"/>
      <c r="C26" s="148"/>
      <c r="D26" s="163" t="s">
        <v>22</v>
      </c>
      <c r="E26" s="163"/>
      <c r="F26" s="163"/>
      <c r="G26" s="163"/>
      <c r="H26" s="167" t="s">
        <v>22</v>
      </c>
      <c r="I26" s="167"/>
      <c r="J26" s="167"/>
      <c r="K26" s="167"/>
      <c r="M26" s="80" t="s">
        <v>4</v>
      </c>
      <c r="N26" s="81" t="s">
        <v>26</v>
      </c>
      <c r="O26" s="80">
        <f>D47</f>
        <v>0.86060000000000003</v>
      </c>
      <c r="P26" s="81">
        <f t="shared" ref="P26:V26" si="25">E47</f>
        <v>0.2414</v>
      </c>
      <c r="Q26" s="81">
        <f t="shared" si="25"/>
        <v>0.44169999999999998</v>
      </c>
      <c r="R26" s="82">
        <f t="shared" si="25"/>
        <v>0.18709999999999999</v>
      </c>
      <c r="S26" s="80">
        <f>H47</f>
        <v>0.8639</v>
      </c>
      <c r="T26" s="81">
        <f t="shared" si="25"/>
        <v>0.2888</v>
      </c>
      <c r="U26" s="81">
        <f t="shared" si="25"/>
        <v>0.55000000000000004</v>
      </c>
      <c r="V26" s="82">
        <f t="shared" si="25"/>
        <v>0.20250000000000001</v>
      </c>
      <c r="W26" s="83">
        <f t="shared" si="20"/>
        <v>-4.7399999999999998E-2</v>
      </c>
      <c r="X26" s="84">
        <f t="shared" si="20"/>
        <v>-0.10830000000000006</v>
      </c>
      <c r="Y26" s="41">
        <f t="shared" si="22"/>
        <v>-1</v>
      </c>
      <c r="Z26" s="41">
        <f t="shared" si="22"/>
        <v>-1</v>
      </c>
    </row>
    <row r="27" spans="2:26" ht="17" customHeight="1" x14ac:dyDescent="0.35">
      <c r="B27" s="139"/>
      <c r="C27" s="148"/>
      <c r="D27" s="12">
        <v>0.90769999999999995</v>
      </c>
      <c r="E27" s="12">
        <v>0.3296</v>
      </c>
      <c r="F27" s="12">
        <v>0.45</v>
      </c>
      <c r="G27" s="10">
        <v>0.26550000000000001</v>
      </c>
      <c r="H27" s="26">
        <v>0.90720000000000001</v>
      </c>
      <c r="I27" s="26">
        <v>0.29630000000000001</v>
      </c>
      <c r="J27" s="26">
        <v>0.39169999999999999</v>
      </c>
      <c r="K27" s="27">
        <v>0.24349999999999999</v>
      </c>
      <c r="M27" s="85" t="s">
        <v>5</v>
      </c>
      <c r="N27" s="86" t="s">
        <v>18</v>
      </c>
      <c r="O27" s="85">
        <f>D49</f>
        <v>0.93740000000000001</v>
      </c>
      <c r="P27" s="86">
        <f t="shared" ref="P27:V27" si="26">E49</f>
        <v>0.31759999999999999</v>
      </c>
      <c r="Q27" s="86">
        <f t="shared" si="26"/>
        <v>0.3</v>
      </c>
      <c r="R27" s="87">
        <f t="shared" si="26"/>
        <v>0.38329999999999997</v>
      </c>
      <c r="S27" s="85">
        <f t="shared" si="26"/>
        <v>0.94210000000000005</v>
      </c>
      <c r="T27" s="86">
        <f t="shared" si="26"/>
        <v>0.311</v>
      </c>
      <c r="U27" s="86">
        <f t="shared" si="26"/>
        <v>0.3</v>
      </c>
      <c r="V27" s="87">
        <f t="shared" si="26"/>
        <v>0.36670000000000003</v>
      </c>
      <c r="W27" s="88">
        <f t="shared" si="20"/>
        <v>6.5999999999999948E-3</v>
      </c>
      <c r="X27" s="89">
        <f t="shared" si="20"/>
        <v>0</v>
      </c>
      <c r="Y27" s="41">
        <f t="shared" si="22"/>
        <v>1</v>
      </c>
      <c r="Z27" s="41">
        <f t="shared" si="22"/>
        <v>0</v>
      </c>
    </row>
    <row r="28" spans="2:26" ht="17" customHeight="1" x14ac:dyDescent="0.35">
      <c r="B28" s="139"/>
      <c r="C28" s="148"/>
      <c r="D28" s="163" t="s">
        <v>24</v>
      </c>
      <c r="E28" s="163"/>
      <c r="F28" s="163"/>
      <c r="G28" s="163"/>
      <c r="H28" s="167" t="s">
        <v>24</v>
      </c>
      <c r="I28" s="167"/>
      <c r="J28" s="167"/>
      <c r="K28" s="167"/>
      <c r="M28" s="90" t="s">
        <v>5</v>
      </c>
      <c r="N28" s="91" t="s">
        <v>21</v>
      </c>
      <c r="O28" s="90">
        <f>D51</f>
        <v>0.85450000000000004</v>
      </c>
      <c r="P28" s="91">
        <f t="shared" ref="P28:V28" si="27">E51</f>
        <v>0.29239999999999999</v>
      </c>
      <c r="Q28" s="91">
        <f t="shared" si="27"/>
        <v>0.58330000000000004</v>
      </c>
      <c r="R28" s="92">
        <f t="shared" si="27"/>
        <v>0.19989999999999999</v>
      </c>
      <c r="S28" s="90">
        <f t="shared" si="27"/>
        <v>0.84360000000000002</v>
      </c>
      <c r="T28" s="91">
        <f t="shared" si="27"/>
        <v>0.25819999999999999</v>
      </c>
      <c r="U28" s="91">
        <f t="shared" si="27"/>
        <v>0.55000000000000004</v>
      </c>
      <c r="V28" s="92">
        <f t="shared" si="27"/>
        <v>0.1726</v>
      </c>
      <c r="W28" s="93">
        <f t="shared" si="20"/>
        <v>3.4200000000000008E-2</v>
      </c>
      <c r="X28" s="94">
        <f t="shared" si="20"/>
        <v>3.3299999999999996E-2</v>
      </c>
      <c r="Y28" s="41">
        <f t="shared" si="22"/>
        <v>1</v>
      </c>
      <c r="Z28" s="41">
        <f t="shared" si="22"/>
        <v>1</v>
      </c>
    </row>
    <row r="29" spans="2:26" ht="17" customHeight="1" x14ac:dyDescent="0.35">
      <c r="B29" s="139"/>
      <c r="C29" s="148"/>
      <c r="D29" s="12">
        <v>0.85289999999999999</v>
      </c>
      <c r="E29" s="12">
        <v>0.2676</v>
      </c>
      <c r="F29" s="12">
        <v>0.55000000000000004</v>
      </c>
      <c r="G29" s="10">
        <v>0.17929999999999999</v>
      </c>
      <c r="H29" s="26">
        <v>0.85919999999999996</v>
      </c>
      <c r="I29" s="26">
        <v>0.2152</v>
      </c>
      <c r="J29" s="26">
        <v>0.39169999999999999</v>
      </c>
      <c r="K29" s="27">
        <v>0.1517</v>
      </c>
      <c r="M29" s="90" t="s">
        <v>5</v>
      </c>
      <c r="N29" s="91" t="s">
        <v>43</v>
      </c>
      <c r="O29" s="90">
        <f>D53</f>
        <v>0.87490000000000001</v>
      </c>
      <c r="P29" s="91">
        <f t="shared" ref="P29:V29" si="28">E53</f>
        <v>0.36270000000000002</v>
      </c>
      <c r="Q29" s="91">
        <f t="shared" si="28"/>
        <v>0.63329999999999997</v>
      </c>
      <c r="R29" s="92">
        <f t="shared" si="28"/>
        <v>0.26300000000000001</v>
      </c>
      <c r="S29" s="90">
        <f t="shared" si="28"/>
        <v>0.87019999999999997</v>
      </c>
      <c r="T29" s="91">
        <f t="shared" si="28"/>
        <v>0.3075</v>
      </c>
      <c r="U29" s="91">
        <f t="shared" si="28"/>
        <v>0.54169999999999996</v>
      </c>
      <c r="V29" s="92">
        <f t="shared" si="28"/>
        <v>0.22270000000000001</v>
      </c>
      <c r="W29" s="93">
        <f t="shared" si="20"/>
        <v>5.5200000000000027E-2</v>
      </c>
      <c r="X29" s="94">
        <f t="shared" si="20"/>
        <v>9.1600000000000015E-2</v>
      </c>
      <c r="Y29" s="41">
        <f t="shared" si="22"/>
        <v>1</v>
      </c>
      <c r="Z29" s="41">
        <f t="shared" si="22"/>
        <v>1</v>
      </c>
    </row>
    <row r="30" spans="2:26" ht="17" customHeight="1" x14ac:dyDescent="0.35">
      <c r="B30" s="139"/>
      <c r="C30" s="148"/>
      <c r="D30" s="163" t="s">
        <v>25</v>
      </c>
      <c r="E30" s="163"/>
      <c r="F30" s="163"/>
      <c r="G30" s="163"/>
      <c r="H30" s="167" t="s">
        <v>25</v>
      </c>
      <c r="I30" s="167"/>
      <c r="J30" s="167"/>
      <c r="K30" s="167"/>
      <c r="M30" s="90" t="s">
        <v>5</v>
      </c>
      <c r="N30" s="91" t="s">
        <v>50</v>
      </c>
      <c r="O30" s="90">
        <f>D55</f>
        <v>0.90290000000000004</v>
      </c>
      <c r="P30" s="91">
        <f t="shared" ref="P30:V30" si="29">E55</f>
        <v>0.30690000000000001</v>
      </c>
      <c r="Q30" s="91">
        <f t="shared" si="29"/>
        <v>0.41670000000000001</v>
      </c>
      <c r="R30" s="92">
        <f t="shared" si="29"/>
        <v>0.26019999999999999</v>
      </c>
      <c r="S30" s="90">
        <f t="shared" si="29"/>
        <v>0.92810000000000004</v>
      </c>
      <c r="T30" s="91">
        <f t="shared" si="29"/>
        <v>0.4098</v>
      </c>
      <c r="U30" s="91">
        <f t="shared" si="29"/>
        <v>0.49170000000000003</v>
      </c>
      <c r="V30" s="92">
        <f t="shared" si="29"/>
        <v>0.375</v>
      </c>
      <c r="W30" s="93">
        <f t="shared" si="20"/>
        <v>-0.10289999999999999</v>
      </c>
      <c r="X30" s="94">
        <f t="shared" si="20"/>
        <v>-7.5000000000000011E-2</v>
      </c>
      <c r="Y30" s="41">
        <f t="shared" si="22"/>
        <v>-1</v>
      </c>
      <c r="Z30" s="41">
        <f t="shared" si="22"/>
        <v>-1</v>
      </c>
    </row>
    <row r="31" spans="2:26" ht="17" customHeight="1" x14ac:dyDescent="0.35">
      <c r="B31" s="139"/>
      <c r="C31" s="148"/>
      <c r="D31" s="12">
        <v>0.83560000000000001</v>
      </c>
      <c r="E31" s="12">
        <v>0.2772</v>
      </c>
      <c r="F31" s="12">
        <v>0.61670000000000003</v>
      </c>
      <c r="G31" s="10">
        <v>0.1797</v>
      </c>
      <c r="H31" s="26">
        <v>0.7591</v>
      </c>
      <c r="I31" s="26">
        <v>0.22370000000000001</v>
      </c>
      <c r="J31" s="26">
        <v>0.69169999999999998</v>
      </c>
      <c r="K31" s="27">
        <v>0.1348</v>
      </c>
      <c r="M31" s="90" t="s">
        <v>5</v>
      </c>
      <c r="N31" s="91" t="s">
        <v>24</v>
      </c>
      <c r="O31" s="90">
        <f>D57</f>
        <v>0.85129999999999995</v>
      </c>
      <c r="P31" s="91">
        <f t="shared" ref="P31:V31" si="30">E57</f>
        <v>0.24399999999999999</v>
      </c>
      <c r="Q31" s="91">
        <f t="shared" si="30"/>
        <v>0.49170000000000003</v>
      </c>
      <c r="R31" s="92">
        <f t="shared" si="30"/>
        <v>0.16320000000000001</v>
      </c>
      <c r="S31" s="90">
        <f t="shared" si="30"/>
        <v>0.84989999999999999</v>
      </c>
      <c r="T31" s="91">
        <f t="shared" si="30"/>
        <v>0.28739999999999999</v>
      </c>
      <c r="U31" s="91">
        <f t="shared" si="30"/>
        <v>0.57499999999999996</v>
      </c>
      <c r="V31" s="92">
        <f t="shared" si="30"/>
        <v>0.19639999999999999</v>
      </c>
      <c r="W31" s="93">
        <f t="shared" si="20"/>
        <v>-4.3399999999999994E-2</v>
      </c>
      <c r="X31" s="94">
        <f t="shared" si="20"/>
        <v>-8.329999999999993E-2</v>
      </c>
      <c r="Y31" s="41">
        <f t="shared" si="22"/>
        <v>-1</v>
      </c>
      <c r="Z31" s="41">
        <f t="shared" si="22"/>
        <v>-1</v>
      </c>
    </row>
    <row r="32" spans="2:26" ht="17" customHeight="1" x14ac:dyDescent="0.35">
      <c r="B32" s="139"/>
      <c r="C32" s="148"/>
      <c r="D32" s="163" t="s">
        <v>27</v>
      </c>
      <c r="E32" s="163"/>
      <c r="F32" s="163"/>
      <c r="G32" s="163"/>
      <c r="H32" s="167" t="s">
        <v>27</v>
      </c>
      <c r="I32" s="167"/>
      <c r="J32" s="167"/>
      <c r="K32" s="167"/>
      <c r="M32" s="90" t="s">
        <v>5</v>
      </c>
      <c r="N32" s="91" t="s">
        <v>25</v>
      </c>
      <c r="O32" s="90">
        <f>D59</f>
        <v>0.76219999999999999</v>
      </c>
      <c r="P32" s="91">
        <f t="shared" ref="P32:V32" si="31">E59</f>
        <v>0.23</v>
      </c>
      <c r="Q32" s="95">
        <f t="shared" si="31"/>
        <v>0.68330000000000002</v>
      </c>
      <c r="R32" s="92">
        <f t="shared" si="31"/>
        <v>0.13980000000000001</v>
      </c>
      <c r="S32" s="90">
        <f t="shared" si="31"/>
        <v>0.76690000000000003</v>
      </c>
      <c r="T32" s="91">
        <f t="shared" si="31"/>
        <v>0.2301</v>
      </c>
      <c r="U32" s="91">
        <f t="shared" si="31"/>
        <v>0.68330000000000002</v>
      </c>
      <c r="V32" s="92">
        <f t="shared" si="31"/>
        <v>0.14030000000000001</v>
      </c>
      <c r="W32" s="93">
        <f t="shared" si="20"/>
        <v>-9.9999999999988987E-5</v>
      </c>
      <c r="X32" s="94">
        <f t="shared" si="20"/>
        <v>0</v>
      </c>
      <c r="Y32" s="41">
        <f t="shared" si="22"/>
        <v>-1</v>
      </c>
      <c r="Z32" s="41">
        <f t="shared" si="22"/>
        <v>0</v>
      </c>
    </row>
    <row r="33" spans="2:26" ht="17" customHeight="1" thickBot="1" x14ac:dyDescent="0.4">
      <c r="B33" s="139"/>
      <c r="C33" s="149"/>
      <c r="D33" s="14">
        <v>0.84199999999999997</v>
      </c>
      <c r="E33" s="14">
        <v>0.26340000000000002</v>
      </c>
      <c r="F33" s="14">
        <v>0.58330000000000004</v>
      </c>
      <c r="G33" s="14">
        <v>0.26340000000000002</v>
      </c>
      <c r="H33" s="28">
        <v>0.85140000000000005</v>
      </c>
      <c r="I33" s="28">
        <v>0.21160000000000001</v>
      </c>
      <c r="J33" s="28">
        <v>0.39169999999999999</v>
      </c>
      <c r="K33" s="28">
        <v>0.14710000000000001</v>
      </c>
      <c r="M33" s="96" t="s">
        <v>5</v>
      </c>
      <c r="N33" s="97" t="s">
        <v>26</v>
      </c>
      <c r="O33" s="96">
        <f>D61</f>
        <v>0.85760000000000003</v>
      </c>
      <c r="P33" s="97">
        <f t="shared" ref="P33:V33" si="32">E61</f>
        <v>0.32329999999999998</v>
      </c>
      <c r="Q33" s="97">
        <f t="shared" si="32"/>
        <v>0.63329999999999997</v>
      </c>
      <c r="R33" s="98">
        <f t="shared" si="32"/>
        <v>0.21129999999999999</v>
      </c>
      <c r="S33" s="96">
        <f t="shared" si="32"/>
        <v>0.83109999999999995</v>
      </c>
      <c r="T33" s="97">
        <f t="shared" si="32"/>
        <v>0.2707</v>
      </c>
      <c r="U33" s="97">
        <f t="shared" si="32"/>
        <v>0.60829999999999995</v>
      </c>
      <c r="V33" s="98">
        <f t="shared" si="32"/>
        <v>0.1772</v>
      </c>
      <c r="W33" s="99">
        <f t="shared" si="20"/>
        <v>5.259999999999998E-2</v>
      </c>
      <c r="X33" s="100">
        <f t="shared" si="20"/>
        <v>2.5000000000000022E-2</v>
      </c>
      <c r="Y33" s="41">
        <f t="shared" si="22"/>
        <v>1</v>
      </c>
      <c r="Z33" s="41">
        <f t="shared" si="22"/>
        <v>1</v>
      </c>
    </row>
    <row r="34" spans="2:26" ht="17" customHeight="1" thickTop="1" x14ac:dyDescent="0.35">
      <c r="B34" s="139"/>
      <c r="C34" s="147" t="s">
        <v>4</v>
      </c>
      <c r="D34" s="166" t="s">
        <v>18</v>
      </c>
      <c r="E34" s="166"/>
      <c r="F34" s="166"/>
      <c r="G34" s="166"/>
      <c r="H34" s="168" t="s">
        <v>18</v>
      </c>
      <c r="I34" s="168"/>
      <c r="J34" s="168"/>
      <c r="K34" s="168"/>
      <c r="M34" s="101" t="s">
        <v>7</v>
      </c>
      <c r="N34" s="102" t="s">
        <v>18</v>
      </c>
      <c r="O34" s="101">
        <f>D63</f>
        <v>0.94530000000000003</v>
      </c>
      <c r="P34" s="102">
        <f t="shared" ref="P34:V34" si="33">E63</f>
        <v>0.28000000000000003</v>
      </c>
      <c r="Q34" s="102">
        <f t="shared" si="33"/>
        <v>0.23330000000000001</v>
      </c>
      <c r="R34" s="103">
        <f t="shared" si="33"/>
        <v>0.4</v>
      </c>
      <c r="S34" s="101">
        <f t="shared" si="33"/>
        <v>0.94679999999999997</v>
      </c>
      <c r="T34" s="102">
        <f t="shared" si="33"/>
        <v>0.26889999999999997</v>
      </c>
      <c r="U34" s="102">
        <f t="shared" si="33"/>
        <v>0.22500000000000001</v>
      </c>
      <c r="V34" s="103">
        <f t="shared" si="33"/>
        <v>0.38669999999999999</v>
      </c>
      <c r="W34" s="104">
        <f t="shared" si="20"/>
        <v>1.1100000000000054E-2</v>
      </c>
      <c r="X34" s="105">
        <f t="shared" si="20"/>
        <v>8.3000000000000018E-3</v>
      </c>
      <c r="Y34" s="41">
        <f t="shared" si="22"/>
        <v>1</v>
      </c>
      <c r="Z34" s="41">
        <f t="shared" si="22"/>
        <v>1</v>
      </c>
    </row>
    <row r="35" spans="2:26" ht="17" customHeight="1" x14ac:dyDescent="0.35">
      <c r="B35" s="139"/>
      <c r="C35" s="148"/>
      <c r="D35" s="5">
        <v>0.94830000000000003</v>
      </c>
      <c r="E35" s="5">
        <v>0</v>
      </c>
      <c r="F35" s="5">
        <v>0</v>
      </c>
      <c r="G35" s="5">
        <v>0</v>
      </c>
      <c r="H35" s="21">
        <v>0.94989999999999997</v>
      </c>
      <c r="I35" s="5">
        <v>0</v>
      </c>
      <c r="J35" s="5">
        <v>0</v>
      </c>
      <c r="K35" s="5">
        <v>0</v>
      </c>
      <c r="M35" s="106" t="s">
        <v>7</v>
      </c>
      <c r="N35" s="107" t="s">
        <v>21</v>
      </c>
      <c r="O35" s="106">
        <f>D65</f>
        <v>0.90610000000000002</v>
      </c>
      <c r="P35" s="108">
        <f t="shared" ref="P35:V35" si="34">E65</f>
        <v>0.3841</v>
      </c>
      <c r="Q35" s="107">
        <f t="shared" si="34"/>
        <v>0.57499999999999996</v>
      </c>
      <c r="R35" s="109">
        <f t="shared" si="34"/>
        <v>0.3054</v>
      </c>
      <c r="S35" s="106">
        <f t="shared" si="34"/>
        <v>0.90769999999999995</v>
      </c>
      <c r="T35" s="107">
        <f t="shared" si="34"/>
        <v>0.4284</v>
      </c>
      <c r="U35" s="107">
        <f t="shared" si="34"/>
        <v>0.64170000000000005</v>
      </c>
      <c r="V35" s="109">
        <f t="shared" si="34"/>
        <v>0.33529999999999999</v>
      </c>
      <c r="W35" s="110">
        <f t="shared" si="20"/>
        <v>-4.4300000000000006E-2</v>
      </c>
      <c r="X35" s="111">
        <f t="shared" si="20"/>
        <v>-6.6700000000000093E-2</v>
      </c>
      <c r="Y35" s="41">
        <f t="shared" si="22"/>
        <v>-1</v>
      </c>
      <c r="Z35" s="41">
        <f t="shared" si="22"/>
        <v>-1</v>
      </c>
    </row>
    <row r="36" spans="2:26" ht="17" customHeight="1" x14ac:dyDescent="0.35">
      <c r="B36" s="139"/>
      <c r="C36" s="148"/>
      <c r="D36" s="163" t="s">
        <v>21</v>
      </c>
      <c r="E36" s="163"/>
      <c r="F36" s="163"/>
      <c r="G36" s="163"/>
      <c r="H36" s="167" t="s">
        <v>21</v>
      </c>
      <c r="I36" s="167"/>
      <c r="J36" s="167"/>
      <c r="K36" s="167"/>
      <c r="M36" s="106" t="s">
        <v>7</v>
      </c>
      <c r="N36" s="107" t="s">
        <v>20</v>
      </c>
      <c r="O36" s="106">
        <f>D67</f>
        <v>0.89829999999999999</v>
      </c>
      <c r="P36" s="108">
        <f t="shared" ref="P36:V36" si="35">E67</f>
        <v>0.37540000000000001</v>
      </c>
      <c r="Q36" s="108">
        <f t="shared" si="35"/>
        <v>0.6</v>
      </c>
      <c r="R36" s="109">
        <f t="shared" si="35"/>
        <v>0.28920000000000001</v>
      </c>
      <c r="S36" s="106">
        <f t="shared" si="35"/>
        <v>0.90139999999999998</v>
      </c>
      <c r="T36" s="107">
        <f t="shared" si="35"/>
        <v>0.36919999999999997</v>
      </c>
      <c r="U36" s="107">
        <f t="shared" si="35"/>
        <v>0.625</v>
      </c>
      <c r="V36" s="109">
        <f t="shared" si="35"/>
        <v>0.27250000000000002</v>
      </c>
      <c r="W36" s="112">
        <f t="shared" si="20"/>
        <v>6.2000000000000388E-3</v>
      </c>
      <c r="X36" s="113">
        <f t="shared" si="20"/>
        <v>-2.5000000000000022E-2</v>
      </c>
      <c r="Y36" s="41">
        <f t="shared" si="22"/>
        <v>1</v>
      </c>
      <c r="Z36" s="41">
        <f t="shared" si="22"/>
        <v>-1</v>
      </c>
    </row>
    <row r="37" spans="2:26" ht="17" customHeight="1" x14ac:dyDescent="0.35">
      <c r="B37" s="139"/>
      <c r="C37" s="148"/>
      <c r="D37" s="12">
        <v>0.86060000000000003</v>
      </c>
      <c r="E37" s="12">
        <v>0.24340000000000001</v>
      </c>
      <c r="F37" s="12">
        <v>0.44169999999999998</v>
      </c>
      <c r="G37" s="10">
        <v>0.19550000000000001</v>
      </c>
      <c r="H37" s="12">
        <v>0.88100000000000001</v>
      </c>
      <c r="I37" s="12">
        <v>0.21079999999999999</v>
      </c>
      <c r="J37" s="12">
        <v>0.375</v>
      </c>
      <c r="K37" s="10">
        <v>0.14960000000000001</v>
      </c>
      <c r="M37" s="106" t="s">
        <v>7</v>
      </c>
      <c r="N37" s="107" t="s">
        <v>22</v>
      </c>
      <c r="O37" s="106">
        <f>D69</f>
        <v>0.91390000000000005</v>
      </c>
      <c r="P37" s="107">
        <f t="shared" ref="P37:V37" si="36">E69</f>
        <v>0.2772</v>
      </c>
      <c r="Q37" s="107">
        <f t="shared" si="36"/>
        <v>0.35830000000000001</v>
      </c>
      <c r="R37" s="109">
        <f t="shared" si="36"/>
        <v>0.246</v>
      </c>
      <c r="S37" s="106">
        <f t="shared" si="36"/>
        <v>0.93120000000000003</v>
      </c>
      <c r="T37" s="107">
        <f t="shared" si="36"/>
        <v>0.36</v>
      </c>
      <c r="U37" s="107">
        <f t="shared" si="36"/>
        <v>0.43330000000000002</v>
      </c>
      <c r="V37" s="109">
        <f t="shared" si="36"/>
        <v>0.37569999999999998</v>
      </c>
      <c r="W37" s="112">
        <f t="shared" si="20"/>
        <v>-8.2799999999999985E-2</v>
      </c>
      <c r="X37" s="113">
        <f t="shared" si="20"/>
        <v>-7.5000000000000011E-2</v>
      </c>
      <c r="Y37" s="41">
        <f t="shared" si="22"/>
        <v>-1</v>
      </c>
      <c r="Z37" s="41">
        <f t="shared" si="22"/>
        <v>-1</v>
      </c>
    </row>
    <row r="38" spans="2:26" ht="17" customHeight="1" x14ac:dyDescent="0.35">
      <c r="B38" s="139"/>
      <c r="C38" s="148"/>
      <c r="D38" s="163" t="s">
        <v>20</v>
      </c>
      <c r="E38" s="163"/>
      <c r="F38" s="163"/>
      <c r="G38" s="163"/>
      <c r="H38" s="167" t="s">
        <v>20</v>
      </c>
      <c r="I38" s="167"/>
      <c r="J38" s="167"/>
      <c r="K38" s="167"/>
      <c r="M38" s="106" t="s">
        <v>7</v>
      </c>
      <c r="N38" s="107" t="s">
        <v>24</v>
      </c>
      <c r="O38" s="106">
        <f>D71</f>
        <v>0.88580000000000003</v>
      </c>
      <c r="P38" s="107">
        <f t="shared" ref="P38:V38" si="37">E71</f>
        <v>0.3574</v>
      </c>
      <c r="Q38" s="107">
        <f t="shared" si="37"/>
        <v>0.6</v>
      </c>
      <c r="R38" s="109">
        <f t="shared" si="37"/>
        <v>0.27189999999999998</v>
      </c>
      <c r="S38" s="106">
        <f t="shared" si="37"/>
        <v>0.88429999999999997</v>
      </c>
      <c r="T38" s="107">
        <f t="shared" si="37"/>
        <v>0.313</v>
      </c>
      <c r="U38" s="107">
        <f t="shared" si="37"/>
        <v>0.55830000000000002</v>
      </c>
      <c r="V38" s="109">
        <f t="shared" si="37"/>
        <v>0.22750000000000001</v>
      </c>
      <c r="W38" s="112">
        <f t="shared" si="20"/>
        <v>4.4399999999999995E-2</v>
      </c>
      <c r="X38" s="113">
        <f t="shared" si="20"/>
        <v>4.1699999999999959E-2</v>
      </c>
      <c r="Y38" s="41">
        <f t="shared" si="22"/>
        <v>1</v>
      </c>
      <c r="Z38" s="41">
        <f t="shared" si="22"/>
        <v>1</v>
      </c>
    </row>
    <row r="39" spans="2:26" ht="17" customHeight="1" x14ac:dyDescent="0.35">
      <c r="B39" s="139"/>
      <c r="C39" s="148"/>
      <c r="D39" s="12">
        <v>0.87170000000000003</v>
      </c>
      <c r="E39" s="12">
        <v>0.20430000000000001</v>
      </c>
      <c r="F39" s="12">
        <v>0.3417</v>
      </c>
      <c r="G39" s="10">
        <v>0.1512</v>
      </c>
      <c r="H39" s="12">
        <v>0.87480000000000002</v>
      </c>
      <c r="I39" s="12">
        <v>0.18529999999999999</v>
      </c>
      <c r="J39" s="12">
        <v>0.3417</v>
      </c>
      <c r="K39" s="10">
        <v>0.12989999999999999</v>
      </c>
      <c r="M39" s="106" t="s">
        <v>7</v>
      </c>
      <c r="N39" s="107" t="s">
        <v>25</v>
      </c>
      <c r="O39" s="106">
        <f>D73</f>
        <v>0.87480000000000002</v>
      </c>
      <c r="P39" s="107">
        <f t="shared" ref="P39:V39" si="38">E73</f>
        <v>0.2591</v>
      </c>
      <c r="Q39" s="107">
        <f t="shared" si="38"/>
        <v>0.49170000000000003</v>
      </c>
      <c r="R39" s="109">
        <f t="shared" si="38"/>
        <v>0.1804</v>
      </c>
      <c r="S39" s="106">
        <f t="shared" si="38"/>
        <v>0.8639</v>
      </c>
      <c r="T39" s="107">
        <f t="shared" si="38"/>
        <v>0.2923</v>
      </c>
      <c r="U39" s="107">
        <f t="shared" si="38"/>
        <v>0.54169999999999996</v>
      </c>
      <c r="V39" s="109">
        <f t="shared" si="38"/>
        <v>0.20810000000000001</v>
      </c>
      <c r="W39" s="112">
        <f t="shared" si="20"/>
        <v>-3.3200000000000007E-2</v>
      </c>
      <c r="X39" s="113">
        <f t="shared" si="20"/>
        <v>-4.9999999999999933E-2</v>
      </c>
      <c r="Y39" s="41">
        <f t="shared" si="22"/>
        <v>-1</v>
      </c>
      <c r="Z39" s="41">
        <f t="shared" si="22"/>
        <v>-1</v>
      </c>
    </row>
    <row r="40" spans="2:26" ht="17" customHeight="1" x14ac:dyDescent="0.35">
      <c r="B40" s="139"/>
      <c r="C40" s="148"/>
      <c r="D40" s="163" t="s">
        <v>22</v>
      </c>
      <c r="E40" s="163"/>
      <c r="F40" s="163"/>
      <c r="G40" s="163"/>
      <c r="H40" s="167" t="s">
        <v>22</v>
      </c>
      <c r="I40" s="167"/>
      <c r="J40" s="167"/>
      <c r="K40" s="167"/>
      <c r="M40" s="114" t="s">
        <v>7</v>
      </c>
      <c r="N40" s="115" t="s">
        <v>28</v>
      </c>
      <c r="O40" s="114">
        <f>D75</f>
        <v>0.86240000000000006</v>
      </c>
      <c r="P40" s="115">
        <f t="shared" ref="P40:V40" si="39">E75</f>
        <v>0.25629999999999997</v>
      </c>
      <c r="Q40" s="115">
        <f t="shared" si="39"/>
        <v>0.5</v>
      </c>
      <c r="R40" s="116">
        <f t="shared" si="39"/>
        <v>0.25629999999999997</v>
      </c>
      <c r="S40" s="114">
        <f t="shared" si="39"/>
        <v>0.89200000000000002</v>
      </c>
      <c r="T40" s="115">
        <f t="shared" si="39"/>
        <v>0.37059999999999998</v>
      </c>
      <c r="U40" s="115">
        <f t="shared" si="39"/>
        <v>0.6583</v>
      </c>
      <c r="V40" s="116">
        <f t="shared" si="39"/>
        <v>0.26700000000000002</v>
      </c>
      <c r="W40" s="117">
        <f t="shared" si="20"/>
        <v>-0.11430000000000001</v>
      </c>
      <c r="X40" s="118">
        <f t="shared" si="20"/>
        <v>-0.1583</v>
      </c>
      <c r="Y40" s="41">
        <f t="shared" si="22"/>
        <v>-1</v>
      </c>
      <c r="Z40" s="41">
        <f t="shared" si="22"/>
        <v>-1</v>
      </c>
    </row>
    <row r="41" spans="2:26" ht="17" customHeight="1" x14ac:dyDescent="0.35">
      <c r="B41" s="139"/>
      <c r="C41" s="148"/>
      <c r="D41" s="12">
        <v>0.90769999999999995</v>
      </c>
      <c r="E41" s="12">
        <v>0.17180000000000001</v>
      </c>
      <c r="F41" s="12">
        <v>0.2167</v>
      </c>
      <c r="G41" s="10">
        <v>0.14760000000000001</v>
      </c>
      <c r="H41" s="12">
        <v>0.91090000000000004</v>
      </c>
      <c r="I41" s="12">
        <v>0.1244</v>
      </c>
      <c r="J41" s="12">
        <v>0.15</v>
      </c>
      <c r="K41" s="10">
        <v>0.10929999999999999</v>
      </c>
      <c r="M41" s="119" t="s">
        <v>6</v>
      </c>
      <c r="N41" s="120" t="s">
        <v>18</v>
      </c>
      <c r="O41" s="119">
        <f>D77</f>
        <v>0.94210000000000005</v>
      </c>
      <c r="P41" s="120">
        <f t="shared" ref="P41:V41" si="40">E77</f>
        <v>0.2467</v>
      </c>
      <c r="Q41" s="120">
        <f t="shared" si="40"/>
        <v>0.23330000000000001</v>
      </c>
      <c r="R41" s="121">
        <f t="shared" si="40"/>
        <v>0.26669999999999999</v>
      </c>
      <c r="S41" s="119">
        <f t="shared" si="40"/>
        <v>0.94989999999999997</v>
      </c>
      <c r="T41" s="120">
        <f t="shared" si="40"/>
        <v>0.27</v>
      </c>
      <c r="U41" s="120">
        <f t="shared" si="40"/>
        <v>0.23330000000000001</v>
      </c>
      <c r="V41" s="121">
        <f t="shared" si="40"/>
        <v>0.35</v>
      </c>
      <c r="W41" s="122">
        <f t="shared" si="20"/>
        <v>-2.3300000000000015E-2</v>
      </c>
      <c r="X41" s="123">
        <f t="shared" si="20"/>
        <v>0</v>
      </c>
      <c r="Y41" s="41">
        <f t="shared" si="22"/>
        <v>-1</v>
      </c>
      <c r="Z41" s="41">
        <f t="shared" si="22"/>
        <v>0</v>
      </c>
    </row>
    <row r="42" spans="2:26" ht="17" customHeight="1" x14ac:dyDescent="0.35">
      <c r="B42" s="139"/>
      <c r="C42" s="148"/>
      <c r="D42" s="163" t="s">
        <v>24</v>
      </c>
      <c r="E42" s="163"/>
      <c r="F42" s="163"/>
      <c r="G42" s="163"/>
      <c r="H42" s="167" t="s">
        <v>24</v>
      </c>
      <c r="I42" s="167"/>
      <c r="J42" s="167"/>
      <c r="K42" s="167"/>
      <c r="M42" s="124" t="s">
        <v>6</v>
      </c>
      <c r="N42" s="125" t="s">
        <v>40</v>
      </c>
      <c r="O42" s="124">
        <f>D79</f>
        <v>0.88570000000000004</v>
      </c>
      <c r="P42" s="125">
        <f t="shared" ref="P42:V42" si="41">E79</f>
        <v>0.31569999999999998</v>
      </c>
      <c r="Q42" s="125">
        <f t="shared" si="41"/>
        <v>0.51670000000000005</v>
      </c>
      <c r="R42" s="126">
        <f t="shared" si="41"/>
        <v>0.23749999999999999</v>
      </c>
      <c r="S42" s="124">
        <f t="shared" si="41"/>
        <v>0.85289999999999999</v>
      </c>
      <c r="T42" s="125">
        <f t="shared" si="41"/>
        <v>0.24660000000000001</v>
      </c>
      <c r="U42" s="125">
        <f t="shared" si="41"/>
        <v>0.55830000000000002</v>
      </c>
      <c r="V42" s="126">
        <f t="shared" si="41"/>
        <v>0.15939999999999999</v>
      </c>
      <c r="W42" s="127">
        <f t="shared" si="20"/>
        <v>6.9099999999999967E-2</v>
      </c>
      <c r="X42" s="128">
        <f t="shared" si="20"/>
        <v>-4.159999999999997E-2</v>
      </c>
      <c r="Y42" s="41">
        <f t="shared" si="22"/>
        <v>1</v>
      </c>
      <c r="Z42" s="41">
        <f t="shared" si="22"/>
        <v>-1</v>
      </c>
    </row>
    <row r="43" spans="2:26" ht="17" customHeight="1" x14ac:dyDescent="0.35">
      <c r="B43" s="139"/>
      <c r="C43" s="148"/>
      <c r="D43" s="12">
        <v>0.87960000000000005</v>
      </c>
      <c r="E43" s="12">
        <v>0.2029</v>
      </c>
      <c r="F43" s="12">
        <v>0.3417</v>
      </c>
      <c r="G43" s="10">
        <v>0.16300000000000001</v>
      </c>
      <c r="H43" s="12">
        <v>0.88109999999999999</v>
      </c>
      <c r="I43" s="12">
        <v>0.12809999999999999</v>
      </c>
      <c r="J43" s="12">
        <v>0.20830000000000001</v>
      </c>
      <c r="K43" s="10">
        <v>9.4399999999999998E-2</v>
      </c>
      <c r="M43" s="124" t="s">
        <v>6</v>
      </c>
      <c r="N43" s="125" t="s">
        <v>41</v>
      </c>
      <c r="O43" s="124">
        <f>D81</f>
        <v>0.87009999999999998</v>
      </c>
      <c r="P43" s="125">
        <f t="shared" ref="P43:V43" si="42">E81</f>
        <v>0.29720000000000002</v>
      </c>
      <c r="Q43" s="125">
        <f t="shared" si="42"/>
        <v>0.55000000000000004</v>
      </c>
      <c r="R43" s="126">
        <f t="shared" si="42"/>
        <v>0.20730000000000001</v>
      </c>
      <c r="S43" s="124">
        <f t="shared" si="42"/>
        <v>0.83109999999999995</v>
      </c>
      <c r="T43" s="125">
        <f t="shared" si="42"/>
        <v>0.24379999999999999</v>
      </c>
      <c r="U43" s="125">
        <f t="shared" si="42"/>
        <v>0.54169999999999996</v>
      </c>
      <c r="V43" s="126">
        <f t="shared" si="42"/>
        <v>0.15920000000000001</v>
      </c>
      <c r="W43" s="127">
        <f t="shared" si="20"/>
        <v>5.3400000000000031E-2</v>
      </c>
      <c r="X43" s="128">
        <f t="shared" si="20"/>
        <v>8.3000000000000851E-3</v>
      </c>
      <c r="Y43" s="41">
        <f t="shared" si="22"/>
        <v>1</v>
      </c>
      <c r="Z43" s="41">
        <f t="shared" si="22"/>
        <v>1</v>
      </c>
    </row>
    <row r="44" spans="2:26" ht="17" customHeight="1" x14ac:dyDescent="0.35">
      <c r="B44" s="139"/>
      <c r="C44" s="148"/>
      <c r="D44" s="163" t="s">
        <v>25</v>
      </c>
      <c r="E44" s="163"/>
      <c r="F44" s="163"/>
      <c r="G44" s="163"/>
      <c r="H44" s="167" t="s">
        <v>25</v>
      </c>
      <c r="I44" s="167"/>
      <c r="J44" s="167"/>
      <c r="K44" s="167"/>
      <c r="M44" s="124" t="s">
        <v>6</v>
      </c>
      <c r="N44" s="125" t="s">
        <v>42</v>
      </c>
      <c r="O44" s="124">
        <f>D83</f>
        <v>0.92330000000000001</v>
      </c>
      <c r="P44" s="125">
        <f t="shared" ref="P44:V44" si="43">E83</f>
        <v>0.35599999999999998</v>
      </c>
      <c r="Q44" s="125">
        <f t="shared" si="43"/>
        <v>0.41670000000000001</v>
      </c>
      <c r="R44" s="126">
        <f t="shared" si="43"/>
        <v>0.37519999999999998</v>
      </c>
      <c r="S44" s="124">
        <f t="shared" si="43"/>
        <v>0.89680000000000004</v>
      </c>
      <c r="T44" s="125">
        <f t="shared" si="43"/>
        <v>0.24959999999999999</v>
      </c>
      <c r="U44" s="125">
        <f t="shared" si="43"/>
        <v>0.35</v>
      </c>
      <c r="V44" s="126">
        <f t="shared" si="43"/>
        <v>0.20349999999999999</v>
      </c>
      <c r="W44" s="127">
        <f t="shared" si="20"/>
        <v>0.10639999999999999</v>
      </c>
      <c r="X44" s="128">
        <f t="shared" si="20"/>
        <v>6.6700000000000037E-2</v>
      </c>
      <c r="Y44" s="41">
        <f t="shared" si="22"/>
        <v>1</v>
      </c>
      <c r="Z44" s="41">
        <f t="shared" si="22"/>
        <v>1</v>
      </c>
    </row>
    <row r="45" spans="2:26" ht="17" customHeight="1" x14ac:dyDescent="0.35">
      <c r="B45" s="139"/>
      <c r="C45" s="148"/>
      <c r="D45" s="12">
        <v>0.77939999999999998</v>
      </c>
      <c r="E45" s="12">
        <v>0.2185</v>
      </c>
      <c r="F45" s="12">
        <v>0.61670000000000003</v>
      </c>
      <c r="G45" s="10">
        <v>0.13339999999999999</v>
      </c>
      <c r="H45" s="12">
        <v>0.80430000000000001</v>
      </c>
      <c r="I45" s="12">
        <v>0.24740000000000001</v>
      </c>
      <c r="J45" s="12">
        <v>0.69169999999999998</v>
      </c>
      <c r="K45" s="10">
        <v>0.15229999999999999</v>
      </c>
      <c r="M45" s="124" t="s">
        <v>6</v>
      </c>
      <c r="N45" s="125" t="s">
        <v>24</v>
      </c>
      <c r="O45" s="124">
        <f>D85</f>
        <v>0.87639999999999996</v>
      </c>
      <c r="P45" s="125">
        <f t="shared" ref="P45:V45" si="44">E85</f>
        <v>0.30980000000000002</v>
      </c>
      <c r="Q45" s="125">
        <f t="shared" si="44"/>
        <v>0.55000000000000004</v>
      </c>
      <c r="R45" s="126">
        <f t="shared" si="44"/>
        <v>0.21779999999999999</v>
      </c>
      <c r="S45" s="124">
        <f t="shared" si="44"/>
        <v>0.86080000000000001</v>
      </c>
      <c r="T45" s="125">
        <f t="shared" si="44"/>
        <v>0.29409999999999997</v>
      </c>
      <c r="U45" s="125">
        <f t="shared" si="44"/>
        <v>0.55830000000000002</v>
      </c>
      <c r="V45" s="126">
        <f t="shared" si="44"/>
        <v>0.20730000000000001</v>
      </c>
      <c r="W45" s="127">
        <f t="shared" si="20"/>
        <v>1.5700000000000047E-2</v>
      </c>
      <c r="X45" s="128">
        <f t="shared" si="20"/>
        <v>-8.2999999999999741E-3</v>
      </c>
      <c r="Y45" s="41">
        <f t="shared" si="22"/>
        <v>1</v>
      </c>
      <c r="Z45" s="41">
        <f t="shared" si="22"/>
        <v>-1</v>
      </c>
    </row>
    <row r="46" spans="2:26" ht="17" customHeight="1" x14ac:dyDescent="0.35">
      <c r="B46" s="139"/>
      <c r="C46" s="148"/>
      <c r="D46" s="163" t="s">
        <v>26</v>
      </c>
      <c r="E46" s="163"/>
      <c r="F46" s="163"/>
      <c r="G46" s="163"/>
      <c r="H46" s="167" t="s">
        <v>26</v>
      </c>
      <c r="I46" s="167"/>
      <c r="J46" s="167"/>
      <c r="K46" s="167"/>
      <c r="M46" s="124" t="s">
        <v>6</v>
      </c>
      <c r="N46" s="125" t="s">
        <v>25</v>
      </c>
      <c r="O46" s="124">
        <f>D87</f>
        <v>0.81840000000000002</v>
      </c>
      <c r="P46" s="125">
        <f t="shared" ref="P46:V46" si="45">E87</f>
        <v>0.25230000000000002</v>
      </c>
      <c r="Q46" s="125">
        <f t="shared" si="45"/>
        <v>0.61670000000000003</v>
      </c>
      <c r="R46" s="126">
        <f t="shared" si="45"/>
        <v>0.159</v>
      </c>
      <c r="S46" s="124">
        <f t="shared" si="45"/>
        <v>0.8357</v>
      </c>
      <c r="T46" s="125">
        <f t="shared" si="45"/>
        <v>0.2175</v>
      </c>
      <c r="U46" s="125">
        <f t="shared" si="45"/>
        <v>0.50829999999999997</v>
      </c>
      <c r="V46" s="126">
        <f t="shared" si="45"/>
        <v>0.14050000000000001</v>
      </c>
      <c r="W46" s="127">
        <f t="shared" si="20"/>
        <v>3.4800000000000025E-2</v>
      </c>
      <c r="X46" s="128">
        <f t="shared" si="20"/>
        <v>0.10840000000000005</v>
      </c>
      <c r="Y46" s="41">
        <f t="shared" si="22"/>
        <v>1</v>
      </c>
      <c r="Z46" s="41">
        <f t="shared" si="22"/>
        <v>1</v>
      </c>
    </row>
    <row r="47" spans="2:26" ht="17" customHeight="1" thickBot="1" x14ac:dyDescent="0.4">
      <c r="B47" s="139"/>
      <c r="C47" s="149"/>
      <c r="D47" s="14">
        <v>0.86060000000000003</v>
      </c>
      <c r="E47" s="14">
        <v>0.2414</v>
      </c>
      <c r="F47" s="14">
        <v>0.44169999999999998</v>
      </c>
      <c r="G47" s="14">
        <v>0.18709999999999999</v>
      </c>
      <c r="H47" s="5">
        <v>0.8639</v>
      </c>
      <c r="I47" s="14">
        <v>0.2888</v>
      </c>
      <c r="J47" s="14">
        <v>0.55000000000000004</v>
      </c>
      <c r="K47" s="14">
        <v>0.20250000000000001</v>
      </c>
      <c r="M47" s="129" t="s">
        <v>6</v>
      </c>
      <c r="N47" s="130" t="s">
        <v>26</v>
      </c>
      <c r="O47" s="129">
        <f>D89</f>
        <v>0.86229999999999996</v>
      </c>
      <c r="P47" s="130">
        <f t="shared" ref="P47:V47" si="46">E89</f>
        <v>0.29620000000000002</v>
      </c>
      <c r="Q47" s="130">
        <f t="shared" si="46"/>
        <v>0.6</v>
      </c>
      <c r="R47" s="131">
        <f t="shared" si="46"/>
        <v>0.1991</v>
      </c>
      <c r="S47" s="129">
        <f t="shared" si="46"/>
        <v>0.83730000000000004</v>
      </c>
      <c r="T47" s="130">
        <f t="shared" si="46"/>
        <v>0.26319999999999999</v>
      </c>
      <c r="U47" s="130">
        <f t="shared" si="46"/>
        <v>0.56669999999999998</v>
      </c>
      <c r="V47" s="131">
        <f t="shared" si="46"/>
        <v>0.17660000000000001</v>
      </c>
      <c r="W47" s="132">
        <f t="shared" si="20"/>
        <v>3.3000000000000029E-2</v>
      </c>
      <c r="X47" s="133">
        <f t="shared" si="20"/>
        <v>3.3299999999999996E-2</v>
      </c>
      <c r="Y47" s="41">
        <f t="shared" si="22"/>
        <v>1</v>
      </c>
      <c r="Z47" s="41">
        <f t="shared" si="22"/>
        <v>1</v>
      </c>
    </row>
    <row r="48" spans="2:26" ht="17" customHeight="1" thickTop="1" x14ac:dyDescent="0.35">
      <c r="B48" s="139"/>
      <c r="C48" s="147" t="s">
        <v>5</v>
      </c>
      <c r="D48" s="166" t="s">
        <v>18</v>
      </c>
      <c r="E48" s="166"/>
      <c r="F48" s="166"/>
      <c r="G48" s="166"/>
      <c r="H48" s="168" t="s">
        <v>18</v>
      </c>
      <c r="I48" s="168"/>
      <c r="J48" s="168"/>
      <c r="K48" s="168"/>
    </row>
    <row r="49" spans="2:26" ht="17" customHeight="1" x14ac:dyDescent="0.35">
      <c r="B49" s="139"/>
      <c r="C49" s="148"/>
      <c r="D49" s="5">
        <v>0.93740000000000001</v>
      </c>
      <c r="E49" s="5">
        <v>0.31759999999999999</v>
      </c>
      <c r="F49" s="5">
        <v>0.3</v>
      </c>
      <c r="G49" s="5">
        <v>0.38329999999999997</v>
      </c>
      <c r="H49" s="5">
        <v>0.94210000000000005</v>
      </c>
      <c r="I49" s="5">
        <v>0.311</v>
      </c>
      <c r="J49" s="5">
        <v>0.3</v>
      </c>
      <c r="K49" s="5">
        <v>0.36670000000000003</v>
      </c>
      <c r="O49" s="134">
        <f>AVERAGE(O6:O47)</f>
        <v>0.87073571428571417</v>
      </c>
      <c r="P49" s="134">
        <f t="shared" ref="P49:V49" si="47">AVERAGE(P6:P47)</f>
        <v>0.25888809523809514</v>
      </c>
      <c r="Q49" s="134">
        <f t="shared" si="47"/>
        <v>0.45635238095238101</v>
      </c>
      <c r="R49" s="134">
        <f t="shared" si="47"/>
        <v>0.21125952380952379</v>
      </c>
      <c r="S49" s="134">
        <f t="shared" si="47"/>
        <v>0.86758809523809521</v>
      </c>
      <c r="T49" s="134">
        <f t="shared" si="47"/>
        <v>0.2445666666666666</v>
      </c>
      <c r="U49" s="134">
        <f t="shared" si="47"/>
        <v>0.44127142857142859</v>
      </c>
      <c r="V49" s="134">
        <f t="shared" si="47"/>
        <v>0.19274761904761903</v>
      </c>
      <c r="W49" s="134">
        <f>P49-T49</f>
        <v>1.4321428571428541E-2</v>
      </c>
      <c r="X49" s="134">
        <f>Q49-U49</f>
        <v>1.5080952380952417E-2</v>
      </c>
      <c r="Y49" s="41">
        <f>SUM(Y6:Y47)</f>
        <v>17</v>
      </c>
      <c r="Z49" s="41">
        <f>SUM(Z6:Z47)</f>
        <v>8</v>
      </c>
    </row>
    <row r="50" spans="2:26" ht="17" customHeight="1" x14ac:dyDescent="0.35">
      <c r="B50" s="139"/>
      <c r="C50" s="148"/>
      <c r="D50" s="163" t="s">
        <v>21</v>
      </c>
      <c r="E50" s="163"/>
      <c r="F50" s="163"/>
      <c r="G50" s="163"/>
      <c r="H50" s="167" t="s">
        <v>21</v>
      </c>
      <c r="I50" s="167"/>
      <c r="J50" s="167"/>
      <c r="K50" s="167"/>
    </row>
    <row r="51" spans="2:26" ht="17" customHeight="1" x14ac:dyDescent="0.35">
      <c r="B51" s="139"/>
      <c r="C51" s="148"/>
      <c r="D51" s="12">
        <v>0.85450000000000004</v>
      </c>
      <c r="E51" s="12">
        <v>0.29239999999999999</v>
      </c>
      <c r="F51" s="12">
        <v>0.58330000000000004</v>
      </c>
      <c r="G51" s="10">
        <v>0.19989999999999999</v>
      </c>
      <c r="H51" s="12">
        <v>0.84360000000000002</v>
      </c>
      <c r="I51" s="12">
        <v>0.25819999999999999</v>
      </c>
      <c r="J51" s="12">
        <v>0.55000000000000004</v>
      </c>
      <c r="K51" s="10">
        <v>0.1726</v>
      </c>
    </row>
    <row r="52" spans="2:26" ht="17" customHeight="1" x14ac:dyDescent="0.35">
      <c r="B52" s="139"/>
      <c r="C52" s="148"/>
      <c r="D52" s="163" t="s">
        <v>43</v>
      </c>
      <c r="E52" s="163"/>
      <c r="F52" s="163"/>
      <c r="G52" s="163"/>
      <c r="H52" s="167" t="s">
        <v>43</v>
      </c>
      <c r="I52" s="167"/>
      <c r="J52" s="167"/>
      <c r="K52" s="167"/>
    </row>
    <row r="53" spans="2:26" ht="17" customHeight="1" x14ac:dyDescent="0.35">
      <c r="B53" s="139"/>
      <c r="C53" s="148"/>
      <c r="D53" s="12">
        <v>0.87490000000000001</v>
      </c>
      <c r="E53" s="12">
        <v>0.36270000000000002</v>
      </c>
      <c r="F53" s="12">
        <v>0.63329999999999997</v>
      </c>
      <c r="G53" s="10">
        <v>0.26300000000000001</v>
      </c>
      <c r="H53" s="12">
        <v>0.87019999999999997</v>
      </c>
      <c r="I53" s="12">
        <v>0.3075</v>
      </c>
      <c r="J53" s="12">
        <v>0.54169999999999996</v>
      </c>
      <c r="K53" s="10">
        <v>0.22270000000000001</v>
      </c>
    </row>
    <row r="54" spans="2:26" ht="17" customHeight="1" x14ac:dyDescent="0.35">
      <c r="B54" s="139"/>
      <c r="C54" s="148"/>
      <c r="D54" s="163" t="s">
        <v>22</v>
      </c>
      <c r="E54" s="163"/>
      <c r="F54" s="163"/>
      <c r="G54" s="163"/>
      <c r="H54" s="167" t="s">
        <v>22</v>
      </c>
      <c r="I54" s="167"/>
      <c r="J54" s="167"/>
      <c r="K54" s="167"/>
    </row>
    <row r="55" spans="2:26" ht="17" customHeight="1" x14ac:dyDescent="0.35">
      <c r="B55" s="139"/>
      <c r="C55" s="148"/>
      <c r="D55" s="12">
        <v>0.90290000000000004</v>
      </c>
      <c r="E55" s="12">
        <v>0.30690000000000001</v>
      </c>
      <c r="F55" s="12">
        <v>0.41670000000000001</v>
      </c>
      <c r="G55" s="10">
        <v>0.26019999999999999</v>
      </c>
      <c r="H55" s="12">
        <v>0.92810000000000004</v>
      </c>
      <c r="I55" s="12">
        <v>0.4098</v>
      </c>
      <c r="J55" s="12">
        <v>0.49170000000000003</v>
      </c>
      <c r="K55" s="10">
        <v>0.375</v>
      </c>
    </row>
    <row r="56" spans="2:26" ht="17" customHeight="1" x14ac:dyDescent="0.35">
      <c r="B56" s="139"/>
      <c r="C56" s="148"/>
      <c r="D56" s="163" t="s">
        <v>24</v>
      </c>
      <c r="E56" s="163"/>
      <c r="F56" s="163"/>
      <c r="G56" s="163"/>
      <c r="H56" s="167" t="s">
        <v>24</v>
      </c>
      <c r="I56" s="167"/>
      <c r="J56" s="167"/>
      <c r="K56" s="167"/>
    </row>
    <row r="57" spans="2:26" ht="17" customHeight="1" x14ac:dyDescent="0.35">
      <c r="B57" s="139"/>
      <c r="C57" s="148"/>
      <c r="D57" s="12">
        <v>0.85129999999999995</v>
      </c>
      <c r="E57" s="12">
        <v>0.24399999999999999</v>
      </c>
      <c r="F57" s="12">
        <v>0.49170000000000003</v>
      </c>
      <c r="G57" s="10">
        <v>0.16320000000000001</v>
      </c>
      <c r="H57" s="12">
        <v>0.84989999999999999</v>
      </c>
      <c r="I57" s="12">
        <v>0.28739999999999999</v>
      </c>
      <c r="J57" s="12">
        <v>0.57499999999999996</v>
      </c>
      <c r="K57" s="10">
        <v>0.19639999999999999</v>
      </c>
    </row>
    <row r="58" spans="2:26" ht="17" customHeight="1" x14ac:dyDescent="0.35">
      <c r="B58" s="139"/>
      <c r="C58" s="148"/>
      <c r="D58" s="163" t="s">
        <v>25</v>
      </c>
      <c r="E58" s="163"/>
      <c r="F58" s="163"/>
      <c r="G58" s="163"/>
      <c r="H58" s="167" t="s">
        <v>25</v>
      </c>
      <c r="I58" s="167"/>
      <c r="J58" s="167"/>
      <c r="K58" s="167"/>
    </row>
    <row r="59" spans="2:26" ht="17" customHeight="1" x14ac:dyDescent="0.35">
      <c r="B59" s="139"/>
      <c r="C59" s="148"/>
      <c r="D59" s="12">
        <v>0.76219999999999999</v>
      </c>
      <c r="E59" s="12">
        <v>0.23</v>
      </c>
      <c r="F59" s="12">
        <v>0.68330000000000002</v>
      </c>
      <c r="G59" s="10">
        <v>0.13980000000000001</v>
      </c>
      <c r="H59" s="12">
        <v>0.76690000000000003</v>
      </c>
      <c r="I59" s="12">
        <v>0.2301</v>
      </c>
      <c r="J59" s="12">
        <v>0.68330000000000002</v>
      </c>
      <c r="K59" s="10">
        <v>0.14030000000000001</v>
      </c>
    </row>
    <row r="60" spans="2:26" ht="17" customHeight="1" x14ac:dyDescent="0.35">
      <c r="B60" s="139"/>
      <c r="C60" s="148"/>
      <c r="D60" s="163" t="s">
        <v>26</v>
      </c>
      <c r="E60" s="163"/>
      <c r="F60" s="163"/>
      <c r="G60" s="163"/>
      <c r="H60" s="167" t="s">
        <v>26</v>
      </c>
      <c r="I60" s="167"/>
      <c r="J60" s="167"/>
      <c r="K60" s="167"/>
    </row>
    <row r="61" spans="2:26" ht="17" customHeight="1" thickBot="1" x14ac:dyDescent="0.4">
      <c r="B61" s="139"/>
      <c r="C61" s="148"/>
      <c r="D61" s="14">
        <v>0.85760000000000003</v>
      </c>
      <c r="E61" s="14">
        <v>0.32329999999999998</v>
      </c>
      <c r="F61" s="14">
        <v>0.63329999999999997</v>
      </c>
      <c r="G61" s="14">
        <v>0.21129999999999999</v>
      </c>
      <c r="H61" s="14">
        <v>0.83109999999999995</v>
      </c>
      <c r="I61" s="14">
        <v>0.2707</v>
      </c>
      <c r="J61" s="14">
        <v>0.60829999999999995</v>
      </c>
      <c r="K61" s="14">
        <v>0.1772</v>
      </c>
      <c r="L61" s="29"/>
    </row>
    <row r="62" spans="2:26" ht="17" customHeight="1" thickTop="1" x14ac:dyDescent="0.35">
      <c r="B62" s="139"/>
      <c r="C62" s="147" t="s">
        <v>7</v>
      </c>
      <c r="D62" s="166" t="s">
        <v>18</v>
      </c>
      <c r="E62" s="166"/>
      <c r="F62" s="166"/>
      <c r="G62" s="166"/>
      <c r="H62" s="168" t="s">
        <v>18</v>
      </c>
      <c r="I62" s="168"/>
      <c r="J62" s="168"/>
      <c r="K62" s="168"/>
    </row>
    <row r="63" spans="2:26" ht="17" customHeight="1" x14ac:dyDescent="0.35">
      <c r="B63" s="139"/>
      <c r="C63" s="148"/>
      <c r="D63" s="5">
        <v>0.94530000000000003</v>
      </c>
      <c r="E63" s="5">
        <v>0.28000000000000003</v>
      </c>
      <c r="F63" s="5">
        <v>0.23330000000000001</v>
      </c>
      <c r="G63" s="5">
        <v>0.4</v>
      </c>
      <c r="H63" s="5">
        <v>0.94679999999999997</v>
      </c>
      <c r="I63" s="5">
        <v>0.26889999999999997</v>
      </c>
      <c r="J63" s="5">
        <v>0.22500000000000001</v>
      </c>
      <c r="K63" s="5">
        <v>0.38669999999999999</v>
      </c>
    </row>
    <row r="64" spans="2:26" ht="17" customHeight="1" x14ac:dyDescent="0.35">
      <c r="B64" s="139"/>
      <c r="C64" s="148"/>
      <c r="D64" s="163" t="s">
        <v>21</v>
      </c>
      <c r="E64" s="163"/>
      <c r="F64" s="163"/>
      <c r="G64" s="163"/>
      <c r="H64" s="167" t="s">
        <v>21</v>
      </c>
      <c r="I64" s="167"/>
      <c r="J64" s="167"/>
      <c r="K64" s="167"/>
    </row>
    <row r="65" spans="2:11" ht="17" customHeight="1" x14ac:dyDescent="0.35">
      <c r="B65" s="139"/>
      <c r="C65" s="148"/>
      <c r="D65" s="12">
        <v>0.90610000000000002</v>
      </c>
      <c r="E65" s="12">
        <v>0.3841</v>
      </c>
      <c r="F65" s="12">
        <v>0.57499999999999996</v>
      </c>
      <c r="G65" s="10">
        <v>0.3054</v>
      </c>
      <c r="H65" s="12">
        <v>0.90769999999999995</v>
      </c>
      <c r="I65" s="12">
        <v>0.4284</v>
      </c>
      <c r="J65" s="12">
        <v>0.64170000000000005</v>
      </c>
      <c r="K65" s="10">
        <v>0.33529999999999999</v>
      </c>
    </row>
    <row r="66" spans="2:11" ht="17" customHeight="1" x14ac:dyDescent="0.35">
      <c r="B66" s="139"/>
      <c r="C66" s="148"/>
      <c r="D66" s="163" t="s">
        <v>20</v>
      </c>
      <c r="E66" s="163"/>
      <c r="F66" s="163"/>
      <c r="G66" s="163"/>
      <c r="H66" s="167" t="s">
        <v>20</v>
      </c>
      <c r="I66" s="167"/>
      <c r="J66" s="167"/>
      <c r="K66" s="167"/>
    </row>
    <row r="67" spans="2:11" ht="17" customHeight="1" x14ac:dyDescent="0.35">
      <c r="B67" s="139"/>
      <c r="C67" s="148"/>
      <c r="D67" s="12">
        <v>0.89829999999999999</v>
      </c>
      <c r="E67" s="12">
        <v>0.37540000000000001</v>
      </c>
      <c r="F67" s="12">
        <v>0.6</v>
      </c>
      <c r="G67" s="10">
        <v>0.28920000000000001</v>
      </c>
      <c r="H67" s="12">
        <v>0.90139999999999998</v>
      </c>
      <c r="I67" s="12">
        <v>0.36919999999999997</v>
      </c>
      <c r="J67" s="12">
        <v>0.625</v>
      </c>
      <c r="K67" s="10">
        <v>0.27250000000000002</v>
      </c>
    </row>
    <row r="68" spans="2:11" ht="17" customHeight="1" x14ac:dyDescent="0.35">
      <c r="B68" s="139"/>
      <c r="C68" s="148"/>
      <c r="D68" s="163" t="s">
        <v>22</v>
      </c>
      <c r="E68" s="163"/>
      <c r="F68" s="163"/>
      <c r="G68" s="163"/>
      <c r="H68" s="167" t="s">
        <v>22</v>
      </c>
      <c r="I68" s="167"/>
      <c r="J68" s="167"/>
      <c r="K68" s="167"/>
    </row>
    <row r="69" spans="2:11" ht="17" customHeight="1" x14ac:dyDescent="0.35">
      <c r="B69" s="139"/>
      <c r="C69" s="148"/>
      <c r="D69" s="12">
        <v>0.91390000000000005</v>
      </c>
      <c r="E69" s="12">
        <v>0.2772</v>
      </c>
      <c r="F69" s="12">
        <v>0.35830000000000001</v>
      </c>
      <c r="G69" s="10">
        <v>0.246</v>
      </c>
      <c r="H69" s="12">
        <v>0.93120000000000003</v>
      </c>
      <c r="I69" s="12">
        <v>0.36</v>
      </c>
      <c r="J69" s="12">
        <v>0.43330000000000002</v>
      </c>
      <c r="K69" s="10">
        <v>0.37569999999999998</v>
      </c>
    </row>
    <row r="70" spans="2:11" ht="17" customHeight="1" x14ac:dyDescent="0.35">
      <c r="B70" s="139"/>
      <c r="C70" s="148"/>
      <c r="D70" s="163" t="s">
        <v>24</v>
      </c>
      <c r="E70" s="163"/>
      <c r="F70" s="163"/>
      <c r="G70" s="163"/>
      <c r="H70" s="167" t="s">
        <v>24</v>
      </c>
      <c r="I70" s="167"/>
      <c r="J70" s="167"/>
      <c r="K70" s="167"/>
    </row>
    <row r="71" spans="2:11" ht="17" customHeight="1" x14ac:dyDescent="0.35">
      <c r="B71" s="139"/>
      <c r="C71" s="148"/>
      <c r="D71" s="12">
        <v>0.88580000000000003</v>
      </c>
      <c r="E71" s="12">
        <v>0.3574</v>
      </c>
      <c r="F71" s="12">
        <v>0.6</v>
      </c>
      <c r="G71" s="10">
        <v>0.27189999999999998</v>
      </c>
      <c r="H71" s="12">
        <v>0.88429999999999997</v>
      </c>
      <c r="I71" s="12">
        <v>0.313</v>
      </c>
      <c r="J71" s="12">
        <v>0.55830000000000002</v>
      </c>
      <c r="K71" s="10">
        <v>0.22750000000000001</v>
      </c>
    </row>
    <row r="72" spans="2:11" ht="17" customHeight="1" x14ac:dyDescent="0.35">
      <c r="B72" s="139"/>
      <c r="C72" s="148"/>
      <c r="D72" s="163" t="s">
        <v>25</v>
      </c>
      <c r="E72" s="163"/>
      <c r="F72" s="163"/>
      <c r="G72" s="163"/>
      <c r="H72" s="167" t="s">
        <v>25</v>
      </c>
      <c r="I72" s="167"/>
      <c r="J72" s="167"/>
      <c r="K72" s="167"/>
    </row>
    <row r="73" spans="2:11" ht="17" customHeight="1" x14ac:dyDescent="0.35">
      <c r="B73" s="139"/>
      <c r="C73" s="148"/>
      <c r="D73" s="12">
        <v>0.87480000000000002</v>
      </c>
      <c r="E73" s="12">
        <v>0.2591</v>
      </c>
      <c r="F73" s="12">
        <v>0.49170000000000003</v>
      </c>
      <c r="G73" s="10">
        <v>0.1804</v>
      </c>
      <c r="H73" s="12">
        <v>0.8639</v>
      </c>
      <c r="I73" s="12">
        <v>0.2923</v>
      </c>
      <c r="J73" s="12">
        <v>0.54169999999999996</v>
      </c>
      <c r="K73" s="10">
        <v>0.20810000000000001</v>
      </c>
    </row>
    <row r="74" spans="2:11" ht="17" customHeight="1" x14ac:dyDescent="0.35">
      <c r="B74" s="139"/>
      <c r="C74" s="148"/>
      <c r="D74" s="163" t="s">
        <v>28</v>
      </c>
      <c r="E74" s="163"/>
      <c r="F74" s="163"/>
      <c r="G74" s="163"/>
      <c r="H74" s="167" t="s">
        <v>28</v>
      </c>
      <c r="I74" s="167"/>
      <c r="J74" s="167"/>
      <c r="K74" s="167"/>
    </row>
    <row r="75" spans="2:11" ht="17" customHeight="1" thickBot="1" x14ac:dyDescent="0.4">
      <c r="B75" s="139"/>
      <c r="C75" s="149"/>
      <c r="D75" s="14">
        <v>0.86240000000000006</v>
      </c>
      <c r="E75" s="14">
        <v>0.25629999999999997</v>
      </c>
      <c r="F75" s="14">
        <v>0.5</v>
      </c>
      <c r="G75" s="14">
        <v>0.25629999999999997</v>
      </c>
      <c r="H75" s="14">
        <v>0.89200000000000002</v>
      </c>
      <c r="I75" s="14">
        <v>0.37059999999999998</v>
      </c>
      <c r="J75" s="14">
        <v>0.6583</v>
      </c>
      <c r="K75" s="14">
        <v>0.26700000000000002</v>
      </c>
    </row>
    <row r="76" spans="2:11" ht="17" customHeight="1" thickTop="1" x14ac:dyDescent="0.35">
      <c r="B76" s="139"/>
      <c r="C76" s="141" t="s">
        <v>6</v>
      </c>
      <c r="D76" s="166" t="s">
        <v>18</v>
      </c>
      <c r="E76" s="166"/>
      <c r="F76" s="166"/>
      <c r="G76" s="166"/>
      <c r="H76" s="168" t="s">
        <v>18</v>
      </c>
      <c r="I76" s="168"/>
      <c r="J76" s="168"/>
      <c r="K76" s="168"/>
    </row>
    <row r="77" spans="2:11" ht="17" customHeight="1" x14ac:dyDescent="0.35">
      <c r="B77" s="139"/>
      <c r="C77" s="142"/>
      <c r="D77" s="5">
        <v>0.94210000000000005</v>
      </c>
      <c r="E77" s="10">
        <v>0.2467</v>
      </c>
      <c r="F77" s="10">
        <v>0.23330000000000001</v>
      </c>
      <c r="G77" s="10">
        <v>0.26669999999999999</v>
      </c>
      <c r="H77" s="10">
        <v>0.94989999999999997</v>
      </c>
      <c r="I77" s="10">
        <v>0.27</v>
      </c>
      <c r="J77" s="10">
        <v>0.23330000000000001</v>
      </c>
      <c r="K77" s="10">
        <v>0.35</v>
      </c>
    </row>
    <row r="78" spans="2:11" ht="17" customHeight="1" x14ac:dyDescent="0.35">
      <c r="B78" s="139"/>
      <c r="C78" s="142"/>
      <c r="D78" s="163" t="s">
        <v>40</v>
      </c>
      <c r="E78" s="163"/>
      <c r="F78" s="163"/>
      <c r="G78" s="163"/>
      <c r="H78" s="167" t="s">
        <v>40</v>
      </c>
      <c r="I78" s="167"/>
      <c r="J78" s="167"/>
      <c r="K78" s="167"/>
    </row>
    <row r="79" spans="2:11" ht="17" customHeight="1" x14ac:dyDescent="0.35">
      <c r="B79" s="139"/>
      <c r="C79" s="142"/>
      <c r="D79" s="12">
        <v>0.88570000000000004</v>
      </c>
      <c r="E79" s="12">
        <v>0.31569999999999998</v>
      </c>
      <c r="F79" s="12">
        <v>0.51670000000000005</v>
      </c>
      <c r="G79" s="10">
        <v>0.23749999999999999</v>
      </c>
      <c r="H79" s="12">
        <v>0.85289999999999999</v>
      </c>
      <c r="I79" s="12">
        <v>0.24660000000000001</v>
      </c>
      <c r="J79" s="12">
        <v>0.55830000000000002</v>
      </c>
      <c r="K79" s="10">
        <v>0.15939999999999999</v>
      </c>
    </row>
    <row r="80" spans="2:11" ht="17" customHeight="1" x14ac:dyDescent="0.35">
      <c r="B80" s="139"/>
      <c r="C80" s="142"/>
      <c r="D80" s="163" t="s">
        <v>41</v>
      </c>
      <c r="E80" s="163"/>
      <c r="F80" s="163"/>
      <c r="G80" s="163"/>
      <c r="H80" s="167" t="s">
        <v>41</v>
      </c>
      <c r="I80" s="167"/>
      <c r="J80" s="167"/>
      <c r="K80" s="167"/>
    </row>
    <row r="81" spans="2:11" ht="17" customHeight="1" x14ac:dyDescent="0.35">
      <c r="B81" s="139"/>
      <c r="C81" s="142"/>
      <c r="D81" s="12">
        <v>0.87009999999999998</v>
      </c>
      <c r="E81" s="12">
        <v>0.29720000000000002</v>
      </c>
      <c r="F81" s="12">
        <v>0.55000000000000004</v>
      </c>
      <c r="G81" s="10">
        <v>0.20730000000000001</v>
      </c>
      <c r="H81" s="12">
        <v>0.83109999999999995</v>
      </c>
      <c r="I81" s="12">
        <v>0.24379999999999999</v>
      </c>
      <c r="J81" s="12">
        <v>0.54169999999999996</v>
      </c>
      <c r="K81" s="10">
        <v>0.15920000000000001</v>
      </c>
    </row>
    <row r="82" spans="2:11" ht="14.5" customHeight="1" x14ac:dyDescent="0.35">
      <c r="B82" s="139"/>
      <c r="C82" s="142"/>
      <c r="D82" s="163" t="s">
        <v>42</v>
      </c>
      <c r="E82" s="163"/>
      <c r="F82" s="163"/>
      <c r="G82" s="163"/>
      <c r="H82" s="167" t="s">
        <v>42</v>
      </c>
      <c r="I82" s="167"/>
      <c r="J82" s="167"/>
      <c r="K82" s="167"/>
    </row>
    <row r="83" spans="2:11" ht="14.5" customHeight="1" x14ac:dyDescent="0.35">
      <c r="B83" s="139"/>
      <c r="C83" s="142"/>
      <c r="D83" s="5">
        <v>0.92330000000000001</v>
      </c>
      <c r="E83" s="10">
        <v>0.35599999999999998</v>
      </c>
      <c r="F83" s="10">
        <v>0.41670000000000001</v>
      </c>
      <c r="G83" s="10">
        <v>0.37519999999999998</v>
      </c>
      <c r="H83" s="10">
        <v>0.89680000000000004</v>
      </c>
      <c r="I83" s="10">
        <v>0.24959999999999999</v>
      </c>
      <c r="J83" s="10">
        <v>0.35</v>
      </c>
      <c r="K83" s="10">
        <v>0.20349999999999999</v>
      </c>
    </row>
    <row r="84" spans="2:11" x14ac:dyDescent="0.35">
      <c r="B84" s="139"/>
      <c r="C84" s="142"/>
      <c r="D84" s="135" t="s">
        <v>24</v>
      </c>
      <c r="E84" s="136"/>
      <c r="F84" s="136"/>
      <c r="G84" s="136"/>
      <c r="H84" s="167" t="s">
        <v>24</v>
      </c>
      <c r="I84" s="167"/>
      <c r="J84" s="167"/>
      <c r="K84" s="167"/>
    </row>
    <row r="85" spans="2:11" ht="14.5" customHeight="1" x14ac:dyDescent="0.35">
      <c r="B85" s="139"/>
      <c r="C85" s="142"/>
      <c r="D85" s="12">
        <v>0.87639999999999996</v>
      </c>
      <c r="E85" s="12">
        <v>0.30980000000000002</v>
      </c>
      <c r="F85" s="12">
        <v>0.55000000000000004</v>
      </c>
      <c r="G85" s="10">
        <v>0.21779999999999999</v>
      </c>
      <c r="H85" s="12">
        <v>0.86080000000000001</v>
      </c>
      <c r="I85" s="12">
        <v>0.29409999999999997</v>
      </c>
      <c r="J85" s="12">
        <v>0.55830000000000002</v>
      </c>
      <c r="K85" s="10">
        <v>0.20730000000000001</v>
      </c>
    </row>
    <row r="86" spans="2:11" x14ac:dyDescent="0.35">
      <c r="B86" s="139"/>
      <c r="C86" s="142"/>
      <c r="D86" s="163" t="s">
        <v>25</v>
      </c>
      <c r="E86" s="163"/>
      <c r="F86" s="163"/>
      <c r="G86" s="163"/>
      <c r="H86" s="167" t="s">
        <v>25</v>
      </c>
      <c r="I86" s="167"/>
      <c r="J86" s="167"/>
      <c r="K86" s="167"/>
    </row>
    <row r="87" spans="2:11" ht="14.5" customHeight="1" x14ac:dyDescent="0.35">
      <c r="B87" s="139"/>
      <c r="C87" s="142"/>
      <c r="D87" s="12">
        <v>0.81840000000000002</v>
      </c>
      <c r="E87" s="12">
        <v>0.25230000000000002</v>
      </c>
      <c r="F87" s="12">
        <v>0.61670000000000003</v>
      </c>
      <c r="G87" s="10">
        <v>0.159</v>
      </c>
      <c r="H87" s="12">
        <v>0.8357</v>
      </c>
      <c r="I87" s="12">
        <v>0.2175</v>
      </c>
      <c r="J87" s="12">
        <v>0.50829999999999997</v>
      </c>
      <c r="K87" s="10">
        <v>0.14050000000000001</v>
      </c>
    </row>
    <row r="88" spans="2:11" x14ac:dyDescent="0.35">
      <c r="B88" s="139"/>
      <c r="C88" s="142"/>
      <c r="D88" s="163" t="s">
        <v>26</v>
      </c>
      <c r="E88" s="163"/>
      <c r="F88" s="163"/>
      <c r="G88" s="163"/>
      <c r="H88" s="167" t="s">
        <v>26</v>
      </c>
      <c r="I88" s="167"/>
      <c r="J88" s="167"/>
      <c r="K88" s="167"/>
    </row>
    <row r="89" spans="2:11" ht="15" thickBot="1" x14ac:dyDescent="0.4">
      <c r="B89" s="140"/>
      <c r="C89" s="143"/>
      <c r="D89" s="14">
        <v>0.86229999999999996</v>
      </c>
      <c r="E89" s="14">
        <v>0.29620000000000002</v>
      </c>
      <c r="F89" s="14">
        <v>0.6</v>
      </c>
      <c r="G89" s="14">
        <v>0.1991</v>
      </c>
      <c r="H89" s="14">
        <v>0.83730000000000004</v>
      </c>
      <c r="I89" s="14">
        <v>0.26319999999999999</v>
      </c>
      <c r="J89" s="14">
        <v>0.56669999999999998</v>
      </c>
      <c r="K89" s="14">
        <v>0.17660000000000001</v>
      </c>
    </row>
    <row r="90" spans="2:11" ht="15" thickTop="1" x14ac:dyDescent="0.35"/>
    <row r="167" spans="31:31" x14ac:dyDescent="0.35">
      <c r="AE167" t="e" vm="1">
        <v>#VALUE!</v>
      </c>
    </row>
    <row r="212" spans="3:3" x14ac:dyDescent="0.35">
      <c r="C212" s="7"/>
    </row>
    <row r="213" spans="3:3" x14ac:dyDescent="0.35">
      <c r="C213" s="2"/>
    </row>
    <row r="214" spans="3:3" x14ac:dyDescent="0.35">
      <c r="C214" s="2"/>
    </row>
  </sheetData>
  <mergeCells count="99">
    <mergeCell ref="O2:R2"/>
    <mergeCell ref="S2:V2"/>
    <mergeCell ref="D3:G3"/>
    <mergeCell ref="H3:K3"/>
    <mergeCell ref="O3:R3"/>
    <mergeCell ref="S3:V3"/>
    <mergeCell ref="D2:K2"/>
    <mergeCell ref="B5:B89"/>
    <mergeCell ref="C6:C19"/>
    <mergeCell ref="D6:G6"/>
    <mergeCell ref="H6:K6"/>
    <mergeCell ref="D8:G8"/>
    <mergeCell ref="H8:K8"/>
    <mergeCell ref="D10:G10"/>
    <mergeCell ref="H10:K10"/>
    <mergeCell ref="D12:G12"/>
    <mergeCell ref="H12:K12"/>
    <mergeCell ref="D14:G14"/>
    <mergeCell ref="H14:K14"/>
    <mergeCell ref="D16:G16"/>
    <mergeCell ref="H16:K16"/>
    <mergeCell ref="D18:G18"/>
    <mergeCell ref="H18:K18"/>
    <mergeCell ref="C20:C33"/>
    <mergeCell ref="D20:G20"/>
    <mergeCell ref="H20:K20"/>
    <mergeCell ref="D22:G22"/>
    <mergeCell ref="H22:K22"/>
    <mergeCell ref="D24:G24"/>
    <mergeCell ref="H24:K24"/>
    <mergeCell ref="D26:G26"/>
    <mergeCell ref="H26:K26"/>
    <mergeCell ref="D28:G28"/>
    <mergeCell ref="H28:K28"/>
    <mergeCell ref="D30:G30"/>
    <mergeCell ref="H30:K30"/>
    <mergeCell ref="D32:G32"/>
    <mergeCell ref="H32:K32"/>
    <mergeCell ref="C34:C47"/>
    <mergeCell ref="D34:G34"/>
    <mergeCell ref="H34:K34"/>
    <mergeCell ref="D36:G36"/>
    <mergeCell ref="H36:K36"/>
    <mergeCell ref="D38:G38"/>
    <mergeCell ref="H38:K38"/>
    <mergeCell ref="D40:G40"/>
    <mergeCell ref="H40:K40"/>
    <mergeCell ref="D42:G42"/>
    <mergeCell ref="H42:K42"/>
    <mergeCell ref="D44:G44"/>
    <mergeCell ref="H44:K44"/>
    <mergeCell ref="D46:G46"/>
    <mergeCell ref="H46:K46"/>
    <mergeCell ref="C48:C61"/>
    <mergeCell ref="D48:G48"/>
    <mergeCell ref="H48:K48"/>
    <mergeCell ref="D50:G50"/>
    <mergeCell ref="H50:K50"/>
    <mergeCell ref="D52:G52"/>
    <mergeCell ref="H58:K58"/>
    <mergeCell ref="C62:C75"/>
    <mergeCell ref="D62:G62"/>
    <mergeCell ref="H62:K62"/>
    <mergeCell ref="D64:G64"/>
    <mergeCell ref="H64:K64"/>
    <mergeCell ref="D66:G66"/>
    <mergeCell ref="H66:K66"/>
    <mergeCell ref="D68:G68"/>
    <mergeCell ref="H68:K68"/>
    <mergeCell ref="D70:G70"/>
    <mergeCell ref="H70:K70"/>
    <mergeCell ref="D72:G72"/>
    <mergeCell ref="H72:K72"/>
    <mergeCell ref="C76:C89"/>
    <mergeCell ref="D76:G76"/>
    <mergeCell ref="H76:K76"/>
    <mergeCell ref="D78:G78"/>
    <mergeCell ref="H78:K78"/>
    <mergeCell ref="D80:G80"/>
    <mergeCell ref="H80:K80"/>
    <mergeCell ref="D82:G82"/>
    <mergeCell ref="H82:K82"/>
    <mergeCell ref="D84:G84"/>
    <mergeCell ref="M5:N5"/>
    <mergeCell ref="H84:K84"/>
    <mergeCell ref="D86:G86"/>
    <mergeCell ref="H86:K86"/>
    <mergeCell ref="D88:G88"/>
    <mergeCell ref="H88:K88"/>
    <mergeCell ref="D74:G74"/>
    <mergeCell ref="H74:K74"/>
    <mergeCell ref="D60:G60"/>
    <mergeCell ref="H60:K60"/>
    <mergeCell ref="H52:K52"/>
    <mergeCell ref="D54:G54"/>
    <mergeCell ref="H54:K54"/>
    <mergeCell ref="D56:G56"/>
    <mergeCell ref="H56:K56"/>
    <mergeCell ref="D58:G58"/>
  </mergeCells>
  <conditionalFormatting sqref="P6:P4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:Q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:W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:X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:Z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1998</vt:lpstr>
      <vt:lpstr>1998 + 2004</vt:lpstr>
      <vt:lpstr>2004</vt:lpstr>
      <vt:lpstr>1998 + 2004 + Diffs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Alonso Castañon Gonzalez</dc:creator>
  <cp:lastModifiedBy>Alonso Castañón González</cp:lastModifiedBy>
  <dcterms:created xsi:type="dcterms:W3CDTF">2025-03-03T10:34:12Z</dcterms:created>
  <dcterms:modified xsi:type="dcterms:W3CDTF">2025-05-12T11:40:18Z</dcterms:modified>
</cp:coreProperties>
</file>