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ample 7-15" sheetId="1" state="visible" r:id="rId2"/>
    <sheet name="MACRS-table" sheetId="2" state="visible" r:id="rId3"/>
  </sheets>
  <externalReferences>
    <externalReference r:id="rId4"/>
    <externalReference r:id="rId5"/>
  </externalReferences>
  <definedNames>
    <definedName function="false" hidden="false" name="B" vbProcedure="false">#REF!</definedName>
    <definedName function="false" hidden="false" name="basis" vbProcedure="false">#REF!</definedName>
    <definedName function="false" hidden="false" name="ddb" vbProcedure="false">#REF!</definedName>
    <definedName function="false" hidden="false" name="life" vbProcedure="false">#REF!</definedName>
    <definedName function="false" hidden="false" name="macrs" vbProcedure="false">'MACRS-table'!$B$3:$G$24</definedName>
    <definedName function="false" hidden="false" name="marr" vbProcedure="false">#REF!</definedName>
    <definedName function="false" hidden="false" name="rates" vbProcedure="false">'[1]GDS-rates'!$A$2:$F$20</definedName>
    <definedName function="false" hidden="false" name="recovery" vbProcedure="false">#REF!</definedName>
    <definedName function="false" hidden="false" name="rp" vbProcedure="false">#REF!</definedName>
    <definedName function="false" hidden="false" name="salvage" vbProcedure="false">#REF!</definedName>
    <definedName function="false" hidden="false" name="sl" vbProcedure="false">#REF!</definedName>
    <definedName function="false" hidden="false" name="tax" vbProcedure="false">'[2]P7-28'!$G$20</definedName>
    <definedName function="false" hidden="false" name="unit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<sst xmlns="http://schemas.openxmlformats.org/spreadsheetml/2006/main" count="33" uniqueCount="30">
  <si>
    <t xml:space="preserve">After-Tax MARR =</t>
  </si>
  <si>
    <t xml:space="preserve">Capital Investment =</t>
  </si>
  <si>
    <t xml:space="preserve">Recovery Life =</t>
  </si>
  <si>
    <t xml:space="preserve">Market Value =</t>
  </si>
  <si>
    <t xml:space="preserve">State Tax Rate =</t>
  </si>
  <si>
    <t xml:space="preserve">Annual Savings =</t>
  </si>
  <si>
    <t xml:space="preserve">Federal Tax Rate =</t>
  </si>
  <si>
    <t xml:space="preserve">Useful Life =</t>
  </si>
  <si>
    <t xml:space="preserve">Effective Tax Rate = </t>
  </si>
  <si>
    <t xml:space="preserve">DB Rate = </t>
  </si>
  <si>
    <t xml:space="preserve">EOY</t>
  </si>
  <si>
    <t xml:space="preserve">BTCF</t>
  </si>
  <si>
    <t xml:space="preserve">Depreciation Deduction (dk)</t>
  </si>
  <si>
    <t xml:space="preserve">Book Value (BVk)</t>
  </si>
  <si>
    <t xml:space="preserve">Taxable Income (TI)</t>
  </si>
  <si>
    <t xml:space="preserve">Cash Flow for Income Taxes</t>
  </si>
  <si>
    <t xml:space="preserve">ATCF</t>
  </si>
  <si>
    <t xml:space="preserve">Adjusted ATCF</t>
  </si>
  <si>
    <t xml:space="preserve">Adjusted BTCF</t>
  </si>
  <si>
    <t xml:space="preserve">-</t>
  </si>
  <si>
    <t xml:space="preserve">IRR</t>
  </si>
  <si>
    <r>
      <rPr>
        <b val="true"/>
        <sz val="16"/>
        <color rgb="FF000000"/>
        <rFont val="Arial"/>
        <family val="2"/>
        <charset val="1"/>
      </rPr>
      <t xml:space="preserve">MACRS GDS Recovery Rates (</t>
    </r>
    <r>
      <rPr>
        <b val="true"/>
        <i val="true"/>
        <sz val="16"/>
        <color rgb="FF000000"/>
        <rFont val="Arial"/>
        <family val="2"/>
        <charset val="1"/>
      </rPr>
      <t xml:space="preserve">r</t>
    </r>
    <r>
      <rPr>
        <b val="true"/>
        <vertAlign val="subscript"/>
        <sz val="16"/>
        <color rgb="FF000000"/>
        <rFont val="Arial"/>
        <family val="2"/>
        <charset val="1"/>
      </rPr>
      <t xml:space="preserve">k</t>
    </r>
    <r>
      <rPr>
        <b val="true"/>
        <sz val="16"/>
        <color rgb="FF000000"/>
        <rFont val="Arial"/>
        <family val="2"/>
        <charset val="1"/>
      </rPr>
      <t xml:space="preserve">) for the Six Personal Property Classes</t>
    </r>
  </si>
  <si>
    <t xml:space="preserve">Year</t>
  </si>
  <si>
    <t xml:space="preserve">Depreciation Rate for Recovery Period</t>
  </si>
  <si>
    <t xml:space="preserve">3-year</t>
  </si>
  <si>
    <t xml:space="preserve">5-year</t>
  </si>
  <si>
    <t xml:space="preserve">7-year</t>
  </si>
  <si>
    <t xml:space="preserve">10-year</t>
  </si>
  <si>
    <t xml:space="preserve">15-year</t>
  </si>
  <si>
    <t xml:space="preserve">20-year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</si>
</sst>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\$#,##0.00_);[RED]&quot;($&quot;#,##0.00\)"/>
    <numFmt numFmtId="167" formatCode="[$$-409]#,##0.00;[RED]\-[$$-409]#,##0.00"/>
    <numFmt numFmtId="168" formatCode="0.000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6"/>
      <color rgb="FF0D0D0D"/>
      <name val="Verdana"/>
      <family val="0"/>
    </font>
    <font>
      <sz val="14"/>
      <color rgb="FF003E82"/>
      <name val="Verdana"/>
      <family val="0"/>
    </font>
    <font>
      <b val="true"/>
      <sz val="16"/>
      <color rgb="FF000000"/>
      <name val="Arial"/>
      <family val="2"/>
      <charset val="1"/>
    </font>
    <font>
      <b val="true"/>
      <i val="true"/>
      <sz val="16"/>
      <color rgb="FF000000"/>
      <name val="Arial"/>
      <family val="2"/>
      <charset val="1"/>
    </font>
    <font>
      <b val="true"/>
      <vertAlign val="subscript"/>
      <sz val="16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ck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E82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166680</xdr:colOff>
      <xdr:row>0</xdr:row>
      <xdr:rowOff>171360</xdr:rowOff>
    </xdr:from>
    <xdr:to>
      <xdr:col>19</xdr:col>
      <xdr:colOff>118800</xdr:colOff>
      <xdr:row>12</xdr:row>
      <xdr:rowOff>4320</xdr:rowOff>
    </xdr:to>
    <xdr:sp>
      <xdr:nvSpPr>
        <xdr:cNvPr id="0" name="Content Placeholder 3"/>
        <xdr:cNvSpPr/>
      </xdr:nvSpPr>
      <xdr:spPr>
        <a:xfrm>
          <a:off x="11904120" y="171360"/>
          <a:ext cx="7260840" cy="2892240"/>
        </a:xfrm>
        <a:prstGeom prst="rect">
          <a:avLst/>
        </a:prstGeom>
        <a:solidFill>
          <a:srgbClr val="ffff00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numCol="1" spcCol="0" anchor="t">
          <a:noAutofit/>
        </a:bodyPr>
        <a:p>
          <a:pPr algn="just">
            <a:lnSpc>
              <a:spcPct val="100000"/>
            </a:lnSpc>
            <a:spcBef>
              <a:spcPts val="1066"/>
            </a:spcBef>
            <a:tabLst>
              <a:tab algn="l" pos="0"/>
            </a:tabLst>
          </a:pPr>
          <a:r>
            <a:rPr b="0" lang="en-US" sz="1600" spc="-1" strike="noStrike">
              <a:solidFill>
                <a:srgbClr val="0d0d0d"/>
              </a:solidFill>
              <a:latin typeface="Verdana"/>
            </a:rPr>
            <a:t>Certain new machinery, when placed in service, is estimated to cost $180,000. It is expected to reduce net annual operating expenses by $36,000 per year for 10 years and to have a $30,000 MV at the end of the 10th year.</a:t>
          </a:r>
          <a:endParaRPr b="0" lang="en-US" sz="1600" spc="-1" strike="noStrike">
            <a:latin typeface="Nimbus Roman"/>
          </a:endParaRPr>
        </a:p>
        <a:p>
          <a:pPr lvl="1" algn="just">
            <a:lnSpc>
              <a:spcPct val="100000"/>
            </a:lnSpc>
            <a:spcBef>
              <a:spcPts val="933"/>
            </a:spcBef>
            <a:tabLst>
              <a:tab algn="l" pos="0"/>
            </a:tabLst>
          </a:pPr>
          <a:r>
            <a:rPr b="0" lang="en-US" sz="1400" spc="-1" strike="noStrike">
              <a:solidFill>
                <a:srgbClr val="003e82"/>
              </a:solidFill>
              <a:latin typeface="Verdana"/>
            </a:rPr>
            <a:t>Develop the ATCFs and BTCFs.</a:t>
          </a:r>
          <a:endParaRPr b="0" lang="en-US" sz="1400" spc="-1" strike="noStrike">
            <a:latin typeface="Nimbus Roman"/>
          </a:endParaRPr>
        </a:p>
        <a:p>
          <a:pPr lvl="1" algn="just">
            <a:lnSpc>
              <a:spcPct val="100000"/>
            </a:lnSpc>
            <a:spcBef>
              <a:spcPts val="933"/>
            </a:spcBef>
            <a:tabLst>
              <a:tab algn="l" pos="0"/>
            </a:tabLst>
          </a:pPr>
          <a:r>
            <a:rPr b="0" lang="en-US" sz="1400" spc="-1" strike="noStrike">
              <a:solidFill>
                <a:srgbClr val="003e82"/>
              </a:solidFill>
              <a:latin typeface="Verdana"/>
            </a:rPr>
            <a:t>Calculate the before-tax and after-tax IRR. Assume that the firm is in the federal taxable income bracket of $335,000 to $10,000,000 and that the state income tax rate is 6%. State income taxes are deductible from federal taxable income. This machinery is in the MACRS (GDS) five-year property class.</a:t>
          </a:r>
          <a:endParaRPr b="0" lang="en-US" sz="1400" spc="-1" strike="noStrike">
            <a:latin typeface="Nimbus Roman"/>
          </a:endParaRPr>
        </a:p>
        <a:p>
          <a:pPr lvl="1" algn="just">
            <a:lnSpc>
              <a:spcPct val="100000"/>
            </a:lnSpc>
            <a:spcBef>
              <a:spcPts val="933"/>
            </a:spcBef>
            <a:tabLst>
              <a:tab algn="l" pos="0"/>
            </a:tabLst>
          </a:pPr>
          <a:r>
            <a:rPr b="0" lang="en-US" sz="1400" spc="-1" strike="noStrike">
              <a:solidFill>
                <a:srgbClr val="003e82"/>
              </a:solidFill>
              <a:latin typeface="Verdana"/>
            </a:rPr>
            <a:t>Calculate the after-tax PW when the after-tax MARR = 10% per year.</a:t>
          </a:r>
          <a:endParaRPr b="0" lang="en-US" sz="1400" spc="-1" strike="noStrike">
            <a:latin typeface="Nimbus Roman"/>
          </a:endParaRPr>
        </a:p>
        <a:p>
          <a:pPr lvl="1" algn="just">
            <a:lnSpc>
              <a:spcPct val="100000"/>
            </a:lnSpc>
            <a:spcBef>
              <a:spcPts val="933"/>
            </a:spcBef>
            <a:tabLst>
              <a:tab algn="l" pos="0"/>
            </a:tabLst>
          </a:pPr>
          <a:r>
            <a:rPr b="0" lang="en-US" sz="1400" spc="-1" strike="noStrike">
              <a:solidFill>
                <a:srgbClr val="003e82"/>
              </a:solidFill>
              <a:latin typeface="Verdana"/>
            </a:rPr>
            <a:t>Redo the calculation using the new flat rate of federal corporate taxes of 21% and comment on the differences</a:t>
          </a:r>
          <a:endParaRPr b="0" lang="en-US" sz="1400" spc="-1" strike="noStrike">
            <a:latin typeface="Nimbus Roman"/>
          </a:endParaRPr>
        </a:p>
      </xdr:txBody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Users/koelling/Google%20Drive/econ_fall_2015/daily_notes/day_20/ATCF_macrs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../../../../../Users/shafae1/Google%20Drive/shafae/fall_2015/daily_notes/day_21/problem_7-28_solution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DS-rate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7-28"/>
      <sheetName val="MACRS-table"/>
    </sheetNames>
    <sheetDataSet>
      <sheetData sheetId="0"/>
      <sheetData sheetId="1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ColWidth="9.13671875" defaultRowHeight="15" zeroHeight="false" outlineLevelRow="0" outlineLevelCol="0"/>
  <cols>
    <col collapsed="false" customWidth="true" hidden="false" outlineLevel="0" max="1" min="1" style="1" width="16.86"/>
    <col collapsed="false" customWidth="true" hidden="false" outlineLevel="0" max="2" min="2" style="1" width="18"/>
    <col collapsed="false" customWidth="true" hidden="false" outlineLevel="0" max="3" min="3" style="1" width="15.6"/>
    <col collapsed="false" customWidth="true" hidden="false" outlineLevel="0" max="4" min="4" style="1" width="14.6"/>
    <col collapsed="false" customWidth="true" hidden="false" outlineLevel="0" max="5" min="5" style="1" width="18.26"/>
    <col collapsed="false" customWidth="true" hidden="false" outlineLevel="0" max="6" min="6" style="1" width="16.59"/>
    <col collapsed="false" customWidth="true" hidden="false" outlineLevel="0" max="9" min="7" style="1" width="15.6"/>
    <col collapsed="false" customWidth="false" hidden="false" outlineLevel="0" max="16384" min="10" style="1" width="9.13"/>
  </cols>
  <sheetData>
    <row r="1" customFormat="false" ht="15" hidden="false" customHeight="false" outlineLevel="0" collapsed="false">
      <c r="A1" s="2" t="s">
        <v>0</v>
      </c>
      <c r="B1" s="3" t="n">
        <v>0.1</v>
      </c>
      <c r="C1" s="4"/>
      <c r="D1" s="0"/>
      <c r="E1" s="2" t="s">
        <v>1</v>
      </c>
      <c r="F1" s="5" t="n">
        <v>180000</v>
      </c>
      <c r="G1" s="4"/>
      <c r="H1" s="4"/>
      <c r="I1" s="4"/>
      <c r="J1" s="4"/>
    </row>
    <row r="2" customFormat="false" ht="20.25" hidden="false" customHeight="true" outlineLevel="0" collapsed="false">
      <c r="A2" s="4" t="s">
        <v>2</v>
      </c>
      <c r="B2" s="4" t="n">
        <v>5</v>
      </c>
      <c r="C2" s="4"/>
      <c r="D2" s="0"/>
      <c r="E2" s="4" t="s">
        <v>3</v>
      </c>
      <c r="F2" s="5" t="n">
        <v>30000</v>
      </c>
      <c r="G2" s="4"/>
      <c r="H2" s="3"/>
      <c r="I2" s="4"/>
      <c r="J2" s="4"/>
    </row>
    <row r="3" customFormat="false" ht="15" hidden="false" customHeight="false" outlineLevel="0" collapsed="false">
      <c r="A3" s="2" t="s">
        <v>4</v>
      </c>
      <c r="B3" s="3" t="n">
        <v>0.06</v>
      </c>
      <c r="C3" s="4"/>
      <c r="D3" s="0"/>
      <c r="E3" s="4" t="s">
        <v>5</v>
      </c>
      <c r="F3" s="5" t="n">
        <v>36000</v>
      </c>
      <c r="G3" s="4"/>
      <c r="H3" s="5"/>
      <c r="I3" s="4"/>
      <c r="J3" s="4"/>
    </row>
    <row r="4" customFormat="false" ht="25.65" hidden="false" customHeight="false" outlineLevel="0" collapsed="false">
      <c r="A4" s="2" t="s">
        <v>6</v>
      </c>
      <c r="B4" s="3" t="n">
        <v>0.34</v>
      </c>
      <c r="C4" s="4"/>
      <c r="D4" s="0"/>
      <c r="E4" s="4" t="s">
        <v>7</v>
      </c>
      <c r="F4" s="4" t="n">
        <v>10</v>
      </c>
      <c r="G4" s="4"/>
      <c r="H4" s="4"/>
      <c r="I4" s="4"/>
      <c r="J4" s="4"/>
    </row>
    <row r="5" customFormat="false" ht="15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</row>
    <row r="6" customFormat="false" ht="15" hidden="false" customHeight="false" outlineLevel="0" collapsed="false">
      <c r="A6" s="4" t="s">
        <v>8</v>
      </c>
      <c r="B6" s="3" t="n">
        <f aca="false">(B3+B4*(1-B3))</f>
        <v>0.3796</v>
      </c>
      <c r="C6" s="4"/>
      <c r="D6" s="3"/>
      <c r="E6" s="4"/>
      <c r="F6" s="4"/>
      <c r="G6" s="4"/>
      <c r="H6" s="4"/>
      <c r="I6" s="4"/>
      <c r="J6" s="4"/>
    </row>
    <row r="7" customFormat="false" ht="24.75" hidden="false" customHeight="true" outlineLevel="0" collapsed="false">
      <c r="A7" s="4" t="s">
        <v>9</v>
      </c>
      <c r="B7" s="3" t="n">
        <f aca="false">IF(B2 &gt;=15, 1.5, 2)</f>
        <v>2</v>
      </c>
      <c r="C7" s="4"/>
      <c r="D7" s="4"/>
      <c r="E7" s="4"/>
      <c r="F7" s="4"/>
      <c r="G7" s="4"/>
      <c r="H7" s="4"/>
      <c r="I7" s="4"/>
      <c r="J7" s="4"/>
    </row>
    <row r="8" s="9" customFormat="true" ht="50.25" hidden="false" customHeight="true" outlineLevel="0" collapsed="false">
      <c r="A8" s="6" t="s">
        <v>10</v>
      </c>
      <c r="B8" s="6" t="s">
        <v>11</v>
      </c>
      <c r="C8" s="7" t="s">
        <v>12</v>
      </c>
      <c r="D8" s="7" t="s">
        <v>13</v>
      </c>
      <c r="E8" s="7" t="s">
        <v>14</v>
      </c>
      <c r="F8" s="7" t="s">
        <v>15</v>
      </c>
      <c r="G8" s="6" t="s">
        <v>16</v>
      </c>
      <c r="H8" s="7" t="s">
        <v>17</v>
      </c>
      <c r="I8" s="7" t="s">
        <v>18</v>
      </c>
      <c r="J8" s="8"/>
    </row>
    <row r="9" customFormat="false" ht="15" hidden="false" customHeight="false" outlineLevel="0" collapsed="false">
      <c r="A9" s="10" t="n">
        <v>0</v>
      </c>
      <c r="B9" s="11" t="n">
        <f aca="false">-F1</f>
        <v>-180000</v>
      </c>
      <c r="C9" s="12" t="s">
        <v>19</v>
      </c>
      <c r="D9" s="13" t="n">
        <f aca="false">F1</f>
        <v>180000</v>
      </c>
      <c r="E9" s="14" t="s">
        <v>19</v>
      </c>
      <c r="F9" s="15" t="n">
        <v>0</v>
      </c>
      <c r="G9" s="11" t="n">
        <f aca="false">B9+F9</f>
        <v>-180000</v>
      </c>
      <c r="H9" s="11" t="n">
        <f aca="false">G9</f>
        <v>-180000</v>
      </c>
      <c r="I9" s="11" t="n">
        <f aca="false">B9</f>
        <v>-180000</v>
      </c>
      <c r="J9" s="4"/>
    </row>
    <row r="10" customFormat="false" ht="15" hidden="false" customHeight="false" outlineLevel="0" collapsed="false">
      <c r="A10" s="10" t="n">
        <v>1</v>
      </c>
      <c r="B10" s="11" t="n">
        <f aca="false">$F$3</f>
        <v>36000</v>
      </c>
      <c r="C10" s="16" t="n">
        <f aca="false">F$1*'MACRS-table'!C4</f>
        <v>36000</v>
      </c>
      <c r="D10" s="13" t="n">
        <f aca="false">D9-C10</f>
        <v>144000</v>
      </c>
      <c r="E10" s="11" t="n">
        <f aca="false">B10-C10</f>
        <v>0</v>
      </c>
      <c r="F10" s="11" t="n">
        <f aca="false">-$B$6*E10</f>
        <v>-0</v>
      </c>
      <c r="G10" s="11" t="n">
        <f aca="false">B10+F10</f>
        <v>36000</v>
      </c>
      <c r="H10" s="11" t="n">
        <f aca="false">G10</f>
        <v>36000</v>
      </c>
      <c r="I10" s="11" t="n">
        <f aca="false">B10</f>
        <v>36000</v>
      </c>
      <c r="J10" s="4"/>
    </row>
    <row r="11" customFormat="false" ht="15" hidden="false" customHeight="false" outlineLevel="0" collapsed="false">
      <c r="A11" s="10" t="n">
        <v>2</v>
      </c>
      <c r="B11" s="11" t="n">
        <f aca="false">$F$3</f>
        <v>36000</v>
      </c>
      <c r="C11" s="16" t="n">
        <f aca="false">F$1*'MACRS-table'!C5</f>
        <v>57600</v>
      </c>
      <c r="D11" s="13" t="n">
        <f aca="false">D10-C11</f>
        <v>86400</v>
      </c>
      <c r="E11" s="11" t="n">
        <f aca="false">B11-C11</f>
        <v>-21600</v>
      </c>
      <c r="F11" s="11" t="n">
        <f aca="false">-$B$6*E11</f>
        <v>8199.36</v>
      </c>
      <c r="G11" s="11" t="n">
        <f aca="false">B11+F11</f>
        <v>44199.36</v>
      </c>
      <c r="H11" s="11" t="n">
        <f aca="false">G11</f>
        <v>44199.36</v>
      </c>
      <c r="I11" s="11" t="n">
        <f aca="false">B11</f>
        <v>36000</v>
      </c>
      <c r="J11" s="4"/>
    </row>
    <row r="12" customFormat="false" ht="15" hidden="false" customHeight="false" outlineLevel="0" collapsed="false">
      <c r="A12" s="10" t="n">
        <v>3</v>
      </c>
      <c r="B12" s="11" t="n">
        <f aca="false">$F$3</f>
        <v>36000</v>
      </c>
      <c r="C12" s="16" t="n">
        <f aca="false">F$1*'MACRS-table'!C6</f>
        <v>34560</v>
      </c>
      <c r="D12" s="13" t="n">
        <f aca="false">D11-C12</f>
        <v>51840</v>
      </c>
      <c r="E12" s="11" t="n">
        <f aca="false">B12-C12</f>
        <v>1440</v>
      </c>
      <c r="F12" s="11" t="n">
        <f aca="false">-$B$6*E12</f>
        <v>-546.624</v>
      </c>
      <c r="G12" s="11" t="n">
        <f aca="false">B12+F12</f>
        <v>35453.376</v>
      </c>
      <c r="H12" s="11" t="n">
        <f aca="false">G12</f>
        <v>35453.376</v>
      </c>
      <c r="I12" s="11" t="n">
        <f aca="false">B12</f>
        <v>36000</v>
      </c>
      <c r="J12" s="4"/>
    </row>
    <row r="13" customFormat="false" ht="15" hidden="false" customHeight="false" outlineLevel="0" collapsed="false">
      <c r="A13" s="10" t="n">
        <v>4</v>
      </c>
      <c r="B13" s="11" t="n">
        <f aca="false">$F$3</f>
        <v>36000</v>
      </c>
      <c r="C13" s="16" t="n">
        <f aca="false">F$1*'MACRS-table'!C7</f>
        <v>20736</v>
      </c>
      <c r="D13" s="13" t="n">
        <f aca="false">D12-C13</f>
        <v>31104</v>
      </c>
      <c r="E13" s="11" t="n">
        <f aca="false">B13-C13</f>
        <v>15264</v>
      </c>
      <c r="F13" s="11" t="n">
        <f aca="false">-$B$6*E13</f>
        <v>-5794.2144</v>
      </c>
      <c r="G13" s="11" t="n">
        <f aca="false">B13+F13</f>
        <v>30205.7856</v>
      </c>
      <c r="H13" s="11" t="n">
        <f aca="false">G13</f>
        <v>30205.7856</v>
      </c>
      <c r="I13" s="11" t="n">
        <f aca="false">B13</f>
        <v>36000</v>
      </c>
      <c r="J13" s="4"/>
    </row>
    <row r="14" customFormat="false" ht="15" hidden="false" customHeight="false" outlineLevel="0" collapsed="false">
      <c r="A14" s="10" t="n">
        <v>5</v>
      </c>
      <c r="B14" s="11" t="n">
        <f aca="false">$F$3</f>
        <v>36000</v>
      </c>
      <c r="C14" s="16" t="n">
        <f aca="false">F$1*'MACRS-table'!C8</f>
        <v>20736</v>
      </c>
      <c r="D14" s="13" t="n">
        <f aca="false">D13-C14</f>
        <v>10368</v>
      </c>
      <c r="E14" s="11" t="n">
        <f aca="false">B14-C14</f>
        <v>15264</v>
      </c>
      <c r="F14" s="11" t="n">
        <f aca="false">-$B$6*E14</f>
        <v>-5794.2144</v>
      </c>
      <c r="G14" s="11" t="n">
        <f aca="false">B14+F14</f>
        <v>30205.7856</v>
      </c>
      <c r="H14" s="11" t="n">
        <f aca="false">G14</f>
        <v>30205.7856</v>
      </c>
      <c r="I14" s="11" t="n">
        <f aca="false">B14</f>
        <v>36000</v>
      </c>
      <c r="J14" s="4"/>
    </row>
    <row r="15" customFormat="false" ht="15" hidden="false" customHeight="false" outlineLevel="0" collapsed="false">
      <c r="A15" s="10" t="n">
        <v>6</v>
      </c>
      <c r="B15" s="11" t="n">
        <f aca="false">$F$3</f>
        <v>36000</v>
      </c>
      <c r="C15" s="16" t="n">
        <f aca="false">F$1*'MACRS-table'!C9</f>
        <v>10368</v>
      </c>
      <c r="D15" s="13" t="n">
        <f aca="false">D14-C15</f>
        <v>0</v>
      </c>
      <c r="E15" s="11" t="n">
        <f aca="false">B15-C15</f>
        <v>25632</v>
      </c>
      <c r="F15" s="11" t="n">
        <f aca="false">-$B$6*E15</f>
        <v>-9729.9072</v>
      </c>
      <c r="G15" s="11" t="n">
        <f aca="false">B15+F15</f>
        <v>26270.0928</v>
      </c>
      <c r="H15" s="11" t="n">
        <f aca="false">G15</f>
        <v>26270.0928</v>
      </c>
      <c r="I15" s="11" t="n">
        <f aca="false">B15</f>
        <v>36000</v>
      </c>
      <c r="J15" s="4"/>
    </row>
    <row r="16" customFormat="false" ht="15" hidden="false" customHeight="false" outlineLevel="0" collapsed="false">
      <c r="A16" s="10" t="n">
        <v>7</v>
      </c>
      <c r="B16" s="11" t="n">
        <f aca="false">$F$3</f>
        <v>36000</v>
      </c>
      <c r="C16" s="16" t="n">
        <f aca="false">F$1*'MACRS-table'!C10</f>
        <v>0</v>
      </c>
      <c r="D16" s="13" t="n">
        <f aca="false">D15-C16</f>
        <v>0</v>
      </c>
      <c r="E16" s="11" t="n">
        <f aca="false">B16-C16</f>
        <v>36000</v>
      </c>
      <c r="F16" s="11" t="n">
        <f aca="false">-$B$6*E16</f>
        <v>-13665.6</v>
      </c>
      <c r="G16" s="11" t="n">
        <f aca="false">B16+F16</f>
        <v>22334.4</v>
      </c>
      <c r="H16" s="11" t="n">
        <f aca="false">G16</f>
        <v>22334.4</v>
      </c>
      <c r="I16" s="11" t="n">
        <f aca="false">B16</f>
        <v>36000</v>
      </c>
      <c r="J16" s="4"/>
    </row>
    <row r="17" customFormat="false" ht="15" hidden="false" customHeight="false" outlineLevel="0" collapsed="false">
      <c r="A17" s="10" t="n">
        <v>8</v>
      </c>
      <c r="B17" s="11" t="n">
        <f aca="false">$F$3</f>
        <v>36000</v>
      </c>
      <c r="C17" s="16" t="n">
        <f aca="false">F$1*'MACRS-table'!C11</f>
        <v>0</v>
      </c>
      <c r="D17" s="13" t="n">
        <f aca="false">D16-C17</f>
        <v>0</v>
      </c>
      <c r="E17" s="11" t="n">
        <f aca="false">B17-C17</f>
        <v>36000</v>
      </c>
      <c r="F17" s="11" t="n">
        <f aca="false">-$B$6*E17</f>
        <v>-13665.6</v>
      </c>
      <c r="G17" s="11" t="n">
        <f aca="false">B17+F17</f>
        <v>22334.4</v>
      </c>
      <c r="H17" s="11" t="n">
        <f aca="false">G17</f>
        <v>22334.4</v>
      </c>
      <c r="I17" s="11" t="n">
        <f aca="false">B17</f>
        <v>36000</v>
      </c>
      <c r="J17" s="4"/>
    </row>
    <row r="18" customFormat="false" ht="15" hidden="false" customHeight="false" outlineLevel="0" collapsed="false">
      <c r="A18" s="10" t="n">
        <v>9</v>
      </c>
      <c r="B18" s="11" t="n">
        <f aca="false">$F$3</f>
        <v>36000</v>
      </c>
      <c r="C18" s="16" t="n">
        <f aca="false">F$1*'MACRS-table'!C12</f>
        <v>0</v>
      </c>
      <c r="D18" s="13" t="n">
        <f aca="false">D17-C18</f>
        <v>0</v>
      </c>
      <c r="E18" s="11" t="n">
        <f aca="false">B18-C18</f>
        <v>36000</v>
      </c>
      <c r="F18" s="11" t="n">
        <f aca="false">-$B$6*E18</f>
        <v>-13665.6</v>
      </c>
      <c r="G18" s="11" t="n">
        <f aca="false">B18+F18</f>
        <v>22334.4</v>
      </c>
      <c r="H18" s="11" t="n">
        <f aca="false">G18</f>
        <v>22334.4</v>
      </c>
      <c r="I18" s="11" t="n">
        <f aca="false">B18</f>
        <v>36000</v>
      </c>
      <c r="J18" s="4"/>
    </row>
    <row r="19" customFormat="false" ht="15" hidden="false" customHeight="false" outlineLevel="0" collapsed="false">
      <c r="A19" s="10" t="n">
        <v>10</v>
      </c>
      <c r="B19" s="11" t="n">
        <f aca="false">$F$3</f>
        <v>36000</v>
      </c>
      <c r="C19" s="16" t="n">
        <f aca="false">F$1*'MACRS-table'!C13</f>
        <v>0</v>
      </c>
      <c r="D19" s="13" t="n">
        <f aca="false">D18-C19</f>
        <v>0</v>
      </c>
      <c r="E19" s="11" t="n">
        <f aca="false">B19-C19</f>
        <v>36000</v>
      </c>
      <c r="F19" s="11" t="n">
        <f aca="false">-$B$6*E19</f>
        <v>-13665.6</v>
      </c>
      <c r="G19" s="11" t="n">
        <f aca="false">B19+F19</f>
        <v>22334.4</v>
      </c>
      <c r="H19" s="11" t="n">
        <f aca="false">G19+G20</f>
        <v>40946.4</v>
      </c>
      <c r="I19" s="11" t="n">
        <f aca="false">B19+B20</f>
        <v>66000</v>
      </c>
      <c r="J19" s="4"/>
    </row>
    <row r="20" customFormat="false" ht="15" hidden="false" customHeight="false" outlineLevel="0" collapsed="false">
      <c r="A20" s="10" t="n">
        <v>10</v>
      </c>
      <c r="B20" s="11" t="n">
        <f aca="false">F2</f>
        <v>30000</v>
      </c>
      <c r="C20" s="12" t="s">
        <v>19</v>
      </c>
      <c r="D20" s="12" t="s">
        <v>19</v>
      </c>
      <c r="E20" s="11" t="n">
        <f aca="false">B20-D19</f>
        <v>30000</v>
      </c>
      <c r="F20" s="11" t="n">
        <f aca="false">-$B$6*E20</f>
        <v>-11388</v>
      </c>
      <c r="G20" s="11" t="n">
        <f aca="false">B20+F20</f>
        <v>18612</v>
      </c>
      <c r="H20" s="11"/>
      <c r="I20" s="11"/>
      <c r="J20" s="4"/>
    </row>
    <row r="21" customFormat="false" ht="12.75" hidden="false" customHeight="true" outlineLevel="0" collapsed="false">
      <c r="A21" s="17"/>
      <c r="B21" s="17"/>
      <c r="C21" s="17"/>
      <c r="D21" s="17"/>
      <c r="E21" s="17"/>
      <c r="F21" s="17"/>
      <c r="G21" s="17"/>
      <c r="H21" s="17"/>
      <c r="I21" s="17"/>
      <c r="J21" s="4"/>
    </row>
    <row r="22" customFormat="false" ht="15" hidden="false" customHeight="false" outlineLevel="0" collapsed="false">
      <c r="A22" s="17"/>
      <c r="B22" s="17"/>
      <c r="C22" s="17"/>
      <c r="D22" s="17"/>
      <c r="E22" s="17"/>
      <c r="F22" s="17"/>
      <c r="G22" s="18" t="s">
        <v>20</v>
      </c>
      <c r="H22" s="19" t="n">
        <f aca="false">IRR(H9:H19)</f>
        <v>0.123867562652931</v>
      </c>
      <c r="I22" s="19" t="n">
        <f aca="false">IRR(I9:I19)</f>
        <v>0.161131859770504</v>
      </c>
      <c r="J22" s="4"/>
    </row>
    <row r="23" customFormat="false" ht="15" hidden="false" customHeight="false" outlineLevel="0" collapsed="false">
      <c r="A23" s="17"/>
      <c r="B23" s="17"/>
      <c r="C23" s="17"/>
      <c r="D23" s="17"/>
      <c r="E23" s="17"/>
      <c r="F23" s="17"/>
      <c r="G23" s="18"/>
      <c r="H23" s="20"/>
      <c r="I23" s="20"/>
      <c r="J23" s="4"/>
    </row>
    <row r="24" customFormat="false" ht="15" hidden="false" customHeight="false" outlineLevel="0" collapsed="false">
      <c r="A24" s="17"/>
      <c r="B24" s="17"/>
      <c r="C24" s="17"/>
      <c r="D24" s="0"/>
      <c r="E24" s="17"/>
      <c r="F24" s="17"/>
      <c r="G24" s="18"/>
      <c r="H24" s="20"/>
      <c r="I24" s="20"/>
      <c r="J24" s="4"/>
    </row>
    <row r="25" customFormat="false" ht="15" hidden="false" customHeight="false" outlineLevel="0" collapsed="false">
      <c r="A25" s="17"/>
      <c r="B25" s="17"/>
      <c r="C25" s="17"/>
      <c r="D25" s="0"/>
      <c r="E25" s="17"/>
      <c r="F25" s="17"/>
      <c r="G25" s="17"/>
      <c r="H25" s="17"/>
      <c r="I25" s="17"/>
      <c r="J25" s="4"/>
    </row>
    <row r="26" customFormat="false" ht="15" hidden="false" customHeight="false" outlineLevel="0" collapsed="false">
      <c r="A26" s="17"/>
      <c r="B26" s="17"/>
      <c r="C26" s="17"/>
      <c r="D26" s="0"/>
      <c r="E26" s="17"/>
      <c r="F26" s="17"/>
      <c r="G26" s="17"/>
      <c r="H26" s="17"/>
      <c r="I26" s="17"/>
      <c r="J26" s="4"/>
    </row>
    <row r="27" customFormat="false" ht="15" hidden="false" customHeight="false" outlineLevel="0" collapsed="false">
      <c r="A27" s="17"/>
      <c r="B27" s="17"/>
      <c r="C27" s="17"/>
      <c r="D27" s="0"/>
      <c r="E27" s="17"/>
      <c r="F27" s="17"/>
      <c r="G27" s="17"/>
      <c r="H27" s="17"/>
      <c r="I27" s="17"/>
      <c r="J27" s="4"/>
    </row>
    <row r="28" customFormat="false" ht="15" hidden="false" customHeight="false" outlineLevel="0" collapsed="false">
      <c r="A28" s="17"/>
      <c r="B28" s="17"/>
      <c r="C28" s="17"/>
      <c r="D28" s="0"/>
      <c r="E28" s="17"/>
      <c r="F28" s="17"/>
      <c r="G28" s="17"/>
      <c r="H28" s="17"/>
      <c r="I28" s="17"/>
      <c r="J28" s="4"/>
    </row>
    <row r="29" customFormat="false" ht="15" hidden="false" customHeight="false" outlineLevel="0" collapsed="false">
      <c r="A29" s="21"/>
      <c r="B29" s="0"/>
      <c r="C29" s="21"/>
      <c r="D29" s="0"/>
      <c r="E29" s="21"/>
      <c r="F29" s="21"/>
      <c r="G29" s="21"/>
      <c r="H29" s="21"/>
      <c r="I29" s="21"/>
    </row>
    <row r="30" customFormat="false" ht="15" hidden="false" customHeight="false" outlineLevel="0" collapsed="false">
      <c r="A30" s="21"/>
      <c r="B30" s="21"/>
      <c r="C30" s="21"/>
      <c r="D30" s="0"/>
      <c r="E30" s="21"/>
      <c r="F30" s="21"/>
      <c r="G30" s="21"/>
      <c r="H30" s="21"/>
      <c r="I30" s="21"/>
    </row>
    <row r="31" customFormat="false" ht="15" hidden="false" customHeight="false" outlineLevel="0" collapsed="false">
      <c r="D31" s="0"/>
    </row>
    <row r="32" customFormat="false" ht="15" hidden="false" customHeight="false" outlineLevel="0" collapsed="false">
      <c r="D32" s="0"/>
    </row>
    <row r="33" customFormat="false" ht="15" hidden="false" customHeight="false" outlineLevel="0" collapsed="false">
      <c r="D33" s="0"/>
    </row>
    <row r="34" customFormat="false" ht="15" hidden="false" customHeight="false" outlineLevel="0" collapsed="false">
      <c r="D34" s="0"/>
    </row>
    <row r="35" customFormat="false" ht="15" hidden="false" customHeight="false" outlineLevel="0" collapsed="false">
      <c r="D35" s="0"/>
    </row>
    <row r="36" customFormat="false" ht="15" hidden="false" customHeight="false" outlineLevel="0" collapsed="false">
      <c r="D36" s="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4" activeCellId="0" sqref="B34"/>
    </sheetView>
  </sheetViews>
  <sheetFormatPr defaultColWidth="8.8671875" defaultRowHeight="14.25" zeroHeight="false" outlineLevelRow="0" outlineLevelCol="0"/>
  <cols>
    <col collapsed="false" customWidth="true" hidden="false" outlineLevel="0" max="7" min="2" style="0" width="10.26"/>
  </cols>
  <sheetData>
    <row r="1" customFormat="false" ht="21" hidden="false" customHeight="true" outlineLevel="0" collapsed="false">
      <c r="A1" s="22" t="s">
        <v>21</v>
      </c>
      <c r="B1" s="22"/>
      <c r="C1" s="22"/>
      <c r="D1" s="22"/>
      <c r="E1" s="22"/>
      <c r="F1" s="22"/>
      <c r="G1" s="22"/>
    </row>
    <row r="2" customFormat="false" ht="18" hidden="false" customHeight="false" outlineLevel="0" collapsed="false">
      <c r="A2" s="23" t="s">
        <v>22</v>
      </c>
      <c r="B2" s="24" t="s">
        <v>23</v>
      </c>
      <c r="C2" s="24"/>
      <c r="D2" s="24"/>
      <c r="E2" s="24"/>
      <c r="F2" s="24"/>
      <c r="G2" s="24"/>
    </row>
    <row r="3" customFormat="false" ht="15" hidden="false" customHeight="false" outlineLevel="0" collapsed="false">
      <c r="A3" s="23"/>
      <c r="B3" s="25" t="s">
        <v>24</v>
      </c>
      <c r="C3" s="25" t="s">
        <v>25</v>
      </c>
      <c r="D3" s="25" t="s">
        <v>26</v>
      </c>
      <c r="E3" s="25" t="s">
        <v>27</v>
      </c>
      <c r="F3" s="25" t="s">
        <v>28</v>
      </c>
      <c r="G3" s="25" t="s">
        <v>29</v>
      </c>
    </row>
    <row r="4" customFormat="false" ht="15" hidden="false" customHeight="false" outlineLevel="0" collapsed="false">
      <c r="A4" s="26" t="n">
        <v>1</v>
      </c>
      <c r="B4" s="27" t="n">
        <v>0.3333</v>
      </c>
      <c r="C4" s="27" t="n">
        <v>0.2</v>
      </c>
      <c r="D4" s="27" t="n">
        <v>0.1429</v>
      </c>
      <c r="E4" s="27" t="n">
        <v>0.1</v>
      </c>
      <c r="F4" s="27" t="n">
        <v>0.05</v>
      </c>
      <c r="G4" s="27" t="n">
        <v>0.0375</v>
      </c>
    </row>
    <row r="5" customFormat="false" ht="15" hidden="false" customHeight="false" outlineLevel="0" collapsed="false">
      <c r="A5" s="26" t="n">
        <v>2</v>
      </c>
      <c r="B5" s="27" t="n">
        <v>0.4445</v>
      </c>
      <c r="C5" s="27" t="n">
        <v>0.32</v>
      </c>
      <c r="D5" s="27" t="n">
        <v>0.2449</v>
      </c>
      <c r="E5" s="27" t="n">
        <v>0.18</v>
      </c>
      <c r="F5" s="27" t="n">
        <v>0.095</v>
      </c>
      <c r="G5" s="27" t="n">
        <v>0.0722</v>
      </c>
    </row>
    <row r="6" customFormat="false" ht="15" hidden="false" customHeight="false" outlineLevel="0" collapsed="false">
      <c r="A6" s="26" t="n">
        <v>3</v>
      </c>
      <c r="B6" s="27" t="n">
        <v>0.1481</v>
      </c>
      <c r="C6" s="27" t="n">
        <v>0.192</v>
      </c>
      <c r="D6" s="27" t="n">
        <v>0.1749</v>
      </c>
      <c r="E6" s="27" t="n">
        <v>0.144</v>
      </c>
      <c r="F6" s="27" t="n">
        <v>0.0855</v>
      </c>
      <c r="G6" s="27" t="n">
        <v>0.0668</v>
      </c>
    </row>
    <row r="7" customFormat="false" ht="15" hidden="false" customHeight="false" outlineLevel="0" collapsed="false">
      <c r="A7" s="26" t="n">
        <v>4</v>
      </c>
      <c r="B7" s="27" t="n">
        <v>0.0741</v>
      </c>
      <c r="C7" s="27" t="n">
        <v>0.1152</v>
      </c>
      <c r="D7" s="27" t="n">
        <v>0.1249</v>
      </c>
      <c r="E7" s="27" t="n">
        <v>0.1152</v>
      </c>
      <c r="F7" s="27" t="n">
        <v>0.077</v>
      </c>
      <c r="G7" s="27" t="n">
        <v>0.0618</v>
      </c>
    </row>
    <row r="8" customFormat="false" ht="15" hidden="false" customHeight="false" outlineLevel="0" collapsed="false">
      <c r="A8" s="28" t="n">
        <v>5</v>
      </c>
      <c r="B8" s="29"/>
      <c r="C8" s="29" t="n">
        <v>0.1152</v>
      </c>
      <c r="D8" s="29" t="n">
        <v>0.0893</v>
      </c>
      <c r="E8" s="29" t="n">
        <v>0.0922</v>
      </c>
      <c r="F8" s="29" t="n">
        <v>0.0693</v>
      </c>
      <c r="G8" s="29" t="n">
        <v>0.0571</v>
      </c>
    </row>
    <row r="9" customFormat="false" ht="15" hidden="false" customHeight="false" outlineLevel="0" collapsed="false">
      <c r="A9" s="26" t="n">
        <v>6</v>
      </c>
      <c r="B9" s="27"/>
      <c r="C9" s="27" t="n">
        <v>0.0576</v>
      </c>
      <c r="D9" s="27" t="n">
        <v>0.0892</v>
      </c>
      <c r="E9" s="27" t="n">
        <v>0.0737</v>
      </c>
      <c r="F9" s="27" t="n">
        <v>0.0623</v>
      </c>
      <c r="G9" s="27" t="n">
        <v>0.0528</v>
      </c>
    </row>
    <row r="10" customFormat="false" ht="15" hidden="false" customHeight="false" outlineLevel="0" collapsed="false">
      <c r="A10" s="26" t="n">
        <v>7</v>
      </c>
      <c r="B10" s="27"/>
      <c r="C10" s="27"/>
      <c r="D10" s="27" t="n">
        <v>0.0893</v>
      </c>
      <c r="E10" s="27" t="n">
        <v>0.0655</v>
      </c>
      <c r="F10" s="27" t="n">
        <v>0.059</v>
      </c>
      <c r="G10" s="27" t="n">
        <v>0.0489</v>
      </c>
    </row>
    <row r="11" customFormat="false" ht="15" hidden="false" customHeight="false" outlineLevel="0" collapsed="false">
      <c r="A11" s="26" t="n">
        <v>8</v>
      </c>
      <c r="B11" s="27"/>
      <c r="C11" s="27"/>
      <c r="D11" s="27" t="n">
        <v>0.0446</v>
      </c>
      <c r="E11" s="27" t="n">
        <v>0.0655</v>
      </c>
      <c r="F11" s="27" t="n">
        <v>0.059</v>
      </c>
      <c r="G11" s="27" t="n">
        <v>0.0452</v>
      </c>
    </row>
    <row r="12" customFormat="false" ht="15" hidden="false" customHeight="false" outlineLevel="0" collapsed="false">
      <c r="A12" s="26" t="n">
        <v>9</v>
      </c>
      <c r="B12" s="27"/>
      <c r="C12" s="27"/>
      <c r="D12" s="27"/>
      <c r="E12" s="27" t="n">
        <v>0.0656</v>
      </c>
      <c r="F12" s="27" t="n">
        <v>0.0591</v>
      </c>
      <c r="G12" s="27" t="n">
        <v>0.0447</v>
      </c>
    </row>
    <row r="13" customFormat="false" ht="15" hidden="false" customHeight="false" outlineLevel="0" collapsed="false">
      <c r="A13" s="28" t="n">
        <v>10</v>
      </c>
      <c r="B13" s="29"/>
      <c r="C13" s="29"/>
      <c r="D13" s="29"/>
      <c r="E13" s="29" t="n">
        <v>0.0655</v>
      </c>
      <c r="F13" s="29" t="n">
        <v>0.059</v>
      </c>
      <c r="G13" s="29" t="n">
        <v>0.0447</v>
      </c>
    </row>
    <row r="14" customFormat="false" ht="15" hidden="false" customHeight="false" outlineLevel="0" collapsed="false">
      <c r="A14" s="26" t="n">
        <v>11</v>
      </c>
      <c r="B14" s="27"/>
      <c r="C14" s="27"/>
      <c r="D14" s="27"/>
      <c r="E14" s="27" t="n">
        <v>0.0328</v>
      </c>
      <c r="F14" s="27" t="n">
        <v>0.0591</v>
      </c>
      <c r="G14" s="27" t="n">
        <v>0.0446</v>
      </c>
    </row>
    <row r="15" customFormat="false" ht="15" hidden="false" customHeight="false" outlineLevel="0" collapsed="false">
      <c r="A15" s="26" t="n">
        <v>12</v>
      </c>
      <c r="B15" s="27"/>
      <c r="C15" s="27"/>
      <c r="D15" s="27"/>
      <c r="E15" s="27"/>
      <c r="F15" s="27" t="n">
        <v>0.059</v>
      </c>
      <c r="G15" s="27" t="n">
        <v>0.0446</v>
      </c>
    </row>
    <row r="16" customFormat="false" ht="15" hidden="false" customHeight="false" outlineLevel="0" collapsed="false">
      <c r="A16" s="26" t="n">
        <v>13</v>
      </c>
      <c r="B16" s="27"/>
      <c r="C16" s="27"/>
      <c r="D16" s="27"/>
      <c r="E16" s="27"/>
      <c r="F16" s="27" t="n">
        <v>0.0591</v>
      </c>
      <c r="G16" s="27" t="n">
        <v>0.0446</v>
      </c>
    </row>
    <row r="17" customFormat="false" ht="15" hidden="false" customHeight="false" outlineLevel="0" collapsed="false">
      <c r="A17" s="26" t="n">
        <v>14</v>
      </c>
      <c r="B17" s="27"/>
      <c r="C17" s="27"/>
      <c r="D17" s="27"/>
      <c r="E17" s="27"/>
      <c r="F17" s="27" t="n">
        <v>0.059</v>
      </c>
      <c r="G17" s="27" t="n">
        <v>0.0446</v>
      </c>
    </row>
    <row r="18" customFormat="false" ht="15" hidden="false" customHeight="false" outlineLevel="0" collapsed="false">
      <c r="A18" s="28" t="n">
        <v>15</v>
      </c>
      <c r="B18" s="29"/>
      <c r="C18" s="29"/>
      <c r="D18" s="29"/>
      <c r="E18" s="29"/>
      <c r="F18" s="29" t="n">
        <v>0.0591</v>
      </c>
      <c r="G18" s="29" t="n">
        <v>0.0446</v>
      </c>
    </row>
    <row r="19" customFormat="false" ht="15" hidden="false" customHeight="false" outlineLevel="0" collapsed="false">
      <c r="A19" s="26" t="n">
        <v>16</v>
      </c>
      <c r="B19" s="27"/>
      <c r="C19" s="27"/>
      <c r="D19" s="27"/>
      <c r="E19" s="27"/>
      <c r="F19" s="27" t="n">
        <v>0.0295</v>
      </c>
      <c r="G19" s="27" t="n">
        <v>0.0446</v>
      </c>
    </row>
    <row r="20" customFormat="false" ht="15" hidden="false" customHeight="false" outlineLevel="0" collapsed="false">
      <c r="A20" s="26" t="n">
        <v>17</v>
      </c>
      <c r="B20" s="27"/>
      <c r="C20" s="27"/>
      <c r="D20" s="27"/>
      <c r="E20" s="27"/>
      <c r="F20" s="27"/>
      <c r="G20" s="27" t="n">
        <v>0.0446</v>
      </c>
    </row>
    <row r="21" customFormat="false" ht="15" hidden="false" customHeight="false" outlineLevel="0" collapsed="false">
      <c r="A21" s="26" t="n">
        <v>18</v>
      </c>
      <c r="B21" s="27"/>
      <c r="C21" s="27"/>
      <c r="D21" s="27"/>
      <c r="E21" s="27"/>
      <c r="F21" s="27"/>
      <c r="G21" s="27" t="n">
        <v>0.0446</v>
      </c>
    </row>
    <row r="22" customFormat="false" ht="15" hidden="false" customHeight="false" outlineLevel="0" collapsed="false">
      <c r="A22" s="26" t="n">
        <v>19</v>
      </c>
      <c r="B22" s="27"/>
      <c r="C22" s="27"/>
      <c r="D22" s="27"/>
      <c r="E22" s="27"/>
      <c r="F22" s="27"/>
      <c r="G22" s="27" t="n">
        <v>0.0446</v>
      </c>
    </row>
    <row r="23" customFormat="false" ht="15" hidden="false" customHeight="false" outlineLevel="0" collapsed="false">
      <c r="A23" s="26" t="n">
        <v>20</v>
      </c>
      <c r="B23" s="27"/>
      <c r="C23" s="27"/>
      <c r="D23" s="27"/>
      <c r="E23" s="27"/>
      <c r="F23" s="27"/>
      <c r="G23" s="27" t="n">
        <v>0.0446</v>
      </c>
    </row>
    <row r="24" customFormat="false" ht="15" hidden="false" customHeight="false" outlineLevel="0" collapsed="false">
      <c r="A24" s="28" t="n">
        <v>21</v>
      </c>
      <c r="B24" s="29"/>
      <c r="C24" s="29"/>
      <c r="D24" s="29"/>
      <c r="E24" s="29"/>
      <c r="F24" s="29"/>
      <c r="G24" s="29" t="n">
        <v>0.0223</v>
      </c>
    </row>
  </sheetData>
  <mergeCells count="3">
    <mergeCell ref="A1:G1"/>
    <mergeCell ref="A2:A3"/>
    <mergeCell ref="B2:G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LibreOffice/7.4.6.2$Linux_X86_64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2016-06-23T09:36:11Z</dcterms:created>
  <dc:creator>Mohammed Shafae</dc:creator>
  <dc:description/>
  <dc:language>en-US</dc:language>
  <cp:lastModifiedBy/>
  <cp:lastPrinted>2021-03-09T19:02:51Z</cp:lastPrinted>
  <dcterms:modified xsi:type="dcterms:W3CDTF">2023-03-17T18:25:37Z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