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roko\Desktop\UJEP\RerYield\Clanek\used_excel\"/>
    </mc:Choice>
  </mc:AlternateContent>
  <xr:revisionPtr revIDLastSave="0" documentId="13_ncr:1_{B36A98C2-58DA-4F8B-A246-AC555856F398}" xr6:coauthVersionLast="47" xr6:coauthVersionMax="47" xr10:uidLastSave="{00000000-0000-0000-0000-000000000000}"/>
  <bookViews>
    <workbookView xWindow="11250" yWindow="195" windowWidth="17415" windowHeight="15180" xr2:uid="{00000000-000D-0000-FFFF-FFFF00000000}"/>
  </bookViews>
  <sheets>
    <sheet name="Sheet1" sheetId="1" r:id="rId1"/>
    <sheet name="LCO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C61" i="1"/>
  <c r="C62" i="1"/>
  <c r="C63" i="1"/>
  <c r="C64" i="1"/>
  <c r="C60" i="1"/>
  <c r="K23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K25" i="2"/>
  <c r="K26" i="2"/>
  <c r="K6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<sst xmlns="http://schemas.openxmlformats.org/spreadsheetml/2006/main" count="37" uniqueCount="15">
  <si>
    <t>Lots of bad projects</t>
  </si>
  <si>
    <t>Lots of good projects</t>
  </si>
  <si>
    <t>Lots of medium projects</t>
  </si>
  <si>
    <t>Uniform</t>
  </si>
  <si>
    <t>ws100</t>
  </si>
  <si>
    <t>LCOE (min_bid (RYM 0))</t>
  </si>
  <si>
    <t>Min_bid (RYM 1)</t>
  </si>
  <si>
    <t>lcoe</t>
  </si>
  <si>
    <t>min_bid</t>
  </si>
  <si>
    <t>correction_factor</t>
  </si>
  <si>
    <t>Low medium projects</t>
  </si>
  <si>
    <t>l</t>
  </si>
  <si>
    <t>LCOE</t>
  </si>
  <si>
    <t>WS</t>
  </si>
  <si>
    <t>Lots of good and bad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</si>
</sst>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4BACC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FEB84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Sheet1!$C$7:$M$7</c:f>
              <c:numCache>
                <c:formatCode>General</c:formatCode>
                <c:ptCount val="11"/>
                <c:pt idx="0">
                  <c:v>5</c:v>
                </c:pt>
                <c:pt idx="1">
                  <c:v>5.4</c:v>
                </c:pt>
                <c:pt idx="2">
                  <c:v>5.8</c:v>
                </c:pt>
                <c:pt idx="3">
                  <c:v>6.2</c:v>
                </c:pt>
                <c:pt idx="4">
                  <c:v>6.6</c:v>
                </c:pt>
                <c:pt idx="5">
                  <c:v>7</c:v>
                </c:pt>
                <c:pt idx="6">
                  <c:v>7.4</c:v>
                </c:pt>
                <c:pt idx="7">
                  <c:v>7.8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D9F-8626-6DA1A014BA7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Lots of bad projects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Sheet1!$C$8:$M$8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D9F-8626-6DA1A014BA7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Lots of good 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8.6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D9F-8626-6DA1A014BA7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Lots of medium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Sheet1!$C$10:$M$10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8.5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D9F-8626-6DA1A014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Low medium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Sheet1!$C$11:$M$11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1ED-BEC4-36A0BCFA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Lots of medium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Sheet1!$C$10:$M$10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8.5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82A-BA1B-0AC0B318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Low medium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Sheet1!$C$64:$M$64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45.977649999999997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9-4768-B085-DB5DE575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Uniform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Sheet1!$S$60</c:f>
              <c:strCache>
                <c:ptCount val="1"/>
                <c:pt idx="0">
                  <c:v>LCOE</c:v>
                </c:pt>
              </c:strCache>
            </c:strRef>
          </c:tx>
          <c:spPr>
            <a:ln w="38100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Sheet1!$T$60:$AD$60</c:f>
              <c:numCache>
                <c:formatCode>#,##0.0</c:formatCode>
                <c:ptCount val="11"/>
                <c:pt idx="0">
                  <c:v>71.167741570129664</c:v>
                </c:pt>
                <c:pt idx="1">
                  <c:v>63.843890000000002</c:v>
                </c:pt>
                <c:pt idx="2">
                  <c:v>56.98057</c:v>
                </c:pt>
                <c:pt idx="3">
                  <c:v>52.346960000000003</c:v>
                </c:pt>
                <c:pt idx="4">
                  <c:v>48.818420000000003</c:v>
                </c:pt>
                <c:pt idx="5">
                  <c:v>45.977649999999997</c:v>
                </c:pt>
                <c:pt idx="6">
                  <c:v>43.764899999999997</c:v>
                </c:pt>
                <c:pt idx="7">
                  <c:v>41.969619999999999</c:v>
                </c:pt>
                <c:pt idx="8">
                  <c:v>40.400959999999998</c:v>
                </c:pt>
                <c:pt idx="9">
                  <c:v>39.632689999999997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9-4C26-9191-AD6E8C26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2655"/>
        <c:axId val="1821961407"/>
      </c:lineChart>
      <c:lineChart>
        <c:grouping val="standard"/>
        <c:varyColors val="0"/>
        <c:ser>
          <c:idx val="1"/>
          <c:order val="1"/>
          <c:tx>
            <c:strRef>
              <c:f>Sheet1!$S$61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Sheet1!$T$61:$AD$61</c:f>
              <c:numCache>
                <c:formatCode>General</c:formatCode>
                <c:ptCount val="11"/>
                <c:pt idx="0">
                  <c:v>5</c:v>
                </c:pt>
                <c:pt idx="1">
                  <c:v>5.4</c:v>
                </c:pt>
                <c:pt idx="2">
                  <c:v>5.8</c:v>
                </c:pt>
                <c:pt idx="3">
                  <c:v>6.2</c:v>
                </c:pt>
                <c:pt idx="4">
                  <c:v>6.6</c:v>
                </c:pt>
                <c:pt idx="5">
                  <c:v>7</c:v>
                </c:pt>
                <c:pt idx="6">
                  <c:v>7.4</c:v>
                </c:pt>
                <c:pt idx="7">
                  <c:v>7.8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9-4C26-9191-AD6E8C26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4607"/>
        <c:axId val="1811824191"/>
      </c:lineChart>
      <c:catAx>
        <c:axId val="182196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Cummulative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1407"/>
        <c:crosses val="autoZero"/>
        <c:auto val="1"/>
        <c:lblAlgn val="ctr"/>
        <c:lblOffset val="100"/>
        <c:noMultiLvlLbl val="0"/>
      </c:catAx>
      <c:valAx>
        <c:axId val="182196140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LCOE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2655"/>
        <c:crosses val="autoZero"/>
        <c:crossBetween val="between"/>
      </c:valAx>
      <c:valAx>
        <c:axId val="181182419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24607"/>
        <c:crosses val="max"/>
        <c:crossBetween val="between"/>
      </c:valAx>
      <c:catAx>
        <c:axId val="181182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82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Lots of bad projects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Sheet1!$S$64</c:f>
              <c:strCache>
                <c:ptCount val="1"/>
                <c:pt idx="0">
                  <c:v>LCOE</c:v>
                </c:pt>
              </c:strCache>
            </c:strRef>
          </c:tx>
          <c:spPr>
            <a:ln w="38100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Sheet1!$T$64:$AD$64</c:f>
              <c:numCache>
                <c:formatCode>#,##0.0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54.481270000000002</c:v>
                </c:pt>
                <c:pt idx="7">
                  <c:v>49.603909999999999</c:v>
                </c:pt>
                <c:pt idx="8">
                  <c:v>45.977649999999997</c:v>
                </c:pt>
                <c:pt idx="9">
                  <c:v>41.11956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3-4188-B2CF-18A1A4CA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2655"/>
        <c:axId val="1821961407"/>
      </c:lineChart>
      <c:lineChart>
        <c:grouping val="standard"/>
        <c:varyColors val="0"/>
        <c:ser>
          <c:idx val="1"/>
          <c:order val="1"/>
          <c:tx>
            <c:strRef>
              <c:f>Sheet1!$S$65</c:f>
              <c:strCache>
                <c:ptCount val="1"/>
                <c:pt idx="0">
                  <c:v>WS</c:v>
                </c:pt>
              </c:strCache>
            </c:strRef>
          </c:tx>
          <c:spPr>
            <a:ln w="38100" cap="rnd">
              <a:solidFill>
                <a:srgbClr val="63BE7B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Sheet1!$T$65:$AD$65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188-B2CF-18A1A4CA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4607"/>
        <c:axId val="1811824191"/>
      </c:lineChart>
      <c:catAx>
        <c:axId val="182196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Cummulative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1407"/>
        <c:crosses val="autoZero"/>
        <c:auto val="1"/>
        <c:lblAlgn val="ctr"/>
        <c:lblOffset val="100"/>
        <c:noMultiLvlLbl val="0"/>
      </c:catAx>
      <c:valAx>
        <c:axId val="182196140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LCOE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2655"/>
        <c:crosses val="autoZero"/>
        <c:crossBetween val="between"/>
      </c:valAx>
      <c:valAx>
        <c:axId val="181182419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24607"/>
        <c:crosses val="max"/>
        <c:crossBetween val="between"/>
      </c:valAx>
      <c:catAx>
        <c:axId val="18118246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1182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Lots of good projects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Sheet1!$S$67</c:f>
              <c:strCache>
                <c:ptCount val="1"/>
                <c:pt idx="0">
                  <c:v>LCOE</c:v>
                </c:pt>
              </c:strCache>
            </c:strRef>
          </c:tx>
          <c:spPr>
            <a:ln w="38100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Sheet1!$T$67:$AD$67</c:f>
              <c:numCache>
                <c:formatCode>#,##0.0</c:formatCode>
                <c:ptCount val="11"/>
                <c:pt idx="0">
                  <c:v>71.167741570129664</c:v>
                </c:pt>
                <c:pt idx="1">
                  <c:v>54.481270000000002</c:v>
                </c:pt>
                <c:pt idx="2">
                  <c:v>45.977649999999997</c:v>
                </c:pt>
                <c:pt idx="3">
                  <c:v>43.304379999999988</c:v>
                </c:pt>
                <c:pt idx="4">
                  <c:v>41.11956</c:v>
                </c:pt>
                <c:pt idx="5">
                  <c:v>39.818530000000003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5-4D85-90C5-F5020EED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2655"/>
        <c:axId val="1821961407"/>
      </c:lineChart>
      <c:lineChart>
        <c:grouping val="standard"/>
        <c:varyColors val="0"/>
        <c:ser>
          <c:idx val="1"/>
          <c:order val="1"/>
          <c:tx>
            <c:strRef>
              <c:f>Sheet1!$S$68</c:f>
              <c:strCache>
                <c:ptCount val="1"/>
                <c:pt idx="0">
                  <c:v>WS</c:v>
                </c:pt>
              </c:strCache>
            </c:strRef>
          </c:tx>
          <c:spPr>
            <a:ln w="38100" cap="rnd">
              <a:solidFill>
                <a:srgbClr val="63BE7B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Sheet1!$T$68:$AD$68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8.6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D85-90C5-F5020EED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4607"/>
        <c:axId val="1811824191"/>
      </c:lineChart>
      <c:catAx>
        <c:axId val="182196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Cummulative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1407"/>
        <c:crosses val="autoZero"/>
        <c:auto val="1"/>
        <c:lblAlgn val="ctr"/>
        <c:lblOffset val="100"/>
        <c:noMultiLvlLbl val="0"/>
      </c:catAx>
      <c:valAx>
        <c:axId val="182196140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LCOE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2655"/>
        <c:crosses val="autoZero"/>
        <c:crossBetween val="between"/>
      </c:valAx>
      <c:valAx>
        <c:axId val="181182419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24607"/>
        <c:crosses val="max"/>
        <c:crossBetween val="between"/>
      </c:valAx>
      <c:catAx>
        <c:axId val="18118246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1182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Lots of medium projects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Sheet1!$S$70</c:f>
              <c:strCache>
                <c:ptCount val="1"/>
                <c:pt idx="0">
                  <c:v>LCOE</c:v>
                </c:pt>
              </c:strCache>
            </c:strRef>
          </c:tx>
          <c:spPr>
            <a:ln w="38100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Sheet1!$T$70:$AD$70</c:f>
              <c:numCache>
                <c:formatCode>#,##0.0</c:formatCode>
                <c:ptCount val="11"/>
                <c:pt idx="0">
                  <c:v>71.167741570129664</c:v>
                </c:pt>
                <c:pt idx="1">
                  <c:v>62.007964999999999</c:v>
                </c:pt>
                <c:pt idx="2">
                  <c:v>48.042230000000004</c:v>
                </c:pt>
                <c:pt idx="3">
                  <c:v>47.275730000000003</c:v>
                </c:pt>
                <c:pt idx="4">
                  <c:v>46.599400000000003</c:v>
                </c:pt>
                <c:pt idx="5">
                  <c:v>45.977649999999997</c:v>
                </c:pt>
                <c:pt idx="6">
                  <c:v>45.364750000000001</c:v>
                </c:pt>
                <c:pt idx="7">
                  <c:v>44.760925</c:v>
                </c:pt>
                <c:pt idx="8">
                  <c:v>44.233060000000002</c:v>
                </c:pt>
                <c:pt idx="9">
                  <c:v>39.818530000000003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7-4CCB-9FBE-0524580C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2655"/>
        <c:axId val="1821961407"/>
      </c:lineChart>
      <c:lineChart>
        <c:grouping val="standard"/>
        <c:varyColors val="0"/>
        <c:ser>
          <c:idx val="1"/>
          <c:order val="1"/>
          <c:tx>
            <c:strRef>
              <c:f>Sheet1!$S$71</c:f>
              <c:strCache>
                <c:ptCount val="1"/>
                <c:pt idx="0">
                  <c:v>WS</c:v>
                </c:pt>
              </c:strCache>
            </c:strRef>
          </c:tx>
          <c:spPr>
            <a:ln w="38100" cap="rnd">
              <a:solidFill>
                <a:srgbClr val="63BE7B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Sheet1!$T$71:$AD$71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8.5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7-4CCB-9FBE-0524580C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4607"/>
        <c:axId val="1811824191"/>
      </c:lineChart>
      <c:catAx>
        <c:axId val="182196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Cummulative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1407"/>
        <c:crosses val="autoZero"/>
        <c:auto val="1"/>
        <c:lblAlgn val="ctr"/>
        <c:lblOffset val="100"/>
        <c:noMultiLvlLbl val="0"/>
      </c:catAx>
      <c:valAx>
        <c:axId val="182196140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LCOE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2655"/>
        <c:crosses val="autoZero"/>
        <c:crossBetween val="between"/>
      </c:valAx>
      <c:valAx>
        <c:axId val="181182419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24607"/>
        <c:crosses val="max"/>
        <c:crossBetween val="between"/>
      </c:valAx>
      <c:catAx>
        <c:axId val="18118246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1182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Lots of good and bad projects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Sheet1!$S$73</c:f>
              <c:strCache>
                <c:ptCount val="1"/>
                <c:pt idx="0">
                  <c:v>LCOE</c:v>
                </c:pt>
              </c:strCache>
            </c:strRef>
          </c:tx>
          <c:spPr>
            <a:ln w="38100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Sheet1!$T$73:$AD$73</c:f>
              <c:numCache>
                <c:formatCode>#,##0.0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45.977649999999997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7-4D61-808F-096ECBF1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2655"/>
        <c:axId val="1821961407"/>
      </c:lineChart>
      <c:lineChart>
        <c:grouping val="standard"/>
        <c:varyColors val="0"/>
        <c:ser>
          <c:idx val="1"/>
          <c:order val="1"/>
          <c:tx>
            <c:strRef>
              <c:f>Sheet1!$S$74</c:f>
              <c:strCache>
                <c:ptCount val="1"/>
                <c:pt idx="0">
                  <c:v>WS</c:v>
                </c:pt>
              </c:strCache>
            </c:strRef>
          </c:tx>
          <c:spPr>
            <a:ln w="38100" cap="rnd">
              <a:solidFill>
                <a:srgbClr val="63BE7B"/>
              </a:solidFill>
              <a:round/>
            </a:ln>
            <a:effectLst/>
          </c:spPr>
          <c:marker>
            <c:symbol val="none"/>
          </c:marker>
          <c:cat>
            <c:numRef>
              <c:f>Sheet1!$T$59:$AD$59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Sheet1!$T$74:$AD$74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7-4D61-808F-096ECBF1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4607"/>
        <c:axId val="1811824191"/>
      </c:lineChart>
      <c:catAx>
        <c:axId val="182196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Cummulative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1407"/>
        <c:crosses val="autoZero"/>
        <c:auto val="1"/>
        <c:lblAlgn val="ctr"/>
        <c:lblOffset val="100"/>
        <c:noMultiLvlLbl val="0"/>
      </c:catAx>
      <c:valAx>
        <c:axId val="182196140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LCOE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2655"/>
        <c:crosses val="autoZero"/>
        <c:crossBetween val="between"/>
      </c:valAx>
      <c:valAx>
        <c:axId val="181182419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24607"/>
        <c:crosses val="max"/>
        <c:crossBetween val="between"/>
      </c:valAx>
      <c:catAx>
        <c:axId val="18118246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1182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Sheet1!$C$7:$M$7</c:f>
              <c:numCache>
                <c:formatCode>General</c:formatCode>
                <c:ptCount val="11"/>
                <c:pt idx="0">
                  <c:v>5</c:v>
                </c:pt>
                <c:pt idx="1">
                  <c:v>5.4</c:v>
                </c:pt>
                <c:pt idx="2">
                  <c:v>5.8</c:v>
                </c:pt>
                <c:pt idx="3">
                  <c:v>6.2</c:v>
                </c:pt>
                <c:pt idx="4">
                  <c:v>6.6</c:v>
                </c:pt>
                <c:pt idx="5">
                  <c:v>7</c:v>
                </c:pt>
                <c:pt idx="6">
                  <c:v>7.4</c:v>
                </c:pt>
                <c:pt idx="7">
                  <c:v>7.8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DC9-808C-6B4C2B4F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Lots of bad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Sheet1!$C$8:$M$8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7-47BD-9591-40AE7118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Lots of good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8.6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449-A525-85EC566F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39168"/>
        <c:axId val="795334176"/>
      </c:lineChart>
      <c:catAx>
        <c:axId val="7953391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4176"/>
        <c:crosses val="autoZero"/>
        <c:auto val="1"/>
        <c:lblAlgn val="ctr"/>
        <c:lblOffset val="100"/>
        <c:noMultiLvlLbl val="0"/>
      </c:catAx>
      <c:valAx>
        <c:axId val="795334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Sheet1!$C$60:$M$60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63.843890000000002</c:v>
                </c:pt>
                <c:pt idx="2">
                  <c:v>56.98057</c:v>
                </c:pt>
                <c:pt idx="3">
                  <c:v>52.346960000000003</c:v>
                </c:pt>
                <c:pt idx="4">
                  <c:v>48.818420000000003</c:v>
                </c:pt>
                <c:pt idx="5">
                  <c:v>45.977649999999997</c:v>
                </c:pt>
                <c:pt idx="6">
                  <c:v>43.764899999999997</c:v>
                </c:pt>
                <c:pt idx="7">
                  <c:v>41.969619999999999</c:v>
                </c:pt>
                <c:pt idx="8">
                  <c:v>40.400959999999998</c:v>
                </c:pt>
                <c:pt idx="9">
                  <c:v>39.632689999999997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0-490C-851C-C4A2D5BC2FE4}"/>
            </c:ext>
          </c:extLst>
        </c:ser>
        <c:ser>
          <c:idx val="1"/>
          <c:order val="1"/>
          <c:tx>
            <c:strRef>
              <c:f>Sheet1!$B$61</c:f>
              <c:strCache>
                <c:ptCount val="1"/>
                <c:pt idx="0">
                  <c:v>Lots of bad projects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Sheet1!$C$61:$M$61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54.481270000000002</c:v>
                </c:pt>
                <c:pt idx="7">
                  <c:v>49.603909999999999</c:v>
                </c:pt>
                <c:pt idx="8">
                  <c:v>45.977649999999997</c:v>
                </c:pt>
                <c:pt idx="9">
                  <c:v>41.11956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0-490C-851C-C4A2D5BC2FE4}"/>
            </c:ext>
          </c:extLst>
        </c:ser>
        <c:ser>
          <c:idx val="2"/>
          <c:order val="2"/>
          <c:tx>
            <c:strRef>
              <c:f>Sheet1!$B$62</c:f>
              <c:strCache>
                <c:ptCount val="1"/>
                <c:pt idx="0">
                  <c:v>Lots of good 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Sheet1!$C$62:$M$62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54.481270000000002</c:v>
                </c:pt>
                <c:pt idx="2">
                  <c:v>45.977649999999997</c:v>
                </c:pt>
                <c:pt idx="3">
                  <c:v>43.304379999999988</c:v>
                </c:pt>
                <c:pt idx="4">
                  <c:v>41.11956</c:v>
                </c:pt>
                <c:pt idx="5">
                  <c:v>39.818530000000003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0-490C-851C-C4A2D5BC2FE4}"/>
            </c:ext>
          </c:extLst>
        </c:ser>
        <c:ser>
          <c:idx val="3"/>
          <c:order val="3"/>
          <c:tx>
            <c:strRef>
              <c:f>Sheet1!$B$63</c:f>
              <c:strCache>
                <c:ptCount val="1"/>
                <c:pt idx="0">
                  <c:v>Lots of medium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Sheet1!$C$63:$M$63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62.007964999999999</c:v>
                </c:pt>
                <c:pt idx="2">
                  <c:v>48.042230000000004</c:v>
                </c:pt>
                <c:pt idx="3">
                  <c:v>47.275730000000003</c:v>
                </c:pt>
                <c:pt idx="4">
                  <c:v>46.599400000000003</c:v>
                </c:pt>
                <c:pt idx="5">
                  <c:v>45.977649999999997</c:v>
                </c:pt>
                <c:pt idx="6">
                  <c:v>45.364750000000001</c:v>
                </c:pt>
                <c:pt idx="7">
                  <c:v>44.760925</c:v>
                </c:pt>
                <c:pt idx="8">
                  <c:v>44.233060000000002</c:v>
                </c:pt>
                <c:pt idx="9">
                  <c:v>39.818530000000003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0-490C-851C-C4A2D5BC2FE4}"/>
            </c:ext>
          </c:extLst>
        </c:ser>
        <c:ser>
          <c:idx val="4"/>
          <c:order val="4"/>
          <c:tx>
            <c:strRef>
              <c:f>Sheet1!$B$64</c:f>
              <c:strCache>
                <c:ptCount val="1"/>
                <c:pt idx="0">
                  <c:v>Low medium projects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Sheet1!$C$64:$M$64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45.977649999999997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4ED-8B5B-66C03FFF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Sheet1!$C$60:$M$60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63.843890000000002</c:v>
                </c:pt>
                <c:pt idx="2">
                  <c:v>56.98057</c:v>
                </c:pt>
                <c:pt idx="3">
                  <c:v>52.346960000000003</c:v>
                </c:pt>
                <c:pt idx="4">
                  <c:v>48.818420000000003</c:v>
                </c:pt>
                <c:pt idx="5">
                  <c:v>45.977649999999997</c:v>
                </c:pt>
                <c:pt idx="6">
                  <c:v>43.764899999999997</c:v>
                </c:pt>
                <c:pt idx="7">
                  <c:v>41.969619999999999</c:v>
                </c:pt>
                <c:pt idx="8">
                  <c:v>40.400959999999998</c:v>
                </c:pt>
                <c:pt idx="9">
                  <c:v>39.632689999999997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A-46C8-8E62-AEF2539A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Lots of bad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Sheet1!$C$61:$M$61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54.481270000000002</c:v>
                </c:pt>
                <c:pt idx="7">
                  <c:v>49.603909999999999</c:v>
                </c:pt>
                <c:pt idx="8">
                  <c:v>45.977649999999997</c:v>
                </c:pt>
                <c:pt idx="9">
                  <c:v>41.11956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E-4C7D-8FA2-1D9985BE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Lots of good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Sheet1!$C$62:$M$62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54.481270000000002</c:v>
                </c:pt>
                <c:pt idx="2">
                  <c:v>45.977649999999997</c:v>
                </c:pt>
                <c:pt idx="3">
                  <c:v>43.304379999999988</c:v>
                </c:pt>
                <c:pt idx="4">
                  <c:v>41.11956</c:v>
                </c:pt>
                <c:pt idx="5">
                  <c:v>39.818530000000003</c:v>
                </c:pt>
                <c:pt idx="6">
                  <c:v>39.632689999999997</c:v>
                </c:pt>
                <c:pt idx="7">
                  <c:v>39.451007614919938</c:v>
                </c:pt>
                <c:pt idx="8">
                  <c:v>39.2735133895224</c:v>
                </c:pt>
                <c:pt idx="9">
                  <c:v>39.10021325274613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2-494C-B240-C48A621A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Lots of medium projects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Sheet1!$C$59:$M$59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Sheet1!$C$63:$M$63</c:f>
              <c:numCache>
                <c:formatCode>General</c:formatCode>
                <c:ptCount val="11"/>
                <c:pt idx="0">
                  <c:v>71.167741570129664</c:v>
                </c:pt>
                <c:pt idx="1">
                  <c:v>62.007964999999999</c:v>
                </c:pt>
                <c:pt idx="2">
                  <c:v>48.042230000000004</c:v>
                </c:pt>
                <c:pt idx="3">
                  <c:v>47.275730000000003</c:v>
                </c:pt>
                <c:pt idx="4">
                  <c:v>46.599400000000003</c:v>
                </c:pt>
                <c:pt idx="5">
                  <c:v>45.977649999999997</c:v>
                </c:pt>
                <c:pt idx="6">
                  <c:v>45.364750000000001</c:v>
                </c:pt>
                <c:pt idx="7">
                  <c:v>44.760925</c:v>
                </c:pt>
                <c:pt idx="8">
                  <c:v>44.233060000000002</c:v>
                </c:pt>
                <c:pt idx="9">
                  <c:v>39.818530000000003</c:v>
                </c:pt>
                <c:pt idx="1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A-49C2-BB33-10FE4C36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4784"/>
        <c:axId val="1248699376"/>
      </c:lineChart>
      <c:catAx>
        <c:axId val="124870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9376"/>
        <c:crosses val="autoZero"/>
        <c:auto val="1"/>
        <c:lblAlgn val="ctr"/>
        <c:lblOffset val="100"/>
        <c:noMultiLvlLbl val="0"/>
      </c:catAx>
      <c:valAx>
        <c:axId val="124869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31</xdr:row>
      <xdr:rowOff>157161</xdr:rowOff>
    </xdr:from>
    <xdr:to>
      <xdr:col>30</xdr:col>
      <xdr:colOff>512989</xdr:colOff>
      <xdr:row>50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3C15C-98A9-47AB-94F6-923FD41B6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534761</xdr:colOff>
      <xdr:row>11</xdr:row>
      <xdr:rowOff>149678</xdr:rowOff>
    </xdr:from>
    <xdr:to>
      <xdr:col>7</xdr:col>
      <xdr:colOff>435429</xdr:colOff>
      <xdr:row>30</xdr:row>
      <xdr:rowOff>154441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0CD7B-73DB-456B-A871-A6CCFEDC0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108857</xdr:colOff>
      <xdr:row>12</xdr:row>
      <xdr:rowOff>0</xdr:rowOff>
    </xdr:from>
    <xdr:to>
      <xdr:col>16</xdr:col>
      <xdr:colOff>417739</xdr:colOff>
      <xdr:row>31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2FD69-148C-4FC3-97A2-62F6DF25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149679</xdr:colOff>
      <xdr:row>11</xdr:row>
      <xdr:rowOff>176893</xdr:rowOff>
    </xdr:from>
    <xdr:to>
      <xdr:col>25</xdr:col>
      <xdr:colOff>458562</xdr:colOff>
      <xdr:row>30</xdr:row>
      <xdr:rowOff>181656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FACB0-5CDF-4ECD-B948-5420B0D0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462642</xdr:colOff>
      <xdr:row>100</xdr:row>
      <xdr:rowOff>29935</xdr:rowOff>
    </xdr:from>
    <xdr:to>
      <xdr:col>6</xdr:col>
      <xdr:colOff>340178</xdr:colOff>
      <xdr:row>114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78C95F-B558-459E-83FF-BFF53342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299355</xdr:colOff>
      <xdr:row>71</xdr:row>
      <xdr:rowOff>190499</xdr:rowOff>
    </xdr:from>
    <xdr:to>
      <xdr:col>6</xdr:col>
      <xdr:colOff>176891</xdr:colOff>
      <xdr:row>83</xdr:row>
      <xdr:rowOff>68034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9F32B-6D35-452C-82A4-49B557BB0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40823</xdr:colOff>
      <xdr:row>85</xdr:row>
      <xdr:rowOff>108857</xdr:rowOff>
    </xdr:from>
    <xdr:to>
      <xdr:col>14</xdr:col>
      <xdr:colOff>326573</xdr:colOff>
      <xdr:row>96</xdr:row>
      <xdr:rowOff>176892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AADBA-E83C-4BE6-A0DB-3F8C7F61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40822</xdr:colOff>
      <xdr:row>72</xdr:row>
      <xdr:rowOff>136072</xdr:rowOff>
    </xdr:from>
    <xdr:to>
      <xdr:col>14</xdr:col>
      <xdr:colOff>326572</xdr:colOff>
      <xdr:row>84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2551AD-5979-4BCB-A4CD-F11867EE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408214</xdr:colOff>
      <xdr:row>85</xdr:row>
      <xdr:rowOff>27215</xdr:rowOff>
    </xdr:from>
    <xdr:to>
      <xdr:col>6</xdr:col>
      <xdr:colOff>285750</xdr:colOff>
      <xdr:row>96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333A61-B7C0-4806-83AC-FB308B16B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54430</xdr:colOff>
      <xdr:row>31</xdr:row>
      <xdr:rowOff>108857</xdr:rowOff>
    </xdr:from>
    <xdr:to>
      <xdr:col>7</xdr:col>
      <xdr:colOff>567419</xdr:colOff>
      <xdr:row>50</xdr:row>
      <xdr:rowOff>113620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A44FAE-AB13-4F96-8642-1F717026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163286</xdr:colOff>
      <xdr:row>31</xdr:row>
      <xdr:rowOff>108857</xdr:rowOff>
    </xdr:from>
    <xdr:to>
      <xdr:col>16</xdr:col>
      <xdr:colOff>472168</xdr:colOff>
      <xdr:row>50</xdr:row>
      <xdr:rowOff>113620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392225-BB9D-440C-A01B-E8A2EEAED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326572</xdr:colOff>
      <xdr:row>99</xdr:row>
      <xdr:rowOff>1</xdr:rowOff>
    </xdr:from>
    <xdr:to>
      <xdr:col>16</xdr:col>
      <xdr:colOff>0</xdr:colOff>
      <xdr:row>110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2E09BC-8277-4F3B-B280-ED76A1105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557892</xdr:colOff>
      <xdr:row>91</xdr:row>
      <xdr:rowOff>43543</xdr:rowOff>
    </xdr:from>
    <xdr:to>
      <xdr:col>41</xdr:col>
      <xdr:colOff>231321</xdr:colOff>
      <xdr:row>105</xdr:row>
      <xdr:rowOff>119743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FA1BA8-BE2A-4947-9D96-94F229618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176894</xdr:colOff>
      <xdr:row>75</xdr:row>
      <xdr:rowOff>163286</xdr:rowOff>
    </xdr:from>
    <xdr:to>
      <xdr:col>25</xdr:col>
      <xdr:colOff>462644</xdr:colOff>
      <xdr:row>90</xdr:row>
      <xdr:rowOff>48986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BA8479-2463-49A9-971D-E9000F7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435429</xdr:colOff>
      <xdr:row>75</xdr:row>
      <xdr:rowOff>190499</xdr:rowOff>
    </xdr:from>
    <xdr:to>
      <xdr:col>33</xdr:col>
      <xdr:colOff>108857</xdr:colOff>
      <xdr:row>90</xdr:row>
      <xdr:rowOff>76199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40EAB5-565E-4479-B01F-988B73E0E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163286</xdr:colOff>
      <xdr:row>90</xdr:row>
      <xdr:rowOff>81644</xdr:rowOff>
    </xdr:from>
    <xdr:to>
      <xdr:col>25</xdr:col>
      <xdr:colOff>449036</xdr:colOff>
      <xdr:row>104</xdr:row>
      <xdr:rowOff>157844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83AF879-8C7F-4518-A23E-F30EE6154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435429</xdr:colOff>
      <xdr:row>90</xdr:row>
      <xdr:rowOff>40821</xdr:rowOff>
    </xdr:from>
    <xdr:to>
      <xdr:col>33</xdr:col>
      <xdr:colOff>108857</xdr:colOff>
      <xdr:row>104</xdr:row>
      <xdr:rowOff>117021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A7F69D-AB7F-4C70-828E-456FE716E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K74"/>
  <sheetViews>
    <sheetView tabSelected="1" topLeftCell="L64" zoomScale="70" zoomScaleNormal="70" workbookViewId="0">
      <selection activeCell="Q72" sqref="Q72"/>
    </sheetView>
  </sheetViews>
  <sheetFormatPr defaultRowHeight="15" x14ac:dyDescent="0.25"/>
  <cols>
    <col min="2" max="2" width="24.5703125" customWidth="1"/>
  </cols>
  <sheetData>
    <row r="6" spans="2:13" x14ac:dyDescent="0.25">
      <c r="C6" s="1">
        <v>0</v>
      </c>
      <c r="D6" s="1">
        <v>0.1</v>
      </c>
      <c r="E6" s="1">
        <v>0.2</v>
      </c>
      <c r="F6" s="1">
        <v>0.3</v>
      </c>
      <c r="G6" s="1">
        <v>0.4</v>
      </c>
      <c r="H6" s="1">
        <v>0.5</v>
      </c>
      <c r="I6" s="1">
        <v>0.6</v>
      </c>
      <c r="J6" s="1">
        <v>0.7</v>
      </c>
      <c r="K6" s="1">
        <v>0.8</v>
      </c>
      <c r="L6" s="1">
        <v>0.9</v>
      </c>
      <c r="M6" s="1">
        <v>1</v>
      </c>
    </row>
    <row r="7" spans="2:13" x14ac:dyDescent="0.25">
      <c r="B7" t="s">
        <v>3</v>
      </c>
      <c r="C7">
        <v>5</v>
      </c>
      <c r="D7">
        <v>5.4</v>
      </c>
      <c r="E7">
        <v>5.8</v>
      </c>
      <c r="F7">
        <v>6.2</v>
      </c>
      <c r="G7">
        <v>6.6</v>
      </c>
      <c r="H7">
        <v>7</v>
      </c>
      <c r="I7">
        <v>7.4</v>
      </c>
      <c r="J7">
        <v>7.8</v>
      </c>
      <c r="K7">
        <v>8.1999999999999993</v>
      </c>
      <c r="L7">
        <v>8.6</v>
      </c>
      <c r="M7">
        <v>9</v>
      </c>
    </row>
    <row r="8" spans="2:13" x14ac:dyDescent="0.25">
      <c r="B8" t="s">
        <v>0</v>
      </c>
      <c r="C8">
        <v>5</v>
      </c>
      <c r="D8">
        <v>5.0999999999999996</v>
      </c>
      <c r="E8">
        <v>5.2</v>
      </c>
      <c r="F8">
        <v>5.3</v>
      </c>
      <c r="G8">
        <v>5.4</v>
      </c>
      <c r="H8">
        <v>5.5</v>
      </c>
      <c r="I8">
        <v>6</v>
      </c>
      <c r="J8">
        <v>6.5</v>
      </c>
      <c r="K8">
        <v>7</v>
      </c>
      <c r="L8">
        <v>8</v>
      </c>
      <c r="M8">
        <v>9</v>
      </c>
    </row>
    <row r="9" spans="2:13" x14ac:dyDescent="0.25">
      <c r="B9" t="s">
        <v>1</v>
      </c>
      <c r="C9">
        <v>5</v>
      </c>
      <c r="D9">
        <v>6</v>
      </c>
      <c r="E9">
        <v>7</v>
      </c>
      <c r="F9">
        <v>7.5</v>
      </c>
      <c r="G9">
        <v>8</v>
      </c>
      <c r="H9">
        <v>8.5</v>
      </c>
      <c r="I9">
        <v>8.6</v>
      </c>
      <c r="J9">
        <v>8.6999999999999993</v>
      </c>
      <c r="K9">
        <v>8.8000000000000007</v>
      </c>
      <c r="L9">
        <v>8.9</v>
      </c>
      <c r="M9">
        <v>9</v>
      </c>
    </row>
    <row r="10" spans="2:13" x14ac:dyDescent="0.25">
      <c r="B10" t="s">
        <v>2</v>
      </c>
      <c r="C10">
        <v>5</v>
      </c>
      <c r="D10">
        <v>5.5</v>
      </c>
      <c r="E10">
        <v>6.7</v>
      </c>
      <c r="F10">
        <v>6.8</v>
      </c>
      <c r="G10">
        <v>6.9</v>
      </c>
      <c r="H10">
        <v>7</v>
      </c>
      <c r="I10">
        <v>7.1</v>
      </c>
      <c r="J10">
        <v>7.2</v>
      </c>
      <c r="K10">
        <v>7.3</v>
      </c>
      <c r="L10">
        <v>8.5</v>
      </c>
      <c r="M10">
        <v>9</v>
      </c>
    </row>
    <row r="11" spans="2:13" x14ac:dyDescent="0.25">
      <c r="B11" t="s">
        <v>10</v>
      </c>
      <c r="C11">
        <v>5</v>
      </c>
      <c r="D11">
        <v>5.0999999999999996</v>
      </c>
      <c r="E11">
        <v>5.2</v>
      </c>
      <c r="F11">
        <v>5.3</v>
      </c>
      <c r="G11">
        <v>5.4</v>
      </c>
      <c r="H11">
        <v>7</v>
      </c>
      <c r="I11">
        <v>8.6</v>
      </c>
      <c r="J11">
        <v>8.6999999999999993</v>
      </c>
      <c r="K11">
        <v>8.8000000000000007</v>
      </c>
      <c r="L11">
        <v>8.9</v>
      </c>
      <c r="M11">
        <v>9</v>
      </c>
    </row>
    <row r="59" spans="2:30" x14ac:dyDescent="0.25">
      <c r="C59" s="1">
        <v>1</v>
      </c>
      <c r="D59" s="1">
        <v>0.9</v>
      </c>
      <c r="E59" s="1">
        <v>0.8</v>
      </c>
      <c r="F59" s="1">
        <v>0.7</v>
      </c>
      <c r="G59" s="1">
        <v>0.6</v>
      </c>
      <c r="H59" s="1">
        <v>0.5</v>
      </c>
      <c r="I59" s="1">
        <v>0.4</v>
      </c>
      <c r="J59" s="1">
        <v>0.3</v>
      </c>
      <c r="K59" s="1">
        <v>0.2</v>
      </c>
      <c r="L59" s="1">
        <v>0.1</v>
      </c>
      <c r="M59" s="1">
        <v>0</v>
      </c>
      <c r="T59" s="1">
        <v>0</v>
      </c>
      <c r="U59" s="1">
        <v>0.1</v>
      </c>
      <c r="V59" s="1">
        <v>0.2</v>
      </c>
      <c r="W59" s="1">
        <v>0.3</v>
      </c>
      <c r="X59" s="1">
        <v>0.4</v>
      </c>
      <c r="Y59" s="1">
        <v>0.5</v>
      </c>
      <c r="Z59" s="1">
        <v>0.6</v>
      </c>
      <c r="AA59" s="1">
        <v>0.7</v>
      </c>
      <c r="AB59" s="1">
        <v>0.8</v>
      </c>
      <c r="AC59" s="1">
        <v>0.9</v>
      </c>
      <c r="AD59" s="1">
        <v>1</v>
      </c>
    </row>
    <row r="60" spans="2:30" x14ac:dyDescent="0.25">
      <c r="B60" t="s">
        <v>3</v>
      </c>
      <c r="C60">
        <f>SUMIF(LCOEs!$A$2:$A$42,C7,LCOEs!$B$2:$B$42)</f>
        <v>71.167741570129664</v>
      </c>
      <c r="D60">
        <f>SUMIF(LCOEs!$A$2:$A$42,D7,LCOEs!$B$2:$B$42)</f>
        <v>63.843890000000002</v>
      </c>
      <c r="E60">
        <f>SUMIF(LCOEs!$A$2:$A$42,E7,LCOEs!$B$2:$B$42)</f>
        <v>56.98057</v>
      </c>
      <c r="F60">
        <f>SUMIF(LCOEs!$A$2:$A$42,F7,LCOEs!$B$2:$B$42)</f>
        <v>52.346960000000003</v>
      </c>
      <c r="G60">
        <f>SUMIF(LCOEs!$A$2:$A$42,G7,LCOEs!$B$2:$B$42)</f>
        <v>48.818420000000003</v>
      </c>
      <c r="H60">
        <f>SUMIF(LCOEs!$A$2:$A$42,H7,LCOEs!$B$2:$B$42)</f>
        <v>45.977649999999997</v>
      </c>
      <c r="I60">
        <f>SUMIF(LCOEs!$A$2:$A$42,I7,LCOEs!$B$2:$B$42)</f>
        <v>43.764899999999997</v>
      </c>
      <c r="J60">
        <f>SUMIF(LCOEs!$A$2:$A$42,J7,LCOEs!$B$2:$B$42)</f>
        <v>41.969619999999999</v>
      </c>
      <c r="K60">
        <f>SUMIF(LCOEs!$A$2:$A$42,K7,LCOEs!$B$2:$B$42)</f>
        <v>40.400959999999998</v>
      </c>
      <c r="L60">
        <f>SUMIF(LCOEs!$A$2:$A$42,L7,LCOEs!$B$2:$B$42)</f>
        <v>39.632689999999997</v>
      </c>
      <c r="M60">
        <f>SUMIF(LCOEs!$A$2:$A$42,M7,LCOEs!$B$2:$B$42)</f>
        <v>38.931115942773701</v>
      </c>
      <c r="Q60" t="s">
        <v>3</v>
      </c>
      <c r="S60" t="s">
        <v>12</v>
      </c>
      <c r="T60" s="7">
        <v>71.167741570129664</v>
      </c>
      <c r="U60" s="7">
        <v>63.843890000000002</v>
      </c>
      <c r="V60" s="7">
        <v>56.98057</v>
      </c>
      <c r="W60" s="7">
        <v>52.346960000000003</v>
      </c>
      <c r="X60" s="7">
        <v>48.818420000000003</v>
      </c>
      <c r="Y60" s="7">
        <v>45.977649999999997</v>
      </c>
      <c r="Z60" s="7">
        <v>43.764899999999997</v>
      </c>
      <c r="AA60" s="7">
        <v>41.969619999999999</v>
      </c>
      <c r="AB60" s="7">
        <v>40.400959999999998</v>
      </c>
      <c r="AC60" s="7">
        <v>39.632689999999997</v>
      </c>
      <c r="AD60" s="7">
        <v>38.931115942773701</v>
      </c>
    </row>
    <row r="61" spans="2:30" x14ac:dyDescent="0.25">
      <c r="B61" t="s">
        <v>0</v>
      </c>
      <c r="C61">
        <f>SUMIF(LCOEs!$A$2:$A$42,C8,LCOEs!$B$2:$B$42)</f>
        <v>71.167741570129664</v>
      </c>
      <c r="D61">
        <f>SUMIF(LCOEs!$A$2:$A$42,D8,LCOEs!$B$2:$B$42)</f>
        <v>69.345238159024703</v>
      </c>
      <c r="E61">
        <f>SUMIF(LCOEs!$A$2:$A$42,E8,LCOEs!$B$2:$B$42)</f>
        <v>67.515203656470689</v>
      </c>
      <c r="F61">
        <f>SUMIF(LCOEs!$A$2:$A$42,F8,LCOEs!$B$2:$B$42)</f>
        <v>65.680516465914195</v>
      </c>
      <c r="G61">
        <f>SUMIF(LCOEs!$A$2:$A$42,G8,LCOEs!$B$2:$B$42)</f>
        <v>63.843890000000002</v>
      </c>
      <c r="H61">
        <f>SUMIF(LCOEs!$A$2:$A$42,H8,LCOEs!$B$2:$B$42)</f>
        <v>62.007964999999999</v>
      </c>
      <c r="I61">
        <f>SUMIF(LCOEs!$A$2:$A$42,I8,LCOEs!$B$2:$B$42)</f>
        <v>54.481270000000002</v>
      </c>
      <c r="J61">
        <f>SUMIF(LCOEs!$A$2:$A$42,J8,LCOEs!$B$2:$B$42)</f>
        <v>49.603909999999999</v>
      </c>
      <c r="K61">
        <f>SUMIF(LCOEs!$A$2:$A$42,K8,LCOEs!$B$2:$B$42)</f>
        <v>45.977649999999997</v>
      </c>
      <c r="L61">
        <f>SUMIF(LCOEs!$A$2:$A$42,L8,LCOEs!$B$2:$B$42)</f>
        <v>41.11956</v>
      </c>
      <c r="M61">
        <f>SUMIF(LCOEs!$A$2:$A$42,M8,LCOEs!$B$2:$B$42)</f>
        <v>38.931115942773701</v>
      </c>
      <c r="S61" t="s">
        <v>13</v>
      </c>
      <c r="T61">
        <v>5</v>
      </c>
      <c r="U61">
        <v>5.4</v>
      </c>
      <c r="V61">
        <v>5.8</v>
      </c>
      <c r="W61">
        <v>6.2</v>
      </c>
      <c r="X61">
        <v>6.6</v>
      </c>
      <c r="Y61">
        <v>7</v>
      </c>
      <c r="Z61">
        <v>7.4</v>
      </c>
      <c r="AA61">
        <v>7.8</v>
      </c>
      <c r="AB61">
        <v>8.1999999999999993</v>
      </c>
      <c r="AC61">
        <v>8.6</v>
      </c>
      <c r="AD61">
        <v>9</v>
      </c>
    </row>
    <row r="62" spans="2:30" x14ac:dyDescent="0.25">
      <c r="B62" t="s">
        <v>1</v>
      </c>
      <c r="C62">
        <f>SUMIF(LCOEs!$A$2:$A$42,C9,LCOEs!$B$2:$B$42)</f>
        <v>71.167741570129664</v>
      </c>
      <c r="D62">
        <f>SUMIF(LCOEs!$A$2:$A$42,D9,LCOEs!$B$2:$B$42)</f>
        <v>54.481270000000002</v>
      </c>
      <c r="E62">
        <f>SUMIF(LCOEs!$A$2:$A$42,E9,LCOEs!$B$2:$B$42)</f>
        <v>45.977649999999997</v>
      </c>
      <c r="F62">
        <f>SUMIF(LCOEs!$A$2:$A$42,F9,LCOEs!$B$2:$B$42)</f>
        <v>43.304379999999988</v>
      </c>
      <c r="G62">
        <f>SUMIF(LCOEs!$A$2:$A$42,G9,LCOEs!$B$2:$B$42)</f>
        <v>41.11956</v>
      </c>
      <c r="H62">
        <f>SUMIF(LCOEs!$A$2:$A$42,H9,LCOEs!$B$2:$B$42)</f>
        <v>39.818530000000003</v>
      </c>
      <c r="I62">
        <f>SUMIF(LCOEs!$A$2:$A$42,I9,LCOEs!$B$2:$B$42)</f>
        <v>39.632689999999997</v>
      </c>
      <c r="J62">
        <f>SUMIF(LCOEs!$A$2:$A$42,J9,LCOEs!$B$2:$B$42)</f>
        <v>39.451007614919938</v>
      </c>
      <c r="K62">
        <f>SUMIF(LCOEs!$A$2:$A$42,K9,LCOEs!$B$2:$B$42)</f>
        <v>39.2735133895224</v>
      </c>
      <c r="L62">
        <f>SUMIF(LCOEs!$A$2:$A$42,L9,LCOEs!$B$2:$B$42)</f>
        <v>39.10021325274613</v>
      </c>
      <c r="M62">
        <f>SUMIF(LCOEs!$A$2:$A$42,M9,LCOEs!$B$2:$B$42)</f>
        <v>38.931115942773701</v>
      </c>
    </row>
    <row r="63" spans="2:30" x14ac:dyDescent="0.25">
      <c r="B63" t="s">
        <v>2</v>
      </c>
      <c r="C63">
        <f>SUMIF(LCOEs!$A$2:$A$42,C10,LCOEs!$B$2:$B$42)</f>
        <v>71.167741570129664</v>
      </c>
      <c r="D63">
        <f>SUMIF(LCOEs!$A$2:$A$42,D10,LCOEs!$B$2:$B$42)</f>
        <v>62.007964999999999</v>
      </c>
      <c r="E63">
        <f>SUMIF(LCOEs!$A$2:$A$42,E10,LCOEs!$B$2:$B$42)</f>
        <v>48.042230000000004</v>
      </c>
      <c r="F63">
        <f>SUMIF(LCOEs!$A$2:$A$42,F10,LCOEs!$B$2:$B$42)</f>
        <v>47.275730000000003</v>
      </c>
      <c r="G63">
        <f>SUMIF(LCOEs!$A$2:$A$42,G10,LCOEs!$B$2:$B$42)</f>
        <v>46.599400000000003</v>
      </c>
      <c r="H63">
        <f>SUMIF(LCOEs!$A$2:$A$42,H10,LCOEs!$B$2:$B$42)</f>
        <v>45.977649999999997</v>
      </c>
      <c r="I63">
        <f>SUMIF(LCOEs!$A$2:$A$42,I10,LCOEs!$B$2:$B$42)</f>
        <v>45.364750000000001</v>
      </c>
      <c r="J63">
        <f>SUMIF(LCOEs!$A$2:$A$42,J10,LCOEs!$B$2:$B$42)</f>
        <v>44.760925</v>
      </c>
      <c r="K63">
        <f>SUMIF(LCOEs!$A$2:$A$42,K10,LCOEs!$B$2:$B$42)</f>
        <v>44.233060000000002</v>
      </c>
      <c r="L63">
        <f>SUMIF(LCOEs!$A$2:$A$42,L10,LCOEs!$B$2:$B$42)</f>
        <v>39.818530000000003</v>
      </c>
      <c r="M63">
        <f>SUMIF(LCOEs!$A$2:$A$42,M10,LCOEs!$B$2:$B$42)</f>
        <v>38.931115942773701</v>
      </c>
    </row>
    <row r="64" spans="2:30" x14ac:dyDescent="0.25">
      <c r="B64" t="s">
        <v>10</v>
      </c>
      <c r="C64">
        <f>SUMIF(LCOEs!$A$2:$A$42,C11,LCOEs!$B$2:$B$42)</f>
        <v>71.167741570129664</v>
      </c>
      <c r="D64">
        <f>SUMIF(LCOEs!$A$2:$A$42,D11,LCOEs!$B$2:$B$42)</f>
        <v>69.345238159024703</v>
      </c>
      <c r="E64">
        <f>SUMIF(LCOEs!$A$2:$A$42,E11,LCOEs!$B$2:$B$42)</f>
        <v>67.515203656470689</v>
      </c>
      <c r="F64">
        <f>SUMIF(LCOEs!$A$2:$A$42,F11,LCOEs!$B$2:$B$42)</f>
        <v>65.680516465914195</v>
      </c>
      <c r="G64">
        <f>SUMIF(LCOEs!$A$2:$A$42,G11,LCOEs!$B$2:$B$42)</f>
        <v>63.843890000000002</v>
      </c>
      <c r="H64">
        <f>SUMIF(LCOEs!$A$2:$A$42,H11,LCOEs!$B$2:$B$42)</f>
        <v>45.977649999999997</v>
      </c>
      <c r="I64">
        <f>SUMIF(LCOEs!$A$2:$A$42,I11,LCOEs!$B$2:$B$42)</f>
        <v>39.632689999999997</v>
      </c>
      <c r="J64">
        <f>SUMIF(LCOEs!$A$2:$A$42,J11,LCOEs!$B$2:$B$42)</f>
        <v>39.451007614919938</v>
      </c>
      <c r="K64">
        <f>SUMIF(LCOEs!$A$2:$A$42,K11,LCOEs!$B$2:$B$42)</f>
        <v>39.2735133895224</v>
      </c>
      <c r="L64">
        <f>SUMIF(LCOEs!$A$2:$A$42,L11,LCOEs!$B$2:$B$42)</f>
        <v>39.10021325274613</v>
      </c>
      <c r="M64">
        <f>SUMIF(LCOEs!$A$2:$A$42,M11,LCOEs!$B$2:$B$42)</f>
        <v>38.931115942773701</v>
      </c>
      <c r="Q64" t="s">
        <v>0</v>
      </c>
      <c r="S64" t="s">
        <v>12</v>
      </c>
      <c r="T64" s="7">
        <v>71.167741570129664</v>
      </c>
      <c r="U64" s="7">
        <v>69.345238159024703</v>
      </c>
      <c r="V64" s="7">
        <v>67.515203656470689</v>
      </c>
      <c r="W64" s="7">
        <v>65.680516465914195</v>
      </c>
      <c r="X64" s="7">
        <v>63.843890000000002</v>
      </c>
      <c r="Y64" s="7">
        <v>62.007964999999999</v>
      </c>
      <c r="Z64" s="7">
        <v>54.481270000000002</v>
      </c>
      <c r="AA64" s="7">
        <v>49.603909999999999</v>
      </c>
      <c r="AB64" s="7">
        <v>45.977649999999997</v>
      </c>
      <c r="AC64" s="7">
        <v>41.11956</v>
      </c>
      <c r="AD64" s="7">
        <v>38.931115942773701</v>
      </c>
    </row>
    <row r="65" spans="2:37" x14ac:dyDescent="0.25">
      <c r="B65" t="s">
        <v>3</v>
      </c>
      <c r="C65">
        <v>5</v>
      </c>
      <c r="D65">
        <v>5.4</v>
      </c>
      <c r="E65">
        <v>5.8</v>
      </c>
      <c r="F65">
        <v>6.2</v>
      </c>
      <c r="G65">
        <v>6.6</v>
      </c>
      <c r="H65">
        <v>7</v>
      </c>
      <c r="I65">
        <v>7.4</v>
      </c>
      <c r="J65">
        <v>7.8</v>
      </c>
      <c r="K65">
        <v>8.1999999999999993</v>
      </c>
      <c r="L65">
        <v>8.6</v>
      </c>
      <c r="M65">
        <v>9</v>
      </c>
      <c r="S65" t="s">
        <v>13</v>
      </c>
      <c r="T65">
        <v>5</v>
      </c>
      <c r="U65">
        <v>5.0999999999999996</v>
      </c>
      <c r="V65">
        <v>5.2</v>
      </c>
      <c r="W65">
        <v>5.3</v>
      </c>
      <c r="X65">
        <v>5.4</v>
      </c>
      <c r="Y65">
        <v>5.5</v>
      </c>
      <c r="Z65">
        <v>6</v>
      </c>
      <c r="AA65">
        <v>6.5</v>
      </c>
      <c r="AB65">
        <v>7</v>
      </c>
      <c r="AC65">
        <v>8</v>
      </c>
      <c r="AD65">
        <v>9</v>
      </c>
    </row>
    <row r="66" spans="2:37" x14ac:dyDescent="0.25">
      <c r="B66" t="s">
        <v>0</v>
      </c>
      <c r="C66">
        <v>5</v>
      </c>
      <c r="D66">
        <v>5.0999999999999996</v>
      </c>
      <c r="E66">
        <v>5.2</v>
      </c>
      <c r="F66">
        <v>5.3</v>
      </c>
      <c r="G66">
        <v>5.4</v>
      </c>
      <c r="H66">
        <v>5.5</v>
      </c>
      <c r="I66">
        <v>6</v>
      </c>
      <c r="J66">
        <v>6.5</v>
      </c>
      <c r="K66">
        <v>7</v>
      </c>
      <c r="L66">
        <v>8</v>
      </c>
      <c r="M66">
        <v>9</v>
      </c>
    </row>
    <row r="67" spans="2:37" x14ac:dyDescent="0.25">
      <c r="B67" t="s">
        <v>1</v>
      </c>
      <c r="C67">
        <v>5</v>
      </c>
      <c r="D67">
        <v>6</v>
      </c>
      <c r="E67">
        <v>7</v>
      </c>
      <c r="F67">
        <v>7.5</v>
      </c>
      <c r="G67">
        <v>8</v>
      </c>
      <c r="H67">
        <v>8.5</v>
      </c>
      <c r="I67">
        <v>8.6</v>
      </c>
      <c r="J67">
        <v>8.6999999999999993</v>
      </c>
      <c r="K67">
        <v>8.8000000000000007</v>
      </c>
      <c r="L67">
        <v>8.9</v>
      </c>
      <c r="M67">
        <v>9</v>
      </c>
      <c r="Q67" t="s">
        <v>1</v>
      </c>
      <c r="S67" t="s">
        <v>12</v>
      </c>
      <c r="T67" s="7">
        <v>71.167741570129664</v>
      </c>
      <c r="U67" s="7">
        <v>54.481270000000002</v>
      </c>
      <c r="V67" s="7">
        <v>45.977649999999997</v>
      </c>
      <c r="W67" s="7">
        <v>43.304379999999988</v>
      </c>
      <c r="X67" s="7">
        <v>41.11956</v>
      </c>
      <c r="Y67" s="7">
        <v>39.818530000000003</v>
      </c>
      <c r="Z67" s="7">
        <v>39.632689999999997</v>
      </c>
      <c r="AA67" s="7">
        <v>39.451007614919938</v>
      </c>
      <c r="AB67" s="7">
        <v>39.2735133895224</v>
      </c>
      <c r="AC67" s="7">
        <v>39.10021325274613</v>
      </c>
      <c r="AD67" s="7">
        <v>38.931115942773701</v>
      </c>
      <c r="AF67" s="6"/>
    </row>
    <row r="68" spans="2:37" x14ac:dyDescent="0.25">
      <c r="B68" t="s">
        <v>2</v>
      </c>
      <c r="C68">
        <v>5</v>
      </c>
      <c r="D68">
        <v>5.5</v>
      </c>
      <c r="E68">
        <v>6.7</v>
      </c>
      <c r="F68">
        <v>6.8</v>
      </c>
      <c r="G68">
        <v>6.9</v>
      </c>
      <c r="H68">
        <v>7</v>
      </c>
      <c r="I68">
        <v>7.1</v>
      </c>
      <c r="J68">
        <v>7.2</v>
      </c>
      <c r="K68">
        <v>7.3</v>
      </c>
      <c r="L68">
        <v>8.5</v>
      </c>
      <c r="M68">
        <v>9</v>
      </c>
      <c r="S68" t="s">
        <v>13</v>
      </c>
      <c r="T68">
        <v>5</v>
      </c>
      <c r="U68">
        <v>6</v>
      </c>
      <c r="V68">
        <v>7</v>
      </c>
      <c r="W68">
        <v>7.5</v>
      </c>
      <c r="X68">
        <v>8</v>
      </c>
      <c r="Y68">
        <v>8.5</v>
      </c>
      <c r="Z68">
        <v>8.6</v>
      </c>
      <c r="AA68">
        <v>8.6999999999999993</v>
      </c>
      <c r="AB68">
        <v>8.8000000000000007</v>
      </c>
      <c r="AC68">
        <v>8.9</v>
      </c>
      <c r="AD68">
        <v>9</v>
      </c>
      <c r="AF68" s="4"/>
    </row>
    <row r="69" spans="2:37" x14ac:dyDescent="0.25">
      <c r="B69" t="s">
        <v>10</v>
      </c>
      <c r="C69">
        <v>5</v>
      </c>
      <c r="D69">
        <v>5.0999999999999996</v>
      </c>
      <c r="E69">
        <v>5.2</v>
      </c>
      <c r="F69">
        <v>5.3</v>
      </c>
      <c r="G69">
        <v>5.4</v>
      </c>
      <c r="H69">
        <v>7</v>
      </c>
      <c r="I69">
        <v>8.6</v>
      </c>
      <c r="J69">
        <v>8.6999999999999993</v>
      </c>
      <c r="K69">
        <v>8.8000000000000007</v>
      </c>
      <c r="L69">
        <v>8.9</v>
      </c>
      <c r="M69">
        <v>9</v>
      </c>
      <c r="AF69" s="5"/>
      <c r="AK69" t="s">
        <v>11</v>
      </c>
    </row>
    <row r="70" spans="2:37" x14ac:dyDescent="0.25">
      <c r="Q70" t="s">
        <v>2</v>
      </c>
      <c r="S70" t="s">
        <v>12</v>
      </c>
      <c r="T70" s="7">
        <v>71.167741570129664</v>
      </c>
      <c r="U70" s="7">
        <v>62.007964999999999</v>
      </c>
      <c r="V70" s="7">
        <v>48.042230000000004</v>
      </c>
      <c r="W70" s="7">
        <v>47.275730000000003</v>
      </c>
      <c r="X70" s="7">
        <v>46.599400000000003</v>
      </c>
      <c r="Y70" s="7">
        <v>45.977649999999997</v>
      </c>
      <c r="Z70" s="7">
        <v>45.364750000000001</v>
      </c>
      <c r="AA70" s="7">
        <v>44.760925</v>
      </c>
      <c r="AB70" s="7">
        <v>44.233060000000002</v>
      </c>
      <c r="AC70" s="7">
        <v>39.818530000000003</v>
      </c>
      <c r="AD70" s="7">
        <v>38.931115942773701</v>
      </c>
    </row>
    <row r="71" spans="2:37" x14ac:dyDescent="0.25">
      <c r="S71" t="s">
        <v>13</v>
      </c>
      <c r="T71">
        <v>5</v>
      </c>
      <c r="U71">
        <v>5.5</v>
      </c>
      <c r="V71">
        <v>6.7</v>
      </c>
      <c r="W71">
        <v>6.8</v>
      </c>
      <c r="X71">
        <v>6.9</v>
      </c>
      <c r="Y71">
        <v>7</v>
      </c>
      <c r="Z71">
        <v>7.1</v>
      </c>
      <c r="AA71">
        <v>7.2</v>
      </c>
      <c r="AB71">
        <v>7.3</v>
      </c>
      <c r="AC71">
        <v>8.5</v>
      </c>
      <c r="AD71">
        <v>9</v>
      </c>
    </row>
    <row r="73" spans="2:37" x14ac:dyDescent="0.25">
      <c r="Q73" t="s">
        <v>14</v>
      </c>
      <c r="S73" t="s">
        <v>12</v>
      </c>
      <c r="T73" s="7">
        <v>71.167741570129664</v>
      </c>
      <c r="U73" s="7">
        <v>69.345238159024703</v>
      </c>
      <c r="V73" s="7">
        <v>67.515203656470689</v>
      </c>
      <c r="W73" s="7">
        <v>65.680516465914195</v>
      </c>
      <c r="X73" s="7">
        <v>63.843890000000002</v>
      </c>
      <c r="Y73" s="7">
        <v>45.977649999999997</v>
      </c>
      <c r="Z73" s="7">
        <v>39.632689999999997</v>
      </c>
      <c r="AA73" s="7">
        <v>39.451007614919938</v>
      </c>
      <c r="AB73" s="7">
        <v>39.2735133895224</v>
      </c>
      <c r="AC73" s="7">
        <v>39.10021325274613</v>
      </c>
      <c r="AD73" s="7">
        <v>38.931115942773701</v>
      </c>
    </row>
    <row r="74" spans="2:37" x14ac:dyDescent="0.25">
      <c r="S74" t="s">
        <v>13</v>
      </c>
      <c r="T74">
        <v>5</v>
      </c>
      <c r="U74">
        <v>5.0999999999999996</v>
      </c>
      <c r="V74">
        <v>5.2</v>
      </c>
      <c r="W74">
        <v>5.3</v>
      </c>
      <c r="X74">
        <v>5.4</v>
      </c>
      <c r="Y74">
        <v>7</v>
      </c>
      <c r="Z74">
        <v>8.6</v>
      </c>
      <c r="AA74">
        <v>8.6999999999999993</v>
      </c>
      <c r="AB74">
        <v>8.8000000000000007</v>
      </c>
      <c r="AC74">
        <v>8.9</v>
      </c>
      <c r="AD7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3199-A5B9-45CC-ACBF-C6CED1C9329A}">
  <dimension ref="A1:K42"/>
  <sheetViews>
    <sheetView topLeftCell="A12" workbookViewId="0">
      <selection activeCell="O29" sqref="O29"/>
    </sheetView>
  </sheetViews>
  <sheetFormatPr defaultRowHeight="15" x14ac:dyDescent="0.25"/>
  <cols>
    <col min="2" max="2" width="22.42578125" customWidth="1"/>
    <col min="3" max="3" width="22" customWidth="1"/>
  </cols>
  <sheetData>
    <row r="1" spans="1:11" x14ac:dyDescent="0.25">
      <c r="A1" s="2" t="s">
        <v>4</v>
      </c>
      <c r="B1" s="2" t="s">
        <v>5</v>
      </c>
      <c r="C1" t="s">
        <v>6</v>
      </c>
      <c r="E1" s="2" t="s">
        <v>7</v>
      </c>
      <c r="F1" s="2" t="s">
        <v>8</v>
      </c>
      <c r="H1" s="2" t="s">
        <v>9</v>
      </c>
    </row>
    <row r="2" spans="1:11" x14ac:dyDescent="0.25">
      <c r="A2">
        <v>5</v>
      </c>
      <c r="B2">
        <v>71.167741570129664</v>
      </c>
      <c r="C2">
        <v>55.168791914829193</v>
      </c>
      <c r="E2">
        <v>71.167741570129664</v>
      </c>
      <c r="F2">
        <v>49.594244996606037</v>
      </c>
      <c r="H2">
        <v>1.4350000000000001</v>
      </c>
      <c r="I2">
        <f>E2/F2</f>
        <v>1.4350000000000001</v>
      </c>
    </row>
    <row r="3" spans="1:11" x14ac:dyDescent="0.25">
      <c r="A3">
        <v>5.0999999999999996</v>
      </c>
      <c r="B3">
        <v>69.345238159024703</v>
      </c>
      <c r="C3">
        <v>53.755998572887357</v>
      </c>
      <c r="E3">
        <v>69.345238159024703</v>
      </c>
      <c r="F3">
        <v>48.324207776323831</v>
      </c>
      <c r="H3">
        <v>1.4350000000000001</v>
      </c>
      <c r="I3">
        <f t="shared" ref="I3:I42" si="0">E3/F3</f>
        <v>1.4350000000000001</v>
      </c>
    </row>
    <row r="4" spans="1:11" x14ac:dyDescent="0.25">
      <c r="A4">
        <v>5.2</v>
      </c>
      <c r="B4">
        <v>67.515203656470689</v>
      </c>
      <c r="C4">
        <v>52.337367175558683</v>
      </c>
      <c r="E4">
        <v>67.515203656470689</v>
      </c>
      <c r="F4">
        <v>47.048922408690373</v>
      </c>
      <c r="H4">
        <v>1.4350000000000001</v>
      </c>
      <c r="I4">
        <f t="shared" si="0"/>
        <v>1.4350000000000001</v>
      </c>
    </row>
    <row r="5" spans="1:11" x14ac:dyDescent="0.25">
      <c r="A5">
        <v>5.3</v>
      </c>
      <c r="B5">
        <v>65.680516465914195</v>
      </c>
      <c r="C5">
        <v>50.915129043344344</v>
      </c>
      <c r="E5">
        <v>65.680516465914195</v>
      </c>
      <c r="F5" s="3">
        <v>45.770394749765991</v>
      </c>
      <c r="H5">
        <v>1.4350000000000001</v>
      </c>
      <c r="I5">
        <f t="shared" si="0"/>
        <v>1.4350000000000001</v>
      </c>
    </row>
    <row r="6" spans="1:11" x14ac:dyDescent="0.25">
      <c r="A6">
        <v>5.4</v>
      </c>
      <c r="B6">
        <v>63.843890000000002</v>
      </c>
      <c r="C6">
        <v>50</v>
      </c>
      <c r="E6">
        <v>63.843890000000002</v>
      </c>
      <c r="F6">
        <v>45.109260704688921</v>
      </c>
      <c r="H6">
        <v>1.4153167</v>
      </c>
      <c r="I6">
        <f t="shared" si="0"/>
        <v>1.4153167</v>
      </c>
      <c r="J6">
        <f>$F$5*H6</f>
        <v>64.779604054936129</v>
      </c>
      <c r="K6">
        <f>E6-J6</f>
        <v>-0.93571405493612758</v>
      </c>
    </row>
    <row r="7" spans="1:11" x14ac:dyDescent="0.25">
      <c r="A7">
        <v>5.5</v>
      </c>
      <c r="B7">
        <v>62.007964999999999</v>
      </c>
      <c r="C7">
        <v>50</v>
      </c>
      <c r="E7">
        <v>62.007964999999999</v>
      </c>
      <c r="F7">
        <v>45.586082504107097</v>
      </c>
      <c r="H7">
        <v>1.3602389500000001</v>
      </c>
      <c r="I7">
        <f t="shared" si="0"/>
        <v>1.3602389499999998</v>
      </c>
      <c r="J7">
        <f t="shared" ref="J7:J42" si="1">$F$5*H7</f>
        <v>62.258673695507206</v>
      </c>
      <c r="K7">
        <f t="shared" ref="K7:K41" si="2">E7-J7</f>
        <v>-0.25070869550720687</v>
      </c>
    </row>
    <row r="8" spans="1:11" x14ac:dyDescent="0.25">
      <c r="A8">
        <v>5.6</v>
      </c>
      <c r="B8">
        <v>60.175094999999999</v>
      </c>
      <c r="C8">
        <v>50</v>
      </c>
      <c r="E8">
        <v>60.175094999999999</v>
      </c>
      <c r="F8">
        <v>46.102251376045643</v>
      </c>
      <c r="H8">
        <v>1.30525285</v>
      </c>
      <c r="I8">
        <f t="shared" si="0"/>
        <v>1.30525285</v>
      </c>
      <c r="J8">
        <f t="shared" si="1"/>
        <v>59.741938192757097</v>
      </c>
      <c r="K8">
        <f t="shared" si="2"/>
        <v>0.43315680724290218</v>
      </c>
    </row>
    <row r="9" spans="1:11" x14ac:dyDescent="0.25">
      <c r="A9">
        <v>5.7</v>
      </c>
      <c r="B9">
        <v>58.347554999999993</v>
      </c>
      <c r="C9">
        <v>50</v>
      </c>
      <c r="E9">
        <v>58.347554999999993</v>
      </c>
      <c r="F9">
        <v>46.662117286127888</v>
      </c>
      <c r="H9">
        <v>1.2504266500000001</v>
      </c>
      <c r="I9">
        <f t="shared" si="0"/>
        <v>1.2504266500000001</v>
      </c>
      <c r="J9">
        <f t="shared" si="1"/>
        <v>57.23252137612748</v>
      </c>
      <c r="K9">
        <f t="shared" si="2"/>
        <v>1.1150336238725131</v>
      </c>
    </row>
    <row r="10" spans="1:11" x14ac:dyDescent="0.25">
      <c r="A10">
        <v>5.8</v>
      </c>
      <c r="B10">
        <v>56.98057</v>
      </c>
      <c r="C10">
        <v>50</v>
      </c>
      <c r="E10">
        <v>56.98057</v>
      </c>
      <c r="F10">
        <v>47.114076690332887</v>
      </c>
      <c r="H10">
        <v>1.2094171</v>
      </c>
      <c r="I10">
        <f t="shared" si="0"/>
        <v>1.2094171</v>
      </c>
      <c r="J10">
        <f t="shared" si="1"/>
        <v>55.355498084117208</v>
      </c>
      <c r="K10">
        <f t="shared" si="2"/>
        <v>1.625071915882792</v>
      </c>
    </row>
    <row r="11" spans="1:11" x14ac:dyDescent="0.25">
      <c r="A11">
        <v>5.9</v>
      </c>
      <c r="B11">
        <v>55.727004999999998</v>
      </c>
      <c r="C11">
        <v>50</v>
      </c>
      <c r="E11">
        <v>55.727004999999998</v>
      </c>
      <c r="F11">
        <v>47.55634263792647</v>
      </c>
      <c r="H11">
        <v>1.17181015</v>
      </c>
      <c r="I11">
        <f t="shared" si="0"/>
        <v>1.1718101499999998</v>
      </c>
      <c r="J11">
        <f t="shared" si="1"/>
        <v>53.634213137282501</v>
      </c>
      <c r="K11">
        <f t="shared" si="2"/>
        <v>2.0927918627174975</v>
      </c>
    </row>
    <row r="12" spans="1:11" x14ac:dyDescent="0.25">
      <c r="A12">
        <v>6</v>
      </c>
      <c r="B12">
        <v>54.481270000000002</v>
      </c>
      <c r="C12">
        <v>50</v>
      </c>
      <c r="E12">
        <v>54.481270000000002</v>
      </c>
      <c r="F12">
        <v>48.024894438929721</v>
      </c>
      <c r="H12">
        <v>1.1344380999999999</v>
      </c>
      <c r="I12">
        <f t="shared" si="0"/>
        <v>1.1344381000000001</v>
      </c>
      <c r="J12">
        <f t="shared" si="1"/>
        <v>51.9236796561745</v>
      </c>
      <c r="K12">
        <f t="shared" si="2"/>
        <v>2.5575903438255025</v>
      </c>
    </row>
    <row r="13" spans="1:11" x14ac:dyDescent="0.25">
      <c r="A13">
        <v>6.1</v>
      </c>
      <c r="B13">
        <v>53.301200000000001</v>
      </c>
      <c r="C13">
        <v>50</v>
      </c>
      <c r="E13">
        <v>53.301200000000001</v>
      </c>
      <c r="F13">
        <v>48.498138368533873</v>
      </c>
      <c r="H13">
        <v>1.0990359999999999</v>
      </c>
      <c r="I13">
        <f t="shared" si="0"/>
        <v>1.0990360000000001</v>
      </c>
      <c r="J13">
        <f t="shared" si="1"/>
        <v>50.30331156420381</v>
      </c>
      <c r="K13">
        <f t="shared" si="2"/>
        <v>2.9978884357961917</v>
      </c>
    </row>
    <row r="14" spans="1:11" x14ac:dyDescent="0.25">
      <c r="A14">
        <v>6.2</v>
      </c>
      <c r="B14">
        <v>52.346960000000003</v>
      </c>
      <c r="C14">
        <v>50</v>
      </c>
      <c r="E14">
        <v>52.346960000000003</v>
      </c>
      <c r="F14">
        <v>48.90370856442884</v>
      </c>
      <c r="H14">
        <v>1.0704088</v>
      </c>
      <c r="I14">
        <f t="shared" si="0"/>
        <v>1.0704088</v>
      </c>
      <c r="J14">
        <f t="shared" si="1"/>
        <v>48.993033319623315</v>
      </c>
      <c r="K14">
        <f t="shared" si="2"/>
        <v>3.3539266803766878</v>
      </c>
    </row>
    <row r="15" spans="1:11" x14ac:dyDescent="0.25">
      <c r="A15">
        <v>6.3</v>
      </c>
      <c r="B15">
        <v>51.40119</v>
      </c>
      <c r="C15">
        <v>50</v>
      </c>
      <c r="E15">
        <v>51.40119</v>
      </c>
      <c r="F15">
        <v>49.327666988760562</v>
      </c>
      <c r="H15">
        <v>1.0420357</v>
      </c>
      <c r="I15">
        <f t="shared" si="0"/>
        <v>1.0420357</v>
      </c>
      <c r="J15">
        <f t="shared" si="1"/>
        <v>47.69438533234873</v>
      </c>
      <c r="K15">
        <f t="shared" si="2"/>
        <v>3.7068046676512694</v>
      </c>
    </row>
    <row r="16" spans="1:11" x14ac:dyDescent="0.25">
      <c r="A16">
        <v>6.4</v>
      </c>
      <c r="B16">
        <v>50.464624999999998</v>
      </c>
      <c r="C16">
        <v>50</v>
      </c>
      <c r="E16">
        <v>50.464624999999998</v>
      </c>
      <c r="F16">
        <v>49.770881130640291</v>
      </c>
      <c r="H16">
        <v>1.0139387500000001</v>
      </c>
      <c r="I16">
        <f t="shared" si="0"/>
        <v>1.0139387499999999</v>
      </c>
      <c r="J16">
        <f t="shared" si="1"/>
        <v>46.408376839584299</v>
      </c>
      <c r="K16">
        <f t="shared" si="2"/>
        <v>4.0562481604156986</v>
      </c>
    </row>
    <row r="17" spans="1:11" x14ac:dyDescent="0.25">
      <c r="A17">
        <v>6.5</v>
      </c>
      <c r="B17">
        <v>49.603909999999999</v>
      </c>
      <c r="C17">
        <v>50</v>
      </c>
      <c r="E17">
        <v>49.603909999999999</v>
      </c>
      <c r="F17">
        <v>50.200426609269968</v>
      </c>
      <c r="H17">
        <v>0.98811730000000009</v>
      </c>
      <c r="I17">
        <f t="shared" si="0"/>
        <v>0.98811730000000009</v>
      </c>
      <c r="J17">
        <f t="shared" si="1"/>
        <v>45.226518880072952</v>
      </c>
      <c r="K17">
        <f t="shared" si="2"/>
        <v>4.3773911199270472</v>
      </c>
    </row>
    <row r="18" spans="1:11" x14ac:dyDescent="0.25">
      <c r="A18">
        <v>6.6</v>
      </c>
      <c r="B18">
        <v>48.818420000000003</v>
      </c>
      <c r="C18">
        <v>50</v>
      </c>
      <c r="E18">
        <v>48.818420000000003</v>
      </c>
      <c r="F18">
        <v>50.612501588819534</v>
      </c>
      <c r="H18">
        <v>0.96455259999999998</v>
      </c>
      <c r="I18">
        <f t="shared" si="0"/>
        <v>0.96455259999999987</v>
      </c>
      <c r="J18">
        <f t="shared" si="1"/>
        <v>44.147953258913134</v>
      </c>
      <c r="K18">
        <f t="shared" si="2"/>
        <v>4.6704667410868694</v>
      </c>
    </row>
    <row r="19" spans="1:11" x14ac:dyDescent="0.25">
      <c r="A19">
        <v>6.7</v>
      </c>
      <c r="B19">
        <v>48.042230000000004</v>
      </c>
      <c r="C19">
        <v>50</v>
      </c>
      <c r="E19">
        <v>48.042230000000004</v>
      </c>
      <c r="F19">
        <v>51.039965391325246</v>
      </c>
      <c r="H19">
        <v>0.94126689999999991</v>
      </c>
      <c r="I19">
        <f t="shared" si="0"/>
        <v>0.94126690000000002</v>
      </c>
      <c r="J19">
        <f t="shared" si="1"/>
        <v>43.082157577888509</v>
      </c>
      <c r="K19">
        <f t="shared" si="2"/>
        <v>4.9600724221114945</v>
      </c>
    </row>
    <row r="20" spans="1:11" x14ac:dyDescent="0.25">
      <c r="A20">
        <v>6.8</v>
      </c>
      <c r="B20">
        <v>47.275730000000003</v>
      </c>
      <c r="C20">
        <v>50</v>
      </c>
      <c r="E20">
        <v>47.275730000000003</v>
      </c>
      <c r="F20">
        <v>51.483367834733919</v>
      </c>
      <c r="H20">
        <v>0.91827189999999992</v>
      </c>
      <c r="I20">
        <f t="shared" si="0"/>
        <v>0.91827190000000003</v>
      </c>
      <c r="J20">
        <f t="shared" si="1"/>
        <v>42.029667350617636</v>
      </c>
      <c r="K20">
        <f t="shared" si="2"/>
        <v>5.2460626493823668</v>
      </c>
    </row>
    <row r="21" spans="1:11" x14ac:dyDescent="0.25">
      <c r="A21">
        <v>6.9</v>
      </c>
      <c r="B21">
        <v>46.599400000000003</v>
      </c>
      <c r="C21">
        <v>50</v>
      </c>
      <c r="E21">
        <v>46.599400000000003</v>
      </c>
      <c r="F21">
        <v>51.893467797795509</v>
      </c>
      <c r="H21">
        <v>0.89798199999999984</v>
      </c>
      <c r="I21">
        <f t="shared" si="0"/>
        <v>0.89798199999999995</v>
      </c>
      <c r="J21">
        <f t="shared" si="1"/>
        <v>41.100990618184355</v>
      </c>
      <c r="K21">
        <f t="shared" si="2"/>
        <v>5.4984093818156481</v>
      </c>
    </row>
    <row r="22" spans="1:11" x14ac:dyDescent="0.25">
      <c r="A22">
        <v>7</v>
      </c>
      <c r="B22">
        <v>45.977649999999997</v>
      </c>
      <c r="C22">
        <v>50</v>
      </c>
      <c r="E22">
        <v>45.977649999999997</v>
      </c>
      <c r="F22">
        <v>52.287168803048239</v>
      </c>
      <c r="H22">
        <v>0.87932949999999988</v>
      </c>
      <c r="I22">
        <f t="shared" si="0"/>
        <v>0.87932949999999988</v>
      </c>
      <c r="J22">
        <f t="shared" si="1"/>
        <v>40.247258330114349</v>
      </c>
      <c r="K22">
        <f t="shared" si="2"/>
        <v>5.7303916698856483</v>
      </c>
    </row>
    <row r="23" spans="1:11" x14ac:dyDescent="0.25">
      <c r="A23">
        <v>7.1</v>
      </c>
      <c r="B23">
        <v>45.364750000000001</v>
      </c>
      <c r="C23">
        <v>50</v>
      </c>
      <c r="E23">
        <v>45.364750000000001</v>
      </c>
      <c r="F23">
        <v>52.69196258751311</v>
      </c>
      <c r="H23">
        <v>0.86094249999999994</v>
      </c>
      <c r="I23">
        <f t="shared" si="0"/>
        <v>0.86094249999999994</v>
      </c>
      <c r="J23">
        <f t="shared" si="1"/>
        <v>39.405678081850404</v>
      </c>
      <c r="K23">
        <f>E23-J23</f>
        <v>5.959071918149597</v>
      </c>
    </row>
    <row r="24" spans="1:11" x14ac:dyDescent="0.25">
      <c r="A24">
        <v>7.2</v>
      </c>
      <c r="B24">
        <v>44.760925</v>
      </c>
      <c r="C24">
        <v>50</v>
      </c>
      <c r="E24">
        <v>44.760925</v>
      </c>
      <c r="F24">
        <v>53.108034233566698</v>
      </c>
      <c r="H24">
        <v>0.8428277500000001</v>
      </c>
      <c r="I24">
        <f t="shared" si="0"/>
        <v>0.8428277500000001</v>
      </c>
      <c r="J24">
        <f t="shared" si="1"/>
        <v>38.576558823557086</v>
      </c>
      <c r="K24">
        <f t="shared" si="2"/>
        <v>6.1843661764429143</v>
      </c>
    </row>
    <row r="25" spans="1:11" x14ac:dyDescent="0.25">
      <c r="A25">
        <v>7.3000000000000007</v>
      </c>
      <c r="B25">
        <v>44.233060000000002</v>
      </c>
      <c r="C25">
        <v>50</v>
      </c>
      <c r="E25">
        <v>44.233060000000002</v>
      </c>
      <c r="F25">
        <v>53.486697207880418</v>
      </c>
      <c r="H25">
        <v>0.82699180000000005</v>
      </c>
      <c r="I25">
        <f t="shared" si="0"/>
        <v>0.82699180000000005</v>
      </c>
      <c r="J25">
        <f t="shared" si="1"/>
        <v>37.851741140819527</v>
      </c>
      <c r="K25">
        <f t="shared" si="2"/>
        <v>6.3813188591804746</v>
      </c>
    </row>
    <row r="26" spans="1:11" x14ac:dyDescent="0.25">
      <c r="A26">
        <v>7.4</v>
      </c>
      <c r="B26">
        <v>43.764899999999997</v>
      </c>
      <c r="C26">
        <v>50.000000000000007</v>
      </c>
      <c r="E26">
        <v>43.764899999999997</v>
      </c>
      <c r="F26">
        <v>53.834874844239543</v>
      </c>
      <c r="H26">
        <v>0.81294700000000009</v>
      </c>
      <c r="I26">
        <f t="shared" si="0"/>
        <v>0.81294699999999986</v>
      </c>
      <c r="J26">
        <f t="shared" si="1"/>
        <v>37.20890510063802</v>
      </c>
      <c r="K26">
        <f t="shared" si="2"/>
        <v>6.555994899361977</v>
      </c>
    </row>
    <row r="27" spans="1:11" x14ac:dyDescent="0.25">
      <c r="A27">
        <v>7.5</v>
      </c>
      <c r="B27">
        <v>43.304379999999988</v>
      </c>
      <c r="C27">
        <v>49.999999999999993</v>
      </c>
      <c r="E27">
        <v>43.304379999999988</v>
      </c>
      <c r="F27">
        <v>54.189311044466528</v>
      </c>
      <c r="H27">
        <v>0.79913139999999994</v>
      </c>
      <c r="I27">
        <f t="shared" si="0"/>
        <v>0.79913139999999983</v>
      </c>
      <c r="J27">
        <f t="shared" si="1"/>
        <v>36.57655963493314</v>
      </c>
      <c r="K27">
        <f>E27-J27</f>
        <v>6.7278203650668473</v>
      </c>
    </row>
    <row r="28" spans="1:11" x14ac:dyDescent="0.25">
      <c r="A28">
        <v>7.6</v>
      </c>
      <c r="B28">
        <v>42.851599999999998</v>
      </c>
      <c r="C28">
        <v>49.999999999999993</v>
      </c>
      <c r="E28">
        <v>42.851599999999998</v>
      </c>
      <c r="F28">
        <v>54.549944751943862</v>
      </c>
      <c r="H28">
        <v>0.78554800000000002</v>
      </c>
      <c r="I28">
        <f t="shared" si="0"/>
        <v>0.78554800000000002</v>
      </c>
      <c r="J28">
        <f t="shared" si="1"/>
        <v>35.954842054889177</v>
      </c>
      <c r="K28">
        <f t="shared" si="2"/>
        <v>6.8967579451108207</v>
      </c>
    </row>
    <row r="29" spans="1:11" x14ac:dyDescent="0.25">
      <c r="A29">
        <v>7.7</v>
      </c>
      <c r="B29">
        <v>42.406640000000003</v>
      </c>
      <c r="C29">
        <v>50</v>
      </c>
      <c r="E29">
        <v>42.406640000000003</v>
      </c>
      <c r="F29">
        <v>54.916710610422811</v>
      </c>
      <c r="H29">
        <v>0.77219919999999997</v>
      </c>
      <c r="I29">
        <f t="shared" si="0"/>
        <v>0.77219919999999997</v>
      </c>
      <c r="J29">
        <f t="shared" si="1"/>
        <v>35.343862209453498</v>
      </c>
      <c r="K29">
        <f t="shared" si="2"/>
        <v>7.0627777905465052</v>
      </c>
    </row>
    <row r="30" spans="1:11" x14ac:dyDescent="0.25">
      <c r="A30">
        <v>7.8000000000000007</v>
      </c>
      <c r="B30">
        <v>41.969619999999999</v>
      </c>
      <c r="C30">
        <v>50</v>
      </c>
      <c r="E30">
        <v>41.969619999999999</v>
      </c>
      <c r="F30">
        <v>55.289487946466323</v>
      </c>
      <c r="H30">
        <v>0.75908860000000011</v>
      </c>
      <c r="I30">
        <f t="shared" si="0"/>
        <v>0.7590886</v>
      </c>
      <c r="J30">
        <f t="shared" si="1"/>
        <v>34.743784872047222</v>
      </c>
      <c r="K30">
        <f t="shared" si="2"/>
        <v>7.2258351279527773</v>
      </c>
    </row>
    <row r="31" spans="1:11" x14ac:dyDescent="0.25">
      <c r="A31">
        <v>7.9</v>
      </c>
      <c r="B31">
        <v>41.540559999999999</v>
      </c>
      <c r="C31">
        <v>50</v>
      </c>
      <c r="E31">
        <v>41.540559999999999</v>
      </c>
      <c r="F31">
        <v>55.668218673179162</v>
      </c>
      <c r="H31">
        <v>0.74621680000000001</v>
      </c>
      <c r="I31">
        <f t="shared" si="0"/>
        <v>0.74621680000000001</v>
      </c>
      <c r="J31">
        <f t="shared" si="1"/>
        <v>34.154637504907178</v>
      </c>
      <c r="K31">
        <f t="shared" si="2"/>
        <v>7.3859224950928208</v>
      </c>
    </row>
    <row r="32" spans="1:11" x14ac:dyDescent="0.25">
      <c r="A32">
        <v>8</v>
      </c>
      <c r="B32">
        <v>41.11956</v>
      </c>
      <c r="C32">
        <v>50</v>
      </c>
      <c r="E32">
        <v>41.11956</v>
      </c>
      <c r="F32">
        <v>56.0527534028693</v>
      </c>
      <c r="H32">
        <v>0.73358679999999998</v>
      </c>
      <c r="I32">
        <f t="shared" si="0"/>
        <v>0.73358679999999998</v>
      </c>
      <c r="J32">
        <f t="shared" si="1"/>
        <v>33.576557419217636</v>
      </c>
      <c r="K32">
        <f t="shared" si="2"/>
        <v>7.543002580782364</v>
      </c>
    </row>
    <row r="33" spans="1:11" x14ac:dyDescent="0.25">
      <c r="A33">
        <v>8.1</v>
      </c>
      <c r="B33">
        <v>40.706659999999999</v>
      </c>
      <c r="C33">
        <v>50</v>
      </c>
      <c r="E33">
        <v>40.706659999999999</v>
      </c>
      <c r="F33">
        <v>56.442971836653307</v>
      </c>
      <c r="H33">
        <v>0.72119979999999995</v>
      </c>
      <c r="I33">
        <f t="shared" si="0"/>
        <v>0.72119980000000006</v>
      </c>
      <c r="J33">
        <f t="shared" si="1"/>
        <v>33.009599539452282</v>
      </c>
      <c r="K33">
        <f t="shared" si="2"/>
        <v>7.6970604605477178</v>
      </c>
    </row>
    <row r="34" spans="1:11" x14ac:dyDescent="0.25">
      <c r="A34">
        <v>8.1999999999999993</v>
      </c>
      <c r="B34">
        <v>40.400959999999998</v>
      </c>
      <c r="C34">
        <v>50</v>
      </c>
      <c r="E34">
        <v>40.400959999999998</v>
      </c>
      <c r="F34">
        <v>56.740626221860687</v>
      </c>
      <c r="H34">
        <v>0.71202880000000013</v>
      </c>
      <c r="I34">
        <f t="shared" si="0"/>
        <v>0.71202880000000002</v>
      </c>
      <c r="J34">
        <f t="shared" si="1"/>
        <v>32.589839249202186</v>
      </c>
      <c r="K34">
        <f t="shared" si="2"/>
        <v>7.8111207507978122</v>
      </c>
    </row>
    <row r="35" spans="1:11" x14ac:dyDescent="0.25">
      <c r="A35">
        <v>8.3000000000000007</v>
      </c>
      <c r="B35">
        <v>40.202689999999997</v>
      </c>
      <c r="C35">
        <v>50</v>
      </c>
      <c r="E35">
        <v>40.202689999999997</v>
      </c>
      <c r="F35">
        <v>56.937811782704173</v>
      </c>
      <c r="H35">
        <v>0.70608070000000001</v>
      </c>
      <c r="I35">
        <f t="shared" si="0"/>
        <v>0.70608069999999978</v>
      </c>
      <c r="J35">
        <f t="shared" si="1"/>
        <v>32.317592364191093</v>
      </c>
      <c r="K35">
        <f t="shared" si="2"/>
        <v>7.8850976358089042</v>
      </c>
    </row>
    <row r="36" spans="1:11" x14ac:dyDescent="0.25">
      <c r="A36">
        <v>8.4</v>
      </c>
      <c r="B36">
        <v>40.008540000000004</v>
      </c>
      <c r="C36">
        <v>50</v>
      </c>
      <c r="E36">
        <v>40.008540000000004</v>
      </c>
      <c r="F36">
        <v>57.13414604540452</v>
      </c>
      <c r="H36">
        <v>0.70025620000000011</v>
      </c>
      <c r="I36">
        <f t="shared" si="0"/>
        <v>0.70025620000000011</v>
      </c>
      <c r="J36">
        <f t="shared" si="1"/>
        <v>32.051002699971086</v>
      </c>
      <c r="K36">
        <f t="shared" si="2"/>
        <v>7.9575373000289176</v>
      </c>
    </row>
    <row r="37" spans="1:11" x14ac:dyDescent="0.25">
      <c r="A37">
        <v>8.5</v>
      </c>
      <c r="B37">
        <v>39.818530000000003</v>
      </c>
      <c r="C37">
        <v>50</v>
      </c>
      <c r="E37">
        <v>39.818530000000003</v>
      </c>
      <c r="F37">
        <v>57.329482047449297</v>
      </c>
      <c r="H37">
        <v>0.69455590000000011</v>
      </c>
      <c r="I37">
        <f t="shared" si="0"/>
        <v>0.69455590000000023</v>
      </c>
      <c r="J37">
        <f t="shared" si="1"/>
        <v>31.790097718778998</v>
      </c>
      <c r="K37">
        <f t="shared" si="2"/>
        <v>8.0284322812210043</v>
      </c>
    </row>
    <row r="38" spans="1:11" x14ac:dyDescent="0.25">
      <c r="A38">
        <v>8.6</v>
      </c>
      <c r="B38">
        <v>39.632689999999997</v>
      </c>
      <c r="C38">
        <v>50</v>
      </c>
      <c r="E38">
        <v>39.632689999999997</v>
      </c>
      <c r="F38">
        <v>57.523657774448537</v>
      </c>
      <c r="H38">
        <v>0.68898070000000011</v>
      </c>
      <c r="I38">
        <f t="shared" si="0"/>
        <v>0.6889807</v>
      </c>
      <c r="J38">
        <f t="shared" si="1"/>
        <v>31.534918613970103</v>
      </c>
      <c r="K38">
        <f t="shared" si="2"/>
        <v>8.0977713860298941</v>
      </c>
    </row>
    <row r="39" spans="1:11" x14ac:dyDescent="0.25">
      <c r="A39">
        <v>8.6999999999999993</v>
      </c>
      <c r="B39">
        <v>39.451007614919938</v>
      </c>
      <c r="C39">
        <v>49.937984322683462</v>
      </c>
      <c r="E39">
        <v>39.451007614919938</v>
      </c>
      <c r="F39">
        <v>57.592711846598448</v>
      </c>
      <c r="H39">
        <v>0.68500000000000005</v>
      </c>
      <c r="I39">
        <f t="shared" si="0"/>
        <v>0.68500000000000005</v>
      </c>
      <c r="J39">
        <f t="shared" si="1"/>
        <v>31.352720403589707</v>
      </c>
      <c r="K39">
        <f t="shared" si="2"/>
        <v>8.0982872113302307</v>
      </c>
    </row>
    <row r="40" spans="1:11" x14ac:dyDescent="0.25">
      <c r="A40">
        <v>8.8000000000000007</v>
      </c>
      <c r="B40">
        <v>39.2735133895224</v>
      </c>
      <c r="C40">
        <v>49.713308088003032</v>
      </c>
      <c r="E40">
        <v>39.2735133895224</v>
      </c>
      <c r="F40">
        <v>57.333596189083792</v>
      </c>
      <c r="H40">
        <v>0.68500000000000005</v>
      </c>
      <c r="I40">
        <f t="shared" si="0"/>
        <v>0.68500000000000005</v>
      </c>
      <c r="J40">
        <f t="shared" si="1"/>
        <v>31.352720403589707</v>
      </c>
      <c r="K40">
        <f t="shared" si="2"/>
        <v>7.9207929859326924</v>
      </c>
    </row>
    <row r="41" spans="1:11" x14ac:dyDescent="0.25">
      <c r="A41">
        <v>8.9</v>
      </c>
      <c r="B41">
        <v>39.10021325274613</v>
      </c>
      <c r="C41">
        <v>49.493940826260918</v>
      </c>
      <c r="E41">
        <v>39.10021325274613</v>
      </c>
      <c r="F41">
        <v>57.080603288680479</v>
      </c>
      <c r="H41">
        <v>0.68500000000000005</v>
      </c>
      <c r="I41">
        <f t="shared" si="0"/>
        <v>0.68500000000000005</v>
      </c>
      <c r="J41">
        <f t="shared" si="1"/>
        <v>31.352720403589707</v>
      </c>
      <c r="K41">
        <f t="shared" si="2"/>
        <v>7.7474928491564228</v>
      </c>
    </row>
    <row r="42" spans="1:11" x14ac:dyDescent="0.25">
      <c r="A42">
        <v>9</v>
      </c>
      <c r="B42">
        <v>38.931115942773701</v>
      </c>
      <c r="C42">
        <v>49.279893598447721</v>
      </c>
      <c r="E42">
        <v>38.931115942773701</v>
      </c>
      <c r="F42">
        <v>56.833745901859423</v>
      </c>
      <c r="H42">
        <v>0.68500000000000005</v>
      </c>
      <c r="I42">
        <f t="shared" si="0"/>
        <v>0.68499999999999994</v>
      </c>
      <c r="J42">
        <f t="shared" si="1"/>
        <v>31.352720403589707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Prokop Čech</dc:creator>
  <cp:lastModifiedBy>Prokop Čech</cp:lastModifiedBy>
  <dcterms:created xsi:type="dcterms:W3CDTF">2015-06-05T18:17:20Z</dcterms:created>
  <dcterms:modified xsi:type="dcterms:W3CDTF">2021-12-29T15:00:16Z</dcterms:modified>
</cp:coreProperties>
</file>