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il\Desktop\"/>
    </mc:Choice>
  </mc:AlternateContent>
  <xr:revisionPtr revIDLastSave="0" documentId="13_ncr:1_{4D8C1D28-A83D-4570-8205-229CE32C875F}" xr6:coauthVersionLast="47" xr6:coauthVersionMax="47" xr10:uidLastSave="{00000000-0000-0000-0000-000000000000}"/>
  <bookViews>
    <workbookView xWindow="-108" yWindow="-108" windowWidth="23256" windowHeight="12576" xr2:uid="{C0742A08-CA46-4026-84AC-3D8D07D137B6}"/>
  </bookViews>
  <sheets>
    <sheet name="Sheet1" sheetId="1" r:id="rId1"/>
  </sheets>
  <definedNames>
    <definedName name="ExternalData_1" localSheetId="0" hidden="1">Sheet1!$A$1:$A$101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V29" i="1"/>
  <c r="V33" i="1"/>
  <c r="V61" i="1"/>
  <c r="V65" i="1"/>
  <c r="V93" i="1"/>
  <c r="V97" i="1"/>
  <c r="U2" i="1"/>
  <c r="V2" i="1" s="1"/>
  <c r="U3" i="1"/>
  <c r="V3" i="1" s="1"/>
  <c r="U4" i="1"/>
  <c r="V4" i="1" s="1"/>
  <c r="U5" i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U30" i="1"/>
  <c r="V30" i="1" s="1"/>
  <c r="U31" i="1"/>
  <c r="V31" i="1" s="1"/>
  <c r="U32" i="1"/>
  <c r="V32" i="1" s="1"/>
  <c r="U33" i="1"/>
  <c r="U34" i="1"/>
  <c r="V34" i="1" s="1"/>
  <c r="U35" i="1"/>
  <c r="V35" i="1" s="1"/>
  <c r="U36" i="1"/>
  <c r="V36" i="1" s="1"/>
  <c r="U37" i="1"/>
  <c r="V37" i="1" s="1"/>
  <c r="U38" i="1"/>
  <c r="V38" i="1" s="1"/>
  <c r="U39" i="1"/>
  <c r="V39" i="1" s="1"/>
  <c r="U40" i="1"/>
  <c r="V40" i="1" s="1"/>
  <c r="U41" i="1"/>
  <c r="V41" i="1" s="1"/>
  <c r="U42" i="1"/>
  <c r="V42" i="1" s="1"/>
  <c r="U43" i="1"/>
  <c r="V43" i="1" s="1"/>
  <c r="U44" i="1"/>
  <c r="V44" i="1" s="1"/>
  <c r="U45" i="1"/>
  <c r="V45" i="1" s="1"/>
  <c r="U46" i="1"/>
  <c r="V46" i="1" s="1"/>
  <c r="U47" i="1"/>
  <c r="V47" i="1" s="1"/>
  <c r="U48" i="1"/>
  <c r="V48" i="1" s="1"/>
  <c r="U49" i="1"/>
  <c r="V49" i="1" s="1"/>
  <c r="U50" i="1"/>
  <c r="V50" i="1" s="1"/>
  <c r="U51" i="1"/>
  <c r="V51" i="1" s="1"/>
  <c r="U52" i="1"/>
  <c r="V52" i="1" s="1"/>
  <c r="U53" i="1"/>
  <c r="V53" i="1" s="1"/>
  <c r="U54" i="1"/>
  <c r="V54" i="1" s="1"/>
  <c r="U55" i="1"/>
  <c r="V55" i="1" s="1"/>
  <c r="U56" i="1"/>
  <c r="V56" i="1" s="1"/>
  <c r="U57" i="1"/>
  <c r="V57" i="1" s="1"/>
  <c r="U58" i="1"/>
  <c r="V58" i="1" s="1"/>
  <c r="U59" i="1"/>
  <c r="V59" i="1" s="1"/>
  <c r="U60" i="1"/>
  <c r="V60" i="1" s="1"/>
  <c r="U61" i="1"/>
  <c r="U62" i="1"/>
  <c r="V62" i="1" s="1"/>
  <c r="U63" i="1"/>
  <c r="V63" i="1" s="1"/>
  <c r="U64" i="1"/>
  <c r="V64" i="1" s="1"/>
  <c r="U65" i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V83" i="1" s="1"/>
  <c r="U84" i="1"/>
  <c r="V84" i="1" s="1"/>
  <c r="U85" i="1"/>
  <c r="V85" i="1" s="1"/>
  <c r="U86" i="1"/>
  <c r="V86" i="1" s="1"/>
  <c r="U87" i="1"/>
  <c r="V87" i="1" s="1"/>
  <c r="U88" i="1"/>
  <c r="V88" i="1" s="1"/>
  <c r="U89" i="1"/>
  <c r="V89" i="1" s="1"/>
  <c r="U90" i="1"/>
  <c r="V90" i="1" s="1"/>
  <c r="U91" i="1"/>
  <c r="V91" i="1" s="1"/>
  <c r="U92" i="1"/>
  <c r="V92" i="1" s="1"/>
  <c r="U93" i="1"/>
  <c r="U94" i="1"/>
  <c r="V94" i="1" s="1"/>
  <c r="U95" i="1"/>
  <c r="V95" i="1" s="1"/>
  <c r="U96" i="1"/>
  <c r="V96" i="1" s="1"/>
  <c r="U97" i="1"/>
  <c r="U98" i="1"/>
  <c r="V98" i="1" s="1"/>
  <c r="U99" i="1"/>
  <c r="V99" i="1" s="1"/>
  <c r="U100" i="1"/>
  <c r="V100" i="1" s="1"/>
  <c r="U101" i="1"/>
  <c r="V101" i="1" s="1"/>
  <c r="T11" i="1"/>
  <c r="S2" i="1"/>
  <c r="T2" i="1" s="1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 s="1"/>
  <c r="S73" i="1"/>
  <c r="T73" i="1" s="1"/>
  <c r="S74" i="1"/>
  <c r="T74" i="1" s="1"/>
  <c r="S75" i="1"/>
  <c r="T75" i="1" s="1"/>
  <c r="S76" i="1"/>
  <c r="T76" i="1" s="1"/>
  <c r="S77" i="1"/>
  <c r="T77" i="1" s="1"/>
  <c r="S78" i="1"/>
  <c r="T78" i="1" s="1"/>
  <c r="S79" i="1"/>
  <c r="T79" i="1" s="1"/>
  <c r="S80" i="1"/>
  <c r="T80" i="1" s="1"/>
  <c r="S81" i="1"/>
  <c r="T81" i="1" s="1"/>
  <c r="S82" i="1"/>
  <c r="T82" i="1" s="1"/>
  <c r="S83" i="1"/>
  <c r="T83" i="1" s="1"/>
  <c r="S84" i="1"/>
  <c r="T84" i="1" s="1"/>
  <c r="S85" i="1"/>
  <c r="T85" i="1" s="1"/>
  <c r="S86" i="1"/>
  <c r="T86" i="1" s="1"/>
  <c r="S87" i="1"/>
  <c r="T87" i="1" s="1"/>
  <c r="S88" i="1"/>
  <c r="T88" i="1" s="1"/>
  <c r="S89" i="1"/>
  <c r="T89" i="1" s="1"/>
  <c r="S90" i="1"/>
  <c r="T90" i="1" s="1"/>
  <c r="S91" i="1"/>
  <c r="T91" i="1" s="1"/>
  <c r="S92" i="1"/>
  <c r="T92" i="1" s="1"/>
  <c r="S93" i="1"/>
  <c r="T93" i="1" s="1"/>
  <c r="S94" i="1"/>
  <c r="T94" i="1" s="1"/>
  <c r="S95" i="1"/>
  <c r="T95" i="1" s="1"/>
  <c r="S96" i="1"/>
  <c r="T96" i="1" s="1"/>
  <c r="S97" i="1"/>
  <c r="T97" i="1" s="1"/>
  <c r="S98" i="1"/>
  <c r="T98" i="1" s="1"/>
  <c r="S99" i="1"/>
  <c r="T99" i="1" s="1"/>
  <c r="S100" i="1"/>
  <c r="T100" i="1" s="1"/>
  <c r="S101" i="1"/>
  <c r="T10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34F53A-E8C1-43AD-A4BF-81E565B38161}" keepAlive="1" name="MySQL.micra.fullclientstable" description="Created by MySQL for Excel, for its internal use only." type="5" refreshedVersion="0" saveData="1">
    <dbPr connection="Driver={MySQL ODBC 5.3 ANSI Driver};Provider=MSDASQL;Server=localhost;Port=3306;Database=micra;User=root;Option=3;" command="SELECT * FROM micra.fullclientstable" commandType="4"/>
  </connection>
</connections>
</file>

<file path=xl/sharedStrings.xml><?xml version="1.0" encoding="utf-8"?>
<sst xmlns="http://schemas.openxmlformats.org/spreadsheetml/2006/main" count="823" uniqueCount="343">
  <si>
    <t>325-11-4506</t>
  </si>
  <si>
    <t>Otilia</t>
  </si>
  <si>
    <t>Montoya</t>
  </si>
  <si>
    <t>man</t>
  </si>
  <si>
    <t>1</t>
  </si>
  <si>
    <t>0</t>
  </si>
  <si>
    <t>46017</t>
  </si>
  <si>
    <t>670-93-4738</t>
  </si>
  <si>
    <t>Primitivo</t>
  </si>
  <si>
    <t>Moll</t>
  </si>
  <si>
    <t>46001</t>
  </si>
  <si>
    <t>245-13-1044</t>
  </si>
  <si>
    <t>Roldán</t>
  </si>
  <si>
    <t>Borrell</t>
  </si>
  <si>
    <t>46002</t>
  </si>
  <si>
    <t>828-30-2196</t>
  </si>
  <si>
    <t>Ileana</t>
  </si>
  <si>
    <t>Gargallo</t>
  </si>
  <si>
    <t>46009</t>
  </si>
  <si>
    <t>371-26-9623</t>
  </si>
  <si>
    <t>Felicidad</t>
  </si>
  <si>
    <t>Pellicer</t>
  </si>
  <si>
    <t>woman</t>
  </si>
  <si>
    <t>46020</t>
  </si>
  <si>
    <t>183-04-5978</t>
  </si>
  <si>
    <t>Mariano</t>
  </si>
  <si>
    <t>Arrieta</t>
  </si>
  <si>
    <t>46010</t>
  </si>
  <si>
    <t>851-65-8914</t>
  </si>
  <si>
    <t>Azahar</t>
  </si>
  <si>
    <t>Cañizares</t>
  </si>
  <si>
    <t>46008</t>
  </si>
  <si>
    <t>950-99-7152</t>
  </si>
  <si>
    <t>José Mari</t>
  </si>
  <si>
    <t>Casals</t>
  </si>
  <si>
    <t>505-70-1280</t>
  </si>
  <si>
    <t>Ale</t>
  </si>
  <si>
    <t>Sanz</t>
  </si>
  <si>
    <t>46019</t>
  </si>
  <si>
    <t>287-47-6712</t>
  </si>
  <si>
    <t>Vilma</t>
  </si>
  <si>
    <t>Cerezo</t>
  </si>
  <si>
    <t>46006</t>
  </si>
  <si>
    <t>301-05-4449</t>
  </si>
  <si>
    <t>Galo</t>
  </si>
  <si>
    <t>Meléndez</t>
  </si>
  <si>
    <t>46023</t>
  </si>
  <si>
    <t>461-08-5531</t>
  </si>
  <si>
    <t>Coral</t>
  </si>
  <si>
    <t>Serra</t>
  </si>
  <si>
    <t>064-48-7076</t>
  </si>
  <si>
    <t>Tito</t>
  </si>
  <si>
    <t>Mayol</t>
  </si>
  <si>
    <t>46005</t>
  </si>
  <si>
    <t>094-49-3539</t>
  </si>
  <si>
    <t>Amílcar</t>
  </si>
  <si>
    <t>Peña</t>
  </si>
  <si>
    <t>46014</t>
  </si>
  <si>
    <t>931-88-9439</t>
  </si>
  <si>
    <t>Leoncio</t>
  </si>
  <si>
    <t>Nogués</t>
  </si>
  <si>
    <t>382-85-6615</t>
  </si>
  <si>
    <t>Dora</t>
  </si>
  <si>
    <t>Feijoo</t>
  </si>
  <si>
    <t>879-97-0560</t>
  </si>
  <si>
    <t>Sergio</t>
  </si>
  <si>
    <t>Tejera</t>
  </si>
  <si>
    <t>616-66-1266</t>
  </si>
  <si>
    <t>Azucena</t>
  </si>
  <si>
    <t>Vallés</t>
  </si>
  <si>
    <t>995-37-5469</t>
  </si>
  <si>
    <t>Saturnina</t>
  </si>
  <si>
    <t>Olmo</t>
  </si>
  <si>
    <t>46021</t>
  </si>
  <si>
    <t>144-15-5153</t>
  </si>
  <si>
    <t>Florina</t>
  </si>
  <si>
    <t>Navas</t>
  </si>
  <si>
    <t>883-50-9201</t>
  </si>
  <si>
    <t>Marcos</t>
  </si>
  <si>
    <t>Rios</t>
  </si>
  <si>
    <t>46016</t>
  </si>
  <si>
    <t>695-95-6019</t>
  </si>
  <si>
    <t>Baltasar</t>
  </si>
  <si>
    <t>Ramirez</t>
  </si>
  <si>
    <t>46007</t>
  </si>
  <si>
    <t>021-89-1802</t>
  </si>
  <si>
    <t>Débora</t>
  </si>
  <si>
    <t>Arjona</t>
  </si>
  <si>
    <t>46011</t>
  </si>
  <si>
    <t>980-08-7175</t>
  </si>
  <si>
    <t>Jose Carlos</t>
  </si>
  <si>
    <t>Macias</t>
  </si>
  <si>
    <t>46004</t>
  </si>
  <si>
    <t>105-38-8510</t>
  </si>
  <si>
    <t>Pastor</t>
  </si>
  <si>
    <t>Belmonte</t>
  </si>
  <si>
    <t>378-31-8592</t>
  </si>
  <si>
    <t>Joan</t>
  </si>
  <si>
    <t>Mateo</t>
  </si>
  <si>
    <t>812-62-3365</t>
  </si>
  <si>
    <t>Luís</t>
  </si>
  <si>
    <t>Iglesia</t>
  </si>
  <si>
    <t>842-15-6650</t>
  </si>
  <si>
    <t>Mónica</t>
  </si>
  <si>
    <t>Ojeda</t>
  </si>
  <si>
    <t>094-30-8643</t>
  </si>
  <si>
    <t>Melania</t>
  </si>
  <si>
    <t>Ferrándiz</t>
  </si>
  <si>
    <t>097-34-1011</t>
  </si>
  <si>
    <t>Juan Pablo</t>
  </si>
  <si>
    <t>Quero</t>
  </si>
  <si>
    <t>46015</t>
  </si>
  <si>
    <t>520-79-7865</t>
  </si>
  <si>
    <t>Josep</t>
  </si>
  <si>
    <t>Ramón</t>
  </si>
  <si>
    <t>767-99-2191</t>
  </si>
  <si>
    <t>Cámara</t>
  </si>
  <si>
    <t>759-77-7977</t>
  </si>
  <si>
    <t>Blanca</t>
  </si>
  <si>
    <t>Lillo</t>
  </si>
  <si>
    <t>46018</t>
  </si>
  <si>
    <t>397-66-4985</t>
  </si>
  <si>
    <t>Ester</t>
  </si>
  <si>
    <t>Julián</t>
  </si>
  <si>
    <t>477-97-7424</t>
  </si>
  <si>
    <t>Edgardo</t>
  </si>
  <si>
    <t>Herrera</t>
  </si>
  <si>
    <t>875-76-1610</t>
  </si>
  <si>
    <t>Mamen</t>
  </si>
  <si>
    <t>Ordóñez</t>
  </si>
  <si>
    <t>559-18-0161</t>
  </si>
  <si>
    <t>Nadia</t>
  </si>
  <si>
    <t>Abella</t>
  </si>
  <si>
    <t>053-94-1193</t>
  </si>
  <si>
    <t>Hernán</t>
  </si>
  <si>
    <t>Carretero</t>
  </si>
  <si>
    <t>073-21-8562</t>
  </si>
  <si>
    <t>Campillo</t>
  </si>
  <si>
    <t>569-71-6838</t>
  </si>
  <si>
    <t>Rufino</t>
  </si>
  <si>
    <t>Paniagua</t>
  </si>
  <si>
    <t>639-16-2122</t>
  </si>
  <si>
    <t>Candela</t>
  </si>
  <si>
    <t>Palma</t>
  </si>
  <si>
    <t>239-49-7939</t>
  </si>
  <si>
    <t>Mar</t>
  </si>
  <si>
    <t>Company</t>
  </si>
  <si>
    <t>882-85-0707</t>
  </si>
  <si>
    <t>Elisabet</t>
  </si>
  <si>
    <t>Dávila</t>
  </si>
  <si>
    <t>053-58-2254</t>
  </si>
  <si>
    <t>Leire</t>
  </si>
  <si>
    <t>Lamas</t>
  </si>
  <si>
    <t>797-74-7951</t>
  </si>
  <si>
    <t>Asdrubal</t>
  </si>
  <si>
    <t>Roda</t>
  </si>
  <si>
    <t>920-12-0617</t>
  </si>
  <si>
    <t>Apolinar</t>
  </si>
  <si>
    <t>Jaén</t>
  </si>
  <si>
    <t>810-76-6095</t>
  </si>
  <si>
    <t>Luciano</t>
  </si>
  <si>
    <t>540-71-7430</t>
  </si>
  <si>
    <t>Natanael</t>
  </si>
  <si>
    <t>Quintana</t>
  </si>
  <si>
    <t>477-08-1151</t>
  </si>
  <si>
    <t>Etelvina</t>
  </si>
  <si>
    <t>Cadenas</t>
  </si>
  <si>
    <t>052-10-3695</t>
  </si>
  <si>
    <t>Gaspar</t>
  </si>
  <si>
    <t>Llorens</t>
  </si>
  <si>
    <t>046-51-0525</t>
  </si>
  <si>
    <t>Edelmira</t>
  </si>
  <si>
    <t>Daza</t>
  </si>
  <si>
    <t>622-12-1377</t>
  </si>
  <si>
    <t>Olegario</t>
  </si>
  <si>
    <t>Berenguer</t>
  </si>
  <si>
    <t>398-97-6787</t>
  </si>
  <si>
    <t>Gilberto</t>
  </si>
  <si>
    <t>Flor</t>
  </si>
  <si>
    <t>424-40-0044</t>
  </si>
  <si>
    <t>Goyo</t>
  </si>
  <si>
    <t>León</t>
  </si>
  <si>
    <t>46025</t>
  </si>
  <si>
    <t>830-29-3474</t>
  </si>
  <si>
    <t>Amarilis</t>
  </si>
  <si>
    <t>46024</t>
  </si>
  <si>
    <t>309-32-9080</t>
  </si>
  <si>
    <t>Verónica</t>
  </si>
  <si>
    <t>Yuste</t>
  </si>
  <si>
    <t>415-91-3666</t>
  </si>
  <si>
    <t>Luna</t>
  </si>
  <si>
    <t>Expósito</t>
  </si>
  <si>
    <t>262-71-6335</t>
  </si>
  <si>
    <t>Lina</t>
  </si>
  <si>
    <t>Camps</t>
  </si>
  <si>
    <t>314-21-1785</t>
  </si>
  <si>
    <t>Francisca</t>
  </si>
  <si>
    <t>Pons</t>
  </si>
  <si>
    <t>232-77-2458</t>
  </si>
  <si>
    <t>María Dolores</t>
  </si>
  <si>
    <t>Saura</t>
  </si>
  <si>
    <t>105-44-2497</t>
  </si>
  <si>
    <t>Inmaculada</t>
  </si>
  <si>
    <t>Alfaro</t>
  </si>
  <si>
    <t>579-68-2633</t>
  </si>
  <si>
    <t>Vicenta</t>
  </si>
  <si>
    <t>Portero</t>
  </si>
  <si>
    <t>46012</t>
  </si>
  <si>
    <t>097-26-7458</t>
  </si>
  <si>
    <t>Oriana</t>
  </si>
  <si>
    <t>Salamanca</t>
  </si>
  <si>
    <t>237-00-2911</t>
  </si>
  <si>
    <t>Noelia</t>
  </si>
  <si>
    <t>Grau</t>
  </si>
  <si>
    <t>842-22-5468</t>
  </si>
  <si>
    <t>Guiomar</t>
  </si>
  <si>
    <t>Girona</t>
  </si>
  <si>
    <t>179-76-6245</t>
  </si>
  <si>
    <t>Fermín</t>
  </si>
  <si>
    <t>888-50-3872</t>
  </si>
  <si>
    <t>Eva María</t>
  </si>
  <si>
    <t>Domínguez</t>
  </si>
  <si>
    <t>814-85-3009</t>
  </si>
  <si>
    <t>Concepción</t>
  </si>
  <si>
    <t>Palacios</t>
  </si>
  <si>
    <t>104-52-6594</t>
  </si>
  <si>
    <t>Ofelia</t>
  </si>
  <si>
    <t>Guerra</t>
  </si>
  <si>
    <t>098-03-1483</t>
  </si>
  <si>
    <t>Mauricio</t>
  </si>
  <si>
    <t>Arana</t>
  </si>
  <si>
    <t>062-81-1969</t>
  </si>
  <si>
    <t>Natalia</t>
  </si>
  <si>
    <t>Agullo</t>
  </si>
  <si>
    <t>46003</t>
  </si>
  <si>
    <t>595-57-1089</t>
  </si>
  <si>
    <t>Pilar</t>
  </si>
  <si>
    <t>199-17-0071</t>
  </si>
  <si>
    <t>Jordi</t>
  </si>
  <si>
    <t>Nogueira</t>
  </si>
  <si>
    <t>46022</t>
  </si>
  <si>
    <t>476-01-7094</t>
  </si>
  <si>
    <t>Guadalupe</t>
  </si>
  <si>
    <t>Bertrán</t>
  </si>
  <si>
    <t>271-05-0974</t>
  </si>
  <si>
    <t>Reynaldo</t>
  </si>
  <si>
    <t>Ávila</t>
  </si>
  <si>
    <t>826-78-1669</t>
  </si>
  <si>
    <t>Dorita</t>
  </si>
  <si>
    <t>Prieto</t>
  </si>
  <si>
    <t>596-20-0993</t>
  </si>
  <si>
    <t>Viviana</t>
  </si>
  <si>
    <t>Colomer</t>
  </si>
  <si>
    <t>110-54-1822</t>
  </si>
  <si>
    <t>José Antonio</t>
  </si>
  <si>
    <t>Comas</t>
  </si>
  <si>
    <t>457-93-5850</t>
  </si>
  <si>
    <t>Sarita</t>
  </si>
  <si>
    <t>858-74-6377</t>
  </si>
  <si>
    <t>Alejo</t>
  </si>
  <si>
    <t>Torralba</t>
  </si>
  <si>
    <t>957-42-6461</t>
  </si>
  <si>
    <t>Romeu</t>
  </si>
  <si>
    <t>057-18-5965</t>
  </si>
  <si>
    <t>Florentino</t>
  </si>
  <si>
    <t>Carpio</t>
  </si>
  <si>
    <t>551-15-6792</t>
  </si>
  <si>
    <t>Farré</t>
  </si>
  <si>
    <t>769-97-9867</t>
  </si>
  <si>
    <t>Estrella</t>
  </si>
  <si>
    <t>Hernando</t>
  </si>
  <si>
    <t>722-28-8620</t>
  </si>
  <si>
    <t>Gregorio</t>
  </si>
  <si>
    <t>Luque</t>
  </si>
  <si>
    <t>300-53-3341</t>
  </si>
  <si>
    <t>Raúl</t>
  </si>
  <si>
    <t>Sales</t>
  </si>
  <si>
    <t>223-29-6070</t>
  </si>
  <si>
    <t>Clotilde</t>
  </si>
  <si>
    <t>Mariscal</t>
  </si>
  <si>
    <t>46013</t>
  </si>
  <si>
    <t>822-76-9756</t>
  </si>
  <si>
    <t>Segismundo</t>
  </si>
  <si>
    <t>Vázquez</t>
  </si>
  <si>
    <t>258-62-4286</t>
  </si>
  <si>
    <t>Martín</t>
  </si>
  <si>
    <t>Chaves</t>
  </si>
  <si>
    <t>942-96-5058</t>
  </si>
  <si>
    <t>Constanza</t>
  </si>
  <si>
    <t>Amores</t>
  </si>
  <si>
    <t>405-67-1739</t>
  </si>
  <si>
    <t>Alicia</t>
  </si>
  <si>
    <t>Pereira</t>
  </si>
  <si>
    <t>783-46-1036</t>
  </si>
  <si>
    <t>Juliana</t>
  </si>
  <si>
    <t>Nicolás</t>
  </si>
  <si>
    <t>346-28-8998</t>
  </si>
  <si>
    <t>Nerea</t>
  </si>
  <si>
    <t>Rey</t>
  </si>
  <si>
    <t>051-39-4854</t>
  </si>
  <si>
    <t>Sosimo</t>
  </si>
  <si>
    <t>Benavides</t>
  </si>
  <si>
    <t>024-72-1578</t>
  </si>
  <si>
    <t>Haydée</t>
  </si>
  <si>
    <t>Requena</t>
  </si>
  <si>
    <t>817-84-4051</t>
  </si>
  <si>
    <t>Ariadna</t>
  </si>
  <si>
    <t>Chico</t>
  </si>
  <si>
    <t>776-55-4561</t>
  </si>
  <si>
    <t>Úrsula</t>
  </si>
  <si>
    <t>Canals</t>
  </si>
  <si>
    <t>043-77-4947</t>
  </si>
  <si>
    <t>Ascensión</t>
  </si>
  <si>
    <t>Camino</t>
  </si>
  <si>
    <t>525-53-2889</t>
  </si>
  <si>
    <t>Dalila</t>
  </si>
  <si>
    <t>Prada</t>
  </si>
  <si>
    <t>935-84-2430</t>
  </si>
  <si>
    <t>Lucía</t>
  </si>
  <si>
    <t>Bru</t>
  </si>
  <si>
    <t>timecal</t>
  </si>
  <si>
    <t>biking_distance</t>
  </si>
  <si>
    <t>walking_distance</t>
  </si>
  <si>
    <t>postalCode</t>
  </si>
  <si>
    <t>previousPathology</t>
  </si>
  <si>
    <t>disability</t>
  </si>
  <si>
    <t>drinking</t>
  </si>
  <si>
    <t>smoker</t>
  </si>
  <si>
    <t>cholesterol</t>
  </si>
  <si>
    <t>bloodPressureDiast</t>
  </si>
  <si>
    <t>bloodPressureSist</t>
  </si>
  <si>
    <t>height</t>
  </si>
  <si>
    <t>weight</t>
  </si>
  <si>
    <t>gender</t>
  </si>
  <si>
    <t>age</t>
  </si>
  <si>
    <t>clientsLastName</t>
  </si>
  <si>
    <t>clientsName</t>
  </si>
  <si>
    <t>clientId</t>
  </si>
  <si>
    <t>Distance</t>
  </si>
  <si>
    <t>Bonus</t>
  </si>
  <si>
    <t>Surcharge</t>
  </si>
  <si>
    <t>Pure grant</t>
  </si>
  <si>
    <t>Total Grant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</si>
</sst>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4632848-C322-4DB2-BD43-E0CBF83FBAD3}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1" xr16:uid="{CEBFE068-9E6C-49BE-89FD-0248D306FC3B}" autoFormatId="0" applyNumberFormats="0" applyBorderFormats="0" applyFontFormats="1" applyPatternFormats="1" applyAlignmentFormats="0" applyWidthHeightFormats="0">
  <queryTableRefresh nextId="25" unboundColumnsRight="22">
    <queryTableFields count="23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2" dataBound="0" tableColumnId="22"/>
      <queryTableField id="23" dataBound="0" tableColumnId="23"/>
      <queryTableField id="24" dataBound="0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A4CED1-03FD-4F26-8726-2D7D83BAF53B}" name="micra.fullclientstable" displayName="micra.fullclientstable" comment="e21d9217-dee6-461d-a850-6fa05af7afb0" ref="A1:W101" tableType="queryTable" totalsRowShown="0">
  <autoFilter ref="A1:W101" xr:uid="{47A4CED1-03FD-4F26-8726-2D7D83BAF53B}"/>
  <tableColumns count="23">
    <tableColumn id="1" xr3:uid="{E2E8BCF7-86E5-40A7-8B8A-34A9B3C8E66B}" uniqueName="1" name="clientId" queryTableFieldId="1" dataDxfId="13"/>
    <tableColumn id="2" xr3:uid="{07B6557A-345A-4FC2-8046-7BC127CB5CCE}" uniqueName="2" name="clientsName" queryTableFieldId="2" dataDxfId="12"/>
    <tableColumn id="3" xr3:uid="{1462D731-94EA-4541-AF92-336F48106BB8}" uniqueName="3" name="clientsLastName" queryTableFieldId="3" dataDxfId="11"/>
    <tableColumn id="4" xr3:uid="{198F9BC0-8EAC-4D07-B3F4-5A4ACCD52B0F}" uniqueName="4" name="age" queryTableFieldId="4"/>
    <tableColumn id="5" xr3:uid="{70494E27-C0A1-46DF-ABB1-A3F80FC6C5E8}" uniqueName="5" name="gender" queryTableFieldId="5" dataDxfId="10"/>
    <tableColumn id="6" xr3:uid="{AA9D1945-02D9-423A-A943-0FE3F6BACCA7}" uniqueName="6" name="weight" queryTableFieldId="6"/>
    <tableColumn id="7" xr3:uid="{7924A209-66F9-477F-A8F9-347CFE04D68B}" uniqueName="7" name="height" queryTableFieldId="7"/>
    <tableColumn id="8" xr3:uid="{02A685FC-A850-4681-906F-63FA016903B9}" uniqueName="8" name="bloodPressureSist" queryTableFieldId="8"/>
    <tableColumn id="9" xr3:uid="{30CE075F-2DA0-4A56-80A4-B3C576369DB1}" uniqueName="9" name="bloodPressureDiast" queryTableFieldId="9"/>
    <tableColumn id="10" xr3:uid="{FE033339-BA22-41BC-A142-363E6109264C}" uniqueName="10" name="cholesterol" queryTableFieldId="10"/>
    <tableColumn id="11" xr3:uid="{A9DD9711-D28D-4325-B5EA-FAD8C965D1F0}" uniqueName="11" name="smoker" queryTableFieldId="11" dataDxfId="9"/>
    <tableColumn id="12" xr3:uid="{E9A026E4-9D73-43C2-8E2B-F2182A4088E0}" uniqueName="12" name="drinking" queryTableFieldId="12"/>
    <tableColumn id="13" xr3:uid="{388E89B5-A60F-482E-B024-5ECDBB872675}" uniqueName="13" name="disability" queryTableFieldId="13" dataDxfId="8"/>
    <tableColumn id="14" xr3:uid="{C2BDCE22-4FBC-4737-A6CA-70FCDF8F2854}" uniqueName="14" name="previousPathology" queryTableFieldId="14" dataDxfId="7"/>
    <tableColumn id="15" xr3:uid="{B2E141C4-11C2-4682-B221-9631E3FF7077}" uniqueName="15" name="postalCode" queryTableFieldId="15" dataDxfId="6"/>
    <tableColumn id="17" xr3:uid="{4F7D3971-ED33-4952-9ABD-AB09AF4EFAB0}" uniqueName="17" name="walking_distance" queryTableFieldId="17"/>
    <tableColumn id="18" xr3:uid="{6A43E6FD-741C-4761-8FA2-D2340A79C35A}" uniqueName="18" name="biking_distance" queryTableFieldId="18"/>
    <tableColumn id="19" xr3:uid="{18D4E36A-DB5B-4656-ACB6-A78984BAC464}" uniqueName="19" name="timecal" queryTableFieldId="19" dataDxfId="5"/>
    <tableColumn id="20" xr3:uid="{D9301B39-3D59-4CA2-8ACE-27F1DBACCA09}" uniqueName="20" name="Distance" queryTableFieldId="20" dataDxfId="4">
      <calculatedColumnFormula>micra.fullclientstable[[#This Row],[walking_distance]]+micra.fullclientstable[[#This Row],[biking_distance]]</calculatedColumnFormula>
    </tableColumn>
    <tableColumn id="21" xr3:uid="{A064D801-811C-4276-913F-21EA33448F01}" uniqueName="21" name="Bonus" queryTableFieldId="21" dataDxfId="3">
      <calculatedColumnFormula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calculatedColumnFormula>
    </tableColumn>
    <tableColumn id="22" xr3:uid="{A179F065-FC62-4312-80AE-5DCDBDAC0999}" uniqueName="22" name="Surcharge" queryTableFieldId="22" dataDxfId="2">
      <calculatedColumnFormula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calculatedColumnFormula>
    </tableColumn>
    <tableColumn id="23" xr3:uid="{DF477A71-DCD6-4BE1-B7D9-F3DF9790BA1F}" uniqueName="23" name="Pure grant" queryTableFieldId="23" dataDxfId="1">
      <calculatedColumnFormula>IF(micra.fullclientstable[[#This Row],[gender]]="man",(100000 * 10.2796 * (1 + micra.fullclientstable[[#This Row],[Surcharge]]))/1000,(100000 * 5.8178 * (1 + micra.fullclientstable[[#This Row],[Surcharge]]))/1000)</calculatedColumnFormula>
    </tableColumn>
    <tableColumn id="24" xr3:uid="{D8F27780-EF4C-498F-8407-88F745C99463}" uniqueName="24" name="Total Grant" queryTableFieldId="24" dataDxfId="0">
      <calculatedColumnFormula>micra.fullclientstable[[#This Row],[Pure grant]]+(0.25 * micra.fullclientstable[[#This Row],[Pure grant]]) - (micra.fullclientstable[[#This Row],[Bonus]]*micra.fullclientstable[[#This Row],[Pure grant]])</calculatedColumnFormula>
    </tableColumn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ECF6-B5DC-473D-93D4-8D18F026149D}">
  <dimension ref="A1:W101"/>
  <sheetViews>
    <sheetView tabSelected="1" topLeftCell="E1" zoomScale="85" zoomScaleNormal="85" workbookViewId="0">
      <selection activeCell="W3" sqref="W3"/>
    </sheetView>
  </sheetViews>
  <sheetFormatPr defaultRowHeight="14.4" x14ac:dyDescent="0.3"/>
  <cols>
    <col min="1" max="1" width="11.33203125" bestFit="1" customWidth="1"/>
    <col min="2" max="2" width="13.5546875" bestFit="1" customWidth="1"/>
    <col min="3" max="3" width="17" bestFit="1" customWidth="1"/>
    <col min="4" max="4" width="8" bestFit="1" customWidth="1"/>
    <col min="5" max="5" width="9.109375" bestFit="1" customWidth="1"/>
    <col min="7" max="7" width="8.5546875" bestFit="1" customWidth="1"/>
    <col min="8" max="8" width="18.21875" bestFit="1" customWidth="1"/>
    <col min="9" max="9" width="19.5546875" bestFit="1" customWidth="1"/>
    <col min="10" max="10" width="12.44140625" bestFit="1" customWidth="1"/>
    <col min="11" max="11" width="9.44140625" bestFit="1" customWidth="1"/>
    <col min="12" max="12" width="10.109375" bestFit="1" customWidth="1"/>
    <col min="13" max="13" width="10.6640625" bestFit="1" customWidth="1"/>
    <col min="14" max="14" width="19.109375" bestFit="1" customWidth="1"/>
    <col min="15" max="15" width="12.6640625" bestFit="1" customWidth="1"/>
    <col min="16" max="16" width="11.33203125" bestFit="1" customWidth="1"/>
    <col min="17" max="17" width="17.77734375" bestFit="1" customWidth="1"/>
    <col min="18" max="18" width="16.44140625" bestFit="1" customWidth="1"/>
    <col min="19" max="19" width="15.6640625" bestFit="1" customWidth="1"/>
    <col min="20" max="20" width="13.109375" customWidth="1"/>
  </cols>
  <sheetData>
    <row r="1" spans="1:23" x14ac:dyDescent="0.3">
      <c r="A1" t="s">
        <v>337</v>
      </c>
      <c r="B1" t="s">
        <v>336</v>
      </c>
      <c r="C1" t="s">
        <v>335</v>
      </c>
      <c r="D1" t="s">
        <v>334</v>
      </c>
      <c r="E1" t="s">
        <v>333</v>
      </c>
      <c r="F1" t="s">
        <v>332</v>
      </c>
      <c r="G1" t="s">
        <v>331</v>
      </c>
      <c r="H1" t="s">
        <v>330</v>
      </c>
      <c r="I1" t="s">
        <v>329</v>
      </c>
      <c r="J1" t="s">
        <v>328</v>
      </c>
      <c r="K1" t="s">
        <v>327</v>
      </c>
      <c r="L1" t="s">
        <v>326</v>
      </c>
      <c r="M1" t="s">
        <v>325</v>
      </c>
      <c r="N1" t="s">
        <v>324</v>
      </c>
      <c r="O1" t="s">
        <v>323</v>
      </c>
      <c r="P1" t="s">
        <v>322</v>
      </c>
      <c r="Q1" t="s">
        <v>321</v>
      </c>
      <c r="R1" t="s">
        <v>320</v>
      </c>
      <c r="S1" t="s">
        <v>338</v>
      </c>
      <c r="T1" t="s">
        <v>339</v>
      </c>
      <c r="U1" t="s">
        <v>340</v>
      </c>
      <c r="V1" t="s">
        <v>341</v>
      </c>
      <c r="W1" t="s">
        <v>342</v>
      </c>
    </row>
    <row r="2" spans="1:23" x14ac:dyDescent="0.3">
      <c r="A2" s="1" t="s">
        <v>0</v>
      </c>
      <c r="B2" s="1" t="s">
        <v>1</v>
      </c>
      <c r="C2" s="1" t="s">
        <v>2</v>
      </c>
      <c r="D2">
        <v>35.270899999999997</v>
      </c>
      <c r="E2" s="1" t="s">
        <v>3</v>
      </c>
      <c r="F2">
        <v>60.070900000000002</v>
      </c>
      <c r="G2">
        <v>181.66</v>
      </c>
      <c r="H2">
        <v>161.767</v>
      </c>
      <c r="I2">
        <v>115.59699999999999</v>
      </c>
      <c r="J2">
        <v>169.458</v>
      </c>
      <c r="K2" s="1" t="s">
        <v>4</v>
      </c>
      <c r="L2">
        <v>2.3763200000000002</v>
      </c>
      <c r="M2" s="1" t="s">
        <v>4</v>
      </c>
      <c r="N2" s="1" t="s">
        <v>5</v>
      </c>
      <c r="O2" s="1" t="s">
        <v>6</v>
      </c>
      <c r="P2">
        <v>3855.41</v>
      </c>
      <c r="Q2">
        <v>4791.83</v>
      </c>
      <c r="R2" s="2">
        <v>44594</v>
      </c>
      <c r="S2">
        <f>micra.fullclientstable[[#This Row],[walking_distance]]+micra.fullclientstable[[#This Row],[biking_distance]]</f>
        <v>8647.24</v>
      </c>
      <c r="T2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0.2</v>
      </c>
      <c r="U2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0</v>
      </c>
      <c r="V2" s="3">
        <f>IF(micra.fullclientstable[[#This Row],[gender]]="man",(100000 * 10.2796 * (1 + micra.fullclientstable[[#This Row],[Surcharge]]))/1000,(100000 * 5.8178 * (1 + micra.fullclientstable[[#This Row],[Surcharge]]))/1000)</f>
        <v>1027.96</v>
      </c>
      <c r="W2" s="3">
        <f>micra.fullclientstable[[#This Row],[Pure grant]]+(0.25 * micra.fullclientstable[[#This Row],[Pure grant]]) - (micra.fullclientstable[[#This Row],[Bonus]]*micra.fullclientstable[[#This Row],[Pure grant]])</f>
        <v>1079.3579999999999</v>
      </c>
    </row>
    <row r="3" spans="1:23" x14ac:dyDescent="0.3">
      <c r="A3" s="1" t="s">
        <v>7</v>
      </c>
      <c r="B3" s="1" t="s">
        <v>8</v>
      </c>
      <c r="C3" s="1" t="s">
        <v>9</v>
      </c>
      <c r="D3">
        <v>45.224899999999998</v>
      </c>
      <c r="E3" s="1" t="s">
        <v>3</v>
      </c>
      <c r="F3">
        <v>108.529</v>
      </c>
      <c r="G3">
        <v>172.679</v>
      </c>
      <c r="H3">
        <v>169.101</v>
      </c>
      <c r="I3">
        <v>91.471599999999995</v>
      </c>
      <c r="J3">
        <v>177.52500000000001</v>
      </c>
      <c r="K3" s="1" t="s">
        <v>4</v>
      </c>
      <c r="L3">
        <v>5.5869400000000002</v>
      </c>
      <c r="M3" s="1" t="s">
        <v>4</v>
      </c>
      <c r="N3" s="1" t="s">
        <v>5</v>
      </c>
      <c r="O3" s="1" t="s">
        <v>10</v>
      </c>
      <c r="P3">
        <v>4056.05</v>
      </c>
      <c r="Q3">
        <v>3508.82</v>
      </c>
      <c r="R3" s="2">
        <v>44594</v>
      </c>
      <c r="S3">
        <f>micra.fullclientstable[[#This Row],[walking_distance]]+micra.fullclientstable[[#This Row],[biking_distance]]</f>
        <v>7564.8700000000008</v>
      </c>
      <c r="T3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</v>
      </c>
      <c r="U3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1</v>
      </c>
      <c r="V3" s="3">
        <f>IF(micra.fullclientstable[[#This Row],[gender]]="man",(100000 * 10.2796 * (1 + micra.fullclientstable[[#This Row],[Surcharge]]))/1000,(100000 * 5.8178 * (1 + micra.fullclientstable[[#This Row],[Surcharge]]))/1000)</f>
        <v>2055.92</v>
      </c>
      <c r="W3" s="3">
        <f>micra.fullclientstable[[#This Row],[Pure grant]]+(0.25 * micra.fullclientstable[[#This Row],[Pure grant]]) - (micra.fullclientstable[[#This Row],[Bonus]]*micra.fullclientstable[[#This Row],[Pure grant]])</f>
        <v>2364.308</v>
      </c>
    </row>
    <row r="4" spans="1:23" x14ac:dyDescent="0.3">
      <c r="A4" s="1" t="s">
        <v>11</v>
      </c>
      <c r="B4" s="1" t="s">
        <v>12</v>
      </c>
      <c r="C4" s="1" t="s">
        <v>13</v>
      </c>
      <c r="D4">
        <v>38.202100000000002</v>
      </c>
      <c r="E4" s="1" t="s">
        <v>3</v>
      </c>
      <c r="F4">
        <v>71.279700000000005</v>
      </c>
      <c r="G4">
        <v>188.577</v>
      </c>
      <c r="H4">
        <v>169.96199999999999</v>
      </c>
      <c r="I4">
        <v>95.032600000000002</v>
      </c>
      <c r="J4">
        <v>182.59800000000001</v>
      </c>
      <c r="K4" s="1" t="s">
        <v>4</v>
      </c>
      <c r="L4">
        <v>3.23245</v>
      </c>
      <c r="M4" s="1" t="s">
        <v>4</v>
      </c>
      <c r="N4" s="1" t="s">
        <v>4</v>
      </c>
      <c r="O4" s="1" t="s">
        <v>14</v>
      </c>
      <c r="P4">
        <v>3622.26</v>
      </c>
      <c r="Q4">
        <v>4043.94</v>
      </c>
      <c r="R4" s="2">
        <v>44594</v>
      </c>
      <c r="S4">
        <f>micra.fullclientstable[[#This Row],[walking_distance]]+micra.fullclientstable[[#This Row],[biking_distance]]</f>
        <v>7666.2000000000007</v>
      </c>
      <c r="T4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</v>
      </c>
      <c r="U4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0</v>
      </c>
      <c r="V4" s="3">
        <f>IF(micra.fullclientstable[[#This Row],[gender]]="man",(100000 * 10.2796 * (1 + micra.fullclientstable[[#This Row],[Surcharge]]))/1000,(100000 * 5.8178 * (1 + micra.fullclientstable[[#This Row],[Surcharge]]))/1000)</f>
        <v>1027.96</v>
      </c>
      <c r="W4" s="3">
        <f>micra.fullclientstable[[#This Row],[Pure grant]]+(0.25 * micra.fullclientstable[[#This Row],[Pure grant]]) - (micra.fullclientstable[[#This Row],[Bonus]]*micra.fullclientstable[[#This Row],[Pure grant]])</f>
        <v>1182.154</v>
      </c>
    </row>
    <row r="5" spans="1:23" x14ac:dyDescent="0.3">
      <c r="A5" s="1" t="s">
        <v>15</v>
      </c>
      <c r="B5" s="1" t="s">
        <v>16</v>
      </c>
      <c r="C5" s="1" t="s">
        <v>17</v>
      </c>
      <c r="D5">
        <v>84.262200000000007</v>
      </c>
      <c r="E5" s="1" t="s">
        <v>3</v>
      </c>
      <c r="F5">
        <v>73.624600000000001</v>
      </c>
      <c r="G5">
        <v>180.41499999999999</v>
      </c>
      <c r="H5">
        <v>119.495</v>
      </c>
      <c r="I5">
        <v>74.120099999999994</v>
      </c>
      <c r="J5">
        <v>265.09199999999998</v>
      </c>
      <c r="K5" s="1" t="s">
        <v>5</v>
      </c>
      <c r="L5">
        <v>2.0762100000000001</v>
      </c>
      <c r="M5" s="1" t="s">
        <v>4</v>
      </c>
      <c r="N5" s="1" t="s">
        <v>5</v>
      </c>
      <c r="O5" s="1" t="s">
        <v>18</v>
      </c>
      <c r="P5">
        <v>4002.06</v>
      </c>
      <c r="Q5">
        <v>4498.93</v>
      </c>
      <c r="R5" s="2">
        <v>44594</v>
      </c>
      <c r="S5">
        <f>micra.fullclientstable[[#This Row],[walking_distance]]+micra.fullclientstable[[#This Row],[biking_distance]]</f>
        <v>8500.99</v>
      </c>
      <c r="T5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0.2</v>
      </c>
      <c r="U5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2</v>
      </c>
      <c r="V5" s="3">
        <f>IF(micra.fullclientstable[[#This Row],[gender]]="man",(100000 * 10.2796 * (1 + micra.fullclientstable[[#This Row],[Surcharge]]))/1000,(100000 * 5.8178 * (1 + micra.fullclientstable[[#This Row],[Surcharge]]))/1000)</f>
        <v>3083.88</v>
      </c>
      <c r="W5" s="3">
        <f>micra.fullclientstable[[#This Row],[Pure grant]]+(0.25 * micra.fullclientstable[[#This Row],[Pure grant]]) - (micra.fullclientstable[[#This Row],[Bonus]]*micra.fullclientstable[[#This Row],[Pure grant]])</f>
        <v>3238.0740000000005</v>
      </c>
    </row>
    <row r="6" spans="1:23" x14ac:dyDescent="0.3">
      <c r="A6" s="1" t="s">
        <v>19</v>
      </c>
      <c r="B6" s="1" t="s">
        <v>20</v>
      </c>
      <c r="C6" s="1" t="s">
        <v>21</v>
      </c>
      <c r="D6">
        <v>69.887699999999995</v>
      </c>
      <c r="E6" s="1" t="s">
        <v>22</v>
      </c>
      <c r="F6">
        <v>65.812100000000001</v>
      </c>
      <c r="G6">
        <v>204.58099999999999</v>
      </c>
      <c r="H6">
        <v>99.992000000000004</v>
      </c>
      <c r="I6">
        <v>118.149</v>
      </c>
      <c r="J6">
        <v>170.77699999999999</v>
      </c>
      <c r="K6" s="1" t="s">
        <v>4</v>
      </c>
      <c r="L6">
        <v>2.80043</v>
      </c>
      <c r="M6" s="1" t="s">
        <v>5</v>
      </c>
      <c r="N6" s="1" t="s">
        <v>4</v>
      </c>
      <c r="O6" s="1" t="s">
        <v>23</v>
      </c>
      <c r="P6">
        <v>4084.33</v>
      </c>
      <c r="Q6">
        <v>4149.3500000000004</v>
      </c>
      <c r="R6" s="2">
        <v>44594</v>
      </c>
      <c r="S6">
        <f>micra.fullclientstable[[#This Row],[walking_distance]]+micra.fullclientstable[[#This Row],[biking_distance]]</f>
        <v>8233.68</v>
      </c>
      <c r="T6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0.15</v>
      </c>
      <c r="U6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1</v>
      </c>
      <c r="V6" s="3">
        <f>IF(micra.fullclientstable[[#This Row],[gender]]="man",(100000 * 10.2796 * (1 + micra.fullclientstable[[#This Row],[Surcharge]]))/1000,(100000 * 5.8178 * (1 + micra.fullclientstable[[#This Row],[Surcharge]]))/1000)</f>
        <v>1163.56</v>
      </c>
      <c r="W6" s="3">
        <f>micra.fullclientstable[[#This Row],[Pure grant]]+(0.25 * micra.fullclientstable[[#This Row],[Pure grant]]) - (micra.fullclientstable[[#This Row],[Bonus]]*micra.fullclientstable[[#This Row],[Pure grant]])</f>
        <v>1279.9159999999997</v>
      </c>
    </row>
    <row r="7" spans="1:23" x14ac:dyDescent="0.3">
      <c r="A7" s="1" t="s">
        <v>24</v>
      </c>
      <c r="B7" s="1" t="s">
        <v>25</v>
      </c>
      <c r="C7" s="1" t="s">
        <v>26</v>
      </c>
      <c r="D7">
        <v>26.407800000000002</v>
      </c>
      <c r="E7" s="1" t="s">
        <v>22</v>
      </c>
      <c r="F7">
        <v>75.536100000000005</v>
      </c>
      <c r="G7">
        <v>155.089</v>
      </c>
      <c r="H7">
        <v>138.15899999999999</v>
      </c>
      <c r="I7">
        <v>115.316</v>
      </c>
      <c r="J7">
        <v>183.36</v>
      </c>
      <c r="K7" s="1" t="s">
        <v>5</v>
      </c>
      <c r="L7">
        <v>1.6335</v>
      </c>
      <c r="M7" s="1" t="s">
        <v>5</v>
      </c>
      <c r="N7" s="1" t="s">
        <v>4</v>
      </c>
      <c r="O7" s="1" t="s">
        <v>27</v>
      </c>
      <c r="P7">
        <v>3641.69</v>
      </c>
      <c r="Q7">
        <v>4671.8599999999997</v>
      </c>
      <c r="R7" s="2">
        <v>44594</v>
      </c>
      <c r="S7">
        <f>micra.fullclientstable[[#This Row],[walking_distance]]+micra.fullclientstable[[#This Row],[biking_distance]]</f>
        <v>8313.5499999999993</v>
      </c>
      <c r="T7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0.15</v>
      </c>
      <c r="U7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0</v>
      </c>
      <c r="V7" s="3">
        <f>IF(micra.fullclientstable[[#This Row],[gender]]="man",(100000 * 10.2796 * (1 + micra.fullclientstable[[#This Row],[Surcharge]]))/1000,(100000 * 5.8178 * (1 + micra.fullclientstable[[#This Row],[Surcharge]]))/1000)</f>
        <v>581.78</v>
      </c>
      <c r="W7" s="3">
        <f>micra.fullclientstable[[#This Row],[Pure grant]]+(0.25 * micra.fullclientstable[[#This Row],[Pure grant]]) - (micra.fullclientstable[[#This Row],[Bonus]]*micra.fullclientstable[[#This Row],[Pure grant]])</f>
        <v>639.95799999999986</v>
      </c>
    </row>
    <row r="8" spans="1:23" x14ac:dyDescent="0.3">
      <c r="A8" s="1" t="s">
        <v>28</v>
      </c>
      <c r="B8" s="1" t="s">
        <v>29</v>
      </c>
      <c r="C8" s="1" t="s">
        <v>30</v>
      </c>
      <c r="D8">
        <v>62.613399999999999</v>
      </c>
      <c r="E8" s="1" t="s">
        <v>3</v>
      </c>
      <c r="F8">
        <v>74.821799999999996</v>
      </c>
      <c r="G8">
        <v>204.41399999999999</v>
      </c>
      <c r="H8">
        <v>160.28700000000001</v>
      </c>
      <c r="I8">
        <v>119.779</v>
      </c>
      <c r="J8">
        <v>192.166</v>
      </c>
      <c r="K8" s="1" t="s">
        <v>4</v>
      </c>
      <c r="L8">
        <v>0.441938</v>
      </c>
      <c r="M8" s="1" t="s">
        <v>4</v>
      </c>
      <c r="N8" s="1" t="s">
        <v>4</v>
      </c>
      <c r="O8" s="1" t="s">
        <v>31</v>
      </c>
      <c r="P8">
        <v>4104.82</v>
      </c>
      <c r="Q8">
        <v>3410.08</v>
      </c>
      <c r="R8" s="2">
        <v>44594</v>
      </c>
      <c r="S8">
        <f>micra.fullclientstable[[#This Row],[walking_distance]]+micra.fullclientstable[[#This Row],[biking_distance]]</f>
        <v>7514.9</v>
      </c>
      <c r="T8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</v>
      </c>
      <c r="U8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1</v>
      </c>
      <c r="V8" s="3">
        <f>IF(micra.fullclientstable[[#This Row],[gender]]="man",(100000 * 10.2796 * (1 + micra.fullclientstable[[#This Row],[Surcharge]]))/1000,(100000 * 5.8178 * (1 + micra.fullclientstable[[#This Row],[Surcharge]]))/1000)</f>
        <v>2055.92</v>
      </c>
      <c r="W8" s="3">
        <f>micra.fullclientstable[[#This Row],[Pure grant]]+(0.25 * micra.fullclientstable[[#This Row],[Pure grant]]) - (micra.fullclientstable[[#This Row],[Bonus]]*micra.fullclientstable[[#This Row],[Pure grant]])</f>
        <v>2364.308</v>
      </c>
    </row>
    <row r="9" spans="1:23" x14ac:dyDescent="0.3">
      <c r="A9" s="1" t="s">
        <v>32</v>
      </c>
      <c r="B9" s="1" t="s">
        <v>33</v>
      </c>
      <c r="C9" s="1" t="s">
        <v>34</v>
      </c>
      <c r="D9">
        <v>48.724899999999998</v>
      </c>
      <c r="E9" s="1" t="s">
        <v>3</v>
      </c>
      <c r="F9">
        <v>72.082300000000004</v>
      </c>
      <c r="G9">
        <v>157.61199999999999</v>
      </c>
      <c r="H9">
        <v>121.087</v>
      </c>
      <c r="I9">
        <v>94.717799999999997</v>
      </c>
      <c r="J9">
        <v>226.79599999999999</v>
      </c>
      <c r="K9" s="1" t="s">
        <v>4</v>
      </c>
      <c r="L9">
        <v>2.8208899999999999</v>
      </c>
      <c r="M9" s="1" t="s">
        <v>5</v>
      </c>
      <c r="N9" s="1" t="s">
        <v>5</v>
      </c>
      <c r="O9" s="1" t="s">
        <v>18</v>
      </c>
      <c r="P9">
        <v>3184.42</v>
      </c>
      <c r="Q9">
        <v>3841.17</v>
      </c>
      <c r="R9" s="2">
        <v>44594</v>
      </c>
      <c r="S9">
        <f>micra.fullclientstable[[#This Row],[walking_distance]]+micra.fullclientstable[[#This Row],[biking_distance]]</f>
        <v>7025.59</v>
      </c>
      <c r="T9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</v>
      </c>
      <c r="U9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0</v>
      </c>
      <c r="V9" s="3">
        <f>IF(micra.fullclientstable[[#This Row],[gender]]="man",(100000 * 10.2796 * (1 + micra.fullclientstable[[#This Row],[Surcharge]]))/1000,(100000 * 5.8178 * (1 + micra.fullclientstable[[#This Row],[Surcharge]]))/1000)</f>
        <v>1027.96</v>
      </c>
      <c r="W9" s="3">
        <f>micra.fullclientstable[[#This Row],[Pure grant]]+(0.25 * micra.fullclientstable[[#This Row],[Pure grant]]) - (micra.fullclientstable[[#This Row],[Bonus]]*micra.fullclientstable[[#This Row],[Pure grant]])</f>
        <v>1284.95</v>
      </c>
    </row>
    <row r="10" spans="1:23" x14ac:dyDescent="0.3">
      <c r="A10" s="1" t="s">
        <v>35</v>
      </c>
      <c r="B10" s="1" t="s">
        <v>36</v>
      </c>
      <c r="C10" s="1" t="s">
        <v>37</v>
      </c>
      <c r="D10">
        <v>30.508299999999998</v>
      </c>
      <c r="E10" s="1" t="s">
        <v>22</v>
      </c>
      <c r="F10">
        <v>79.4208</v>
      </c>
      <c r="G10">
        <v>192.13200000000001</v>
      </c>
      <c r="H10">
        <v>135.92400000000001</v>
      </c>
      <c r="I10">
        <v>79.638599999999997</v>
      </c>
      <c r="J10">
        <v>201.69399999999999</v>
      </c>
      <c r="K10" s="1" t="s">
        <v>5</v>
      </c>
      <c r="L10">
        <v>2.3594900000000001</v>
      </c>
      <c r="M10" s="1" t="s">
        <v>4</v>
      </c>
      <c r="N10" s="1" t="s">
        <v>4</v>
      </c>
      <c r="O10" s="1" t="s">
        <v>38</v>
      </c>
      <c r="P10">
        <v>3979.81</v>
      </c>
      <c r="Q10">
        <v>3705.85</v>
      </c>
      <c r="R10" s="2">
        <v>44594</v>
      </c>
      <c r="S10">
        <f>micra.fullclientstable[[#This Row],[walking_distance]]+micra.fullclientstable[[#This Row],[biking_distance]]</f>
        <v>7685.66</v>
      </c>
      <c r="T10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</v>
      </c>
      <c r="U10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0</v>
      </c>
      <c r="V10" s="3">
        <f>IF(micra.fullclientstable[[#This Row],[gender]]="man",(100000 * 10.2796 * (1 + micra.fullclientstable[[#This Row],[Surcharge]]))/1000,(100000 * 5.8178 * (1 + micra.fullclientstable[[#This Row],[Surcharge]]))/1000)</f>
        <v>581.78</v>
      </c>
      <c r="W10" s="3">
        <f>micra.fullclientstable[[#This Row],[Pure grant]]+(0.25 * micra.fullclientstable[[#This Row],[Pure grant]]) - (micra.fullclientstable[[#This Row],[Bonus]]*micra.fullclientstable[[#This Row],[Pure grant]])</f>
        <v>669.04699999999991</v>
      </c>
    </row>
    <row r="11" spans="1:23" x14ac:dyDescent="0.3">
      <c r="A11" s="1" t="s">
        <v>39</v>
      </c>
      <c r="B11" s="1" t="s">
        <v>40</v>
      </c>
      <c r="C11" s="1" t="s">
        <v>41</v>
      </c>
      <c r="D11">
        <v>79.412300000000002</v>
      </c>
      <c r="E11" s="1" t="s">
        <v>3</v>
      </c>
      <c r="F11">
        <v>83.956599999999995</v>
      </c>
      <c r="G11">
        <v>160.31700000000001</v>
      </c>
      <c r="H11">
        <v>147.86099999999999</v>
      </c>
      <c r="I11">
        <v>96.869600000000005</v>
      </c>
      <c r="J11">
        <v>203.17</v>
      </c>
      <c r="K11" s="1" t="s">
        <v>5</v>
      </c>
      <c r="L11">
        <v>1.5268200000000001</v>
      </c>
      <c r="M11" s="1" t="s">
        <v>4</v>
      </c>
      <c r="N11" s="1" t="s">
        <v>5</v>
      </c>
      <c r="O11" s="1" t="s">
        <v>42</v>
      </c>
      <c r="P11">
        <v>3281.96</v>
      </c>
      <c r="Q11">
        <v>4345.38</v>
      </c>
      <c r="R11" s="2">
        <v>44594</v>
      </c>
      <c r="S11">
        <f>micra.fullclientstable[[#This Row],[walking_distance]]+micra.fullclientstable[[#This Row],[biking_distance]]</f>
        <v>7627.34</v>
      </c>
      <c r="T11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</v>
      </c>
      <c r="U11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1</v>
      </c>
      <c r="V11" s="3">
        <f>IF(micra.fullclientstable[[#This Row],[gender]]="man",(100000 * 10.2796 * (1 + micra.fullclientstable[[#This Row],[Surcharge]]))/1000,(100000 * 5.8178 * (1 + micra.fullclientstable[[#This Row],[Surcharge]]))/1000)</f>
        <v>2055.92</v>
      </c>
      <c r="W11" s="3">
        <f>micra.fullclientstable[[#This Row],[Pure grant]]+(0.25 * micra.fullclientstable[[#This Row],[Pure grant]]) - (micra.fullclientstable[[#This Row],[Bonus]]*micra.fullclientstable[[#This Row],[Pure grant]])</f>
        <v>2364.308</v>
      </c>
    </row>
    <row r="12" spans="1:23" x14ac:dyDescent="0.3">
      <c r="A12" s="1" t="s">
        <v>43</v>
      </c>
      <c r="B12" s="1" t="s">
        <v>44</v>
      </c>
      <c r="C12" s="1" t="s">
        <v>45</v>
      </c>
      <c r="D12">
        <v>55.7605</v>
      </c>
      <c r="E12" s="1" t="s">
        <v>22</v>
      </c>
      <c r="F12">
        <v>80.0197</v>
      </c>
      <c r="G12">
        <v>177.31399999999999</v>
      </c>
      <c r="H12">
        <v>118.09</v>
      </c>
      <c r="I12">
        <v>111.17</v>
      </c>
      <c r="J12">
        <v>212.02799999999999</v>
      </c>
      <c r="K12" s="1" t="s">
        <v>4</v>
      </c>
      <c r="L12">
        <v>4.4144300000000003</v>
      </c>
      <c r="M12" s="1" t="s">
        <v>4</v>
      </c>
      <c r="N12" s="1" t="s">
        <v>5</v>
      </c>
      <c r="O12" s="1" t="s">
        <v>46</v>
      </c>
      <c r="P12">
        <v>4724.16</v>
      </c>
      <c r="Q12">
        <v>3740.86</v>
      </c>
      <c r="R12" s="2">
        <v>44594</v>
      </c>
      <c r="S12">
        <f>micra.fullclientstable[[#This Row],[walking_distance]]+micra.fullclientstable[[#This Row],[biking_distance]]</f>
        <v>8465.02</v>
      </c>
      <c r="T12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0.15</v>
      </c>
      <c r="U12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1</v>
      </c>
      <c r="V12" s="3">
        <f>IF(micra.fullclientstable[[#This Row],[gender]]="man",(100000 * 10.2796 * (1 + micra.fullclientstable[[#This Row],[Surcharge]]))/1000,(100000 * 5.8178 * (1 + micra.fullclientstable[[#This Row],[Surcharge]]))/1000)</f>
        <v>1163.56</v>
      </c>
      <c r="W12" s="3">
        <f>micra.fullclientstable[[#This Row],[Pure grant]]+(0.25 * micra.fullclientstable[[#This Row],[Pure grant]]) - (micra.fullclientstable[[#This Row],[Bonus]]*micra.fullclientstable[[#This Row],[Pure grant]])</f>
        <v>1279.9159999999997</v>
      </c>
    </row>
    <row r="13" spans="1:23" x14ac:dyDescent="0.3">
      <c r="A13" s="1" t="s">
        <v>47</v>
      </c>
      <c r="B13" s="1" t="s">
        <v>48</v>
      </c>
      <c r="C13" s="1" t="s">
        <v>49</v>
      </c>
      <c r="D13">
        <v>81.063000000000002</v>
      </c>
      <c r="E13" s="1" t="s">
        <v>3</v>
      </c>
      <c r="F13">
        <v>82.156999999999996</v>
      </c>
      <c r="G13">
        <v>151.18799999999999</v>
      </c>
      <c r="H13">
        <v>155.316</v>
      </c>
      <c r="I13">
        <v>88.233199999999997</v>
      </c>
      <c r="J13">
        <v>298.66399999999999</v>
      </c>
      <c r="K13" s="1" t="s">
        <v>5</v>
      </c>
      <c r="L13">
        <v>3.4140000000000001</v>
      </c>
      <c r="M13" s="1" t="s">
        <v>5</v>
      </c>
      <c r="N13" s="1" t="s">
        <v>5</v>
      </c>
      <c r="O13" s="1" t="s">
        <v>46</v>
      </c>
      <c r="P13">
        <v>3965.36</v>
      </c>
      <c r="Q13">
        <v>4348.34</v>
      </c>
      <c r="R13" s="2">
        <v>44594</v>
      </c>
      <c r="S13">
        <f>micra.fullclientstable[[#This Row],[walking_distance]]+micra.fullclientstable[[#This Row],[biking_distance]]</f>
        <v>8313.7000000000007</v>
      </c>
      <c r="T13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0.15</v>
      </c>
      <c r="U13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2</v>
      </c>
      <c r="V13" s="3">
        <f>IF(micra.fullclientstable[[#This Row],[gender]]="man",(100000 * 10.2796 * (1 + micra.fullclientstable[[#This Row],[Surcharge]]))/1000,(100000 * 5.8178 * (1 + micra.fullclientstable[[#This Row],[Surcharge]]))/1000)</f>
        <v>3083.88</v>
      </c>
      <c r="W13" s="3">
        <f>micra.fullclientstable[[#This Row],[Pure grant]]+(0.25 * micra.fullclientstable[[#This Row],[Pure grant]]) - (micra.fullclientstable[[#This Row],[Bonus]]*micra.fullclientstable[[#This Row],[Pure grant]])</f>
        <v>3392.2680000000005</v>
      </c>
    </row>
    <row r="14" spans="1:23" x14ac:dyDescent="0.3">
      <c r="A14" s="1" t="s">
        <v>50</v>
      </c>
      <c r="B14" s="1" t="s">
        <v>51</v>
      </c>
      <c r="C14" s="1" t="s">
        <v>52</v>
      </c>
      <c r="D14">
        <v>51.6233</v>
      </c>
      <c r="E14" s="1" t="s">
        <v>22</v>
      </c>
      <c r="F14">
        <v>81.405699999999996</v>
      </c>
      <c r="G14">
        <v>180.19499999999999</v>
      </c>
      <c r="H14">
        <v>125.419</v>
      </c>
      <c r="I14">
        <v>107.83499999999999</v>
      </c>
      <c r="J14">
        <v>218.08500000000001</v>
      </c>
      <c r="K14" s="1" t="s">
        <v>4</v>
      </c>
      <c r="L14">
        <v>4.2327199999999996</v>
      </c>
      <c r="M14" s="1" t="s">
        <v>5</v>
      </c>
      <c r="N14" s="1" t="s">
        <v>4</v>
      </c>
      <c r="O14" s="1" t="s">
        <v>53</v>
      </c>
      <c r="P14">
        <v>4122.0600000000004</v>
      </c>
      <c r="Q14">
        <v>3911.59</v>
      </c>
      <c r="R14" s="2">
        <v>44594</v>
      </c>
      <c r="S14">
        <f>micra.fullclientstable[[#This Row],[walking_distance]]+micra.fullclientstable[[#This Row],[biking_distance]]</f>
        <v>8033.6500000000005</v>
      </c>
      <c r="T14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0.15</v>
      </c>
      <c r="U14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1</v>
      </c>
      <c r="V14" s="3">
        <f>IF(micra.fullclientstable[[#This Row],[gender]]="man",(100000 * 10.2796 * (1 + micra.fullclientstable[[#This Row],[Surcharge]]))/1000,(100000 * 5.8178 * (1 + micra.fullclientstable[[#This Row],[Surcharge]]))/1000)</f>
        <v>1163.56</v>
      </c>
      <c r="W14" s="3">
        <f>micra.fullclientstable[[#This Row],[Pure grant]]+(0.25 * micra.fullclientstable[[#This Row],[Pure grant]]) - (micra.fullclientstable[[#This Row],[Bonus]]*micra.fullclientstable[[#This Row],[Pure grant]])</f>
        <v>1279.9159999999997</v>
      </c>
    </row>
    <row r="15" spans="1:23" x14ac:dyDescent="0.3">
      <c r="A15" s="1" t="s">
        <v>54</v>
      </c>
      <c r="B15" s="1" t="s">
        <v>55</v>
      </c>
      <c r="C15" s="1" t="s">
        <v>56</v>
      </c>
      <c r="D15">
        <v>69.686400000000006</v>
      </c>
      <c r="E15" s="1" t="s">
        <v>22</v>
      </c>
      <c r="F15">
        <v>62.397100000000002</v>
      </c>
      <c r="G15">
        <v>192.93899999999999</v>
      </c>
      <c r="H15">
        <v>103.774</v>
      </c>
      <c r="I15">
        <v>89.646900000000002</v>
      </c>
      <c r="J15">
        <v>223.48099999999999</v>
      </c>
      <c r="K15" s="1" t="s">
        <v>5</v>
      </c>
      <c r="L15">
        <v>1.80246</v>
      </c>
      <c r="M15" s="1" t="s">
        <v>5</v>
      </c>
      <c r="N15" s="1" t="s">
        <v>5</v>
      </c>
      <c r="O15" s="1" t="s">
        <v>57</v>
      </c>
      <c r="P15">
        <v>3338.13</v>
      </c>
      <c r="Q15">
        <v>3959.85</v>
      </c>
      <c r="R15" s="2">
        <v>44594</v>
      </c>
      <c r="S15">
        <f>micra.fullclientstable[[#This Row],[walking_distance]]+micra.fullclientstable[[#This Row],[biking_distance]]</f>
        <v>7297.98</v>
      </c>
      <c r="T15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0.05</v>
      </c>
      <c r="U15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1</v>
      </c>
      <c r="V15" s="3">
        <f>IF(micra.fullclientstable[[#This Row],[gender]]="man",(100000 * 10.2796 * (1 + micra.fullclientstable[[#This Row],[Surcharge]]))/1000,(100000 * 5.8178 * (1 + micra.fullclientstable[[#This Row],[Surcharge]]))/1000)</f>
        <v>1163.56</v>
      </c>
      <c r="W15" s="3">
        <f>micra.fullclientstable[[#This Row],[Pure grant]]+(0.25 * micra.fullclientstable[[#This Row],[Pure grant]]) - (micra.fullclientstable[[#This Row],[Bonus]]*micra.fullclientstable[[#This Row],[Pure grant]])</f>
        <v>1396.2719999999999</v>
      </c>
    </row>
    <row r="16" spans="1:23" x14ac:dyDescent="0.3">
      <c r="A16" s="1" t="s">
        <v>58</v>
      </c>
      <c r="B16" s="1" t="s">
        <v>59</v>
      </c>
      <c r="C16" s="1" t="s">
        <v>60</v>
      </c>
      <c r="D16">
        <v>39.402900000000002</v>
      </c>
      <c r="E16" s="1" t="s">
        <v>22</v>
      </c>
      <c r="F16">
        <v>70.496899999999997</v>
      </c>
      <c r="G16">
        <v>169.26599999999999</v>
      </c>
      <c r="H16">
        <v>111.652</v>
      </c>
      <c r="I16">
        <v>71.637600000000006</v>
      </c>
      <c r="J16">
        <v>175.30099999999999</v>
      </c>
      <c r="K16" s="1" t="s">
        <v>5</v>
      </c>
      <c r="L16">
        <v>5.17692</v>
      </c>
      <c r="M16" s="1" t="s">
        <v>5</v>
      </c>
      <c r="N16" s="1" t="s">
        <v>5</v>
      </c>
      <c r="O16" s="1" t="s">
        <v>6</v>
      </c>
      <c r="P16">
        <v>3928.91</v>
      </c>
      <c r="Q16">
        <v>3817.04</v>
      </c>
      <c r="R16" s="2">
        <v>44594</v>
      </c>
      <c r="S16">
        <f>micra.fullclientstable[[#This Row],[walking_distance]]+micra.fullclientstable[[#This Row],[biking_distance]]</f>
        <v>7745.95</v>
      </c>
      <c r="T16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</v>
      </c>
      <c r="U16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1</v>
      </c>
      <c r="V16" s="3">
        <f>IF(micra.fullclientstable[[#This Row],[gender]]="man",(100000 * 10.2796 * (1 + micra.fullclientstable[[#This Row],[Surcharge]]))/1000,(100000 * 5.8178 * (1 + micra.fullclientstable[[#This Row],[Surcharge]]))/1000)</f>
        <v>1163.56</v>
      </c>
      <c r="W16" s="3">
        <f>micra.fullclientstable[[#This Row],[Pure grant]]+(0.25 * micra.fullclientstable[[#This Row],[Pure grant]]) - (micra.fullclientstable[[#This Row],[Bonus]]*micra.fullclientstable[[#This Row],[Pure grant]])</f>
        <v>1338.0939999999998</v>
      </c>
    </row>
    <row r="17" spans="1:23" x14ac:dyDescent="0.3">
      <c r="A17" s="1" t="s">
        <v>61</v>
      </c>
      <c r="B17" s="1" t="s">
        <v>62</v>
      </c>
      <c r="C17" s="1" t="s">
        <v>63</v>
      </c>
      <c r="D17">
        <v>71.625</v>
      </c>
      <c r="E17" s="1" t="s">
        <v>22</v>
      </c>
      <c r="F17">
        <v>102.605</v>
      </c>
      <c r="G17">
        <v>189.01900000000001</v>
      </c>
      <c r="H17">
        <v>130.029</v>
      </c>
      <c r="I17">
        <v>86.392300000000006</v>
      </c>
      <c r="J17">
        <v>200.57300000000001</v>
      </c>
      <c r="K17" s="1" t="s">
        <v>5</v>
      </c>
      <c r="L17">
        <v>3.57978</v>
      </c>
      <c r="M17" s="1" t="s">
        <v>5</v>
      </c>
      <c r="N17" s="1" t="s">
        <v>4</v>
      </c>
      <c r="O17" s="1" t="s">
        <v>14</v>
      </c>
      <c r="P17">
        <v>3736.92</v>
      </c>
      <c r="Q17">
        <v>3759.25</v>
      </c>
      <c r="R17" s="2">
        <v>44594</v>
      </c>
      <c r="S17">
        <f>micra.fullclientstable[[#This Row],[walking_distance]]+micra.fullclientstable[[#This Row],[biking_distance]]</f>
        <v>7496.17</v>
      </c>
      <c r="T17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0.05</v>
      </c>
      <c r="U17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1</v>
      </c>
      <c r="V17" s="3">
        <f>IF(micra.fullclientstable[[#This Row],[gender]]="man",(100000 * 10.2796 * (1 + micra.fullclientstable[[#This Row],[Surcharge]]))/1000,(100000 * 5.8178 * (1 + micra.fullclientstable[[#This Row],[Surcharge]]))/1000)</f>
        <v>1163.56</v>
      </c>
      <c r="W17" s="3">
        <f>micra.fullclientstable[[#This Row],[Pure grant]]+(0.25 * micra.fullclientstable[[#This Row],[Pure grant]]) - (micra.fullclientstable[[#This Row],[Bonus]]*micra.fullclientstable[[#This Row],[Pure grant]])</f>
        <v>1396.2719999999999</v>
      </c>
    </row>
    <row r="18" spans="1:23" x14ac:dyDescent="0.3">
      <c r="A18" s="1" t="s">
        <v>64</v>
      </c>
      <c r="B18" s="1" t="s">
        <v>65</v>
      </c>
      <c r="C18" s="1" t="s">
        <v>66</v>
      </c>
      <c r="D18">
        <v>49.502699999999997</v>
      </c>
      <c r="E18" s="1" t="s">
        <v>22</v>
      </c>
      <c r="F18">
        <v>108.751</v>
      </c>
      <c r="G18">
        <v>151.721</v>
      </c>
      <c r="H18">
        <v>171.24299999999999</v>
      </c>
      <c r="I18">
        <v>81.854200000000006</v>
      </c>
      <c r="J18">
        <v>203.398</v>
      </c>
      <c r="K18" s="1" t="s">
        <v>4</v>
      </c>
      <c r="L18">
        <v>5.6687799999999999</v>
      </c>
      <c r="M18" s="1" t="s">
        <v>4</v>
      </c>
      <c r="N18" s="1" t="s">
        <v>5</v>
      </c>
      <c r="O18" s="1" t="s">
        <v>42</v>
      </c>
      <c r="P18">
        <v>3811.22</v>
      </c>
      <c r="Q18">
        <v>4136.84</v>
      </c>
      <c r="R18" s="2">
        <v>44594</v>
      </c>
      <c r="S18">
        <f>micra.fullclientstable[[#This Row],[walking_distance]]+micra.fullclientstable[[#This Row],[biking_distance]]</f>
        <v>7948.0599999999995</v>
      </c>
      <c r="T18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</v>
      </c>
      <c r="U18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1</v>
      </c>
      <c r="V18" s="3">
        <f>IF(micra.fullclientstable[[#This Row],[gender]]="man",(100000 * 10.2796 * (1 + micra.fullclientstable[[#This Row],[Surcharge]]))/1000,(100000 * 5.8178 * (1 + micra.fullclientstable[[#This Row],[Surcharge]]))/1000)</f>
        <v>1163.56</v>
      </c>
      <c r="W18" s="3">
        <f>micra.fullclientstable[[#This Row],[Pure grant]]+(0.25 * micra.fullclientstable[[#This Row],[Pure grant]]) - (micra.fullclientstable[[#This Row],[Bonus]]*micra.fullclientstable[[#This Row],[Pure grant]])</f>
        <v>1338.0939999999998</v>
      </c>
    </row>
    <row r="19" spans="1:23" x14ac:dyDescent="0.3">
      <c r="A19" s="1" t="s">
        <v>67</v>
      </c>
      <c r="B19" s="1" t="s">
        <v>68</v>
      </c>
      <c r="C19" s="1" t="s">
        <v>69</v>
      </c>
      <c r="D19">
        <v>81.324700000000007</v>
      </c>
      <c r="E19" s="1" t="s">
        <v>3</v>
      </c>
      <c r="F19">
        <v>72.278700000000001</v>
      </c>
      <c r="G19">
        <v>197.74299999999999</v>
      </c>
      <c r="H19">
        <v>91.627600000000001</v>
      </c>
      <c r="I19">
        <v>117.68300000000001</v>
      </c>
      <c r="J19">
        <v>285.351</v>
      </c>
      <c r="K19" s="1" t="s">
        <v>4</v>
      </c>
      <c r="L19">
        <v>3.5449199999999998</v>
      </c>
      <c r="M19" s="1" t="s">
        <v>5</v>
      </c>
      <c r="N19" s="1" t="s">
        <v>5</v>
      </c>
      <c r="O19" s="1" t="s">
        <v>18</v>
      </c>
      <c r="P19">
        <v>3542.76</v>
      </c>
      <c r="Q19">
        <v>4380.84</v>
      </c>
      <c r="R19" s="2">
        <v>44594</v>
      </c>
      <c r="S19">
        <f>micra.fullclientstable[[#This Row],[walking_distance]]+micra.fullclientstable[[#This Row],[biking_distance]]</f>
        <v>7923.6</v>
      </c>
      <c r="T19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</v>
      </c>
      <c r="U19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2</v>
      </c>
      <c r="V19" s="3">
        <f>IF(micra.fullclientstable[[#This Row],[gender]]="man",(100000 * 10.2796 * (1 + micra.fullclientstable[[#This Row],[Surcharge]]))/1000,(100000 * 5.8178 * (1 + micra.fullclientstable[[#This Row],[Surcharge]]))/1000)</f>
        <v>3083.88</v>
      </c>
      <c r="W19" s="3">
        <f>micra.fullclientstable[[#This Row],[Pure grant]]+(0.25 * micra.fullclientstable[[#This Row],[Pure grant]]) - (micra.fullclientstable[[#This Row],[Bonus]]*micra.fullclientstable[[#This Row],[Pure grant]])</f>
        <v>3546.4620000000004</v>
      </c>
    </row>
    <row r="20" spans="1:23" x14ac:dyDescent="0.3">
      <c r="A20" s="1" t="s">
        <v>70</v>
      </c>
      <c r="B20" s="1" t="s">
        <v>71</v>
      </c>
      <c r="C20" s="1" t="s">
        <v>72</v>
      </c>
      <c r="D20">
        <v>71.635400000000004</v>
      </c>
      <c r="E20" s="1" t="s">
        <v>3</v>
      </c>
      <c r="F20">
        <v>68.385999999999996</v>
      </c>
      <c r="G20">
        <v>163.72300000000001</v>
      </c>
      <c r="H20">
        <v>167.20500000000001</v>
      </c>
      <c r="I20">
        <v>103.77200000000001</v>
      </c>
      <c r="J20">
        <v>281.863</v>
      </c>
      <c r="K20" s="1" t="s">
        <v>5</v>
      </c>
      <c r="L20">
        <v>0.53809499999999999</v>
      </c>
      <c r="M20" s="1" t="s">
        <v>4</v>
      </c>
      <c r="N20" s="1" t="s">
        <v>4</v>
      </c>
      <c r="O20" s="1" t="s">
        <v>73</v>
      </c>
      <c r="P20">
        <v>4150.7299999999996</v>
      </c>
      <c r="Q20">
        <v>3640.23</v>
      </c>
      <c r="R20" s="2">
        <v>44594</v>
      </c>
      <c r="S20">
        <f>micra.fullclientstable[[#This Row],[walking_distance]]+micra.fullclientstable[[#This Row],[biking_distance]]</f>
        <v>7790.9599999999991</v>
      </c>
      <c r="T20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</v>
      </c>
      <c r="U20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2</v>
      </c>
      <c r="V20" s="3">
        <f>IF(micra.fullclientstable[[#This Row],[gender]]="man",(100000 * 10.2796 * (1 + micra.fullclientstable[[#This Row],[Surcharge]]))/1000,(100000 * 5.8178 * (1 + micra.fullclientstable[[#This Row],[Surcharge]]))/1000)</f>
        <v>3083.88</v>
      </c>
      <c r="W20" s="3">
        <f>micra.fullclientstable[[#This Row],[Pure grant]]+(0.25 * micra.fullclientstable[[#This Row],[Pure grant]]) - (micra.fullclientstable[[#This Row],[Bonus]]*micra.fullclientstable[[#This Row],[Pure grant]])</f>
        <v>3546.4620000000004</v>
      </c>
    </row>
    <row r="21" spans="1:23" x14ac:dyDescent="0.3">
      <c r="A21" s="1" t="s">
        <v>74</v>
      </c>
      <c r="B21" s="1" t="s">
        <v>75</v>
      </c>
      <c r="C21" s="1" t="s">
        <v>76</v>
      </c>
      <c r="D21">
        <v>63.002099999999999</v>
      </c>
      <c r="E21" s="1" t="s">
        <v>3</v>
      </c>
      <c r="F21">
        <v>98.562100000000001</v>
      </c>
      <c r="G21">
        <v>199.00299999999999</v>
      </c>
      <c r="H21">
        <v>147.727</v>
      </c>
      <c r="I21">
        <v>75.593500000000006</v>
      </c>
      <c r="J21">
        <v>217.11699999999999</v>
      </c>
      <c r="K21" s="1" t="s">
        <v>5</v>
      </c>
      <c r="L21">
        <v>2.9240300000000001</v>
      </c>
      <c r="M21" s="1" t="s">
        <v>4</v>
      </c>
      <c r="N21" s="1" t="s">
        <v>5</v>
      </c>
      <c r="O21" s="1" t="s">
        <v>23</v>
      </c>
      <c r="P21">
        <v>4511.3900000000003</v>
      </c>
      <c r="Q21">
        <v>4444.53</v>
      </c>
      <c r="R21" s="2">
        <v>44594</v>
      </c>
      <c r="S21">
        <f>micra.fullclientstable[[#This Row],[walking_distance]]+micra.fullclientstable[[#This Row],[biking_distance]]</f>
        <v>8955.92</v>
      </c>
      <c r="T21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0.25</v>
      </c>
      <c r="U21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1</v>
      </c>
      <c r="V21" s="3">
        <f>IF(micra.fullclientstable[[#This Row],[gender]]="man",(100000 * 10.2796 * (1 + micra.fullclientstable[[#This Row],[Surcharge]]))/1000,(100000 * 5.8178 * (1 + micra.fullclientstable[[#This Row],[Surcharge]]))/1000)</f>
        <v>2055.92</v>
      </c>
      <c r="W21" s="3">
        <f>micra.fullclientstable[[#This Row],[Pure grant]]+(0.25 * micra.fullclientstable[[#This Row],[Pure grant]]) - (micra.fullclientstable[[#This Row],[Bonus]]*micra.fullclientstable[[#This Row],[Pure grant]])</f>
        <v>2055.92</v>
      </c>
    </row>
    <row r="22" spans="1:23" x14ac:dyDescent="0.3">
      <c r="A22" s="1" t="s">
        <v>77</v>
      </c>
      <c r="B22" s="1" t="s">
        <v>78</v>
      </c>
      <c r="C22" s="1" t="s">
        <v>79</v>
      </c>
      <c r="D22">
        <v>71.053399999999996</v>
      </c>
      <c r="E22" s="1" t="s">
        <v>3</v>
      </c>
      <c r="F22">
        <v>109.839</v>
      </c>
      <c r="G22">
        <v>171.46799999999999</v>
      </c>
      <c r="H22">
        <v>101.502</v>
      </c>
      <c r="I22">
        <v>113.211</v>
      </c>
      <c r="J22">
        <v>197.65600000000001</v>
      </c>
      <c r="K22" s="1" t="s">
        <v>4</v>
      </c>
      <c r="L22">
        <v>2.06636</v>
      </c>
      <c r="M22" s="1" t="s">
        <v>5</v>
      </c>
      <c r="N22" s="1" t="s">
        <v>4</v>
      </c>
      <c r="O22" s="1" t="s">
        <v>80</v>
      </c>
      <c r="P22">
        <v>4480.09</v>
      </c>
      <c r="Q22">
        <v>3806.52</v>
      </c>
      <c r="R22" s="2">
        <v>44594</v>
      </c>
      <c r="S22">
        <f>micra.fullclientstable[[#This Row],[walking_distance]]+micra.fullclientstable[[#This Row],[biking_distance]]</f>
        <v>8286.61</v>
      </c>
      <c r="T22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0.15</v>
      </c>
      <c r="U22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1</v>
      </c>
      <c r="V22" s="3">
        <f>IF(micra.fullclientstable[[#This Row],[gender]]="man",(100000 * 10.2796 * (1 + micra.fullclientstable[[#This Row],[Surcharge]]))/1000,(100000 * 5.8178 * (1 + micra.fullclientstable[[#This Row],[Surcharge]]))/1000)</f>
        <v>2055.92</v>
      </c>
      <c r="W22" s="3">
        <f>micra.fullclientstable[[#This Row],[Pure grant]]+(0.25 * micra.fullclientstable[[#This Row],[Pure grant]]) - (micra.fullclientstable[[#This Row],[Bonus]]*micra.fullclientstable[[#This Row],[Pure grant]])</f>
        <v>2261.5120000000002</v>
      </c>
    </row>
    <row r="23" spans="1:23" x14ac:dyDescent="0.3">
      <c r="A23" s="1" t="s">
        <v>81</v>
      </c>
      <c r="B23" s="1" t="s">
        <v>82</v>
      </c>
      <c r="C23" s="1" t="s">
        <v>83</v>
      </c>
      <c r="D23">
        <v>17.974599999999999</v>
      </c>
      <c r="E23" s="1" t="s">
        <v>3</v>
      </c>
      <c r="F23">
        <v>106.724</v>
      </c>
      <c r="G23">
        <v>183.042</v>
      </c>
      <c r="H23">
        <v>133.852</v>
      </c>
      <c r="I23">
        <v>100.527</v>
      </c>
      <c r="J23">
        <v>163.911</v>
      </c>
      <c r="K23" s="1" t="s">
        <v>5</v>
      </c>
      <c r="L23">
        <v>5.1879099999999996</v>
      </c>
      <c r="M23" s="1" t="s">
        <v>5</v>
      </c>
      <c r="N23" s="1" t="s">
        <v>5</v>
      </c>
      <c r="O23" s="1" t="s">
        <v>84</v>
      </c>
      <c r="P23">
        <v>3925.74</v>
      </c>
      <c r="Q23">
        <v>4157.1000000000004</v>
      </c>
      <c r="R23" s="2">
        <v>44594</v>
      </c>
      <c r="S23">
        <f>micra.fullclientstable[[#This Row],[walking_distance]]+micra.fullclientstable[[#This Row],[biking_distance]]</f>
        <v>8082.84</v>
      </c>
      <c r="T23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0.15</v>
      </c>
      <c r="U23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1</v>
      </c>
      <c r="V23" s="3">
        <f>IF(micra.fullclientstable[[#This Row],[gender]]="man",(100000 * 10.2796 * (1 + micra.fullclientstable[[#This Row],[Surcharge]]))/1000,(100000 * 5.8178 * (1 + micra.fullclientstable[[#This Row],[Surcharge]]))/1000)</f>
        <v>2055.92</v>
      </c>
      <c r="W23" s="3">
        <f>micra.fullclientstable[[#This Row],[Pure grant]]+(0.25 * micra.fullclientstable[[#This Row],[Pure grant]]) - (micra.fullclientstable[[#This Row],[Bonus]]*micra.fullclientstable[[#This Row],[Pure grant]])</f>
        <v>2261.5120000000002</v>
      </c>
    </row>
    <row r="24" spans="1:23" x14ac:dyDescent="0.3">
      <c r="A24" s="1" t="s">
        <v>85</v>
      </c>
      <c r="B24" s="1" t="s">
        <v>86</v>
      </c>
      <c r="C24" s="1" t="s">
        <v>87</v>
      </c>
      <c r="D24">
        <v>54.547800000000002</v>
      </c>
      <c r="E24" s="1" t="s">
        <v>22</v>
      </c>
      <c r="F24">
        <v>79.190899999999999</v>
      </c>
      <c r="G24">
        <v>194.654</v>
      </c>
      <c r="H24">
        <v>90.106499999999997</v>
      </c>
      <c r="I24">
        <v>100.83</v>
      </c>
      <c r="J24">
        <v>292.75799999999998</v>
      </c>
      <c r="K24" s="1" t="s">
        <v>5</v>
      </c>
      <c r="L24">
        <v>0.916875</v>
      </c>
      <c r="M24" s="1" t="s">
        <v>5</v>
      </c>
      <c r="N24" s="1" t="s">
        <v>4</v>
      </c>
      <c r="O24" s="1" t="s">
        <v>88</v>
      </c>
      <c r="P24">
        <v>3577.3</v>
      </c>
      <c r="Q24">
        <v>3848.11</v>
      </c>
      <c r="R24" s="2">
        <v>44594</v>
      </c>
      <c r="S24">
        <f>micra.fullclientstable[[#This Row],[walking_distance]]+micra.fullclientstable[[#This Row],[biking_distance]]</f>
        <v>7425.41</v>
      </c>
      <c r="T24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0.05</v>
      </c>
      <c r="U24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1</v>
      </c>
      <c r="V24" s="3">
        <f>IF(micra.fullclientstable[[#This Row],[gender]]="man",(100000 * 10.2796 * (1 + micra.fullclientstable[[#This Row],[Surcharge]]))/1000,(100000 * 5.8178 * (1 + micra.fullclientstable[[#This Row],[Surcharge]]))/1000)</f>
        <v>1163.56</v>
      </c>
      <c r="W24" s="3">
        <f>micra.fullclientstable[[#This Row],[Pure grant]]+(0.25 * micra.fullclientstable[[#This Row],[Pure grant]]) - (micra.fullclientstable[[#This Row],[Bonus]]*micra.fullclientstable[[#This Row],[Pure grant]])</f>
        <v>1396.2719999999999</v>
      </c>
    </row>
    <row r="25" spans="1:23" x14ac:dyDescent="0.3">
      <c r="A25" s="1" t="s">
        <v>89</v>
      </c>
      <c r="B25" s="1" t="s">
        <v>90</v>
      </c>
      <c r="C25" s="1" t="s">
        <v>91</v>
      </c>
      <c r="D25">
        <v>68.500600000000006</v>
      </c>
      <c r="E25" s="1" t="s">
        <v>22</v>
      </c>
      <c r="F25">
        <v>101.91800000000001</v>
      </c>
      <c r="G25">
        <v>154.79599999999999</v>
      </c>
      <c r="H25">
        <v>96.651300000000006</v>
      </c>
      <c r="I25">
        <v>113.61199999999999</v>
      </c>
      <c r="J25">
        <v>161.74</v>
      </c>
      <c r="K25" s="1" t="s">
        <v>5</v>
      </c>
      <c r="L25">
        <v>0.10652499999999999</v>
      </c>
      <c r="M25" s="1" t="s">
        <v>5</v>
      </c>
      <c r="N25" s="1" t="s">
        <v>4</v>
      </c>
      <c r="O25" s="1" t="s">
        <v>92</v>
      </c>
      <c r="P25">
        <v>3812.55</v>
      </c>
      <c r="Q25">
        <v>3682.29</v>
      </c>
      <c r="R25" s="2">
        <v>44594</v>
      </c>
      <c r="S25">
        <f>micra.fullclientstable[[#This Row],[walking_distance]]+micra.fullclientstable[[#This Row],[biking_distance]]</f>
        <v>7494.84</v>
      </c>
      <c r="T25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0.05</v>
      </c>
      <c r="U25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1</v>
      </c>
      <c r="V25" s="3">
        <f>IF(micra.fullclientstable[[#This Row],[gender]]="man",(100000 * 10.2796 * (1 + micra.fullclientstable[[#This Row],[Surcharge]]))/1000,(100000 * 5.8178 * (1 + micra.fullclientstable[[#This Row],[Surcharge]]))/1000)</f>
        <v>1163.56</v>
      </c>
      <c r="W25" s="3">
        <f>micra.fullclientstable[[#This Row],[Pure grant]]+(0.25 * micra.fullclientstable[[#This Row],[Pure grant]]) - (micra.fullclientstable[[#This Row],[Bonus]]*micra.fullclientstable[[#This Row],[Pure grant]])</f>
        <v>1396.2719999999999</v>
      </c>
    </row>
    <row r="26" spans="1:23" x14ac:dyDescent="0.3">
      <c r="A26" s="1" t="s">
        <v>93</v>
      </c>
      <c r="B26" s="1" t="s">
        <v>94</v>
      </c>
      <c r="C26" s="1" t="s">
        <v>95</v>
      </c>
      <c r="D26">
        <v>51.604599999999998</v>
      </c>
      <c r="E26" s="1" t="s">
        <v>22</v>
      </c>
      <c r="F26">
        <v>102.11199999999999</v>
      </c>
      <c r="G26">
        <v>153.053</v>
      </c>
      <c r="H26">
        <v>97.568600000000004</v>
      </c>
      <c r="I26">
        <v>77.913499999999999</v>
      </c>
      <c r="J26">
        <v>235.24299999999999</v>
      </c>
      <c r="K26" s="1" t="s">
        <v>4</v>
      </c>
      <c r="L26">
        <v>2.17109</v>
      </c>
      <c r="M26" s="1" t="s">
        <v>5</v>
      </c>
      <c r="N26" s="1" t="s">
        <v>5</v>
      </c>
      <c r="O26" s="1" t="s">
        <v>31</v>
      </c>
      <c r="P26">
        <v>3566.38</v>
      </c>
      <c r="Q26">
        <v>4369.37</v>
      </c>
      <c r="R26" s="2">
        <v>44594</v>
      </c>
      <c r="S26">
        <f>micra.fullclientstable[[#This Row],[walking_distance]]+micra.fullclientstable[[#This Row],[biking_distance]]</f>
        <v>7935.75</v>
      </c>
      <c r="T26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</v>
      </c>
      <c r="U26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0</v>
      </c>
      <c r="V26" s="3">
        <f>IF(micra.fullclientstable[[#This Row],[gender]]="man",(100000 * 10.2796 * (1 + micra.fullclientstable[[#This Row],[Surcharge]]))/1000,(100000 * 5.8178 * (1 + micra.fullclientstable[[#This Row],[Surcharge]]))/1000)</f>
        <v>581.78</v>
      </c>
      <c r="W26" s="3">
        <f>micra.fullclientstable[[#This Row],[Pure grant]]+(0.25 * micra.fullclientstable[[#This Row],[Pure grant]]) - (micra.fullclientstable[[#This Row],[Bonus]]*micra.fullclientstable[[#This Row],[Pure grant]])</f>
        <v>669.04699999999991</v>
      </c>
    </row>
    <row r="27" spans="1:23" x14ac:dyDescent="0.3">
      <c r="A27" s="1" t="s">
        <v>96</v>
      </c>
      <c r="B27" s="1" t="s">
        <v>97</v>
      </c>
      <c r="C27" s="1" t="s">
        <v>98</v>
      </c>
      <c r="D27">
        <v>34.347700000000003</v>
      </c>
      <c r="E27" s="1" t="s">
        <v>22</v>
      </c>
      <c r="F27">
        <v>75.640799999999999</v>
      </c>
      <c r="G27">
        <v>203.209</v>
      </c>
      <c r="H27">
        <v>112.16500000000001</v>
      </c>
      <c r="I27">
        <v>100.265</v>
      </c>
      <c r="J27">
        <v>186.904</v>
      </c>
      <c r="K27" s="1" t="s">
        <v>4</v>
      </c>
      <c r="L27">
        <v>2.1505100000000001</v>
      </c>
      <c r="M27" s="1" t="s">
        <v>4</v>
      </c>
      <c r="N27" s="1" t="s">
        <v>4</v>
      </c>
      <c r="O27" s="1" t="s">
        <v>84</v>
      </c>
      <c r="P27">
        <v>4330.96</v>
      </c>
      <c r="Q27">
        <v>4023.41</v>
      </c>
      <c r="R27" s="2">
        <v>44594</v>
      </c>
      <c r="S27">
        <f>micra.fullclientstable[[#This Row],[walking_distance]]+micra.fullclientstable[[#This Row],[biking_distance]]</f>
        <v>8354.369999999999</v>
      </c>
      <c r="T27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0.15</v>
      </c>
      <c r="U27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0</v>
      </c>
      <c r="V27" s="3">
        <f>IF(micra.fullclientstable[[#This Row],[gender]]="man",(100000 * 10.2796 * (1 + micra.fullclientstable[[#This Row],[Surcharge]]))/1000,(100000 * 5.8178 * (1 + micra.fullclientstable[[#This Row],[Surcharge]]))/1000)</f>
        <v>581.78</v>
      </c>
      <c r="W27" s="3">
        <f>micra.fullclientstable[[#This Row],[Pure grant]]+(0.25 * micra.fullclientstable[[#This Row],[Pure grant]]) - (micra.fullclientstable[[#This Row],[Bonus]]*micra.fullclientstable[[#This Row],[Pure grant]])</f>
        <v>639.95799999999986</v>
      </c>
    </row>
    <row r="28" spans="1:23" x14ac:dyDescent="0.3">
      <c r="A28" s="1" t="s">
        <v>99</v>
      </c>
      <c r="B28" s="1" t="s">
        <v>100</v>
      </c>
      <c r="C28" s="1" t="s">
        <v>101</v>
      </c>
      <c r="D28">
        <v>25.302099999999999</v>
      </c>
      <c r="E28" s="1" t="s">
        <v>22</v>
      </c>
      <c r="F28">
        <v>104.97199999999999</v>
      </c>
      <c r="G28">
        <v>193.75399999999999</v>
      </c>
      <c r="H28">
        <v>176.42599999999999</v>
      </c>
      <c r="I28">
        <v>70.384699999999995</v>
      </c>
      <c r="J28">
        <v>198.83699999999999</v>
      </c>
      <c r="K28" s="1" t="s">
        <v>5</v>
      </c>
      <c r="L28">
        <v>2.4308700000000001</v>
      </c>
      <c r="M28" s="1" t="s">
        <v>5</v>
      </c>
      <c r="N28" s="1" t="s">
        <v>4</v>
      </c>
      <c r="O28" s="1" t="s">
        <v>80</v>
      </c>
      <c r="P28">
        <v>4789.62</v>
      </c>
      <c r="Q28">
        <v>2912.65</v>
      </c>
      <c r="R28" s="2">
        <v>44594</v>
      </c>
      <c r="S28">
        <f>micra.fullclientstable[[#This Row],[walking_distance]]+micra.fullclientstable[[#This Row],[biking_distance]]</f>
        <v>7702.27</v>
      </c>
      <c r="T28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</v>
      </c>
      <c r="U28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0</v>
      </c>
      <c r="V28" s="3">
        <f>IF(micra.fullclientstable[[#This Row],[gender]]="man",(100000 * 10.2796 * (1 + micra.fullclientstable[[#This Row],[Surcharge]]))/1000,(100000 * 5.8178 * (1 + micra.fullclientstable[[#This Row],[Surcharge]]))/1000)</f>
        <v>581.78</v>
      </c>
      <c r="W28" s="3">
        <f>micra.fullclientstable[[#This Row],[Pure grant]]+(0.25 * micra.fullclientstable[[#This Row],[Pure grant]]) - (micra.fullclientstable[[#This Row],[Bonus]]*micra.fullclientstable[[#This Row],[Pure grant]])</f>
        <v>669.04699999999991</v>
      </c>
    </row>
    <row r="29" spans="1:23" x14ac:dyDescent="0.3">
      <c r="A29" s="1" t="s">
        <v>102</v>
      </c>
      <c r="B29" s="1" t="s">
        <v>103</v>
      </c>
      <c r="C29" s="1" t="s">
        <v>104</v>
      </c>
      <c r="D29">
        <v>34.658200000000001</v>
      </c>
      <c r="E29" s="1" t="s">
        <v>3</v>
      </c>
      <c r="F29">
        <v>93.660399999999996</v>
      </c>
      <c r="G29">
        <v>196.04599999999999</v>
      </c>
      <c r="H29">
        <v>107.28</v>
      </c>
      <c r="I29">
        <v>88.763199999999998</v>
      </c>
      <c r="J29">
        <v>150.47900000000001</v>
      </c>
      <c r="K29" s="1" t="s">
        <v>4</v>
      </c>
      <c r="L29">
        <v>4.1648800000000001</v>
      </c>
      <c r="M29" s="1" t="s">
        <v>4</v>
      </c>
      <c r="N29" s="1" t="s">
        <v>5</v>
      </c>
      <c r="O29" s="1" t="s">
        <v>73</v>
      </c>
      <c r="P29">
        <v>4162.1899999999996</v>
      </c>
      <c r="Q29">
        <v>3639.48</v>
      </c>
      <c r="R29" s="2">
        <v>44594</v>
      </c>
      <c r="S29">
        <f>micra.fullclientstable[[#This Row],[walking_distance]]+micra.fullclientstable[[#This Row],[biking_distance]]</f>
        <v>7801.67</v>
      </c>
      <c r="T29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</v>
      </c>
      <c r="U29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1</v>
      </c>
      <c r="V29" s="3">
        <f>IF(micra.fullclientstable[[#This Row],[gender]]="man",(100000 * 10.2796 * (1 + micra.fullclientstable[[#This Row],[Surcharge]]))/1000,(100000 * 5.8178 * (1 + micra.fullclientstable[[#This Row],[Surcharge]]))/1000)</f>
        <v>2055.92</v>
      </c>
      <c r="W29" s="3">
        <f>micra.fullclientstable[[#This Row],[Pure grant]]+(0.25 * micra.fullclientstable[[#This Row],[Pure grant]]) - (micra.fullclientstable[[#This Row],[Bonus]]*micra.fullclientstable[[#This Row],[Pure grant]])</f>
        <v>2364.308</v>
      </c>
    </row>
    <row r="30" spans="1:23" x14ac:dyDescent="0.3">
      <c r="A30" s="1" t="s">
        <v>105</v>
      </c>
      <c r="B30" s="1" t="s">
        <v>106</v>
      </c>
      <c r="C30" s="1" t="s">
        <v>107</v>
      </c>
      <c r="D30">
        <v>74.174400000000006</v>
      </c>
      <c r="E30" s="1" t="s">
        <v>22</v>
      </c>
      <c r="F30">
        <v>77.431700000000006</v>
      </c>
      <c r="G30">
        <v>191.654</v>
      </c>
      <c r="H30">
        <v>104.247</v>
      </c>
      <c r="I30">
        <v>85.072400000000002</v>
      </c>
      <c r="J30">
        <v>269.38099999999997</v>
      </c>
      <c r="K30" s="1" t="s">
        <v>4</v>
      </c>
      <c r="L30">
        <v>0.52789699999999995</v>
      </c>
      <c r="M30" s="1" t="s">
        <v>4</v>
      </c>
      <c r="N30" s="1" t="s">
        <v>5</v>
      </c>
      <c r="O30" s="1" t="s">
        <v>18</v>
      </c>
      <c r="P30">
        <v>3373.15</v>
      </c>
      <c r="Q30">
        <v>3586.51</v>
      </c>
      <c r="R30" s="2">
        <v>44594</v>
      </c>
      <c r="S30">
        <f>micra.fullclientstable[[#This Row],[walking_distance]]+micra.fullclientstable[[#This Row],[biking_distance]]</f>
        <v>6959.66</v>
      </c>
      <c r="T30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</v>
      </c>
      <c r="U30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2</v>
      </c>
      <c r="V30" s="3">
        <f>IF(micra.fullclientstable[[#This Row],[gender]]="man",(100000 * 10.2796 * (1 + micra.fullclientstable[[#This Row],[Surcharge]]))/1000,(100000 * 5.8178 * (1 + micra.fullclientstable[[#This Row],[Surcharge]]))/1000)</f>
        <v>1745.34</v>
      </c>
      <c r="W30" s="3">
        <f>micra.fullclientstable[[#This Row],[Pure grant]]+(0.25 * micra.fullclientstable[[#This Row],[Pure grant]]) - (micra.fullclientstable[[#This Row],[Bonus]]*micra.fullclientstable[[#This Row],[Pure grant]])</f>
        <v>2181.6749999999997</v>
      </c>
    </row>
    <row r="31" spans="1:23" x14ac:dyDescent="0.3">
      <c r="A31" s="1" t="s">
        <v>108</v>
      </c>
      <c r="B31" s="1" t="s">
        <v>109</v>
      </c>
      <c r="C31" s="1" t="s">
        <v>110</v>
      </c>
      <c r="D31">
        <v>32.8504</v>
      </c>
      <c r="E31" s="1" t="s">
        <v>3</v>
      </c>
      <c r="F31">
        <v>98.608900000000006</v>
      </c>
      <c r="G31">
        <v>184.67400000000001</v>
      </c>
      <c r="H31">
        <v>164.839</v>
      </c>
      <c r="I31">
        <v>89.611999999999995</v>
      </c>
      <c r="J31">
        <v>213.999</v>
      </c>
      <c r="K31" s="1" t="s">
        <v>4</v>
      </c>
      <c r="L31">
        <v>3.0059999999999998</v>
      </c>
      <c r="M31" s="1" t="s">
        <v>4</v>
      </c>
      <c r="N31" s="1" t="s">
        <v>4</v>
      </c>
      <c r="O31" s="1" t="s">
        <v>111</v>
      </c>
      <c r="P31">
        <v>3586.01</v>
      </c>
      <c r="Q31">
        <v>4150.68</v>
      </c>
      <c r="R31" s="2">
        <v>44594</v>
      </c>
      <c r="S31">
        <f>micra.fullclientstable[[#This Row],[walking_distance]]+micra.fullclientstable[[#This Row],[biking_distance]]</f>
        <v>7736.6900000000005</v>
      </c>
      <c r="T31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</v>
      </c>
      <c r="U31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0</v>
      </c>
      <c r="V31" s="3">
        <f>IF(micra.fullclientstable[[#This Row],[gender]]="man",(100000 * 10.2796 * (1 + micra.fullclientstable[[#This Row],[Surcharge]]))/1000,(100000 * 5.8178 * (1 + micra.fullclientstable[[#This Row],[Surcharge]]))/1000)</f>
        <v>1027.96</v>
      </c>
      <c r="W31" s="3">
        <f>micra.fullclientstable[[#This Row],[Pure grant]]+(0.25 * micra.fullclientstable[[#This Row],[Pure grant]]) - (micra.fullclientstable[[#This Row],[Bonus]]*micra.fullclientstable[[#This Row],[Pure grant]])</f>
        <v>1182.154</v>
      </c>
    </row>
    <row r="32" spans="1:23" x14ac:dyDescent="0.3">
      <c r="A32" s="1" t="s">
        <v>112</v>
      </c>
      <c r="B32" s="1" t="s">
        <v>113</v>
      </c>
      <c r="C32" s="1" t="s">
        <v>114</v>
      </c>
      <c r="D32">
        <v>76.664299999999997</v>
      </c>
      <c r="E32" s="1" t="s">
        <v>3</v>
      </c>
      <c r="F32">
        <v>94.143299999999996</v>
      </c>
      <c r="G32">
        <v>177.48</v>
      </c>
      <c r="H32">
        <v>145.64500000000001</v>
      </c>
      <c r="I32">
        <v>94.666899999999998</v>
      </c>
      <c r="J32">
        <v>207.68299999999999</v>
      </c>
      <c r="K32" s="1" t="s">
        <v>4</v>
      </c>
      <c r="L32">
        <v>2.7677800000000001</v>
      </c>
      <c r="M32" s="1" t="s">
        <v>4</v>
      </c>
      <c r="N32" s="1" t="s">
        <v>5</v>
      </c>
      <c r="O32" s="1" t="s">
        <v>42</v>
      </c>
      <c r="P32">
        <v>4322.3999999999996</v>
      </c>
      <c r="Q32">
        <v>3413.26</v>
      </c>
      <c r="R32" s="2">
        <v>44594</v>
      </c>
      <c r="S32">
        <f>micra.fullclientstable[[#This Row],[walking_distance]]+micra.fullclientstable[[#This Row],[biking_distance]]</f>
        <v>7735.66</v>
      </c>
      <c r="T32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</v>
      </c>
      <c r="U32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1</v>
      </c>
      <c r="V32" s="3">
        <f>IF(micra.fullclientstable[[#This Row],[gender]]="man",(100000 * 10.2796 * (1 + micra.fullclientstable[[#This Row],[Surcharge]]))/1000,(100000 * 5.8178 * (1 + micra.fullclientstable[[#This Row],[Surcharge]]))/1000)</f>
        <v>2055.92</v>
      </c>
      <c r="W32" s="3">
        <f>micra.fullclientstable[[#This Row],[Pure grant]]+(0.25 * micra.fullclientstable[[#This Row],[Pure grant]]) - (micra.fullclientstable[[#This Row],[Bonus]]*micra.fullclientstable[[#This Row],[Pure grant]])</f>
        <v>2364.308</v>
      </c>
    </row>
    <row r="33" spans="1:23" x14ac:dyDescent="0.3">
      <c r="A33" s="1" t="s">
        <v>115</v>
      </c>
      <c r="B33" s="1" t="s">
        <v>1</v>
      </c>
      <c r="C33" s="1" t="s">
        <v>116</v>
      </c>
      <c r="D33">
        <v>76.9375</v>
      </c>
      <c r="E33" s="1" t="s">
        <v>22</v>
      </c>
      <c r="F33">
        <v>97.850499999999997</v>
      </c>
      <c r="G33">
        <v>150.505</v>
      </c>
      <c r="H33">
        <v>136.624</v>
      </c>
      <c r="I33">
        <v>74.143199999999993</v>
      </c>
      <c r="J33">
        <v>189.01599999999999</v>
      </c>
      <c r="K33" s="1" t="s">
        <v>4</v>
      </c>
      <c r="L33">
        <v>1.18936</v>
      </c>
      <c r="M33" s="1" t="s">
        <v>5</v>
      </c>
      <c r="N33" s="1" t="s">
        <v>4</v>
      </c>
      <c r="O33" s="1" t="s">
        <v>6</v>
      </c>
      <c r="P33">
        <v>4034.92</v>
      </c>
      <c r="Q33">
        <v>3464.14</v>
      </c>
      <c r="R33" s="2">
        <v>44594</v>
      </c>
      <c r="S33">
        <f>micra.fullclientstable[[#This Row],[walking_distance]]+micra.fullclientstable[[#This Row],[biking_distance]]</f>
        <v>7499.0599999999995</v>
      </c>
      <c r="T33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0.05</v>
      </c>
      <c r="U33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1</v>
      </c>
      <c r="V33" s="3">
        <f>IF(micra.fullclientstable[[#This Row],[gender]]="man",(100000 * 10.2796 * (1 + micra.fullclientstable[[#This Row],[Surcharge]]))/1000,(100000 * 5.8178 * (1 + micra.fullclientstable[[#This Row],[Surcharge]]))/1000)</f>
        <v>1163.56</v>
      </c>
      <c r="W33" s="3">
        <f>micra.fullclientstable[[#This Row],[Pure grant]]+(0.25 * micra.fullclientstable[[#This Row],[Pure grant]]) - (micra.fullclientstable[[#This Row],[Bonus]]*micra.fullclientstable[[#This Row],[Pure grant]])</f>
        <v>1396.2719999999999</v>
      </c>
    </row>
    <row r="34" spans="1:23" x14ac:dyDescent="0.3">
      <c r="A34" s="1" t="s">
        <v>117</v>
      </c>
      <c r="B34" s="1" t="s">
        <v>118</v>
      </c>
      <c r="C34" s="1" t="s">
        <v>119</v>
      </c>
      <c r="D34">
        <v>37.838999999999999</v>
      </c>
      <c r="E34" s="1" t="s">
        <v>22</v>
      </c>
      <c r="F34">
        <v>92.445999999999998</v>
      </c>
      <c r="G34">
        <v>192.38</v>
      </c>
      <c r="H34">
        <v>137.56299999999999</v>
      </c>
      <c r="I34">
        <v>97.389300000000006</v>
      </c>
      <c r="J34">
        <v>265.79899999999998</v>
      </c>
      <c r="K34" s="1" t="s">
        <v>5</v>
      </c>
      <c r="L34">
        <v>4.3566099999999999</v>
      </c>
      <c r="M34" s="1" t="s">
        <v>5</v>
      </c>
      <c r="N34" s="1" t="s">
        <v>4</v>
      </c>
      <c r="O34" s="1" t="s">
        <v>120</v>
      </c>
      <c r="P34">
        <v>3690.57</v>
      </c>
      <c r="Q34">
        <v>4181.13</v>
      </c>
      <c r="R34" s="2">
        <v>44594</v>
      </c>
      <c r="S34">
        <f>micra.fullclientstable[[#This Row],[walking_distance]]+micra.fullclientstable[[#This Row],[biking_distance]]</f>
        <v>7871.7000000000007</v>
      </c>
      <c r="T34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</v>
      </c>
      <c r="U34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2</v>
      </c>
      <c r="V34" s="3">
        <f>IF(micra.fullclientstable[[#This Row],[gender]]="man",(100000 * 10.2796 * (1 + micra.fullclientstable[[#This Row],[Surcharge]]))/1000,(100000 * 5.8178 * (1 + micra.fullclientstable[[#This Row],[Surcharge]]))/1000)</f>
        <v>1745.34</v>
      </c>
      <c r="W34" s="3">
        <f>micra.fullclientstable[[#This Row],[Pure grant]]+(0.25 * micra.fullclientstable[[#This Row],[Pure grant]]) - (micra.fullclientstable[[#This Row],[Bonus]]*micra.fullclientstable[[#This Row],[Pure grant]])</f>
        <v>2007.1409999999996</v>
      </c>
    </row>
    <row r="35" spans="1:23" x14ac:dyDescent="0.3">
      <c r="A35" s="1" t="s">
        <v>121</v>
      </c>
      <c r="B35" s="1" t="s">
        <v>122</v>
      </c>
      <c r="C35" s="1" t="s">
        <v>123</v>
      </c>
      <c r="D35">
        <v>60.043199999999999</v>
      </c>
      <c r="E35" s="1" t="s">
        <v>22</v>
      </c>
      <c r="F35">
        <v>78.260099999999994</v>
      </c>
      <c r="G35">
        <v>171.803</v>
      </c>
      <c r="H35">
        <v>154.251</v>
      </c>
      <c r="I35">
        <v>108.205</v>
      </c>
      <c r="J35">
        <v>159.482</v>
      </c>
      <c r="K35" s="1" t="s">
        <v>4</v>
      </c>
      <c r="L35">
        <v>2.44808</v>
      </c>
      <c r="M35" s="1" t="s">
        <v>4</v>
      </c>
      <c r="N35" s="1" t="s">
        <v>4</v>
      </c>
      <c r="O35" s="1" t="s">
        <v>84</v>
      </c>
      <c r="P35">
        <v>4163.45</v>
      </c>
      <c r="Q35">
        <v>4181.0200000000004</v>
      </c>
      <c r="R35" s="2">
        <v>44594</v>
      </c>
      <c r="S35">
        <f>micra.fullclientstable[[#This Row],[walking_distance]]+micra.fullclientstable[[#This Row],[biking_distance]]</f>
        <v>8344.4700000000012</v>
      </c>
      <c r="T35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0.15</v>
      </c>
      <c r="U35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1</v>
      </c>
      <c r="V35" s="3">
        <f>IF(micra.fullclientstable[[#This Row],[gender]]="man",(100000 * 10.2796 * (1 + micra.fullclientstable[[#This Row],[Surcharge]]))/1000,(100000 * 5.8178 * (1 + micra.fullclientstable[[#This Row],[Surcharge]]))/1000)</f>
        <v>1163.56</v>
      </c>
      <c r="W35" s="3">
        <f>micra.fullclientstable[[#This Row],[Pure grant]]+(0.25 * micra.fullclientstable[[#This Row],[Pure grant]]) - (micra.fullclientstable[[#This Row],[Bonus]]*micra.fullclientstable[[#This Row],[Pure grant]])</f>
        <v>1279.9159999999997</v>
      </c>
    </row>
    <row r="36" spans="1:23" x14ac:dyDescent="0.3">
      <c r="A36" s="1" t="s">
        <v>124</v>
      </c>
      <c r="B36" s="1" t="s">
        <v>125</v>
      </c>
      <c r="C36" s="1" t="s">
        <v>126</v>
      </c>
      <c r="D36">
        <v>82.482500000000002</v>
      </c>
      <c r="E36" s="1" t="s">
        <v>3</v>
      </c>
      <c r="F36">
        <v>71.698099999999997</v>
      </c>
      <c r="G36">
        <v>202.36</v>
      </c>
      <c r="H36">
        <v>146.15100000000001</v>
      </c>
      <c r="I36">
        <v>103.556</v>
      </c>
      <c r="J36">
        <v>174.684</v>
      </c>
      <c r="K36" s="1" t="s">
        <v>4</v>
      </c>
      <c r="L36">
        <v>0.95965500000000004</v>
      </c>
      <c r="M36" s="1" t="s">
        <v>5</v>
      </c>
      <c r="N36" s="1" t="s">
        <v>5</v>
      </c>
      <c r="O36" s="1" t="s">
        <v>42</v>
      </c>
      <c r="P36">
        <v>4602.5</v>
      </c>
      <c r="Q36">
        <v>3556.44</v>
      </c>
      <c r="R36" s="2">
        <v>44594</v>
      </c>
      <c r="S36">
        <f>micra.fullclientstable[[#This Row],[walking_distance]]+micra.fullclientstable[[#This Row],[biking_distance]]</f>
        <v>8158.9400000000005</v>
      </c>
      <c r="T36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0.15</v>
      </c>
      <c r="U36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1</v>
      </c>
      <c r="V36" s="3">
        <f>IF(micra.fullclientstable[[#This Row],[gender]]="man",(100000 * 10.2796 * (1 + micra.fullclientstable[[#This Row],[Surcharge]]))/1000,(100000 * 5.8178 * (1 + micra.fullclientstable[[#This Row],[Surcharge]]))/1000)</f>
        <v>2055.92</v>
      </c>
      <c r="W36" s="3">
        <f>micra.fullclientstable[[#This Row],[Pure grant]]+(0.25 * micra.fullclientstable[[#This Row],[Pure grant]]) - (micra.fullclientstable[[#This Row],[Bonus]]*micra.fullclientstable[[#This Row],[Pure grant]])</f>
        <v>2261.5120000000002</v>
      </c>
    </row>
    <row r="37" spans="1:23" x14ac:dyDescent="0.3">
      <c r="A37" s="1" t="s">
        <v>127</v>
      </c>
      <c r="B37" s="1" t="s">
        <v>128</v>
      </c>
      <c r="C37" s="1" t="s">
        <v>129</v>
      </c>
      <c r="D37">
        <v>60.829799999999999</v>
      </c>
      <c r="E37" s="1" t="s">
        <v>22</v>
      </c>
      <c r="F37">
        <v>91.519400000000005</v>
      </c>
      <c r="G37">
        <v>158.702</v>
      </c>
      <c r="H37">
        <v>174.446</v>
      </c>
      <c r="I37">
        <v>72.093299999999999</v>
      </c>
      <c r="J37">
        <v>231.86500000000001</v>
      </c>
      <c r="K37" s="1" t="s">
        <v>5</v>
      </c>
      <c r="L37">
        <v>3.7129400000000001</v>
      </c>
      <c r="M37" s="1" t="s">
        <v>4</v>
      </c>
      <c r="N37" s="1" t="s">
        <v>5</v>
      </c>
      <c r="O37" s="1" t="s">
        <v>31</v>
      </c>
      <c r="P37">
        <v>3355.09</v>
      </c>
      <c r="Q37">
        <v>4238.46</v>
      </c>
      <c r="R37" s="2">
        <v>44594</v>
      </c>
      <c r="S37">
        <f>micra.fullclientstable[[#This Row],[walking_distance]]+micra.fullclientstable[[#This Row],[biking_distance]]</f>
        <v>7593.55</v>
      </c>
      <c r="T37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</v>
      </c>
      <c r="U37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1</v>
      </c>
      <c r="V37" s="3">
        <f>IF(micra.fullclientstable[[#This Row],[gender]]="man",(100000 * 10.2796 * (1 + micra.fullclientstable[[#This Row],[Surcharge]]))/1000,(100000 * 5.8178 * (1 + micra.fullclientstable[[#This Row],[Surcharge]]))/1000)</f>
        <v>1163.56</v>
      </c>
      <c r="W37" s="3">
        <f>micra.fullclientstable[[#This Row],[Pure grant]]+(0.25 * micra.fullclientstable[[#This Row],[Pure grant]]) - (micra.fullclientstable[[#This Row],[Bonus]]*micra.fullclientstable[[#This Row],[Pure grant]])</f>
        <v>1338.0939999999998</v>
      </c>
    </row>
    <row r="38" spans="1:23" x14ac:dyDescent="0.3">
      <c r="A38" s="1" t="s">
        <v>130</v>
      </c>
      <c r="B38" s="1" t="s">
        <v>131</v>
      </c>
      <c r="C38" s="1" t="s">
        <v>132</v>
      </c>
      <c r="D38">
        <v>43.992400000000004</v>
      </c>
      <c r="E38" s="1" t="s">
        <v>3</v>
      </c>
      <c r="F38">
        <v>89.959900000000005</v>
      </c>
      <c r="G38">
        <v>167.845</v>
      </c>
      <c r="H38">
        <v>178.50899999999999</v>
      </c>
      <c r="I38">
        <v>119.181</v>
      </c>
      <c r="J38">
        <v>246.29400000000001</v>
      </c>
      <c r="K38" s="1" t="s">
        <v>4</v>
      </c>
      <c r="L38">
        <v>9.5045599999999994E-2</v>
      </c>
      <c r="M38" s="1" t="s">
        <v>5</v>
      </c>
      <c r="N38" s="1" t="s">
        <v>5</v>
      </c>
      <c r="O38" s="1" t="s">
        <v>92</v>
      </c>
      <c r="P38">
        <v>3342.17</v>
      </c>
      <c r="Q38">
        <v>3683.58</v>
      </c>
      <c r="R38" s="2">
        <v>44594</v>
      </c>
      <c r="S38">
        <f>micra.fullclientstable[[#This Row],[walking_distance]]+micra.fullclientstable[[#This Row],[biking_distance]]</f>
        <v>7025.75</v>
      </c>
      <c r="T38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</v>
      </c>
      <c r="U38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1</v>
      </c>
      <c r="V38" s="3">
        <f>IF(micra.fullclientstable[[#This Row],[gender]]="man",(100000 * 10.2796 * (1 + micra.fullclientstable[[#This Row],[Surcharge]]))/1000,(100000 * 5.8178 * (1 + micra.fullclientstable[[#This Row],[Surcharge]]))/1000)</f>
        <v>2055.92</v>
      </c>
      <c r="W38" s="3">
        <f>micra.fullclientstable[[#This Row],[Pure grant]]+(0.25 * micra.fullclientstable[[#This Row],[Pure grant]]) - (micra.fullclientstable[[#This Row],[Bonus]]*micra.fullclientstable[[#This Row],[Pure grant]])</f>
        <v>2569.9</v>
      </c>
    </row>
    <row r="39" spans="1:23" x14ac:dyDescent="0.3">
      <c r="A39" s="1" t="s">
        <v>133</v>
      </c>
      <c r="B39" s="1" t="s">
        <v>134</v>
      </c>
      <c r="C39" s="1" t="s">
        <v>135</v>
      </c>
      <c r="D39">
        <v>34.854900000000001</v>
      </c>
      <c r="E39" s="1" t="s">
        <v>22</v>
      </c>
      <c r="F39">
        <v>83.847099999999998</v>
      </c>
      <c r="G39">
        <v>173.10400000000001</v>
      </c>
      <c r="H39">
        <v>159.315</v>
      </c>
      <c r="I39">
        <v>109.492</v>
      </c>
      <c r="J39">
        <v>163.03700000000001</v>
      </c>
      <c r="K39" s="1" t="s">
        <v>5</v>
      </c>
      <c r="L39">
        <v>3.0738599999999998</v>
      </c>
      <c r="M39" s="1" t="s">
        <v>4</v>
      </c>
      <c r="N39" s="1" t="s">
        <v>4</v>
      </c>
      <c r="O39" s="1" t="s">
        <v>18</v>
      </c>
      <c r="P39">
        <v>3667.31</v>
      </c>
      <c r="Q39">
        <v>3898.24</v>
      </c>
      <c r="R39" s="2">
        <v>44594</v>
      </c>
      <c r="S39">
        <f>micra.fullclientstable[[#This Row],[walking_distance]]+micra.fullclientstable[[#This Row],[biking_distance]]</f>
        <v>7565.5499999999993</v>
      </c>
      <c r="T39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</v>
      </c>
      <c r="U39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0</v>
      </c>
      <c r="V39" s="3">
        <f>IF(micra.fullclientstable[[#This Row],[gender]]="man",(100000 * 10.2796 * (1 + micra.fullclientstable[[#This Row],[Surcharge]]))/1000,(100000 * 5.8178 * (1 + micra.fullclientstable[[#This Row],[Surcharge]]))/1000)</f>
        <v>581.78</v>
      </c>
      <c r="W39" s="3">
        <f>micra.fullclientstable[[#This Row],[Pure grant]]+(0.25 * micra.fullclientstable[[#This Row],[Pure grant]]) - (micra.fullclientstable[[#This Row],[Bonus]]*micra.fullclientstable[[#This Row],[Pure grant]])</f>
        <v>669.04699999999991</v>
      </c>
    </row>
    <row r="40" spans="1:23" x14ac:dyDescent="0.3">
      <c r="A40" s="1" t="s">
        <v>136</v>
      </c>
      <c r="B40" s="1" t="s">
        <v>103</v>
      </c>
      <c r="C40" s="1" t="s">
        <v>137</v>
      </c>
      <c r="D40">
        <v>27.098199999999999</v>
      </c>
      <c r="E40" s="1" t="s">
        <v>3</v>
      </c>
      <c r="F40">
        <v>94.427999999999997</v>
      </c>
      <c r="G40">
        <v>174.547</v>
      </c>
      <c r="H40">
        <v>177.102</v>
      </c>
      <c r="I40">
        <v>76.293899999999994</v>
      </c>
      <c r="J40">
        <v>241.57400000000001</v>
      </c>
      <c r="K40" s="1" t="s">
        <v>4</v>
      </c>
      <c r="L40">
        <v>0.759158</v>
      </c>
      <c r="M40" s="1" t="s">
        <v>5</v>
      </c>
      <c r="N40" s="1" t="s">
        <v>4</v>
      </c>
      <c r="O40" s="1" t="s">
        <v>88</v>
      </c>
      <c r="P40">
        <v>3797.14</v>
      </c>
      <c r="Q40">
        <v>4507.8</v>
      </c>
      <c r="R40" s="2">
        <v>44594</v>
      </c>
      <c r="S40">
        <f>micra.fullclientstable[[#This Row],[walking_distance]]+micra.fullclientstable[[#This Row],[biking_distance]]</f>
        <v>8304.94</v>
      </c>
      <c r="T40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0.15</v>
      </c>
      <c r="U40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1</v>
      </c>
      <c r="V40" s="3">
        <f>IF(micra.fullclientstable[[#This Row],[gender]]="man",(100000 * 10.2796 * (1 + micra.fullclientstable[[#This Row],[Surcharge]]))/1000,(100000 * 5.8178 * (1 + micra.fullclientstable[[#This Row],[Surcharge]]))/1000)</f>
        <v>2055.92</v>
      </c>
      <c r="W40" s="3">
        <f>micra.fullclientstable[[#This Row],[Pure grant]]+(0.25 * micra.fullclientstable[[#This Row],[Pure grant]]) - (micra.fullclientstable[[#This Row],[Bonus]]*micra.fullclientstable[[#This Row],[Pure grant]])</f>
        <v>2261.5120000000002</v>
      </c>
    </row>
    <row r="41" spans="1:23" x14ac:dyDescent="0.3">
      <c r="A41" s="1" t="s">
        <v>138</v>
      </c>
      <c r="B41" s="1" t="s">
        <v>139</v>
      </c>
      <c r="C41" s="1" t="s">
        <v>140</v>
      </c>
      <c r="D41">
        <v>16.848500000000001</v>
      </c>
      <c r="E41" s="1" t="s">
        <v>22</v>
      </c>
      <c r="F41">
        <v>68.384900000000002</v>
      </c>
      <c r="G41">
        <v>154.23500000000001</v>
      </c>
      <c r="H41">
        <v>171.339</v>
      </c>
      <c r="I41">
        <v>100.422</v>
      </c>
      <c r="J41">
        <v>278.44499999999999</v>
      </c>
      <c r="K41" s="1" t="s">
        <v>5</v>
      </c>
      <c r="L41">
        <v>1.5682</v>
      </c>
      <c r="M41" s="1" t="s">
        <v>5</v>
      </c>
      <c r="N41" s="1" t="s">
        <v>4</v>
      </c>
      <c r="O41" s="1" t="s">
        <v>73</v>
      </c>
      <c r="P41">
        <v>3629.26</v>
      </c>
      <c r="Q41">
        <v>4670.28</v>
      </c>
      <c r="R41" s="2">
        <v>44594</v>
      </c>
      <c r="S41">
        <f>micra.fullclientstable[[#This Row],[walking_distance]]+micra.fullclientstable[[#This Row],[biking_distance]]</f>
        <v>8299.5400000000009</v>
      </c>
      <c r="T41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0.15</v>
      </c>
      <c r="U41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1</v>
      </c>
      <c r="V41" s="3">
        <f>IF(micra.fullclientstable[[#This Row],[gender]]="man",(100000 * 10.2796 * (1 + micra.fullclientstable[[#This Row],[Surcharge]]))/1000,(100000 * 5.8178 * (1 + micra.fullclientstable[[#This Row],[Surcharge]]))/1000)</f>
        <v>1163.56</v>
      </c>
      <c r="W41" s="3">
        <f>micra.fullclientstable[[#This Row],[Pure grant]]+(0.25 * micra.fullclientstable[[#This Row],[Pure grant]]) - (micra.fullclientstable[[#This Row],[Bonus]]*micra.fullclientstable[[#This Row],[Pure grant]])</f>
        <v>1279.9159999999997</v>
      </c>
    </row>
    <row r="42" spans="1:23" x14ac:dyDescent="0.3">
      <c r="A42" s="1" t="s">
        <v>141</v>
      </c>
      <c r="B42" s="1" t="s">
        <v>142</v>
      </c>
      <c r="C42" s="1" t="s">
        <v>143</v>
      </c>
      <c r="D42">
        <v>44.818899999999999</v>
      </c>
      <c r="E42" s="1" t="s">
        <v>22</v>
      </c>
      <c r="F42">
        <v>109.459</v>
      </c>
      <c r="G42">
        <v>151.70500000000001</v>
      </c>
      <c r="H42">
        <v>113.85299999999999</v>
      </c>
      <c r="I42">
        <v>108.28400000000001</v>
      </c>
      <c r="J42">
        <v>251.12100000000001</v>
      </c>
      <c r="K42" s="1" t="s">
        <v>4</v>
      </c>
      <c r="L42">
        <v>0.31406099999999998</v>
      </c>
      <c r="M42" s="1" t="s">
        <v>5</v>
      </c>
      <c r="N42" s="1" t="s">
        <v>5</v>
      </c>
      <c r="O42" s="1" t="s">
        <v>88</v>
      </c>
      <c r="P42">
        <v>3857.6</v>
      </c>
      <c r="Q42">
        <v>4100.97</v>
      </c>
      <c r="R42" s="2">
        <v>44594</v>
      </c>
      <c r="S42">
        <f>micra.fullclientstable[[#This Row],[walking_distance]]+micra.fullclientstable[[#This Row],[biking_distance]]</f>
        <v>7958.57</v>
      </c>
      <c r="T42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</v>
      </c>
      <c r="U42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1</v>
      </c>
      <c r="V42" s="3">
        <f>IF(micra.fullclientstable[[#This Row],[gender]]="man",(100000 * 10.2796 * (1 + micra.fullclientstable[[#This Row],[Surcharge]]))/1000,(100000 * 5.8178 * (1 + micra.fullclientstable[[#This Row],[Surcharge]]))/1000)</f>
        <v>1163.56</v>
      </c>
      <c r="W42" s="3">
        <f>micra.fullclientstable[[#This Row],[Pure grant]]+(0.25 * micra.fullclientstable[[#This Row],[Pure grant]]) - (micra.fullclientstable[[#This Row],[Bonus]]*micra.fullclientstable[[#This Row],[Pure grant]])</f>
        <v>1338.0939999999998</v>
      </c>
    </row>
    <row r="43" spans="1:23" x14ac:dyDescent="0.3">
      <c r="A43" s="1" t="s">
        <v>144</v>
      </c>
      <c r="B43" s="1" t="s">
        <v>145</v>
      </c>
      <c r="C43" s="1" t="s">
        <v>146</v>
      </c>
      <c r="D43">
        <v>18.340800000000002</v>
      </c>
      <c r="E43" s="1" t="s">
        <v>3</v>
      </c>
      <c r="F43">
        <v>104.545</v>
      </c>
      <c r="G43">
        <v>201.715</v>
      </c>
      <c r="H43">
        <v>126.825</v>
      </c>
      <c r="I43">
        <v>92.228200000000001</v>
      </c>
      <c r="J43">
        <v>270.37799999999999</v>
      </c>
      <c r="K43" s="1" t="s">
        <v>5</v>
      </c>
      <c r="L43">
        <v>5.7342599999999999</v>
      </c>
      <c r="M43" s="1" t="s">
        <v>4</v>
      </c>
      <c r="N43" s="1" t="s">
        <v>5</v>
      </c>
      <c r="O43" s="1" t="s">
        <v>73</v>
      </c>
      <c r="P43">
        <v>3698.04</v>
      </c>
      <c r="Q43">
        <v>4100.12</v>
      </c>
      <c r="R43" s="2">
        <v>44594</v>
      </c>
      <c r="S43">
        <f>micra.fullclientstable[[#This Row],[walking_distance]]+micra.fullclientstable[[#This Row],[biking_distance]]</f>
        <v>7798.16</v>
      </c>
      <c r="T43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</v>
      </c>
      <c r="U43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2</v>
      </c>
      <c r="V43" s="3">
        <f>IF(micra.fullclientstable[[#This Row],[gender]]="man",(100000 * 10.2796 * (1 + micra.fullclientstable[[#This Row],[Surcharge]]))/1000,(100000 * 5.8178 * (1 + micra.fullclientstable[[#This Row],[Surcharge]]))/1000)</f>
        <v>3083.88</v>
      </c>
      <c r="W43" s="3">
        <f>micra.fullclientstable[[#This Row],[Pure grant]]+(0.25 * micra.fullclientstable[[#This Row],[Pure grant]]) - (micra.fullclientstable[[#This Row],[Bonus]]*micra.fullclientstable[[#This Row],[Pure grant]])</f>
        <v>3546.4620000000004</v>
      </c>
    </row>
    <row r="44" spans="1:23" x14ac:dyDescent="0.3">
      <c r="A44" s="1" t="s">
        <v>147</v>
      </c>
      <c r="B44" s="1" t="s">
        <v>148</v>
      </c>
      <c r="C44" s="1" t="s">
        <v>149</v>
      </c>
      <c r="D44">
        <v>52.944299999999998</v>
      </c>
      <c r="E44" s="1" t="s">
        <v>3</v>
      </c>
      <c r="F44">
        <v>82.9589</v>
      </c>
      <c r="G44">
        <v>175.81399999999999</v>
      </c>
      <c r="H44">
        <v>175.62700000000001</v>
      </c>
      <c r="I44">
        <v>91.977699999999999</v>
      </c>
      <c r="J44">
        <v>294.2</v>
      </c>
      <c r="K44" s="1" t="s">
        <v>4</v>
      </c>
      <c r="L44">
        <v>1.86931</v>
      </c>
      <c r="M44" s="1" t="s">
        <v>5</v>
      </c>
      <c r="N44" s="1" t="s">
        <v>4</v>
      </c>
      <c r="O44" s="1" t="s">
        <v>23</v>
      </c>
      <c r="P44">
        <v>4518.17</v>
      </c>
      <c r="Q44">
        <v>3125.45</v>
      </c>
      <c r="R44" s="2">
        <v>44594</v>
      </c>
      <c r="S44">
        <f>micra.fullclientstable[[#This Row],[walking_distance]]+micra.fullclientstable[[#This Row],[biking_distance]]</f>
        <v>7643.62</v>
      </c>
      <c r="T44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</v>
      </c>
      <c r="U44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1</v>
      </c>
      <c r="V44" s="3">
        <f>IF(micra.fullclientstable[[#This Row],[gender]]="man",(100000 * 10.2796 * (1 + micra.fullclientstable[[#This Row],[Surcharge]]))/1000,(100000 * 5.8178 * (1 + micra.fullclientstable[[#This Row],[Surcharge]]))/1000)</f>
        <v>2055.92</v>
      </c>
      <c r="W44" s="3">
        <f>micra.fullclientstable[[#This Row],[Pure grant]]+(0.25 * micra.fullclientstable[[#This Row],[Pure grant]]) - (micra.fullclientstable[[#This Row],[Bonus]]*micra.fullclientstable[[#This Row],[Pure grant]])</f>
        <v>2364.308</v>
      </c>
    </row>
    <row r="45" spans="1:23" x14ac:dyDescent="0.3">
      <c r="A45" s="1" t="s">
        <v>150</v>
      </c>
      <c r="B45" s="1" t="s">
        <v>151</v>
      </c>
      <c r="C45" s="1" t="s">
        <v>152</v>
      </c>
      <c r="D45">
        <v>63.8352</v>
      </c>
      <c r="E45" s="1" t="s">
        <v>22</v>
      </c>
      <c r="F45">
        <v>76.034599999999998</v>
      </c>
      <c r="G45">
        <v>168.589</v>
      </c>
      <c r="H45">
        <v>107.315</v>
      </c>
      <c r="I45">
        <v>108.624</v>
      </c>
      <c r="J45">
        <v>158.58500000000001</v>
      </c>
      <c r="K45" s="1" t="s">
        <v>4</v>
      </c>
      <c r="L45">
        <v>0.90834999999999999</v>
      </c>
      <c r="M45" s="1" t="s">
        <v>4</v>
      </c>
      <c r="N45" s="1" t="s">
        <v>4</v>
      </c>
      <c r="O45" s="1" t="s">
        <v>27</v>
      </c>
      <c r="P45">
        <v>3918.5</v>
      </c>
      <c r="Q45">
        <v>3937.64</v>
      </c>
      <c r="R45" s="2">
        <v>44594</v>
      </c>
      <c r="S45">
        <f>micra.fullclientstable[[#This Row],[walking_distance]]+micra.fullclientstable[[#This Row],[biking_distance]]</f>
        <v>7856.1399999999994</v>
      </c>
      <c r="T45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</v>
      </c>
      <c r="U45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1</v>
      </c>
      <c r="V45" s="3">
        <f>IF(micra.fullclientstable[[#This Row],[gender]]="man",(100000 * 10.2796 * (1 + micra.fullclientstable[[#This Row],[Surcharge]]))/1000,(100000 * 5.8178 * (1 + micra.fullclientstable[[#This Row],[Surcharge]]))/1000)</f>
        <v>1163.56</v>
      </c>
      <c r="W45" s="3">
        <f>micra.fullclientstable[[#This Row],[Pure grant]]+(0.25 * micra.fullclientstable[[#This Row],[Pure grant]]) - (micra.fullclientstable[[#This Row],[Bonus]]*micra.fullclientstable[[#This Row],[Pure grant]])</f>
        <v>1338.0939999999998</v>
      </c>
    </row>
    <row r="46" spans="1:23" x14ac:dyDescent="0.3">
      <c r="A46" s="1" t="s">
        <v>153</v>
      </c>
      <c r="B46" s="1" t="s">
        <v>154</v>
      </c>
      <c r="C46" s="1" t="s">
        <v>155</v>
      </c>
      <c r="D46">
        <v>52.931199999999997</v>
      </c>
      <c r="E46" s="1" t="s">
        <v>3</v>
      </c>
      <c r="F46">
        <v>91.375500000000002</v>
      </c>
      <c r="G46">
        <v>207.71700000000001</v>
      </c>
      <c r="H46">
        <v>104.746</v>
      </c>
      <c r="I46">
        <v>93.9131</v>
      </c>
      <c r="J46">
        <v>153.643</v>
      </c>
      <c r="K46" s="1" t="s">
        <v>5</v>
      </c>
      <c r="L46">
        <v>4.1484100000000002</v>
      </c>
      <c r="M46" s="1" t="s">
        <v>4</v>
      </c>
      <c r="N46" s="1" t="s">
        <v>5</v>
      </c>
      <c r="O46" s="1" t="s">
        <v>84</v>
      </c>
      <c r="P46">
        <v>4168.2299999999996</v>
      </c>
      <c r="Q46">
        <v>4326.62</v>
      </c>
      <c r="R46" s="2">
        <v>44594</v>
      </c>
      <c r="S46">
        <f>micra.fullclientstable[[#This Row],[walking_distance]]+micra.fullclientstable[[#This Row],[biking_distance]]</f>
        <v>8494.8499999999985</v>
      </c>
      <c r="T46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0.15</v>
      </c>
      <c r="U46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1</v>
      </c>
      <c r="V46" s="3">
        <f>IF(micra.fullclientstable[[#This Row],[gender]]="man",(100000 * 10.2796 * (1 + micra.fullclientstable[[#This Row],[Surcharge]]))/1000,(100000 * 5.8178 * (1 + micra.fullclientstable[[#This Row],[Surcharge]]))/1000)</f>
        <v>2055.92</v>
      </c>
      <c r="W46" s="3">
        <f>micra.fullclientstable[[#This Row],[Pure grant]]+(0.25 * micra.fullclientstable[[#This Row],[Pure grant]]) - (micra.fullclientstable[[#This Row],[Bonus]]*micra.fullclientstable[[#This Row],[Pure grant]])</f>
        <v>2261.5120000000002</v>
      </c>
    </row>
    <row r="47" spans="1:23" x14ac:dyDescent="0.3">
      <c r="A47" s="1" t="s">
        <v>156</v>
      </c>
      <c r="B47" s="1" t="s">
        <v>157</v>
      </c>
      <c r="C47" s="1" t="s">
        <v>158</v>
      </c>
      <c r="D47">
        <v>19.886700000000001</v>
      </c>
      <c r="E47" s="1" t="s">
        <v>22</v>
      </c>
      <c r="F47">
        <v>65.970399999999998</v>
      </c>
      <c r="G47">
        <v>157.107</v>
      </c>
      <c r="H47">
        <v>148.852</v>
      </c>
      <c r="I47">
        <v>90.772300000000001</v>
      </c>
      <c r="J47">
        <v>164.04599999999999</v>
      </c>
      <c r="K47" s="1" t="s">
        <v>5</v>
      </c>
      <c r="L47">
        <v>3.1567099999999999</v>
      </c>
      <c r="M47" s="1" t="s">
        <v>5</v>
      </c>
      <c r="N47" s="1" t="s">
        <v>4</v>
      </c>
      <c r="O47" s="1" t="s">
        <v>111</v>
      </c>
      <c r="P47">
        <v>3829.17</v>
      </c>
      <c r="Q47">
        <v>4280.63</v>
      </c>
      <c r="R47" s="2">
        <v>44594</v>
      </c>
      <c r="S47">
        <f>micra.fullclientstable[[#This Row],[walking_distance]]+micra.fullclientstable[[#This Row],[biking_distance]]</f>
        <v>8109.8</v>
      </c>
      <c r="T47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0.15</v>
      </c>
      <c r="U47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0</v>
      </c>
      <c r="V47" s="3">
        <f>IF(micra.fullclientstable[[#This Row],[gender]]="man",(100000 * 10.2796 * (1 + micra.fullclientstable[[#This Row],[Surcharge]]))/1000,(100000 * 5.8178 * (1 + micra.fullclientstable[[#This Row],[Surcharge]]))/1000)</f>
        <v>581.78</v>
      </c>
      <c r="W47" s="3">
        <f>micra.fullclientstable[[#This Row],[Pure grant]]+(0.25 * micra.fullclientstable[[#This Row],[Pure grant]]) - (micra.fullclientstable[[#This Row],[Bonus]]*micra.fullclientstable[[#This Row],[Pure grant]])</f>
        <v>639.95799999999986</v>
      </c>
    </row>
    <row r="48" spans="1:23" x14ac:dyDescent="0.3">
      <c r="A48" s="1" t="s">
        <v>159</v>
      </c>
      <c r="B48" s="1" t="s">
        <v>160</v>
      </c>
      <c r="C48" s="1" t="s">
        <v>69</v>
      </c>
      <c r="D48">
        <v>79.206100000000006</v>
      </c>
      <c r="E48" s="1" t="s">
        <v>22</v>
      </c>
      <c r="F48">
        <v>66.287499999999994</v>
      </c>
      <c r="G48">
        <v>183.48099999999999</v>
      </c>
      <c r="H48">
        <v>102.816</v>
      </c>
      <c r="I48">
        <v>90.483900000000006</v>
      </c>
      <c r="J48">
        <v>161.45400000000001</v>
      </c>
      <c r="K48" s="1" t="s">
        <v>4</v>
      </c>
      <c r="L48">
        <v>2.24119</v>
      </c>
      <c r="M48" s="1" t="s">
        <v>4</v>
      </c>
      <c r="N48" s="1" t="s">
        <v>5</v>
      </c>
      <c r="O48" s="1" t="s">
        <v>6</v>
      </c>
      <c r="P48">
        <v>3000.21</v>
      </c>
      <c r="Q48">
        <v>4667.72</v>
      </c>
      <c r="R48" s="2">
        <v>44594</v>
      </c>
      <c r="S48">
        <f>micra.fullclientstable[[#This Row],[walking_distance]]+micra.fullclientstable[[#This Row],[biking_distance]]</f>
        <v>7667.93</v>
      </c>
      <c r="T48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</v>
      </c>
      <c r="U48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1</v>
      </c>
      <c r="V48" s="3">
        <f>IF(micra.fullclientstable[[#This Row],[gender]]="man",(100000 * 10.2796 * (1 + micra.fullclientstable[[#This Row],[Surcharge]]))/1000,(100000 * 5.8178 * (1 + micra.fullclientstable[[#This Row],[Surcharge]]))/1000)</f>
        <v>1163.56</v>
      </c>
      <c r="W48" s="3">
        <f>micra.fullclientstable[[#This Row],[Pure grant]]+(0.25 * micra.fullclientstable[[#This Row],[Pure grant]]) - (micra.fullclientstable[[#This Row],[Bonus]]*micra.fullclientstable[[#This Row],[Pure grant]])</f>
        <v>1338.0939999999998</v>
      </c>
    </row>
    <row r="49" spans="1:23" x14ac:dyDescent="0.3">
      <c r="A49" s="1" t="s">
        <v>161</v>
      </c>
      <c r="B49" s="1" t="s">
        <v>162</v>
      </c>
      <c r="C49" s="1" t="s">
        <v>163</v>
      </c>
      <c r="D49">
        <v>63.158799999999999</v>
      </c>
      <c r="E49" s="1" t="s">
        <v>22</v>
      </c>
      <c r="F49">
        <v>68.837999999999994</v>
      </c>
      <c r="G49">
        <v>164.30500000000001</v>
      </c>
      <c r="H49">
        <v>97.215999999999994</v>
      </c>
      <c r="I49">
        <v>79.598500000000001</v>
      </c>
      <c r="J49">
        <v>224.56299999999999</v>
      </c>
      <c r="K49" s="1" t="s">
        <v>4</v>
      </c>
      <c r="L49">
        <v>0.102063</v>
      </c>
      <c r="M49" s="1" t="s">
        <v>5</v>
      </c>
      <c r="N49" s="1" t="s">
        <v>5</v>
      </c>
      <c r="O49" s="1" t="s">
        <v>53</v>
      </c>
      <c r="P49">
        <v>3881.04</v>
      </c>
      <c r="Q49">
        <v>4946.1099999999997</v>
      </c>
      <c r="R49" s="2">
        <v>44594</v>
      </c>
      <c r="S49">
        <f>micra.fullclientstable[[#This Row],[walking_distance]]+micra.fullclientstable[[#This Row],[biking_distance]]</f>
        <v>8827.15</v>
      </c>
      <c r="T49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0.25</v>
      </c>
      <c r="U49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1</v>
      </c>
      <c r="V49" s="3">
        <f>IF(micra.fullclientstable[[#This Row],[gender]]="man",(100000 * 10.2796 * (1 + micra.fullclientstable[[#This Row],[Surcharge]]))/1000,(100000 * 5.8178 * (1 + micra.fullclientstable[[#This Row],[Surcharge]]))/1000)</f>
        <v>1163.56</v>
      </c>
      <c r="W49" s="3">
        <f>micra.fullclientstable[[#This Row],[Pure grant]]+(0.25 * micra.fullclientstable[[#This Row],[Pure grant]]) - (micra.fullclientstable[[#This Row],[Bonus]]*micra.fullclientstable[[#This Row],[Pure grant]])</f>
        <v>1163.56</v>
      </c>
    </row>
    <row r="50" spans="1:23" x14ac:dyDescent="0.3">
      <c r="A50" s="1" t="s">
        <v>164</v>
      </c>
      <c r="B50" s="1" t="s">
        <v>165</v>
      </c>
      <c r="C50" s="1" t="s">
        <v>166</v>
      </c>
      <c r="D50">
        <v>50.647399999999998</v>
      </c>
      <c r="E50" s="1" t="s">
        <v>22</v>
      </c>
      <c r="F50">
        <v>70.990899999999996</v>
      </c>
      <c r="G50">
        <v>179.61799999999999</v>
      </c>
      <c r="H50">
        <v>92.834400000000002</v>
      </c>
      <c r="I50">
        <v>117.752</v>
      </c>
      <c r="J50">
        <v>295.48</v>
      </c>
      <c r="K50" s="1" t="s">
        <v>5</v>
      </c>
      <c r="L50">
        <v>1.9525399999999999</v>
      </c>
      <c r="M50" s="1" t="s">
        <v>5</v>
      </c>
      <c r="N50" s="1" t="s">
        <v>5</v>
      </c>
      <c r="O50" s="1" t="s">
        <v>46</v>
      </c>
      <c r="P50">
        <v>2990.9</v>
      </c>
      <c r="Q50">
        <v>3378.01</v>
      </c>
      <c r="R50" s="2">
        <v>44594</v>
      </c>
      <c r="S50">
        <f>micra.fullclientstable[[#This Row],[walking_distance]]+micra.fullclientstable[[#This Row],[biking_distance]]</f>
        <v>6368.91</v>
      </c>
      <c r="T50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</v>
      </c>
      <c r="U50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1</v>
      </c>
      <c r="V50" s="3">
        <f>IF(micra.fullclientstable[[#This Row],[gender]]="man",(100000 * 10.2796 * (1 + micra.fullclientstable[[#This Row],[Surcharge]]))/1000,(100000 * 5.8178 * (1 + micra.fullclientstable[[#This Row],[Surcharge]]))/1000)</f>
        <v>1163.56</v>
      </c>
      <c r="W50" s="3">
        <f>micra.fullclientstable[[#This Row],[Pure grant]]+(0.25 * micra.fullclientstable[[#This Row],[Pure grant]]) - (micra.fullclientstable[[#This Row],[Bonus]]*micra.fullclientstable[[#This Row],[Pure grant]])</f>
        <v>1454.4499999999998</v>
      </c>
    </row>
    <row r="51" spans="1:23" x14ac:dyDescent="0.3">
      <c r="A51" s="1" t="s">
        <v>167</v>
      </c>
      <c r="B51" s="1" t="s">
        <v>168</v>
      </c>
      <c r="C51" s="1" t="s">
        <v>169</v>
      </c>
      <c r="D51">
        <v>79.530199999999994</v>
      </c>
      <c r="E51" s="1" t="s">
        <v>22</v>
      </c>
      <c r="F51">
        <v>74.676400000000001</v>
      </c>
      <c r="G51">
        <v>190.14</v>
      </c>
      <c r="H51">
        <v>121.988</v>
      </c>
      <c r="I51">
        <v>79.673699999999997</v>
      </c>
      <c r="J51">
        <v>249.43799999999999</v>
      </c>
      <c r="K51" s="1" t="s">
        <v>5</v>
      </c>
      <c r="L51">
        <v>5.9109499999999997</v>
      </c>
      <c r="M51" s="1" t="s">
        <v>4</v>
      </c>
      <c r="N51" s="1" t="s">
        <v>4</v>
      </c>
      <c r="O51" s="1" t="s">
        <v>23</v>
      </c>
      <c r="P51">
        <v>3977.08</v>
      </c>
      <c r="Q51">
        <v>4529.53</v>
      </c>
      <c r="R51" s="2">
        <v>44594</v>
      </c>
      <c r="S51">
        <f>micra.fullclientstable[[#This Row],[walking_distance]]+micra.fullclientstable[[#This Row],[biking_distance]]</f>
        <v>8506.61</v>
      </c>
      <c r="T51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0.2</v>
      </c>
      <c r="U51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3</v>
      </c>
      <c r="V51" s="3">
        <f>IF(micra.fullclientstable[[#This Row],[gender]]="man",(100000 * 10.2796 * (1 + micra.fullclientstable[[#This Row],[Surcharge]]))/1000,(100000 * 5.8178 * (1 + micra.fullclientstable[[#This Row],[Surcharge]]))/1000)</f>
        <v>2327.12</v>
      </c>
      <c r="W51" s="3">
        <f>micra.fullclientstable[[#This Row],[Pure grant]]+(0.25 * micra.fullclientstable[[#This Row],[Pure grant]]) - (micra.fullclientstable[[#This Row],[Bonus]]*micra.fullclientstable[[#This Row],[Pure grant]])</f>
        <v>2443.4759999999997</v>
      </c>
    </row>
    <row r="52" spans="1:23" x14ac:dyDescent="0.3">
      <c r="A52" s="1" t="s">
        <v>170</v>
      </c>
      <c r="B52" s="1" t="s">
        <v>171</v>
      </c>
      <c r="C52" s="1" t="s">
        <v>172</v>
      </c>
      <c r="D52">
        <v>53.904899999999998</v>
      </c>
      <c r="E52" s="1" t="s">
        <v>3</v>
      </c>
      <c r="F52">
        <v>108.334</v>
      </c>
      <c r="G52">
        <v>189.23400000000001</v>
      </c>
      <c r="H52">
        <v>122.682</v>
      </c>
      <c r="I52">
        <v>107.955</v>
      </c>
      <c r="J52">
        <v>248.73599999999999</v>
      </c>
      <c r="K52" s="1" t="s">
        <v>4</v>
      </c>
      <c r="L52">
        <v>1.8951</v>
      </c>
      <c r="M52" s="1" t="s">
        <v>5</v>
      </c>
      <c r="N52" s="1" t="s">
        <v>4</v>
      </c>
      <c r="O52" s="1" t="s">
        <v>23</v>
      </c>
      <c r="P52">
        <v>3491.4</v>
      </c>
      <c r="Q52">
        <v>4008.61</v>
      </c>
      <c r="R52" s="2">
        <v>44594</v>
      </c>
      <c r="S52">
        <f>micra.fullclientstable[[#This Row],[walking_distance]]+micra.fullclientstable[[#This Row],[biking_distance]]</f>
        <v>7500.01</v>
      </c>
      <c r="T52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</v>
      </c>
      <c r="U52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1</v>
      </c>
      <c r="V52" s="3">
        <f>IF(micra.fullclientstable[[#This Row],[gender]]="man",(100000 * 10.2796 * (1 + micra.fullclientstable[[#This Row],[Surcharge]]))/1000,(100000 * 5.8178 * (1 + micra.fullclientstable[[#This Row],[Surcharge]]))/1000)</f>
        <v>2055.92</v>
      </c>
      <c r="W52" s="3">
        <f>micra.fullclientstable[[#This Row],[Pure grant]]+(0.25 * micra.fullclientstable[[#This Row],[Pure grant]]) - (micra.fullclientstable[[#This Row],[Bonus]]*micra.fullclientstable[[#This Row],[Pure grant]])</f>
        <v>2364.308</v>
      </c>
    </row>
    <row r="53" spans="1:23" x14ac:dyDescent="0.3">
      <c r="A53" s="1" t="s">
        <v>173</v>
      </c>
      <c r="B53" s="1" t="s">
        <v>174</v>
      </c>
      <c r="C53" s="1" t="s">
        <v>175</v>
      </c>
      <c r="D53">
        <v>59.176400000000001</v>
      </c>
      <c r="E53" s="1" t="s">
        <v>3</v>
      </c>
      <c r="F53">
        <v>73.869200000000006</v>
      </c>
      <c r="G53">
        <v>188.47499999999999</v>
      </c>
      <c r="H53">
        <v>122.57899999999999</v>
      </c>
      <c r="I53">
        <v>114.79300000000001</v>
      </c>
      <c r="J53">
        <v>165.65299999999999</v>
      </c>
      <c r="K53" s="1" t="s">
        <v>4</v>
      </c>
      <c r="L53">
        <v>2.63592</v>
      </c>
      <c r="M53" s="1" t="s">
        <v>4</v>
      </c>
      <c r="N53" s="1" t="s">
        <v>5</v>
      </c>
      <c r="O53" s="1" t="s">
        <v>80</v>
      </c>
      <c r="P53">
        <v>4310.16</v>
      </c>
      <c r="Q53">
        <v>3733.39</v>
      </c>
      <c r="R53" s="2">
        <v>44594</v>
      </c>
      <c r="S53">
        <f>micra.fullclientstable[[#This Row],[walking_distance]]+micra.fullclientstable[[#This Row],[biking_distance]]</f>
        <v>8043.5499999999993</v>
      </c>
      <c r="T53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0.15</v>
      </c>
      <c r="U53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0</v>
      </c>
      <c r="V53" s="3">
        <f>IF(micra.fullclientstable[[#This Row],[gender]]="man",(100000 * 10.2796 * (1 + micra.fullclientstable[[#This Row],[Surcharge]]))/1000,(100000 * 5.8178 * (1 + micra.fullclientstable[[#This Row],[Surcharge]]))/1000)</f>
        <v>1027.96</v>
      </c>
      <c r="W53" s="3">
        <f>micra.fullclientstable[[#This Row],[Pure grant]]+(0.25 * micra.fullclientstable[[#This Row],[Pure grant]]) - (micra.fullclientstable[[#This Row],[Bonus]]*micra.fullclientstable[[#This Row],[Pure grant]])</f>
        <v>1130.7560000000001</v>
      </c>
    </row>
    <row r="54" spans="1:23" x14ac:dyDescent="0.3">
      <c r="A54" s="1" t="s">
        <v>176</v>
      </c>
      <c r="B54" s="1" t="s">
        <v>177</v>
      </c>
      <c r="C54" s="1" t="s">
        <v>178</v>
      </c>
      <c r="D54">
        <v>18.4359</v>
      </c>
      <c r="E54" s="1" t="s">
        <v>3</v>
      </c>
      <c r="F54">
        <v>99.779499999999999</v>
      </c>
      <c r="G54">
        <v>162.51400000000001</v>
      </c>
      <c r="H54">
        <v>154.47800000000001</v>
      </c>
      <c r="I54">
        <v>91.030900000000003</v>
      </c>
      <c r="J54">
        <v>194.55600000000001</v>
      </c>
      <c r="K54" s="1" t="s">
        <v>5</v>
      </c>
      <c r="L54">
        <v>4.9785500000000003</v>
      </c>
      <c r="M54" s="1" t="s">
        <v>5</v>
      </c>
      <c r="N54" s="1" t="s">
        <v>4</v>
      </c>
      <c r="O54" s="1" t="s">
        <v>53</v>
      </c>
      <c r="P54">
        <v>4448.84</v>
      </c>
      <c r="Q54">
        <v>3781.65</v>
      </c>
      <c r="R54" s="2">
        <v>44594</v>
      </c>
      <c r="S54">
        <f>micra.fullclientstable[[#This Row],[walking_distance]]+micra.fullclientstable[[#This Row],[biking_distance]]</f>
        <v>8230.49</v>
      </c>
      <c r="T54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0.15</v>
      </c>
      <c r="U54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1</v>
      </c>
      <c r="V54" s="3">
        <f>IF(micra.fullclientstable[[#This Row],[gender]]="man",(100000 * 10.2796 * (1 + micra.fullclientstable[[#This Row],[Surcharge]]))/1000,(100000 * 5.8178 * (1 + micra.fullclientstable[[#This Row],[Surcharge]]))/1000)</f>
        <v>2055.92</v>
      </c>
      <c r="W54" s="3">
        <f>micra.fullclientstable[[#This Row],[Pure grant]]+(0.25 * micra.fullclientstable[[#This Row],[Pure grant]]) - (micra.fullclientstable[[#This Row],[Bonus]]*micra.fullclientstable[[#This Row],[Pure grant]])</f>
        <v>2261.5120000000002</v>
      </c>
    </row>
    <row r="55" spans="1:23" x14ac:dyDescent="0.3">
      <c r="A55" s="1" t="s">
        <v>179</v>
      </c>
      <c r="B55" s="1" t="s">
        <v>180</v>
      </c>
      <c r="C55" s="1" t="s">
        <v>181</v>
      </c>
      <c r="D55">
        <v>68.466899999999995</v>
      </c>
      <c r="E55" s="1" t="s">
        <v>3</v>
      </c>
      <c r="F55">
        <v>84.088300000000004</v>
      </c>
      <c r="G55">
        <v>203.423</v>
      </c>
      <c r="H55">
        <v>167.661</v>
      </c>
      <c r="I55">
        <v>108.72</v>
      </c>
      <c r="J55">
        <v>289.28899999999999</v>
      </c>
      <c r="K55" s="1" t="s">
        <v>4</v>
      </c>
      <c r="L55">
        <v>0.81637300000000002</v>
      </c>
      <c r="M55" s="1" t="s">
        <v>5</v>
      </c>
      <c r="N55" s="1" t="s">
        <v>4</v>
      </c>
      <c r="O55" s="1" t="s">
        <v>182</v>
      </c>
      <c r="P55">
        <v>3720.91</v>
      </c>
      <c r="Q55">
        <v>4281.74</v>
      </c>
      <c r="R55" s="2">
        <v>44594</v>
      </c>
      <c r="S55">
        <f>micra.fullclientstable[[#This Row],[walking_distance]]+micra.fullclientstable[[#This Row],[biking_distance]]</f>
        <v>8002.65</v>
      </c>
      <c r="T55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0.15</v>
      </c>
      <c r="U55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2</v>
      </c>
      <c r="V55" s="3">
        <f>IF(micra.fullclientstable[[#This Row],[gender]]="man",(100000 * 10.2796 * (1 + micra.fullclientstable[[#This Row],[Surcharge]]))/1000,(100000 * 5.8178 * (1 + micra.fullclientstable[[#This Row],[Surcharge]]))/1000)</f>
        <v>3083.88</v>
      </c>
      <c r="W55" s="3">
        <f>micra.fullclientstable[[#This Row],[Pure grant]]+(0.25 * micra.fullclientstable[[#This Row],[Pure grant]]) - (micra.fullclientstable[[#This Row],[Bonus]]*micra.fullclientstable[[#This Row],[Pure grant]])</f>
        <v>3392.2680000000005</v>
      </c>
    </row>
    <row r="56" spans="1:23" x14ac:dyDescent="0.3">
      <c r="A56" s="1" t="s">
        <v>183</v>
      </c>
      <c r="B56" s="1" t="s">
        <v>184</v>
      </c>
      <c r="C56" s="1" t="s">
        <v>37</v>
      </c>
      <c r="D56">
        <v>21.625800000000002</v>
      </c>
      <c r="E56" s="1" t="s">
        <v>3</v>
      </c>
      <c r="F56">
        <v>83.776600000000002</v>
      </c>
      <c r="G56">
        <v>180.304</v>
      </c>
      <c r="H56">
        <v>143.03399999999999</v>
      </c>
      <c r="I56">
        <v>93.346100000000007</v>
      </c>
      <c r="J56">
        <v>242.00700000000001</v>
      </c>
      <c r="K56" s="1" t="s">
        <v>5</v>
      </c>
      <c r="L56">
        <v>4.0813199999999998</v>
      </c>
      <c r="M56" s="1" t="s">
        <v>4</v>
      </c>
      <c r="N56" s="1" t="s">
        <v>4</v>
      </c>
      <c r="O56" s="1" t="s">
        <v>185</v>
      </c>
      <c r="P56">
        <v>3743.76</v>
      </c>
      <c r="Q56">
        <v>3282.16</v>
      </c>
      <c r="R56" s="2">
        <v>44594</v>
      </c>
      <c r="S56">
        <f>micra.fullclientstable[[#This Row],[walking_distance]]+micra.fullclientstable[[#This Row],[biking_distance]]</f>
        <v>7025.92</v>
      </c>
      <c r="T56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</v>
      </c>
      <c r="U56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2</v>
      </c>
      <c r="V56" s="3">
        <f>IF(micra.fullclientstable[[#This Row],[gender]]="man",(100000 * 10.2796 * (1 + micra.fullclientstable[[#This Row],[Surcharge]]))/1000,(100000 * 5.8178 * (1 + micra.fullclientstable[[#This Row],[Surcharge]]))/1000)</f>
        <v>3083.88</v>
      </c>
      <c r="W56" s="3">
        <f>micra.fullclientstable[[#This Row],[Pure grant]]+(0.25 * micra.fullclientstable[[#This Row],[Pure grant]]) - (micra.fullclientstable[[#This Row],[Bonus]]*micra.fullclientstable[[#This Row],[Pure grant]])</f>
        <v>3854.8500000000004</v>
      </c>
    </row>
    <row r="57" spans="1:23" x14ac:dyDescent="0.3">
      <c r="A57" s="1" t="s">
        <v>186</v>
      </c>
      <c r="B57" s="1" t="s">
        <v>187</v>
      </c>
      <c r="C57" s="1" t="s">
        <v>188</v>
      </c>
      <c r="D57">
        <v>48.381999999999998</v>
      </c>
      <c r="E57" s="1" t="s">
        <v>22</v>
      </c>
      <c r="F57">
        <v>75.221100000000007</v>
      </c>
      <c r="G57">
        <v>180.49100000000001</v>
      </c>
      <c r="H57">
        <v>144.56100000000001</v>
      </c>
      <c r="I57">
        <v>87.266300000000001</v>
      </c>
      <c r="J57">
        <v>216.2</v>
      </c>
      <c r="K57" s="1" t="s">
        <v>4</v>
      </c>
      <c r="L57">
        <v>3.00943</v>
      </c>
      <c r="M57" s="1" t="s">
        <v>4</v>
      </c>
      <c r="N57" s="1" t="s">
        <v>4</v>
      </c>
      <c r="O57" s="1" t="s">
        <v>42</v>
      </c>
      <c r="P57">
        <v>3653.15</v>
      </c>
      <c r="Q57">
        <v>4941.96</v>
      </c>
      <c r="R57" s="2">
        <v>44594</v>
      </c>
      <c r="S57">
        <f>micra.fullclientstable[[#This Row],[walking_distance]]+micra.fullclientstable[[#This Row],[biking_distance]]</f>
        <v>8595.11</v>
      </c>
      <c r="T57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0.2</v>
      </c>
      <c r="U57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0</v>
      </c>
      <c r="V57" s="3">
        <f>IF(micra.fullclientstable[[#This Row],[gender]]="man",(100000 * 10.2796 * (1 + micra.fullclientstable[[#This Row],[Surcharge]]))/1000,(100000 * 5.8178 * (1 + micra.fullclientstable[[#This Row],[Surcharge]]))/1000)</f>
        <v>581.78</v>
      </c>
      <c r="W57" s="3">
        <f>micra.fullclientstable[[#This Row],[Pure grant]]+(0.25 * micra.fullclientstable[[#This Row],[Pure grant]]) - (micra.fullclientstable[[#This Row],[Bonus]]*micra.fullclientstable[[#This Row],[Pure grant]])</f>
        <v>610.86899999999991</v>
      </c>
    </row>
    <row r="58" spans="1:23" x14ac:dyDescent="0.3">
      <c r="A58" s="1" t="s">
        <v>189</v>
      </c>
      <c r="B58" s="1" t="s">
        <v>190</v>
      </c>
      <c r="C58" s="1" t="s">
        <v>191</v>
      </c>
      <c r="D58">
        <v>54.765599999999999</v>
      </c>
      <c r="E58" s="1" t="s">
        <v>3</v>
      </c>
      <c r="F58">
        <v>78.353999999999999</v>
      </c>
      <c r="G58">
        <v>164.09200000000001</v>
      </c>
      <c r="H58">
        <v>101.99299999999999</v>
      </c>
      <c r="I58">
        <v>93.244500000000002</v>
      </c>
      <c r="J58">
        <v>223.97499999999999</v>
      </c>
      <c r="K58" s="1" t="s">
        <v>5</v>
      </c>
      <c r="L58">
        <v>3.22302</v>
      </c>
      <c r="M58" s="1" t="s">
        <v>4</v>
      </c>
      <c r="N58" s="1" t="s">
        <v>4</v>
      </c>
      <c r="O58" s="1" t="s">
        <v>57</v>
      </c>
      <c r="P58">
        <v>4220.13</v>
      </c>
      <c r="Q58">
        <v>3756.96</v>
      </c>
      <c r="R58" s="2">
        <v>44594</v>
      </c>
      <c r="S58">
        <f>micra.fullclientstable[[#This Row],[walking_distance]]+micra.fullclientstable[[#This Row],[biking_distance]]</f>
        <v>7977.09</v>
      </c>
      <c r="T58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</v>
      </c>
      <c r="U58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0</v>
      </c>
      <c r="V58" s="3">
        <f>IF(micra.fullclientstable[[#This Row],[gender]]="man",(100000 * 10.2796 * (1 + micra.fullclientstable[[#This Row],[Surcharge]]))/1000,(100000 * 5.8178 * (1 + micra.fullclientstable[[#This Row],[Surcharge]]))/1000)</f>
        <v>1027.96</v>
      </c>
      <c r="W58" s="3">
        <f>micra.fullclientstable[[#This Row],[Pure grant]]+(0.25 * micra.fullclientstable[[#This Row],[Pure grant]]) - (micra.fullclientstable[[#This Row],[Bonus]]*micra.fullclientstable[[#This Row],[Pure grant]])</f>
        <v>1182.154</v>
      </c>
    </row>
    <row r="59" spans="1:23" x14ac:dyDescent="0.3">
      <c r="A59" s="1" t="s">
        <v>192</v>
      </c>
      <c r="B59" s="1" t="s">
        <v>193</v>
      </c>
      <c r="C59" s="1" t="s">
        <v>194</v>
      </c>
      <c r="D59">
        <v>83.2744</v>
      </c>
      <c r="E59" s="1" t="s">
        <v>22</v>
      </c>
      <c r="F59">
        <v>84.451899999999995</v>
      </c>
      <c r="G59">
        <v>181.88200000000001</v>
      </c>
      <c r="H59">
        <v>137.97399999999999</v>
      </c>
      <c r="I59">
        <v>70.988900000000001</v>
      </c>
      <c r="J59">
        <v>268.245</v>
      </c>
      <c r="K59" s="1" t="s">
        <v>5</v>
      </c>
      <c r="L59">
        <v>6.7788700000000004</v>
      </c>
      <c r="M59" s="1" t="s">
        <v>5</v>
      </c>
      <c r="N59" s="1" t="s">
        <v>5</v>
      </c>
      <c r="O59" s="1" t="s">
        <v>185</v>
      </c>
      <c r="P59">
        <v>4537.05</v>
      </c>
      <c r="Q59">
        <v>4346.92</v>
      </c>
      <c r="R59" s="2">
        <v>44594</v>
      </c>
      <c r="S59">
        <f>micra.fullclientstable[[#This Row],[walking_distance]]+micra.fullclientstable[[#This Row],[biking_distance]]</f>
        <v>8883.9700000000012</v>
      </c>
      <c r="T59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0.25</v>
      </c>
      <c r="U59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3</v>
      </c>
      <c r="V59" s="3">
        <f>IF(micra.fullclientstable[[#This Row],[gender]]="man",(100000 * 10.2796 * (1 + micra.fullclientstable[[#This Row],[Surcharge]]))/1000,(100000 * 5.8178 * (1 + micra.fullclientstable[[#This Row],[Surcharge]]))/1000)</f>
        <v>2327.12</v>
      </c>
      <c r="W59" s="3">
        <f>micra.fullclientstable[[#This Row],[Pure grant]]+(0.25 * micra.fullclientstable[[#This Row],[Pure grant]]) - (micra.fullclientstable[[#This Row],[Bonus]]*micra.fullclientstable[[#This Row],[Pure grant]])</f>
        <v>2327.12</v>
      </c>
    </row>
    <row r="60" spans="1:23" x14ac:dyDescent="0.3">
      <c r="A60" s="1" t="s">
        <v>195</v>
      </c>
      <c r="B60" s="1" t="s">
        <v>196</v>
      </c>
      <c r="C60" s="1" t="s">
        <v>197</v>
      </c>
      <c r="D60">
        <v>34.5105</v>
      </c>
      <c r="E60" s="1" t="s">
        <v>3</v>
      </c>
      <c r="F60">
        <v>103.333</v>
      </c>
      <c r="G60">
        <v>193.06800000000001</v>
      </c>
      <c r="H60">
        <v>122.26900000000001</v>
      </c>
      <c r="I60">
        <v>91.5197</v>
      </c>
      <c r="J60">
        <v>274.95999999999998</v>
      </c>
      <c r="K60" s="1" t="s">
        <v>5</v>
      </c>
      <c r="L60">
        <v>1.5114300000000001</v>
      </c>
      <c r="M60" s="1" t="s">
        <v>5</v>
      </c>
      <c r="N60" s="1" t="s">
        <v>4</v>
      </c>
      <c r="O60" s="1" t="s">
        <v>84</v>
      </c>
      <c r="P60">
        <v>4036.42</v>
      </c>
      <c r="Q60">
        <v>3503.58</v>
      </c>
      <c r="R60" s="2">
        <v>44594</v>
      </c>
      <c r="S60">
        <f>micra.fullclientstable[[#This Row],[walking_distance]]+micra.fullclientstable[[#This Row],[biking_distance]]</f>
        <v>7540</v>
      </c>
      <c r="T60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</v>
      </c>
      <c r="U60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1</v>
      </c>
      <c r="V60" s="3">
        <f>IF(micra.fullclientstable[[#This Row],[gender]]="man",(100000 * 10.2796 * (1 + micra.fullclientstable[[#This Row],[Surcharge]]))/1000,(100000 * 5.8178 * (1 + micra.fullclientstable[[#This Row],[Surcharge]]))/1000)</f>
        <v>2055.92</v>
      </c>
      <c r="W60" s="3">
        <f>micra.fullclientstable[[#This Row],[Pure grant]]+(0.25 * micra.fullclientstable[[#This Row],[Pure grant]]) - (micra.fullclientstable[[#This Row],[Bonus]]*micra.fullclientstable[[#This Row],[Pure grant]])</f>
        <v>2364.308</v>
      </c>
    </row>
    <row r="61" spans="1:23" x14ac:dyDescent="0.3">
      <c r="A61" s="1" t="s">
        <v>198</v>
      </c>
      <c r="B61" s="1" t="s">
        <v>199</v>
      </c>
      <c r="C61" s="1" t="s">
        <v>200</v>
      </c>
      <c r="D61">
        <v>81.625</v>
      </c>
      <c r="E61" s="1" t="s">
        <v>22</v>
      </c>
      <c r="F61">
        <v>79.751400000000004</v>
      </c>
      <c r="G61">
        <v>187.64699999999999</v>
      </c>
      <c r="H61">
        <v>142.41999999999999</v>
      </c>
      <c r="I61">
        <v>74.2303</v>
      </c>
      <c r="J61">
        <v>174.16900000000001</v>
      </c>
      <c r="K61" s="1" t="s">
        <v>4</v>
      </c>
      <c r="L61">
        <v>3.1231399999999998</v>
      </c>
      <c r="M61" s="1" t="s">
        <v>4</v>
      </c>
      <c r="N61" s="1" t="s">
        <v>4</v>
      </c>
      <c r="O61" s="1" t="s">
        <v>10</v>
      </c>
      <c r="P61">
        <v>4499.53</v>
      </c>
      <c r="Q61">
        <v>4384.57</v>
      </c>
      <c r="R61" s="2">
        <v>44594</v>
      </c>
      <c r="S61">
        <f>micra.fullclientstable[[#This Row],[walking_distance]]+micra.fullclientstable[[#This Row],[biking_distance]]</f>
        <v>8884.0999999999985</v>
      </c>
      <c r="T61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0.25</v>
      </c>
      <c r="U61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1</v>
      </c>
      <c r="V61" s="3">
        <f>IF(micra.fullclientstable[[#This Row],[gender]]="man",(100000 * 10.2796 * (1 + micra.fullclientstable[[#This Row],[Surcharge]]))/1000,(100000 * 5.8178 * (1 + micra.fullclientstable[[#This Row],[Surcharge]]))/1000)</f>
        <v>1163.56</v>
      </c>
      <c r="W61" s="3">
        <f>micra.fullclientstable[[#This Row],[Pure grant]]+(0.25 * micra.fullclientstable[[#This Row],[Pure grant]]) - (micra.fullclientstable[[#This Row],[Bonus]]*micra.fullclientstable[[#This Row],[Pure grant]])</f>
        <v>1163.56</v>
      </c>
    </row>
    <row r="62" spans="1:23" x14ac:dyDescent="0.3">
      <c r="A62" s="1" t="s">
        <v>201</v>
      </c>
      <c r="B62" s="1" t="s">
        <v>202</v>
      </c>
      <c r="C62" s="1" t="s">
        <v>203</v>
      </c>
      <c r="D62">
        <v>47.778300000000002</v>
      </c>
      <c r="E62" s="1" t="s">
        <v>22</v>
      </c>
      <c r="F62">
        <v>68.9268</v>
      </c>
      <c r="G62">
        <v>191.72900000000001</v>
      </c>
      <c r="H62">
        <v>178.56100000000001</v>
      </c>
      <c r="I62">
        <v>102.822</v>
      </c>
      <c r="J62">
        <v>284.61500000000001</v>
      </c>
      <c r="K62" s="1" t="s">
        <v>5</v>
      </c>
      <c r="L62">
        <v>6.21523</v>
      </c>
      <c r="M62" s="1" t="s">
        <v>4</v>
      </c>
      <c r="N62" s="1" t="s">
        <v>4</v>
      </c>
      <c r="O62" s="1" t="s">
        <v>31</v>
      </c>
      <c r="P62">
        <v>4483.5600000000004</v>
      </c>
      <c r="Q62">
        <v>3919.31</v>
      </c>
      <c r="R62" s="2">
        <v>44594</v>
      </c>
      <c r="S62">
        <f>micra.fullclientstable[[#This Row],[walking_distance]]+micra.fullclientstable[[#This Row],[biking_distance]]</f>
        <v>8402.8700000000008</v>
      </c>
      <c r="T62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0.15</v>
      </c>
      <c r="U62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2</v>
      </c>
      <c r="V62" s="3">
        <f>IF(micra.fullclientstable[[#This Row],[gender]]="man",(100000 * 10.2796 * (1 + micra.fullclientstable[[#This Row],[Surcharge]]))/1000,(100000 * 5.8178 * (1 + micra.fullclientstable[[#This Row],[Surcharge]]))/1000)</f>
        <v>1745.34</v>
      </c>
      <c r="W62" s="3">
        <f>micra.fullclientstable[[#This Row],[Pure grant]]+(0.25 * micra.fullclientstable[[#This Row],[Pure grant]]) - (micra.fullclientstable[[#This Row],[Bonus]]*micra.fullclientstable[[#This Row],[Pure grant]])</f>
        <v>1919.8739999999998</v>
      </c>
    </row>
    <row r="63" spans="1:23" x14ac:dyDescent="0.3">
      <c r="A63" s="1" t="s">
        <v>204</v>
      </c>
      <c r="B63" s="1" t="s">
        <v>205</v>
      </c>
      <c r="C63" s="1" t="s">
        <v>206</v>
      </c>
      <c r="D63">
        <v>30.942499999999999</v>
      </c>
      <c r="E63" s="1" t="s">
        <v>3</v>
      </c>
      <c r="F63">
        <v>63.1813</v>
      </c>
      <c r="G63">
        <v>205.185</v>
      </c>
      <c r="H63">
        <v>138.70599999999999</v>
      </c>
      <c r="I63">
        <v>90.189400000000006</v>
      </c>
      <c r="J63">
        <v>173.17</v>
      </c>
      <c r="K63" s="1" t="s">
        <v>4</v>
      </c>
      <c r="L63">
        <v>3.0748199999999999</v>
      </c>
      <c r="M63" s="1" t="s">
        <v>4</v>
      </c>
      <c r="N63" s="1" t="s">
        <v>5</v>
      </c>
      <c r="O63" s="1" t="s">
        <v>207</v>
      </c>
      <c r="P63">
        <v>3911.6</v>
      </c>
      <c r="Q63">
        <v>4672.99</v>
      </c>
      <c r="R63" s="2">
        <v>44594</v>
      </c>
      <c r="S63">
        <f>micra.fullclientstable[[#This Row],[walking_distance]]+micra.fullclientstable[[#This Row],[biking_distance]]</f>
        <v>8584.59</v>
      </c>
      <c r="T63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0.2</v>
      </c>
      <c r="U63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0</v>
      </c>
      <c r="V63" s="3">
        <f>IF(micra.fullclientstable[[#This Row],[gender]]="man",(100000 * 10.2796 * (1 + micra.fullclientstable[[#This Row],[Surcharge]]))/1000,(100000 * 5.8178 * (1 + micra.fullclientstable[[#This Row],[Surcharge]]))/1000)</f>
        <v>1027.96</v>
      </c>
      <c r="W63" s="3">
        <f>micra.fullclientstable[[#This Row],[Pure grant]]+(0.25 * micra.fullclientstable[[#This Row],[Pure grant]]) - (micra.fullclientstable[[#This Row],[Bonus]]*micra.fullclientstable[[#This Row],[Pure grant]])</f>
        <v>1079.3579999999999</v>
      </c>
    </row>
    <row r="64" spans="1:23" x14ac:dyDescent="0.3">
      <c r="A64" s="1" t="s">
        <v>208</v>
      </c>
      <c r="B64" s="1" t="s">
        <v>209</v>
      </c>
      <c r="C64" s="1" t="s">
        <v>210</v>
      </c>
      <c r="D64">
        <v>54.163600000000002</v>
      </c>
      <c r="E64" s="1" t="s">
        <v>3</v>
      </c>
      <c r="F64">
        <v>102.37</v>
      </c>
      <c r="G64">
        <v>174.99600000000001</v>
      </c>
      <c r="H64">
        <v>178.03399999999999</v>
      </c>
      <c r="I64">
        <v>91.103300000000004</v>
      </c>
      <c r="J64">
        <v>202.47200000000001</v>
      </c>
      <c r="K64" s="1" t="s">
        <v>5</v>
      </c>
      <c r="L64">
        <v>1.4026700000000001</v>
      </c>
      <c r="M64" s="1" t="s">
        <v>4</v>
      </c>
      <c r="N64" s="1" t="s">
        <v>5</v>
      </c>
      <c r="O64" s="1" t="s">
        <v>80</v>
      </c>
      <c r="P64">
        <v>4002.83</v>
      </c>
      <c r="Q64">
        <v>3034.51</v>
      </c>
      <c r="R64" s="2">
        <v>44594</v>
      </c>
      <c r="S64">
        <f>micra.fullclientstable[[#This Row],[walking_distance]]+micra.fullclientstable[[#This Row],[biking_distance]]</f>
        <v>7037.34</v>
      </c>
      <c r="T64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</v>
      </c>
      <c r="U64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0</v>
      </c>
      <c r="V64" s="3">
        <f>IF(micra.fullclientstable[[#This Row],[gender]]="man",(100000 * 10.2796 * (1 + micra.fullclientstable[[#This Row],[Surcharge]]))/1000,(100000 * 5.8178 * (1 + micra.fullclientstable[[#This Row],[Surcharge]]))/1000)</f>
        <v>1027.96</v>
      </c>
      <c r="W64" s="3">
        <f>micra.fullclientstable[[#This Row],[Pure grant]]+(0.25 * micra.fullclientstable[[#This Row],[Pure grant]]) - (micra.fullclientstable[[#This Row],[Bonus]]*micra.fullclientstable[[#This Row],[Pure grant]])</f>
        <v>1284.95</v>
      </c>
    </row>
    <row r="65" spans="1:23" x14ac:dyDescent="0.3">
      <c r="A65" s="1" t="s">
        <v>211</v>
      </c>
      <c r="B65" s="1" t="s">
        <v>212</v>
      </c>
      <c r="C65" s="1" t="s">
        <v>213</v>
      </c>
      <c r="D65">
        <v>16.2578</v>
      </c>
      <c r="E65" s="1" t="s">
        <v>22</v>
      </c>
      <c r="F65">
        <v>88.42</v>
      </c>
      <c r="G65">
        <v>154.82</v>
      </c>
      <c r="H65">
        <v>157.45699999999999</v>
      </c>
      <c r="I65">
        <v>112.468</v>
      </c>
      <c r="J65">
        <v>293.34100000000001</v>
      </c>
      <c r="K65" s="1" t="s">
        <v>4</v>
      </c>
      <c r="L65">
        <v>0.381386</v>
      </c>
      <c r="M65" s="1" t="s">
        <v>4</v>
      </c>
      <c r="N65" s="1" t="s">
        <v>5</v>
      </c>
      <c r="O65" s="1" t="s">
        <v>73</v>
      </c>
      <c r="P65">
        <v>4000.24</v>
      </c>
      <c r="Q65">
        <v>3136.93</v>
      </c>
      <c r="R65" s="2">
        <v>44594</v>
      </c>
      <c r="S65">
        <f>micra.fullclientstable[[#This Row],[walking_distance]]+micra.fullclientstable[[#This Row],[biking_distance]]</f>
        <v>7137.17</v>
      </c>
      <c r="T65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0.05</v>
      </c>
      <c r="U65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1</v>
      </c>
      <c r="V65" s="3">
        <f>IF(micra.fullclientstable[[#This Row],[gender]]="man",(100000 * 10.2796 * (1 + micra.fullclientstable[[#This Row],[Surcharge]]))/1000,(100000 * 5.8178 * (1 + micra.fullclientstable[[#This Row],[Surcharge]]))/1000)</f>
        <v>1163.56</v>
      </c>
      <c r="W65" s="3">
        <f>micra.fullclientstable[[#This Row],[Pure grant]]+(0.25 * micra.fullclientstable[[#This Row],[Pure grant]]) - (micra.fullclientstable[[#This Row],[Bonus]]*micra.fullclientstable[[#This Row],[Pure grant]])</f>
        <v>1396.2719999999999</v>
      </c>
    </row>
    <row r="66" spans="1:23" x14ac:dyDescent="0.3">
      <c r="A66" s="1" t="s">
        <v>214</v>
      </c>
      <c r="B66" s="1" t="s">
        <v>215</v>
      </c>
      <c r="C66" s="1" t="s">
        <v>216</v>
      </c>
      <c r="D66">
        <v>26.488600000000002</v>
      </c>
      <c r="E66" s="1" t="s">
        <v>3</v>
      </c>
      <c r="F66">
        <v>102.196</v>
      </c>
      <c r="G66">
        <v>181.988</v>
      </c>
      <c r="H66">
        <v>161.78800000000001</v>
      </c>
      <c r="I66">
        <v>107.753</v>
      </c>
      <c r="J66">
        <v>292.06200000000001</v>
      </c>
      <c r="K66" s="1" t="s">
        <v>5</v>
      </c>
      <c r="L66">
        <v>3.3762300000000001</v>
      </c>
      <c r="M66" s="1" t="s">
        <v>5</v>
      </c>
      <c r="N66" s="1" t="s">
        <v>5</v>
      </c>
      <c r="O66" s="1" t="s">
        <v>46</v>
      </c>
      <c r="P66">
        <v>3972.5</v>
      </c>
      <c r="Q66">
        <v>4384.16</v>
      </c>
      <c r="R66" s="2">
        <v>44594</v>
      </c>
      <c r="S66">
        <f>micra.fullclientstable[[#This Row],[walking_distance]]+micra.fullclientstable[[#This Row],[biking_distance]]</f>
        <v>8356.66</v>
      </c>
      <c r="T66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0.15</v>
      </c>
      <c r="U66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1</v>
      </c>
      <c r="V66" s="3">
        <f>IF(micra.fullclientstable[[#This Row],[gender]]="man",(100000 * 10.2796 * (1 + micra.fullclientstable[[#This Row],[Surcharge]]))/1000,(100000 * 5.8178 * (1 + micra.fullclientstable[[#This Row],[Surcharge]]))/1000)</f>
        <v>2055.92</v>
      </c>
      <c r="W66" s="3">
        <f>micra.fullclientstable[[#This Row],[Pure grant]]+(0.25 * micra.fullclientstable[[#This Row],[Pure grant]]) - (micra.fullclientstable[[#This Row],[Bonus]]*micra.fullclientstable[[#This Row],[Pure grant]])</f>
        <v>2261.5120000000002</v>
      </c>
    </row>
    <row r="67" spans="1:23" x14ac:dyDescent="0.3">
      <c r="A67" s="1" t="s">
        <v>217</v>
      </c>
      <c r="B67" s="1" t="s">
        <v>218</v>
      </c>
      <c r="C67" s="1" t="s">
        <v>83</v>
      </c>
      <c r="D67">
        <v>76.997600000000006</v>
      </c>
      <c r="E67" s="1" t="s">
        <v>3</v>
      </c>
      <c r="F67">
        <v>93.272900000000007</v>
      </c>
      <c r="G67">
        <v>165.10900000000001</v>
      </c>
      <c r="H67">
        <v>136.80000000000001</v>
      </c>
      <c r="I67">
        <v>85.730699999999999</v>
      </c>
      <c r="J67">
        <v>248.202</v>
      </c>
      <c r="K67" s="1" t="s">
        <v>5</v>
      </c>
      <c r="L67">
        <v>6.7449899999999996</v>
      </c>
      <c r="M67" s="1" t="s">
        <v>5</v>
      </c>
      <c r="N67" s="1" t="s">
        <v>4</v>
      </c>
      <c r="O67" s="1" t="s">
        <v>46</v>
      </c>
      <c r="P67">
        <v>3747.96</v>
      </c>
      <c r="Q67">
        <v>3690.66</v>
      </c>
      <c r="R67" s="2">
        <v>44594</v>
      </c>
      <c r="S67">
        <f>micra.fullclientstable[[#This Row],[walking_distance]]+micra.fullclientstable[[#This Row],[biking_distance]]</f>
        <v>7438.62</v>
      </c>
      <c r="T67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0.05</v>
      </c>
      <c r="U67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3</v>
      </c>
      <c r="V67" s="3">
        <f>IF(micra.fullclientstable[[#This Row],[gender]]="man",(100000 * 10.2796 * (1 + micra.fullclientstable[[#This Row],[Surcharge]]))/1000,(100000 * 5.8178 * (1 + micra.fullclientstable[[#This Row],[Surcharge]]))/1000)</f>
        <v>4111.84</v>
      </c>
      <c r="W67" s="3">
        <f>micra.fullclientstable[[#This Row],[Pure grant]]+(0.25 * micra.fullclientstable[[#This Row],[Pure grant]]) - (micra.fullclientstable[[#This Row],[Bonus]]*micra.fullclientstable[[#This Row],[Pure grant]])</f>
        <v>4934.2080000000005</v>
      </c>
    </row>
    <row r="68" spans="1:23" x14ac:dyDescent="0.3">
      <c r="A68" s="1" t="s">
        <v>219</v>
      </c>
      <c r="B68" s="1" t="s">
        <v>220</v>
      </c>
      <c r="C68" s="1" t="s">
        <v>221</v>
      </c>
      <c r="D68">
        <v>32.311999999999998</v>
      </c>
      <c r="E68" s="1" t="s">
        <v>3</v>
      </c>
      <c r="F68">
        <v>108.55800000000001</v>
      </c>
      <c r="G68">
        <v>186.244</v>
      </c>
      <c r="H68">
        <v>100.02200000000001</v>
      </c>
      <c r="I68">
        <v>73.447599999999994</v>
      </c>
      <c r="J68">
        <v>201.51499999999999</v>
      </c>
      <c r="K68" s="1" t="s">
        <v>4</v>
      </c>
      <c r="L68">
        <v>6.5111100000000005E-2</v>
      </c>
      <c r="M68" s="1" t="s">
        <v>5</v>
      </c>
      <c r="N68" s="1" t="s">
        <v>4</v>
      </c>
      <c r="O68" s="1" t="s">
        <v>120</v>
      </c>
      <c r="P68">
        <v>3815.38</v>
      </c>
      <c r="Q68">
        <v>4384.43</v>
      </c>
      <c r="R68" s="2">
        <v>44594</v>
      </c>
      <c r="S68">
        <f>micra.fullclientstable[[#This Row],[walking_distance]]+micra.fullclientstable[[#This Row],[biking_distance]]</f>
        <v>8199.8100000000013</v>
      </c>
      <c r="T68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0.15</v>
      </c>
      <c r="U68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0</v>
      </c>
      <c r="V68" s="3">
        <f>IF(micra.fullclientstable[[#This Row],[gender]]="man",(100000 * 10.2796 * (1 + micra.fullclientstable[[#This Row],[Surcharge]]))/1000,(100000 * 5.8178 * (1 + micra.fullclientstable[[#This Row],[Surcharge]]))/1000)</f>
        <v>1027.96</v>
      </c>
      <c r="W68" s="3">
        <f>micra.fullclientstable[[#This Row],[Pure grant]]+(0.25 * micra.fullclientstable[[#This Row],[Pure grant]]) - (micra.fullclientstable[[#This Row],[Bonus]]*micra.fullclientstable[[#This Row],[Pure grant]])</f>
        <v>1130.7560000000001</v>
      </c>
    </row>
    <row r="69" spans="1:23" x14ac:dyDescent="0.3">
      <c r="A69" s="1" t="s">
        <v>222</v>
      </c>
      <c r="B69" s="1" t="s">
        <v>223</v>
      </c>
      <c r="C69" s="1" t="s">
        <v>224</v>
      </c>
      <c r="D69">
        <v>42.777799999999999</v>
      </c>
      <c r="E69" s="1" t="s">
        <v>3</v>
      </c>
      <c r="F69">
        <v>73.928100000000001</v>
      </c>
      <c r="G69">
        <v>209.77099999999999</v>
      </c>
      <c r="H69">
        <v>160.24100000000001</v>
      </c>
      <c r="I69">
        <v>82.860500000000002</v>
      </c>
      <c r="J69">
        <v>195.96299999999999</v>
      </c>
      <c r="K69" s="1" t="s">
        <v>4</v>
      </c>
      <c r="L69">
        <v>1.96366</v>
      </c>
      <c r="M69" s="1" t="s">
        <v>4</v>
      </c>
      <c r="N69" s="1" t="s">
        <v>5</v>
      </c>
      <c r="O69" s="1" t="s">
        <v>84</v>
      </c>
      <c r="P69">
        <v>4195.92</v>
      </c>
      <c r="Q69">
        <v>4229.59</v>
      </c>
      <c r="R69" s="2">
        <v>44594</v>
      </c>
      <c r="S69">
        <f>micra.fullclientstable[[#This Row],[walking_distance]]+micra.fullclientstable[[#This Row],[biking_distance]]</f>
        <v>8425.51</v>
      </c>
      <c r="T69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0.15</v>
      </c>
      <c r="U69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0</v>
      </c>
      <c r="V69" s="3">
        <f>IF(micra.fullclientstable[[#This Row],[gender]]="man",(100000 * 10.2796 * (1 + micra.fullclientstable[[#This Row],[Surcharge]]))/1000,(100000 * 5.8178 * (1 + micra.fullclientstable[[#This Row],[Surcharge]]))/1000)</f>
        <v>1027.96</v>
      </c>
      <c r="W69" s="3">
        <f>micra.fullclientstable[[#This Row],[Pure grant]]+(0.25 * micra.fullclientstable[[#This Row],[Pure grant]]) - (micra.fullclientstable[[#This Row],[Bonus]]*micra.fullclientstable[[#This Row],[Pure grant]])</f>
        <v>1130.7560000000001</v>
      </c>
    </row>
    <row r="70" spans="1:23" x14ac:dyDescent="0.3">
      <c r="A70" s="1" t="s">
        <v>225</v>
      </c>
      <c r="B70" s="1" t="s">
        <v>226</v>
      </c>
      <c r="C70" s="1" t="s">
        <v>227</v>
      </c>
      <c r="D70">
        <v>42.270499999999998</v>
      </c>
      <c r="E70" s="1" t="s">
        <v>22</v>
      </c>
      <c r="F70">
        <v>95.377399999999994</v>
      </c>
      <c r="G70">
        <v>155.11000000000001</v>
      </c>
      <c r="H70">
        <v>123.681</v>
      </c>
      <c r="I70">
        <v>78.690700000000007</v>
      </c>
      <c r="J70">
        <v>161.65199999999999</v>
      </c>
      <c r="K70" s="1" t="s">
        <v>5</v>
      </c>
      <c r="L70">
        <v>0.251863</v>
      </c>
      <c r="M70" s="1" t="s">
        <v>4</v>
      </c>
      <c r="N70" s="1" t="s">
        <v>4</v>
      </c>
      <c r="O70" s="1" t="s">
        <v>57</v>
      </c>
      <c r="P70">
        <v>3495.23</v>
      </c>
      <c r="Q70">
        <v>3475.85</v>
      </c>
      <c r="R70" s="2">
        <v>44594</v>
      </c>
      <c r="S70">
        <f>micra.fullclientstable[[#This Row],[walking_distance]]+micra.fullclientstable[[#This Row],[biking_distance]]</f>
        <v>6971.08</v>
      </c>
      <c r="T70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</v>
      </c>
      <c r="U70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0</v>
      </c>
      <c r="V70" s="3">
        <f>IF(micra.fullclientstable[[#This Row],[gender]]="man",(100000 * 10.2796 * (1 + micra.fullclientstable[[#This Row],[Surcharge]]))/1000,(100000 * 5.8178 * (1 + micra.fullclientstable[[#This Row],[Surcharge]]))/1000)</f>
        <v>581.78</v>
      </c>
      <c r="W70" s="3">
        <f>micra.fullclientstable[[#This Row],[Pure grant]]+(0.25 * micra.fullclientstable[[#This Row],[Pure grant]]) - (micra.fullclientstable[[#This Row],[Bonus]]*micra.fullclientstable[[#This Row],[Pure grant]])</f>
        <v>727.22499999999991</v>
      </c>
    </row>
    <row r="71" spans="1:23" x14ac:dyDescent="0.3">
      <c r="A71" s="1" t="s">
        <v>228</v>
      </c>
      <c r="B71" s="1" t="s">
        <v>229</v>
      </c>
      <c r="C71" s="1" t="s">
        <v>230</v>
      </c>
      <c r="D71">
        <v>62.139800000000001</v>
      </c>
      <c r="E71" s="1" t="s">
        <v>22</v>
      </c>
      <c r="F71">
        <v>85.751999999999995</v>
      </c>
      <c r="G71">
        <v>181.352</v>
      </c>
      <c r="H71">
        <v>154.892</v>
      </c>
      <c r="I71">
        <v>84.152000000000001</v>
      </c>
      <c r="J71">
        <v>209.751</v>
      </c>
      <c r="K71" s="1" t="s">
        <v>5</v>
      </c>
      <c r="L71">
        <v>6.3981300000000001</v>
      </c>
      <c r="M71" s="1" t="s">
        <v>4</v>
      </c>
      <c r="N71" s="1" t="s">
        <v>5</v>
      </c>
      <c r="O71" s="1" t="s">
        <v>14</v>
      </c>
      <c r="P71">
        <v>3784.13</v>
      </c>
      <c r="Q71">
        <v>4365.09</v>
      </c>
      <c r="R71" s="2">
        <v>44594</v>
      </c>
      <c r="S71">
        <f>micra.fullclientstable[[#This Row],[walking_distance]]+micra.fullclientstable[[#This Row],[biking_distance]]</f>
        <v>8149.22</v>
      </c>
      <c r="T71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0.15</v>
      </c>
      <c r="U71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2</v>
      </c>
      <c r="V71" s="3">
        <f>IF(micra.fullclientstable[[#This Row],[gender]]="man",(100000 * 10.2796 * (1 + micra.fullclientstable[[#This Row],[Surcharge]]))/1000,(100000 * 5.8178 * (1 + micra.fullclientstable[[#This Row],[Surcharge]]))/1000)</f>
        <v>1745.34</v>
      </c>
      <c r="W71" s="3">
        <f>micra.fullclientstable[[#This Row],[Pure grant]]+(0.25 * micra.fullclientstable[[#This Row],[Pure grant]]) - (micra.fullclientstable[[#This Row],[Bonus]]*micra.fullclientstable[[#This Row],[Pure grant]])</f>
        <v>1919.8739999999998</v>
      </c>
    </row>
    <row r="72" spans="1:23" x14ac:dyDescent="0.3">
      <c r="A72" s="1" t="s">
        <v>231</v>
      </c>
      <c r="B72" s="1" t="s">
        <v>232</v>
      </c>
      <c r="C72" s="1" t="s">
        <v>233</v>
      </c>
      <c r="D72">
        <v>76.075400000000002</v>
      </c>
      <c r="E72" s="1" t="s">
        <v>22</v>
      </c>
      <c r="F72">
        <v>92.202200000000005</v>
      </c>
      <c r="G72">
        <v>175.548</v>
      </c>
      <c r="H72">
        <v>124.60599999999999</v>
      </c>
      <c r="I72">
        <v>114.71599999999999</v>
      </c>
      <c r="J72">
        <v>269.60700000000003</v>
      </c>
      <c r="K72" s="1" t="s">
        <v>4</v>
      </c>
      <c r="L72">
        <v>4.8548499999999999</v>
      </c>
      <c r="M72" s="1" t="s">
        <v>5</v>
      </c>
      <c r="N72" s="1" t="s">
        <v>5</v>
      </c>
      <c r="O72" s="1" t="s">
        <v>234</v>
      </c>
      <c r="P72">
        <v>3392.5</v>
      </c>
      <c r="Q72">
        <v>4420.1400000000003</v>
      </c>
      <c r="R72" s="2">
        <v>44594</v>
      </c>
      <c r="S72">
        <f>micra.fullclientstable[[#This Row],[walking_distance]]+micra.fullclientstable[[#This Row],[biking_distance]]</f>
        <v>7812.64</v>
      </c>
      <c r="T72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</v>
      </c>
      <c r="U72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3</v>
      </c>
      <c r="V72" s="3">
        <f>IF(micra.fullclientstable[[#This Row],[gender]]="man",(100000 * 10.2796 * (1 + micra.fullclientstable[[#This Row],[Surcharge]]))/1000,(100000 * 5.8178 * (1 + micra.fullclientstable[[#This Row],[Surcharge]]))/1000)</f>
        <v>2327.12</v>
      </c>
      <c r="W72" s="3">
        <f>micra.fullclientstable[[#This Row],[Pure grant]]+(0.25 * micra.fullclientstable[[#This Row],[Pure grant]]) - (micra.fullclientstable[[#This Row],[Bonus]]*micra.fullclientstable[[#This Row],[Pure grant]])</f>
        <v>2676.1879999999996</v>
      </c>
    </row>
    <row r="73" spans="1:23" x14ac:dyDescent="0.3">
      <c r="A73" s="1" t="s">
        <v>235</v>
      </c>
      <c r="B73" s="1" t="s">
        <v>236</v>
      </c>
      <c r="C73" s="1" t="s">
        <v>78</v>
      </c>
      <c r="D73">
        <v>56.369900000000001</v>
      </c>
      <c r="E73" s="1" t="s">
        <v>22</v>
      </c>
      <c r="F73">
        <v>67.849000000000004</v>
      </c>
      <c r="G73">
        <v>167.87899999999999</v>
      </c>
      <c r="H73">
        <v>155.238</v>
      </c>
      <c r="I73">
        <v>108.545</v>
      </c>
      <c r="J73">
        <v>193.40199999999999</v>
      </c>
      <c r="K73" s="1" t="s">
        <v>4</v>
      </c>
      <c r="L73">
        <v>0.76084099999999999</v>
      </c>
      <c r="M73" s="1" t="s">
        <v>4</v>
      </c>
      <c r="N73" s="1" t="s">
        <v>4</v>
      </c>
      <c r="O73" s="1" t="s">
        <v>111</v>
      </c>
      <c r="P73">
        <v>3618.43</v>
      </c>
      <c r="Q73">
        <v>5362.52</v>
      </c>
      <c r="R73" s="2">
        <v>44594</v>
      </c>
      <c r="S73">
        <f>micra.fullclientstable[[#This Row],[walking_distance]]+micra.fullclientstable[[#This Row],[biking_distance]]</f>
        <v>8980.9500000000007</v>
      </c>
      <c r="T73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0.25</v>
      </c>
      <c r="U73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0</v>
      </c>
      <c r="V73" s="3">
        <f>IF(micra.fullclientstable[[#This Row],[gender]]="man",(100000 * 10.2796 * (1 + micra.fullclientstable[[#This Row],[Surcharge]]))/1000,(100000 * 5.8178 * (1 + micra.fullclientstable[[#This Row],[Surcharge]]))/1000)</f>
        <v>581.78</v>
      </c>
      <c r="W73" s="3">
        <f>micra.fullclientstable[[#This Row],[Pure grant]]+(0.25 * micra.fullclientstable[[#This Row],[Pure grant]]) - (micra.fullclientstable[[#This Row],[Bonus]]*micra.fullclientstable[[#This Row],[Pure grant]])</f>
        <v>581.78</v>
      </c>
    </row>
    <row r="74" spans="1:23" x14ac:dyDescent="0.3">
      <c r="A74" s="1" t="s">
        <v>237</v>
      </c>
      <c r="B74" s="1" t="s">
        <v>238</v>
      </c>
      <c r="C74" s="1" t="s">
        <v>239</v>
      </c>
      <c r="D74">
        <v>35.576300000000003</v>
      </c>
      <c r="E74" s="1" t="s">
        <v>22</v>
      </c>
      <c r="F74">
        <v>93.155500000000004</v>
      </c>
      <c r="G74">
        <v>206.78200000000001</v>
      </c>
      <c r="H74">
        <v>166.12200000000001</v>
      </c>
      <c r="I74">
        <v>88.336799999999997</v>
      </c>
      <c r="J74">
        <v>276.42599999999999</v>
      </c>
      <c r="K74" s="1" t="s">
        <v>5</v>
      </c>
      <c r="L74">
        <v>3.1347999999999998</v>
      </c>
      <c r="M74" s="1" t="s">
        <v>5</v>
      </c>
      <c r="N74" s="1" t="s">
        <v>5</v>
      </c>
      <c r="O74" s="1" t="s">
        <v>240</v>
      </c>
      <c r="P74">
        <v>3334.81</v>
      </c>
      <c r="Q74">
        <v>4818.6099999999997</v>
      </c>
      <c r="R74" s="2">
        <v>44594</v>
      </c>
      <c r="S74">
        <f>micra.fullclientstable[[#This Row],[walking_distance]]+micra.fullclientstable[[#This Row],[biking_distance]]</f>
        <v>8153.42</v>
      </c>
      <c r="T74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0.15</v>
      </c>
      <c r="U74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1</v>
      </c>
      <c r="V74" s="3">
        <f>IF(micra.fullclientstable[[#This Row],[gender]]="man",(100000 * 10.2796 * (1 + micra.fullclientstable[[#This Row],[Surcharge]]))/1000,(100000 * 5.8178 * (1 + micra.fullclientstable[[#This Row],[Surcharge]]))/1000)</f>
        <v>1163.56</v>
      </c>
      <c r="W74" s="3">
        <f>micra.fullclientstable[[#This Row],[Pure grant]]+(0.25 * micra.fullclientstable[[#This Row],[Pure grant]]) - (micra.fullclientstable[[#This Row],[Bonus]]*micra.fullclientstable[[#This Row],[Pure grant]])</f>
        <v>1279.9159999999997</v>
      </c>
    </row>
    <row r="75" spans="1:23" x14ac:dyDescent="0.3">
      <c r="A75" s="1" t="s">
        <v>241</v>
      </c>
      <c r="B75" s="1" t="s">
        <v>242</v>
      </c>
      <c r="C75" s="1" t="s">
        <v>243</v>
      </c>
      <c r="D75">
        <v>46.970799999999997</v>
      </c>
      <c r="E75" s="1" t="s">
        <v>22</v>
      </c>
      <c r="F75">
        <v>67.253600000000006</v>
      </c>
      <c r="G75">
        <v>184.96100000000001</v>
      </c>
      <c r="H75">
        <v>121.26600000000001</v>
      </c>
      <c r="I75">
        <v>97.313999999999993</v>
      </c>
      <c r="J75">
        <v>264.07799999999997</v>
      </c>
      <c r="K75" s="1" t="s">
        <v>4</v>
      </c>
      <c r="L75">
        <v>4.3738999999999999</v>
      </c>
      <c r="M75" s="1" t="s">
        <v>5</v>
      </c>
      <c r="N75" s="1" t="s">
        <v>4</v>
      </c>
      <c r="O75" s="1" t="s">
        <v>31</v>
      </c>
      <c r="P75">
        <v>3706.93</v>
      </c>
      <c r="Q75">
        <v>5045.71</v>
      </c>
      <c r="R75" s="2">
        <v>44594</v>
      </c>
      <c r="S75">
        <f>micra.fullclientstable[[#This Row],[walking_distance]]+micra.fullclientstable[[#This Row],[biking_distance]]</f>
        <v>8752.64</v>
      </c>
      <c r="T75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0.25</v>
      </c>
      <c r="U75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2</v>
      </c>
      <c r="V75" s="3">
        <f>IF(micra.fullclientstable[[#This Row],[gender]]="man",(100000 * 10.2796 * (1 + micra.fullclientstable[[#This Row],[Surcharge]]))/1000,(100000 * 5.8178 * (1 + micra.fullclientstable[[#This Row],[Surcharge]]))/1000)</f>
        <v>1745.34</v>
      </c>
      <c r="W75" s="3">
        <f>micra.fullclientstable[[#This Row],[Pure grant]]+(0.25 * micra.fullclientstable[[#This Row],[Pure grant]]) - (micra.fullclientstable[[#This Row],[Bonus]]*micra.fullclientstable[[#This Row],[Pure grant]])</f>
        <v>1745.3399999999997</v>
      </c>
    </row>
    <row r="76" spans="1:23" x14ac:dyDescent="0.3">
      <c r="A76" s="1" t="s">
        <v>244</v>
      </c>
      <c r="B76" s="1" t="s">
        <v>245</v>
      </c>
      <c r="C76" s="1" t="s">
        <v>246</v>
      </c>
      <c r="D76">
        <v>58.761099999999999</v>
      </c>
      <c r="E76" s="1" t="s">
        <v>3</v>
      </c>
      <c r="F76">
        <v>102.20099999999999</v>
      </c>
      <c r="G76">
        <v>192.80199999999999</v>
      </c>
      <c r="H76">
        <v>97.897099999999995</v>
      </c>
      <c r="I76">
        <v>82.4041</v>
      </c>
      <c r="J76">
        <v>291.15100000000001</v>
      </c>
      <c r="K76" s="1" t="s">
        <v>4</v>
      </c>
      <c r="L76">
        <v>3.4273199999999999</v>
      </c>
      <c r="M76" s="1" t="s">
        <v>5</v>
      </c>
      <c r="N76" s="1" t="s">
        <v>5</v>
      </c>
      <c r="O76" s="1" t="s">
        <v>31</v>
      </c>
      <c r="P76">
        <v>3235.02</v>
      </c>
      <c r="Q76">
        <v>4327.84</v>
      </c>
      <c r="R76" s="2">
        <v>44594</v>
      </c>
      <c r="S76">
        <f>micra.fullclientstable[[#This Row],[walking_distance]]+micra.fullclientstable[[#This Row],[biking_distance]]</f>
        <v>7562.8600000000006</v>
      </c>
      <c r="T76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</v>
      </c>
      <c r="U76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1</v>
      </c>
      <c r="V76" s="3">
        <f>IF(micra.fullclientstable[[#This Row],[gender]]="man",(100000 * 10.2796 * (1 + micra.fullclientstable[[#This Row],[Surcharge]]))/1000,(100000 * 5.8178 * (1 + micra.fullclientstable[[#This Row],[Surcharge]]))/1000)</f>
        <v>2055.92</v>
      </c>
      <c r="W76" s="3">
        <f>micra.fullclientstable[[#This Row],[Pure grant]]+(0.25 * micra.fullclientstable[[#This Row],[Pure grant]]) - (micra.fullclientstable[[#This Row],[Bonus]]*micra.fullclientstable[[#This Row],[Pure grant]])</f>
        <v>2364.308</v>
      </c>
    </row>
    <row r="77" spans="1:23" x14ac:dyDescent="0.3">
      <c r="A77" s="1" t="s">
        <v>247</v>
      </c>
      <c r="B77" s="1" t="s">
        <v>248</v>
      </c>
      <c r="C77" s="1" t="s">
        <v>249</v>
      </c>
      <c r="D77">
        <v>44.978200000000001</v>
      </c>
      <c r="E77" s="1" t="s">
        <v>22</v>
      </c>
      <c r="F77">
        <v>74.922799999999995</v>
      </c>
      <c r="G77">
        <v>183.68700000000001</v>
      </c>
      <c r="H77">
        <v>111.2</v>
      </c>
      <c r="I77">
        <v>101.09</v>
      </c>
      <c r="J77">
        <v>256.15699999999998</v>
      </c>
      <c r="K77" s="1" t="s">
        <v>4</v>
      </c>
      <c r="L77">
        <v>6.9970800000000004</v>
      </c>
      <c r="M77" s="1" t="s">
        <v>5</v>
      </c>
      <c r="N77" s="1" t="s">
        <v>4</v>
      </c>
      <c r="O77" s="1" t="s">
        <v>120</v>
      </c>
      <c r="P77">
        <v>3844.98</v>
      </c>
      <c r="Q77">
        <v>4654.78</v>
      </c>
      <c r="R77" s="2">
        <v>44594</v>
      </c>
      <c r="S77">
        <f>micra.fullclientstable[[#This Row],[walking_distance]]+micra.fullclientstable[[#This Row],[biking_distance]]</f>
        <v>8499.76</v>
      </c>
      <c r="T77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0.15</v>
      </c>
      <c r="U77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2</v>
      </c>
      <c r="V77" s="3">
        <f>IF(micra.fullclientstable[[#This Row],[gender]]="man",(100000 * 10.2796 * (1 + micra.fullclientstable[[#This Row],[Surcharge]]))/1000,(100000 * 5.8178 * (1 + micra.fullclientstable[[#This Row],[Surcharge]]))/1000)</f>
        <v>1745.34</v>
      </c>
      <c r="W77" s="3">
        <f>micra.fullclientstable[[#This Row],[Pure grant]]+(0.25 * micra.fullclientstable[[#This Row],[Pure grant]]) - (micra.fullclientstable[[#This Row],[Bonus]]*micra.fullclientstable[[#This Row],[Pure grant]])</f>
        <v>1919.8739999999998</v>
      </c>
    </row>
    <row r="78" spans="1:23" x14ac:dyDescent="0.3">
      <c r="A78" s="1" t="s">
        <v>250</v>
      </c>
      <c r="B78" s="1" t="s">
        <v>251</v>
      </c>
      <c r="C78" s="1" t="s">
        <v>252</v>
      </c>
      <c r="D78">
        <v>57.053100000000001</v>
      </c>
      <c r="E78" s="1" t="s">
        <v>3</v>
      </c>
      <c r="F78">
        <v>80.4041</v>
      </c>
      <c r="G78">
        <v>177.017</v>
      </c>
      <c r="H78">
        <v>155.53899999999999</v>
      </c>
      <c r="I78">
        <v>79.827100000000002</v>
      </c>
      <c r="J78">
        <v>244.21100000000001</v>
      </c>
      <c r="K78" s="1" t="s">
        <v>4</v>
      </c>
      <c r="L78">
        <v>3.65387</v>
      </c>
      <c r="M78" s="1" t="s">
        <v>4</v>
      </c>
      <c r="N78" s="1" t="s">
        <v>5</v>
      </c>
      <c r="O78" s="1" t="s">
        <v>84</v>
      </c>
      <c r="P78">
        <v>3912.09</v>
      </c>
      <c r="Q78">
        <v>4349.24</v>
      </c>
      <c r="R78" s="2">
        <v>44594</v>
      </c>
      <c r="S78">
        <f>micra.fullclientstable[[#This Row],[walking_distance]]+micra.fullclientstable[[#This Row],[biking_distance]]</f>
        <v>8261.33</v>
      </c>
      <c r="T78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0.15</v>
      </c>
      <c r="U78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1</v>
      </c>
      <c r="V78" s="3">
        <f>IF(micra.fullclientstable[[#This Row],[gender]]="man",(100000 * 10.2796 * (1 + micra.fullclientstable[[#This Row],[Surcharge]]))/1000,(100000 * 5.8178 * (1 + micra.fullclientstable[[#This Row],[Surcharge]]))/1000)</f>
        <v>2055.92</v>
      </c>
      <c r="W78" s="3">
        <f>micra.fullclientstable[[#This Row],[Pure grant]]+(0.25 * micra.fullclientstable[[#This Row],[Pure grant]]) - (micra.fullclientstable[[#This Row],[Bonus]]*micra.fullclientstable[[#This Row],[Pure grant]])</f>
        <v>2261.5120000000002</v>
      </c>
    </row>
    <row r="79" spans="1:23" x14ac:dyDescent="0.3">
      <c r="A79" s="1" t="s">
        <v>253</v>
      </c>
      <c r="B79" s="1" t="s">
        <v>254</v>
      </c>
      <c r="C79" s="1" t="s">
        <v>255</v>
      </c>
      <c r="D79">
        <v>59.113999999999997</v>
      </c>
      <c r="E79" s="1" t="s">
        <v>22</v>
      </c>
      <c r="F79">
        <v>99.029200000000003</v>
      </c>
      <c r="G79">
        <v>152.84299999999999</v>
      </c>
      <c r="H79">
        <v>125.64700000000001</v>
      </c>
      <c r="I79">
        <v>77.747299999999996</v>
      </c>
      <c r="J79">
        <v>291.79000000000002</v>
      </c>
      <c r="K79" s="1" t="s">
        <v>4</v>
      </c>
      <c r="L79">
        <v>5.8277200000000002</v>
      </c>
      <c r="M79" s="1" t="s">
        <v>4</v>
      </c>
      <c r="N79" s="1" t="s">
        <v>4</v>
      </c>
      <c r="O79" s="1" t="s">
        <v>182</v>
      </c>
      <c r="P79">
        <v>3915.7</v>
      </c>
      <c r="Q79">
        <v>3315.22</v>
      </c>
      <c r="R79" s="2">
        <v>44594</v>
      </c>
      <c r="S79">
        <f>micra.fullclientstable[[#This Row],[walking_distance]]+micra.fullclientstable[[#This Row],[biking_distance]]</f>
        <v>7230.92</v>
      </c>
      <c r="T79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0.05</v>
      </c>
      <c r="U79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2</v>
      </c>
      <c r="V79" s="3">
        <f>IF(micra.fullclientstable[[#This Row],[gender]]="man",(100000 * 10.2796 * (1 + micra.fullclientstable[[#This Row],[Surcharge]]))/1000,(100000 * 5.8178 * (1 + micra.fullclientstable[[#This Row],[Surcharge]]))/1000)</f>
        <v>1745.34</v>
      </c>
      <c r="W79" s="3">
        <f>micra.fullclientstable[[#This Row],[Pure grant]]+(0.25 * micra.fullclientstable[[#This Row],[Pure grant]]) - (micra.fullclientstable[[#This Row],[Bonus]]*micra.fullclientstable[[#This Row],[Pure grant]])</f>
        <v>2094.4079999999999</v>
      </c>
    </row>
    <row r="80" spans="1:23" x14ac:dyDescent="0.3">
      <c r="A80" s="1" t="s">
        <v>256</v>
      </c>
      <c r="B80" s="1" t="s">
        <v>257</v>
      </c>
      <c r="C80" s="1" t="s">
        <v>2</v>
      </c>
      <c r="D80">
        <v>25.2333</v>
      </c>
      <c r="E80" s="1" t="s">
        <v>3</v>
      </c>
      <c r="F80">
        <v>63.518799999999999</v>
      </c>
      <c r="G80">
        <v>151.79499999999999</v>
      </c>
      <c r="H80">
        <v>114.301</v>
      </c>
      <c r="I80">
        <v>107.194</v>
      </c>
      <c r="J80">
        <v>258.97199999999998</v>
      </c>
      <c r="K80" s="1" t="s">
        <v>4</v>
      </c>
      <c r="L80">
        <v>5.5517000000000003</v>
      </c>
      <c r="M80" s="1" t="s">
        <v>5</v>
      </c>
      <c r="N80" s="1" t="s">
        <v>5</v>
      </c>
      <c r="O80" s="1" t="s">
        <v>42</v>
      </c>
      <c r="P80">
        <v>3613.67</v>
      </c>
      <c r="Q80">
        <v>3951.69</v>
      </c>
      <c r="R80" s="2">
        <v>44594</v>
      </c>
      <c r="S80">
        <f>micra.fullclientstable[[#This Row],[walking_distance]]+micra.fullclientstable[[#This Row],[biking_distance]]</f>
        <v>7565.3600000000006</v>
      </c>
      <c r="T80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</v>
      </c>
      <c r="U80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2</v>
      </c>
      <c r="V80" s="3">
        <f>IF(micra.fullclientstable[[#This Row],[gender]]="man",(100000 * 10.2796 * (1 + micra.fullclientstable[[#This Row],[Surcharge]]))/1000,(100000 * 5.8178 * (1 + micra.fullclientstable[[#This Row],[Surcharge]]))/1000)</f>
        <v>3083.88</v>
      </c>
      <c r="W80" s="3">
        <f>micra.fullclientstable[[#This Row],[Pure grant]]+(0.25 * micra.fullclientstable[[#This Row],[Pure grant]]) - (micra.fullclientstable[[#This Row],[Bonus]]*micra.fullclientstable[[#This Row],[Pure grant]])</f>
        <v>3546.4620000000004</v>
      </c>
    </row>
    <row r="81" spans="1:23" x14ac:dyDescent="0.3">
      <c r="A81" s="1" t="s">
        <v>258</v>
      </c>
      <c r="B81" s="1" t="s">
        <v>259</v>
      </c>
      <c r="C81" s="1" t="s">
        <v>260</v>
      </c>
      <c r="D81">
        <v>31.559200000000001</v>
      </c>
      <c r="E81" s="1" t="s">
        <v>22</v>
      </c>
      <c r="F81">
        <v>97.765500000000003</v>
      </c>
      <c r="G81">
        <v>194.125</v>
      </c>
      <c r="H81">
        <v>116.572</v>
      </c>
      <c r="I81">
        <v>72.341399999999993</v>
      </c>
      <c r="J81">
        <v>197.02799999999999</v>
      </c>
      <c r="K81" s="1" t="s">
        <v>5</v>
      </c>
      <c r="L81">
        <v>1.45644</v>
      </c>
      <c r="M81" s="1" t="s">
        <v>5</v>
      </c>
      <c r="N81" s="1" t="s">
        <v>5</v>
      </c>
      <c r="O81" s="1" t="s">
        <v>14</v>
      </c>
      <c r="P81">
        <v>4230.8599999999997</v>
      </c>
      <c r="Q81">
        <v>3424.87</v>
      </c>
      <c r="R81" s="2">
        <v>44594</v>
      </c>
      <c r="S81">
        <f>micra.fullclientstable[[#This Row],[walking_distance]]+micra.fullclientstable[[#This Row],[biking_distance]]</f>
        <v>7655.73</v>
      </c>
      <c r="T81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</v>
      </c>
      <c r="U81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0</v>
      </c>
      <c r="V81" s="3">
        <f>IF(micra.fullclientstable[[#This Row],[gender]]="man",(100000 * 10.2796 * (1 + micra.fullclientstable[[#This Row],[Surcharge]]))/1000,(100000 * 5.8178 * (1 + micra.fullclientstable[[#This Row],[Surcharge]]))/1000)</f>
        <v>581.78</v>
      </c>
      <c r="W81" s="3">
        <f>micra.fullclientstable[[#This Row],[Pure grant]]+(0.25 * micra.fullclientstable[[#This Row],[Pure grant]]) - (micra.fullclientstable[[#This Row],[Bonus]]*micra.fullclientstable[[#This Row],[Pure grant]])</f>
        <v>669.04699999999991</v>
      </c>
    </row>
    <row r="82" spans="1:23" x14ac:dyDescent="0.3">
      <c r="A82" s="1" t="s">
        <v>261</v>
      </c>
      <c r="B82" s="1" t="s">
        <v>193</v>
      </c>
      <c r="C82" s="1" t="s">
        <v>262</v>
      </c>
      <c r="D82">
        <v>64.373400000000004</v>
      </c>
      <c r="E82" s="1" t="s">
        <v>22</v>
      </c>
      <c r="F82">
        <v>64.206400000000002</v>
      </c>
      <c r="G82">
        <v>162.57400000000001</v>
      </c>
      <c r="H82">
        <v>117.74</v>
      </c>
      <c r="I82">
        <v>94.102699999999999</v>
      </c>
      <c r="J82">
        <v>191.172</v>
      </c>
      <c r="K82" s="1" t="s">
        <v>5</v>
      </c>
      <c r="L82">
        <v>2.81793</v>
      </c>
      <c r="M82" s="1" t="s">
        <v>5</v>
      </c>
      <c r="N82" s="1" t="s">
        <v>5</v>
      </c>
      <c r="O82" s="1" t="s">
        <v>53</v>
      </c>
      <c r="P82">
        <v>4311.78</v>
      </c>
      <c r="Q82">
        <v>4466.45</v>
      </c>
      <c r="R82" s="2">
        <v>44594</v>
      </c>
      <c r="S82">
        <f>micra.fullclientstable[[#This Row],[walking_distance]]+micra.fullclientstable[[#This Row],[biking_distance]]</f>
        <v>8778.23</v>
      </c>
      <c r="T82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0.25</v>
      </c>
      <c r="U82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1</v>
      </c>
      <c r="V82" s="3">
        <f>IF(micra.fullclientstable[[#This Row],[gender]]="man",(100000 * 10.2796 * (1 + micra.fullclientstable[[#This Row],[Surcharge]]))/1000,(100000 * 5.8178 * (1 + micra.fullclientstable[[#This Row],[Surcharge]]))/1000)</f>
        <v>1163.56</v>
      </c>
      <c r="W82" s="3">
        <f>micra.fullclientstable[[#This Row],[Pure grant]]+(0.25 * micra.fullclientstable[[#This Row],[Pure grant]]) - (micra.fullclientstable[[#This Row],[Bonus]]*micra.fullclientstable[[#This Row],[Pure grant]])</f>
        <v>1163.56</v>
      </c>
    </row>
    <row r="83" spans="1:23" x14ac:dyDescent="0.3">
      <c r="A83" s="1" t="s">
        <v>263</v>
      </c>
      <c r="B83" s="1" t="s">
        <v>264</v>
      </c>
      <c r="C83" s="1" t="s">
        <v>265</v>
      </c>
      <c r="D83">
        <v>72.845500000000001</v>
      </c>
      <c r="E83" s="1" t="s">
        <v>22</v>
      </c>
      <c r="F83">
        <v>105.90900000000001</v>
      </c>
      <c r="G83">
        <v>172.589</v>
      </c>
      <c r="H83">
        <v>141.232</v>
      </c>
      <c r="I83">
        <v>115.063</v>
      </c>
      <c r="J83">
        <v>260.65199999999999</v>
      </c>
      <c r="K83" s="1" t="s">
        <v>4</v>
      </c>
      <c r="L83">
        <v>4.9968199999999996</v>
      </c>
      <c r="M83" s="1" t="s">
        <v>4</v>
      </c>
      <c r="N83" s="1" t="s">
        <v>5</v>
      </c>
      <c r="O83" s="1" t="s">
        <v>46</v>
      </c>
      <c r="P83">
        <v>3538.21</v>
      </c>
      <c r="Q83">
        <v>4344.18</v>
      </c>
      <c r="R83" s="2">
        <v>44594</v>
      </c>
      <c r="S83">
        <f>micra.fullclientstable[[#This Row],[walking_distance]]+micra.fullclientstable[[#This Row],[biking_distance]]</f>
        <v>7882.39</v>
      </c>
      <c r="T83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</v>
      </c>
      <c r="U83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3</v>
      </c>
      <c r="V83" s="3">
        <f>IF(micra.fullclientstable[[#This Row],[gender]]="man",(100000 * 10.2796 * (1 + micra.fullclientstable[[#This Row],[Surcharge]]))/1000,(100000 * 5.8178 * (1 + micra.fullclientstable[[#This Row],[Surcharge]]))/1000)</f>
        <v>2327.12</v>
      </c>
      <c r="W83" s="3">
        <f>micra.fullclientstable[[#This Row],[Pure grant]]+(0.25 * micra.fullclientstable[[#This Row],[Pure grant]]) - (micra.fullclientstable[[#This Row],[Bonus]]*micra.fullclientstable[[#This Row],[Pure grant]])</f>
        <v>2676.1879999999996</v>
      </c>
    </row>
    <row r="84" spans="1:23" x14ac:dyDescent="0.3">
      <c r="A84" s="1" t="s">
        <v>266</v>
      </c>
      <c r="B84" s="1" t="s">
        <v>174</v>
      </c>
      <c r="C84" s="1" t="s">
        <v>267</v>
      </c>
      <c r="D84">
        <v>62.340600000000002</v>
      </c>
      <c r="E84" s="1" t="s">
        <v>3</v>
      </c>
      <c r="F84">
        <v>103.654</v>
      </c>
      <c r="G84">
        <v>173.90299999999999</v>
      </c>
      <c r="H84">
        <v>97.586399999999998</v>
      </c>
      <c r="I84">
        <v>109.98099999999999</v>
      </c>
      <c r="J84">
        <v>274.97800000000001</v>
      </c>
      <c r="K84" s="1" t="s">
        <v>5</v>
      </c>
      <c r="L84">
        <v>9.1606400000000004E-2</v>
      </c>
      <c r="M84" s="1" t="s">
        <v>5</v>
      </c>
      <c r="N84" s="1" t="s">
        <v>5</v>
      </c>
      <c r="O84" s="1" t="s">
        <v>6</v>
      </c>
      <c r="P84">
        <v>4032.71</v>
      </c>
      <c r="Q84">
        <v>3966.64</v>
      </c>
      <c r="R84" s="2">
        <v>44594</v>
      </c>
      <c r="S84">
        <f>micra.fullclientstable[[#This Row],[walking_distance]]+micra.fullclientstable[[#This Row],[biking_distance]]</f>
        <v>7999.35</v>
      </c>
      <c r="T84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</v>
      </c>
      <c r="U84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2</v>
      </c>
      <c r="V84" s="3">
        <f>IF(micra.fullclientstable[[#This Row],[gender]]="man",(100000 * 10.2796 * (1 + micra.fullclientstable[[#This Row],[Surcharge]]))/1000,(100000 * 5.8178 * (1 + micra.fullclientstable[[#This Row],[Surcharge]]))/1000)</f>
        <v>3083.88</v>
      </c>
      <c r="W84" s="3">
        <f>micra.fullclientstable[[#This Row],[Pure grant]]+(0.25 * micra.fullclientstable[[#This Row],[Pure grant]]) - (micra.fullclientstable[[#This Row],[Bonus]]*micra.fullclientstable[[#This Row],[Pure grant]])</f>
        <v>3546.4620000000004</v>
      </c>
    </row>
    <row r="85" spans="1:23" x14ac:dyDescent="0.3">
      <c r="A85" s="1" t="s">
        <v>268</v>
      </c>
      <c r="B85" s="1" t="s">
        <v>269</v>
      </c>
      <c r="C85" s="1" t="s">
        <v>270</v>
      </c>
      <c r="D85">
        <v>22.947800000000001</v>
      </c>
      <c r="E85" s="1" t="s">
        <v>3</v>
      </c>
      <c r="F85">
        <v>92.9542</v>
      </c>
      <c r="G85">
        <v>170.434</v>
      </c>
      <c r="H85">
        <v>95.848600000000005</v>
      </c>
      <c r="I85">
        <v>113.408</v>
      </c>
      <c r="J85">
        <v>170.91300000000001</v>
      </c>
      <c r="K85" s="1" t="s">
        <v>4</v>
      </c>
      <c r="L85">
        <v>1.66049</v>
      </c>
      <c r="M85" s="1" t="s">
        <v>5</v>
      </c>
      <c r="N85" s="1" t="s">
        <v>4</v>
      </c>
      <c r="O85" s="1" t="s">
        <v>120</v>
      </c>
      <c r="P85">
        <v>4481.47</v>
      </c>
      <c r="Q85">
        <v>3707.88</v>
      </c>
      <c r="R85" s="2">
        <v>44594</v>
      </c>
      <c r="S85">
        <f>micra.fullclientstable[[#This Row],[walking_distance]]+micra.fullclientstable[[#This Row],[biking_distance]]</f>
        <v>8189.35</v>
      </c>
      <c r="T85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0.15</v>
      </c>
      <c r="U85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0</v>
      </c>
      <c r="V85" s="3">
        <f>IF(micra.fullclientstable[[#This Row],[gender]]="man",(100000 * 10.2796 * (1 + micra.fullclientstable[[#This Row],[Surcharge]]))/1000,(100000 * 5.8178 * (1 + micra.fullclientstable[[#This Row],[Surcharge]]))/1000)</f>
        <v>1027.96</v>
      </c>
      <c r="W85" s="3">
        <f>micra.fullclientstable[[#This Row],[Pure grant]]+(0.25 * micra.fullclientstable[[#This Row],[Pure grant]]) - (micra.fullclientstable[[#This Row],[Bonus]]*micra.fullclientstable[[#This Row],[Pure grant]])</f>
        <v>1130.7560000000001</v>
      </c>
    </row>
    <row r="86" spans="1:23" x14ac:dyDescent="0.3">
      <c r="A86" s="1" t="s">
        <v>271</v>
      </c>
      <c r="B86" s="1" t="s">
        <v>272</v>
      </c>
      <c r="C86" s="1" t="s">
        <v>273</v>
      </c>
      <c r="D86">
        <v>54.493600000000001</v>
      </c>
      <c r="E86" s="1" t="s">
        <v>3</v>
      </c>
      <c r="F86">
        <v>60.479599999999998</v>
      </c>
      <c r="G86">
        <v>162.011</v>
      </c>
      <c r="H86">
        <v>105.36</v>
      </c>
      <c r="I86">
        <v>119.90900000000001</v>
      </c>
      <c r="J86">
        <v>154.48500000000001</v>
      </c>
      <c r="K86" s="1" t="s">
        <v>4</v>
      </c>
      <c r="L86">
        <v>2.21278</v>
      </c>
      <c r="M86" s="1" t="s">
        <v>4</v>
      </c>
      <c r="N86" s="1" t="s">
        <v>5</v>
      </c>
      <c r="O86" s="1" t="s">
        <v>14</v>
      </c>
      <c r="P86">
        <v>4758.34</v>
      </c>
      <c r="Q86">
        <v>2819.11</v>
      </c>
      <c r="R86" s="2">
        <v>44594</v>
      </c>
      <c r="S86">
        <f>micra.fullclientstable[[#This Row],[walking_distance]]+micra.fullclientstable[[#This Row],[biking_distance]]</f>
        <v>7577.4500000000007</v>
      </c>
      <c r="T86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</v>
      </c>
      <c r="U86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0</v>
      </c>
      <c r="V86" s="3">
        <f>IF(micra.fullclientstable[[#This Row],[gender]]="man",(100000 * 10.2796 * (1 + micra.fullclientstable[[#This Row],[Surcharge]]))/1000,(100000 * 5.8178 * (1 + micra.fullclientstable[[#This Row],[Surcharge]]))/1000)</f>
        <v>1027.96</v>
      </c>
      <c r="W86" s="3">
        <f>micra.fullclientstable[[#This Row],[Pure grant]]+(0.25 * micra.fullclientstable[[#This Row],[Pure grant]]) - (micra.fullclientstable[[#This Row],[Bonus]]*micra.fullclientstable[[#This Row],[Pure grant]])</f>
        <v>1182.154</v>
      </c>
    </row>
    <row r="87" spans="1:23" x14ac:dyDescent="0.3">
      <c r="A87" s="1" t="s">
        <v>274</v>
      </c>
      <c r="B87" s="1" t="s">
        <v>275</v>
      </c>
      <c r="C87" s="1" t="s">
        <v>276</v>
      </c>
      <c r="D87">
        <v>16.1768</v>
      </c>
      <c r="E87" s="1" t="s">
        <v>22</v>
      </c>
      <c r="F87">
        <v>88.119100000000003</v>
      </c>
      <c r="G87">
        <v>195.363</v>
      </c>
      <c r="H87">
        <v>157.38</v>
      </c>
      <c r="I87">
        <v>102.041</v>
      </c>
      <c r="J87">
        <v>298.52499999999998</v>
      </c>
      <c r="K87" s="1" t="s">
        <v>4</v>
      </c>
      <c r="L87">
        <v>5.6574099999999996</v>
      </c>
      <c r="M87" s="1" t="s">
        <v>5</v>
      </c>
      <c r="N87" s="1" t="s">
        <v>4</v>
      </c>
      <c r="O87" s="1" t="s">
        <v>27</v>
      </c>
      <c r="P87">
        <v>3552.08</v>
      </c>
      <c r="Q87">
        <v>3804.82</v>
      </c>
      <c r="R87" s="2">
        <v>44594</v>
      </c>
      <c r="S87">
        <f>micra.fullclientstable[[#This Row],[walking_distance]]+micra.fullclientstable[[#This Row],[biking_distance]]</f>
        <v>7356.9</v>
      </c>
      <c r="T87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0.05</v>
      </c>
      <c r="U87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2</v>
      </c>
      <c r="V87" s="3">
        <f>IF(micra.fullclientstable[[#This Row],[gender]]="man",(100000 * 10.2796 * (1 + micra.fullclientstable[[#This Row],[Surcharge]]))/1000,(100000 * 5.8178 * (1 + micra.fullclientstable[[#This Row],[Surcharge]]))/1000)</f>
        <v>1745.34</v>
      </c>
      <c r="W87" s="3">
        <f>micra.fullclientstable[[#This Row],[Pure grant]]+(0.25 * micra.fullclientstable[[#This Row],[Pure grant]]) - (micra.fullclientstable[[#This Row],[Bonus]]*micra.fullclientstable[[#This Row],[Pure grant]])</f>
        <v>2094.4079999999999</v>
      </c>
    </row>
    <row r="88" spans="1:23" x14ac:dyDescent="0.3">
      <c r="A88" s="1" t="s">
        <v>277</v>
      </c>
      <c r="B88" s="1" t="s">
        <v>278</v>
      </c>
      <c r="C88" s="1" t="s">
        <v>279</v>
      </c>
      <c r="D88">
        <v>75.918700000000001</v>
      </c>
      <c r="E88" s="1" t="s">
        <v>22</v>
      </c>
      <c r="F88">
        <v>92.237499999999997</v>
      </c>
      <c r="G88">
        <v>184.75</v>
      </c>
      <c r="H88">
        <v>117.90300000000001</v>
      </c>
      <c r="I88">
        <v>109.961</v>
      </c>
      <c r="J88">
        <v>270.50299999999999</v>
      </c>
      <c r="K88" s="1" t="s">
        <v>5</v>
      </c>
      <c r="L88">
        <v>3.2986</v>
      </c>
      <c r="M88" s="1" t="s">
        <v>5</v>
      </c>
      <c r="N88" s="1" t="s">
        <v>4</v>
      </c>
      <c r="O88" s="1" t="s">
        <v>280</v>
      </c>
      <c r="P88">
        <v>4043.91</v>
      </c>
      <c r="Q88">
        <v>5016.42</v>
      </c>
      <c r="R88" s="2">
        <v>44594</v>
      </c>
      <c r="S88">
        <f>micra.fullclientstable[[#This Row],[walking_distance]]+micra.fullclientstable[[#This Row],[biking_distance]]</f>
        <v>9060.33</v>
      </c>
      <c r="T88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0.25</v>
      </c>
      <c r="U88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2</v>
      </c>
      <c r="V88" s="3">
        <f>IF(micra.fullclientstable[[#This Row],[gender]]="man",(100000 * 10.2796 * (1 + micra.fullclientstable[[#This Row],[Surcharge]]))/1000,(100000 * 5.8178 * (1 + micra.fullclientstable[[#This Row],[Surcharge]]))/1000)</f>
        <v>1745.34</v>
      </c>
      <c r="W88" s="3">
        <f>micra.fullclientstable[[#This Row],[Pure grant]]+(0.25 * micra.fullclientstable[[#This Row],[Pure grant]]) - (micra.fullclientstable[[#This Row],[Bonus]]*micra.fullclientstable[[#This Row],[Pure grant]])</f>
        <v>1745.3399999999997</v>
      </c>
    </row>
    <row r="89" spans="1:23" x14ac:dyDescent="0.3">
      <c r="A89" s="1" t="s">
        <v>281</v>
      </c>
      <c r="B89" s="1" t="s">
        <v>282</v>
      </c>
      <c r="C89" s="1" t="s">
        <v>283</v>
      </c>
      <c r="D89">
        <v>29.380099999999999</v>
      </c>
      <c r="E89" s="1" t="s">
        <v>3</v>
      </c>
      <c r="F89">
        <v>78.600399999999993</v>
      </c>
      <c r="G89">
        <v>150.74799999999999</v>
      </c>
      <c r="H89">
        <v>138.74299999999999</v>
      </c>
      <c r="I89">
        <v>81.8827</v>
      </c>
      <c r="J89">
        <v>249.08699999999999</v>
      </c>
      <c r="K89" s="1" t="s">
        <v>5</v>
      </c>
      <c r="L89">
        <v>6.1489000000000003</v>
      </c>
      <c r="M89" s="1" t="s">
        <v>4</v>
      </c>
      <c r="N89" s="1" t="s">
        <v>4</v>
      </c>
      <c r="O89" s="1" t="s">
        <v>23</v>
      </c>
      <c r="P89">
        <v>4249.5600000000004</v>
      </c>
      <c r="Q89">
        <v>3867.5</v>
      </c>
      <c r="R89" s="2">
        <v>44594</v>
      </c>
      <c r="S89">
        <f>micra.fullclientstable[[#This Row],[walking_distance]]+micra.fullclientstable[[#This Row],[biking_distance]]</f>
        <v>8117.06</v>
      </c>
      <c r="T89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0.15</v>
      </c>
      <c r="U89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2</v>
      </c>
      <c r="V89" s="3">
        <f>IF(micra.fullclientstable[[#This Row],[gender]]="man",(100000 * 10.2796 * (1 + micra.fullclientstable[[#This Row],[Surcharge]]))/1000,(100000 * 5.8178 * (1 + micra.fullclientstable[[#This Row],[Surcharge]]))/1000)</f>
        <v>3083.88</v>
      </c>
      <c r="W89" s="3">
        <f>micra.fullclientstable[[#This Row],[Pure grant]]+(0.25 * micra.fullclientstable[[#This Row],[Pure grant]]) - (micra.fullclientstable[[#This Row],[Bonus]]*micra.fullclientstable[[#This Row],[Pure grant]])</f>
        <v>3392.2680000000005</v>
      </c>
    </row>
    <row r="90" spans="1:23" x14ac:dyDescent="0.3">
      <c r="A90" s="1" t="s">
        <v>284</v>
      </c>
      <c r="B90" s="1" t="s">
        <v>285</v>
      </c>
      <c r="C90" s="1" t="s">
        <v>286</v>
      </c>
      <c r="D90">
        <v>82.070300000000003</v>
      </c>
      <c r="E90" s="1" t="s">
        <v>22</v>
      </c>
      <c r="F90">
        <v>100.96599999999999</v>
      </c>
      <c r="G90">
        <v>183.32</v>
      </c>
      <c r="H90">
        <v>164.953</v>
      </c>
      <c r="I90">
        <v>100.809</v>
      </c>
      <c r="J90">
        <v>175.876</v>
      </c>
      <c r="K90" s="1" t="s">
        <v>5</v>
      </c>
      <c r="L90">
        <v>4.7502399999999998</v>
      </c>
      <c r="M90" s="1" t="s">
        <v>5</v>
      </c>
      <c r="N90" s="1" t="s">
        <v>4</v>
      </c>
      <c r="O90" s="1" t="s">
        <v>88</v>
      </c>
      <c r="P90">
        <v>3452.07</v>
      </c>
      <c r="Q90">
        <v>3509.49</v>
      </c>
      <c r="R90" s="2">
        <v>44594</v>
      </c>
      <c r="S90">
        <f>micra.fullclientstable[[#This Row],[walking_distance]]+micra.fullclientstable[[#This Row],[biking_distance]]</f>
        <v>6961.5599999999995</v>
      </c>
      <c r="T90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</v>
      </c>
      <c r="U90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2</v>
      </c>
      <c r="V90" s="3">
        <f>IF(micra.fullclientstable[[#This Row],[gender]]="man",(100000 * 10.2796 * (1 + micra.fullclientstable[[#This Row],[Surcharge]]))/1000,(100000 * 5.8178 * (1 + micra.fullclientstable[[#This Row],[Surcharge]]))/1000)</f>
        <v>1745.34</v>
      </c>
      <c r="W90" s="3">
        <f>micra.fullclientstable[[#This Row],[Pure grant]]+(0.25 * micra.fullclientstable[[#This Row],[Pure grant]]) - (micra.fullclientstable[[#This Row],[Bonus]]*micra.fullclientstable[[#This Row],[Pure grant]])</f>
        <v>2181.6749999999997</v>
      </c>
    </row>
    <row r="91" spans="1:23" x14ac:dyDescent="0.3">
      <c r="A91" s="1" t="s">
        <v>287</v>
      </c>
      <c r="B91" s="1" t="s">
        <v>288</v>
      </c>
      <c r="C91" s="1" t="s">
        <v>289</v>
      </c>
      <c r="D91">
        <v>17.997299999999999</v>
      </c>
      <c r="E91" s="1" t="s">
        <v>3</v>
      </c>
      <c r="F91">
        <v>90.820499999999996</v>
      </c>
      <c r="G91">
        <v>197.30500000000001</v>
      </c>
      <c r="H91">
        <v>162.68799999999999</v>
      </c>
      <c r="I91">
        <v>90.522900000000007</v>
      </c>
      <c r="J91">
        <v>214.96799999999999</v>
      </c>
      <c r="K91" s="1" t="s">
        <v>4</v>
      </c>
      <c r="L91">
        <v>5.0233999999999996</v>
      </c>
      <c r="M91" s="1" t="s">
        <v>4</v>
      </c>
      <c r="N91" s="1" t="s">
        <v>4</v>
      </c>
      <c r="O91" s="1" t="s">
        <v>111</v>
      </c>
      <c r="P91">
        <v>4103.58</v>
      </c>
      <c r="Q91">
        <v>3476.37</v>
      </c>
      <c r="R91" s="2">
        <v>44594</v>
      </c>
      <c r="S91">
        <f>micra.fullclientstable[[#This Row],[walking_distance]]+micra.fullclientstable[[#This Row],[biking_distance]]</f>
        <v>7579.95</v>
      </c>
      <c r="T91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</v>
      </c>
      <c r="U91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1</v>
      </c>
      <c r="V91" s="3">
        <f>IF(micra.fullclientstable[[#This Row],[gender]]="man",(100000 * 10.2796 * (1 + micra.fullclientstable[[#This Row],[Surcharge]]))/1000,(100000 * 5.8178 * (1 + micra.fullclientstable[[#This Row],[Surcharge]]))/1000)</f>
        <v>2055.92</v>
      </c>
      <c r="W91" s="3">
        <f>micra.fullclientstable[[#This Row],[Pure grant]]+(0.25 * micra.fullclientstable[[#This Row],[Pure grant]]) - (micra.fullclientstable[[#This Row],[Bonus]]*micra.fullclientstable[[#This Row],[Pure grant]])</f>
        <v>2364.308</v>
      </c>
    </row>
    <row r="92" spans="1:23" x14ac:dyDescent="0.3">
      <c r="A92" s="1" t="s">
        <v>290</v>
      </c>
      <c r="B92" s="1" t="s">
        <v>291</v>
      </c>
      <c r="C92" s="1" t="s">
        <v>292</v>
      </c>
      <c r="D92">
        <v>22.106200000000001</v>
      </c>
      <c r="E92" s="1" t="s">
        <v>3</v>
      </c>
      <c r="F92">
        <v>75.748800000000003</v>
      </c>
      <c r="G92">
        <v>173.84800000000001</v>
      </c>
      <c r="H92">
        <v>164.60599999999999</v>
      </c>
      <c r="I92">
        <v>116.36799999999999</v>
      </c>
      <c r="J92">
        <v>253.392</v>
      </c>
      <c r="K92" s="1" t="s">
        <v>4</v>
      </c>
      <c r="L92">
        <v>3.86137</v>
      </c>
      <c r="M92" s="1" t="s">
        <v>4</v>
      </c>
      <c r="N92" s="1" t="s">
        <v>4</v>
      </c>
      <c r="O92" s="1" t="s">
        <v>234</v>
      </c>
      <c r="P92">
        <v>4521.58</v>
      </c>
      <c r="Q92">
        <v>4064.19</v>
      </c>
      <c r="R92" s="2">
        <v>44594</v>
      </c>
      <c r="S92">
        <f>micra.fullclientstable[[#This Row],[walking_distance]]+micra.fullclientstable[[#This Row],[biking_distance]]</f>
        <v>8585.77</v>
      </c>
      <c r="T92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0.2</v>
      </c>
      <c r="U92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1</v>
      </c>
      <c r="V92" s="3">
        <f>IF(micra.fullclientstable[[#This Row],[gender]]="man",(100000 * 10.2796 * (1 + micra.fullclientstable[[#This Row],[Surcharge]]))/1000,(100000 * 5.8178 * (1 + micra.fullclientstable[[#This Row],[Surcharge]]))/1000)</f>
        <v>2055.92</v>
      </c>
      <c r="W92" s="3">
        <f>micra.fullclientstable[[#This Row],[Pure grant]]+(0.25 * micra.fullclientstable[[#This Row],[Pure grant]]) - (micra.fullclientstable[[#This Row],[Bonus]]*micra.fullclientstable[[#This Row],[Pure grant]])</f>
        <v>2158.7159999999999</v>
      </c>
    </row>
    <row r="93" spans="1:23" x14ac:dyDescent="0.3">
      <c r="A93" s="1" t="s">
        <v>293</v>
      </c>
      <c r="B93" s="1" t="s">
        <v>294</v>
      </c>
      <c r="C93" s="1" t="s">
        <v>295</v>
      </c>
      <c r="D93">
        <v>31.262599999999999</v>
      </c>
      <c r="E93" s="1" t="s">
        <v>22</v>
      </c>
      <c r="F93">
        <v>91.436800000000005</v>
      </c>
      <c r="G93">
        <v>180.49199999999999</v>
      </c>
      <c r="H93">
        <v>138.19499999999999</v>
      </c>
      <c r="I93">
        <v>101.27800000000001</v>
      </c>
      <c r="J93">
        <v>264.93299999999999</v>
      </c>
      <c r="K93" s="1" t="s">
        <v>4</v>
      </c>
      <c r="L93">
        <v>2.30382</v>
      </c>
      <c r="M93" s="1" t="s">
        <v>4</v>
      </c>
      <c r="N93" s="1" t="s">
        <v>4</v>
      </c>
      <c r="O93" s="1" t="s">
        <v>57</v>
      </c>
      <c r="P93">
        <v>3996.87</v>
      </c>
      <c r="Q93">
        <v>4260.28</v>
      </c>
      <c r="R93" s="2">
        <v>44594</v>
      </c>
      <c r="S93">
        <f>micra.fullclientstable[[#This Row],[walking_distance]]+micra.fullclientstable[[#This Row],[biking_distance]]</f>
        <v>8257.15</v>
      </c>
      <c r="T93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0.15</v>
      </c>
      <c r="U93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1</v>
      </c>
      <c r="V93" s="3">
        <f>IF(micra.fullclientstable[[#This Row],[gender]]="man",(100000 * 10.2796 * (1 + micra.fullclientstable[[#This Row],[Surcharge]]))/1000,(100000 * 5.8178 * (1 + micra.fullclientstable[[#This Row],[Surcharge]]))/1000)</f>
        <v>1163.56</v>
      </c>
      <c r="W93" s="3">
        <f>micra.fullclientstable[[#This Row],[Pure grant]]+(0.25 * micra.fullclientstable[[#This Row],[Pure grant]]) - (micra.fullclientstable[[#This Row],[Bonus]]*micra.fullclientstable[[#This Row],[Pure grant]])</f>
        <v>1279.9159999999997</v>
      </c>
    </row>
    <row r="94" spans="1:23" x14ac:dyDescent="0.3">
      <c r="A94" s="1" t="s">
        <v>296</v>
      </c>
      <c r="B94" s="1" t="s">
        <v>297</v>
      </c>
      <c r="C94" s="1" t="s">
        <v>298</v>
      </c>
      <c r="D94">
        <v>17.0063</v>
      </c>
      <c r="E94" s="1" t="s">
        <v>22</v>
      </c>
      <c r="F94">
        <v>86.803200000000004</v>
      </c>
      <c r="G94">
        <v>195.50700000000001</v>
      </c>
      <c r="H94">
        <v>155.102</v>
      </c>
      <c r="I94">
        <v>98.201099999999997</v>
      </c>
      <c r="J94">
        <v>232.46299999999999</v>
      </c>
      <c r="K94" s="1" t="s">
        <v>5</v>
      </c>
      <c r="L94">
        <v>5.2019900000000003</v>
      </c>
      <c r="M94" s="1" t="s">
        <v>5</v>
      </c>
      <c r="N94" s="1" t="s">
        <v>5</v>
      </c>
      <c r="O94" s="1" t="s">
        <v>111</v>
      </c>
      <c r="P94">
        <v>4275.3599999999997</v>
      </c>
      <c r="Q94">
        <v>4243.9399999999996</v>
      </c>
      <c r="R94" s="2">
        <v>44594</v>
      </c>
      <c r="S94">
        <f>micra.fullclientstable[[#This Row],[walking_distance]]+micra.fullclientstable[[#This Row],[biking_distance]]</f>
        <v>8519.2999999999993</v>
      </c>
      <c r="T94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0.2</v>
      </c>
      <c r="U94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1</v>
      </c>
      <c r="V94" s="3">
        <f>IF(micra.fullclientstable[[#This Row],[gender]]="man",(100000 * 10.2796 * (1 + micra.fullclientstable[[#This Row],[Surcharge]]))/1000,(100000 * 5.8178 * (1 + micra.fullclientstable[[#This Row],[Surcharge]]))/1000)</f>
        <v>1163.56</v>
      </c>
      <c r="W94" s="3">
        <f>micra.fullclientstable[[#This Row],[Pure grant]]+(0.25 * micra.fullclientstable[[#This Row],[Pure grant]]) - (micra.fullclientstable[[#This Row],[Bonus]]*micra.fullclientstable[[#This Row],[Pure grant]])</f>
        <v>1221.7379999999998</v>
      </c>
    </row>
    <row r="95" spans="1:23" x14ac:dyDescent="0.3">
      <c r="A95" s="1" t="s">
        <v>299</v>
      </c>
      <c r="B95" s="1" t="s">
        <v>300</v>
      </c>
      <c r="C95" s="1" t="s">
        <v>301</v>
      </c>
      <c r="D95">
        <v>18.898299999999999</v>
      </c>
      <c r="E95" s="1" t="s">
        <v>3</v>
      </c>
      <c r="F95">
        <v>83.364800000000002</v>
      </c>
      <c r="G95">
        <v>181.60300000000001</v>
      </c>
      <c r="H95">
        <v>110.74</v>
      </c>
      <c r="I95">
        <v>80.426599999999993</v>
      </c>
      <c r="J95">
        <v>261.01900000000001</v>
      </c>
      <c r="K95" s="1" t="s">
        <v>4</v>
      </c>
      <c r="L95">
        <v>3.8338700000000001</v>
      </c>
      <c r="M95" s="1" t="s">
        <v>5</v>
      </c>
      <c r="N95" s="1" t="s">
        <v>5</v>
      </c>
      <c r="O95" s="1" t="s">
        <v>185</v>
      </c>
      <c r="P95">
        <v>3696.13</v>
      </c>
      <c r="Q95">
        <v>3749.41</v>
      </c>
      <c r="R95" s="2">
        <v>44594</v>
      </c>
      <c r="S95">
        <f>micra.fullclientstable[[#This Row],[walking_distance]]+micra.fullclientstable[[#This Row],[biking_distance]]</f>
        <v>7445.54</v>
      </c>
      <c r="T95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0.05</v>
      </c>
      <c r="U95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1</v>
      </c>
      <c r="V95" s="3">
        <f>IF(micra.fullclientstable[[#This Row],[gender]]="man",(100000 * 10.2796 * (1 + micra.fullclientstable[[#This Row],[Surcharge]]))/1000,(100000 * 5.8178 * (1 + micra.fullclientstable[[#This Row],[Surcharge]]))/1000)</f>
        <v>2055.92</v>
      </c>
      <c r="W95" s="3">
        <f>micra.fullclientstable[[#This Row],[Pure grant]]+(0.25 * micra.fullclientstable[[#This Row],[Pure grant]]) - (micra.fullclientstable[[#This Row],[Bonus]]*micra.fullclientstable[[#This Row],[Pure grant]])</f>
        <v>2467.1040000000003</v>
      </c>
    </row>
    <row r="96" spans="1:23" x14ac:dyDescent="0.3">
      <c r="A96" s="1" t="s">
        <v>302</v>
      </c>
      <c r="B96" s="1" t="s">
        <v>303</v>
      </c>
      <c r="C96" s="1" t="s">
        <v>304</v>
      </c>
      <c r="D96">
        <v>61.8489</v>
      </c>
      <c r="E96" s="1" t="s">
        <v>22</v>
      </c>
      <c r="F96">
        <v>80.345500000000001</v>
      </c>
      <c r="G96">
        <v>155.93600000000001</v>
      </c>
      <c r="H96">
        <v>106.377</v>
      </c>
      <c r="I96">
        <v>114.639</v>
      </c>
      <c r="J96">
        <v>206.27600000000001</v>
      </c>
      <c r="K96" s="1" t="s">
        <v>4</v>
      </c>
      <c r="L96">
        <v>0.31945600000000002</v>
      </c>
      <c r="M96" s="1" t="s">
        <v>4</v>
      </c>
      <c r="N96" s="1" t="s">
        <v>5</v>
      </c>
      <c r="O96" s="1" t="s">
        <v>88</v>
      </c>
      <c r="P96">
        <v>3755.32</v>
      </c>
      <c r="Q96">
        <v>4498.66</v>
      </c>
      <c r="R96" s="2">
        <v>44594</v>
      </c>
      <c r="S96">
        <f>micra.fullclientstable[[#This Row],[walking_distance]]+micra.fullclientstable[[#This Row],[biking_distance]]</f>
        <v>8253.98</v>
      </c>
      <c r="T96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0.15</v>
      </c>
      <c r="U96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1</v>
      </c>
      <c r="V96" s="3">
        <f>IF(micra.fullclientstable[[#This Row],[gender]]="man",(100000 * 10.2796 * (1 + micra.fullclientstable[[#This Row],[Surcharge]]))/1000,(100000 * 5.8178 * (1 + micra.fullclientstable[[#This Row],[Surcharge]]))/1000)</f>
        <v>1163.56</v>
      </c>
      <c r="W96" s="3">
        <f>micra.fullclientstable[[#This Row],[Pure grant]]+(0.25 * micra.fullclientstable[[#This Row],[Pure grant]]) - (micra.fullclientstable[[#This Row],[Bonus]]*micra.fullclientstable[[#This Row],[Pure grant]])</f>
        <v>1279.9159999999997</v>
      </c>
    </row>
    <row r="97" spans="1:23" x14ac:dyDescent="0.3">
      <c r="A97" s="1" t="s">
        <v>305</v>
      </c>
      <c r="B97" s="1" t="s">
        <v>306</v>
      </c>
      <c r="C97" s="1" t="s">
        <v>307</v>
      </c>
      <c r="D97">
        <v>17.497499999999999</v>
      </c>
      <c r="E97" s="1" t="s">
        <v>22</v>
      </c>
      <c r="F97">
        <v>92.304400000000001</v>
      </c>
      <c r="G97">
        <v>183.071</v>
      </c>
      <c r="H97">
        <v>170.33699999999999</v>
      </c>
      <c r="I97">
        <v>73.568799999999996</v>
      </c>
      <c r="J97">
        <v>250.56100000000001</v>
      </c>
      <c r="K97" s="1" t="s">
        <v>4</v>
      </c>
      <c r="L97">
        <v>1.8962300000000001</v>
      </c>
      <c r="M97" s="1" t="s">
        <v>5</v>
      </c>
      <c r="N97" s="1" t="s">
        <v>4</v>
      </c>
      <c r="O97" s="1" t="s">
        <v>10</v>
      </c>
      <c r="P97">
        <v>3516.52</v>
      </c>
      <c r="Q97">
        <v>3711.61</v>
      </c>
      <c r="R97" s="2">
        <v>44594</v>
      </c>
      <c r="S97">
        <f>micra.fullclientstable[[#This Row],[walking_distance]]+micra.fullclientstable[[#This Row],[biking_distance]]</f>
        <v>7228.13</v>
      </c>
      <c r="T97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0.05</v>
      </c>
      <c r="U97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1</v>
      </c>
      <c r="V97" s="3">
        <f>IF(micra.fullclientstable[[#This Row],[gender]]="man",(100000 * 10.2796 * (1 + micra.fullclientstable[[#This Row],[Surcharge]]))/1000,(100000 * 5.8178 * (1 + micra.fullclientstable[[#This Row],[Surcharge]]))/1000)</f>
        <v>1163.56</v>
      </c>
      <c r="W97" s="3">
        <f>micra.fullclientstable[[#This Row],[Pure grant]]+(0.25 * micra.fullclientstable[[#This Row],[Pure grant]]) - (micra.fullclientstable[[#This Row],[Bonus]]*micra.fullclientstable[[#This Row],[Pure grant]])</f>
        <v>1396.2719999999999</v>
      </c>
    </row>
    <row r="98" spans="1:23" x14ac:dyDescent="0.3">
      <c r="A98" s="1" t="s">
        <v>308</v>
      </c>
      <c r="B98" s="1" t="s">
        <v>309</v>
      </c>
      <c r="C98" s="1" t="s">
        <v>310</v>
      </c>
      <c r="D98">
        <v>37.325800000000001</v>
      </c>
      <c r="E98" s="1" t="s">
        <v>3</v>
      </c>
      <c r="F98">
        <v>101.36799999999999</v>
      </c>
      <c r="G98">
        <v>173.03700000000001</v>
      </c>
      <c r="H98">
        <v>160.274</v>
      </c>
      <c r="I98">
        <v>108.655</v>
      </c>
      <c r="J98">
        <v>292.971</v>
      </c>
      <c r="K98" s="1" t="s">
        <v>4</v>
      </c>
      <c r="L98">
        <v>1.46519</v>
      </c>
      <c r="M98" s="1" t="s">
        <v>5</v>
      </c>
      <c r="N98" s="1" t="s">
        <v>5</v>
      </c>
      <c r="O98" s="1" t="s">
        <v>23</v>
      </c>
      <c r="P98">
        <v>3375.43</v>
      </c>
      <c r="Q98">
        <v>3661.76</v>
      </c>
      <c r="R98" s="2">
        <v>44594</v>
      </c>
      <c r="S98">
        <f>micra.fullclientstable[[#This Row],[walking_distance]]+micra.fullclientstable[[#This Row],[biking_distance]]</f>
        <v>7037.1900000000005</v>
      </c>
      <c r="T98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</v>
      </c>
      <c r="U98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1</v>
      </c>
      <c r="V98" s="3">
        <f>IF(micra.fullclientstable[[#This Row],[gender]]="man",(100000 * 10.2796 * (1 + micra.fullclientstable[[#This Row],[Surcharge]]))/1000,(100000 * 5.8178 * (1 + micra.fullclientstable[[#This Row],[Surcharge]]))/1000)</f>
        <v>2055.92</v>
      </c>
      <c r="W98" s="3">
        <f>micra.fullclientstable[[#This Row],[Pure grant]]+(0.25 * micra.fullclientstable[[#This Row],[Pure grant]]) - (micra.fullclientstable[[#This Row],[Bonus]]*micra.fullclientstable[[#This Row],[Pure grant]])</f>
        <v>2569.9</v>
      </c>
    </row>
    <row r="99" spans="1:23" x14ac:dyDescent="0.3">
      <c r="A99" s="1" t="s">
        <v>311</v>
      </c>
      <c r="B99" s="1" t="s">
        <v>312</v>
      </c>
      <c r="C99" s="1" t="s">
        <v>313</v>
      </c>
      <c r="D99">
        <v>76.815799999999996</v>
      </c>
      <c r="E99" s="1" t="s">
        <v>3</v>
      </c>
      <c r="F99">
        <v>101.20099999999999</v>
      </c>
      <c r="G99">
        <v>205.911</v>
      </c>
      <c r="H99">
        <v>96.3536</v>
      </c>
      <c r="I99">
        <v>91.163700000000006</v>
      </c>
      <c r="J99">
        <v>177.42500000000001</v>
      </c>
      <c r="K99" s="1" t="s">
        <v>5</v>
      </c>
      <c r="L99">
        <v>5.3174400000000004</v>
      </c>
      <c r="M99" s="1" t="s">
        <v>4</v>
      </c>
      <c r="N99" s="1" t="s">
        <v>5</v>
      </c>
      <c r="O99" s="1" t="s">
        <v>73</v>
      </c>
      <c r="P99">
        <v>4063.64</v>
      </c>
      <c r="Q99">
        <v>4472.55</v>
      </c>
      <c r="R99" s="2">
        <v>44594</v>
      </c>
      <c r="S99">
        <f>micra.fullclientstable[[#This Row],[walking_distance]]+micra.fullclientstable[[#This Row],[biking_distance]]</f>
        <v>8536.19</v>
      </c>
      <c r="T99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0.2</v>
      </c>
      <c r="U99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2</v>
      </c>
      <c r="V99" s="3">
        <f>IF(micra.fullclientstable[[#This Row],[gender]]="man",(100000 * 10.2796 * (1 + micra.fullclientstable[[#This Row],[Surcharge]]))/1000,(100000 * 5.8178 * (1 + micra.fullclientstable[[#This Row],[Surcharge]]))/1000)</f>
        <v>3083.88</v>
      </c>
      <c r="W99" s="3">
        <f>micra.fullclientstable[[#This Row],[Pure grant]]+(0.25 * micra.fullclientstable[[#This Row],[Pure grant]]) - (micra.fullclientstable[[#This Row],[Bonus]]*micra.fullclientstable[[#This Row],[Pure grant]])</f>
        <v>3238.0740000000005</v>
      </c>
    </row>
    <row r="100" spans="1:23" x14ac:dyDescent="0.3">
      <c r="A100" s="1" t="s">
        <v>314</v>
      </c>
      <c r="B100" s="1" t="s">
        <v>315</v>
      </c>
      <c r="C100" s="1" t="s">
        <v>316</v>
      </c>
      <c r="D100">
        <v>51.298699999999997</v>
      </c>
      <c r="E100" s="1" t="s">
        <v>22</v>
      </c>
      <c r="F100">
        <v>106.809</v>
      </c>
      <c r="G100">
        <v>179.71</v>
      </c>
      <c r="H100">
        <v>144.88200000000001</v>
      </c>
      <c r="I100">
        <v>93.188699999999997</v>
      </c>
      <c r="J100">
        <v>217.172</v>
      </c>
      <c r="K100" s="1" t="s">
        <v>5</v>
      </c>
      <c r="L100">
        <v>2.92408</v>
      </c>
      <c r="M100" s="1" t="s">
        <v>4</v>
      </c>
      <c r="N100" s="1" t="s">
        <v>4</v>
      </c>
      <c r="O100" s="1" t="s">
        <v>240</v>
      </c>
      <c r="P100">
        <v>4152.67</v>
      </c>
      <c r="Q100">
        <v>3543.75</v>
      </c>
      <c r="R100" s="2">
        <v>44594</v>
      </c>
      <c r="S100">
        <f>micra.fullclientstable[[#This Row],[walking_distance]]+micra.fullclientstable[[#This Row],[biking_distance]]</f>
        <v>7696.42</v>
      </c>
      <c r="T100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0.1</v>
      </c>
      <c r="U100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0</v>
      </c>
      <c r="V100" s="3">
        <f>IF(micra.fullclientstable[[#This Row],[gender]]="man",(100000 * 10.2796 * (1 + micra.fullclientstable[[#This Row],[Surcharge]]))/1000,(100000 * 5.8178 * (1 + micra.fullclientstable[[#This Row],[Surcharge]]))/1000)</f>
        <v>581.78</v>
      </c>
      <c r="W100" s="3">
        <f>micra.fullclientstable[[#This Row],[Pure grant]]+(0.25 * micra.fullclientstable[[#This Row],[Pure grant]]) - (micra.fullclientstable[[#This Row],[Bonus]]*micra.fullclientstable[[#This Row],[Pure grant]])</f>
        <v>669.04699999999991</v>
      </c>
    </row>
    <row r="101" spans="1:23" x14ac:dyDescent="0.3">
      <c r="A101" s="1" t="s">
        <v>317</v>
      </c>
      <c r="B101" s="1" t="s">
        <v>318</v>
      </c>
      <c r="C101" s="1" t="s">
        <v>319</v>
      </c>
      <c r="D101">
        <v>44.751800000000003</v>
      </c>
      <c r="E101" s="1" t="s">
        <v>22</v>
      </c>
      <c r="F101">
        <v>74.661799999999999</v>
      </c>
      <c r="G101">
        <v>202.83199999999999</v>
      </c>
      <c r="H101">
        <v>158.34800000000001</v>
      </c>
      <c r="I101">
        <v>105.078</v>
      </c>
      <c r="J101">
        <v>253.429</v>
      </c>
      <c r="K101" s="1" t="s">
        <v>5</v>
      </c>
      <c r="L101">
        <v>5.0812200000000001</v>
      </c>
      <c r="M101" s="1" t="s">
        <v>4</v>
      </c>
      <c r="N101" s="1" t="s">
        <v>5</v>
      </c>
      <c r="O101" s="1" t="s">
        <v>73</v>
      </c>
      <c r="P101">
        <v>4713.8999999999996</v>
      </c>
      <c r="Q101">
        <v>3802.06</v>
      </c>
      <c r="R101" s="2">
        <v>44594</v>
      </c>
      <c r="S101">
        <f>micra.fullclientstable[[#This Row],[walking_distance]]+micra.fullclientstable[[#This Row],[biking_distance]]</f>
        <v>8515.9599999999991</v>
      </c>
      <c r="T101">
        <f>IF(micra.fullclientstable[[#This Row],[Distance]]&lt;=7100,0,IF(micra.fullclientstable[[#This Row],[Distance]]&lt;=7500,0.05,IF(micra.fullclientstable[[#This Row],[Distance]]&lt;=8000,0.1,IF(micra.fullclientstable[[#This Row],[Distance]]&lt;=8500,0.15,IF(micra.fullclientstable[[#This Row],[Distance]]&lt;=8700,0.2,0.25)))))</f>
        <v>0.2</v>
      </c>
      <c r="U101">
        <f>IF(micra.fullclientstable[[#This Row],[age]]&gt;60,1,0) + IF(micra.fullclientstable[[#This Row],[smoker]]=1,1,0) + IF(micra.fullclientstable[[#This Row],[cholesterol]]&gt;=240,1,0) + IF(micra.fullclientstable[[#This Row],[previousPathology]]=1,1,0) + IF(micra.fullclientstable[[#This Row],[drinking]]&gt;=4,1,0) + IF(micra.fullclientstable[[#This Row],[disability]]=1,1,0)</f>
        <v>2</v>
      </c>
      <c r="V101" s="3">
        <f>IF(micra.fullclientstable[[#This Row],[gender]]="man",(100000 * 10.2796 * (1 + micra.fullclientstable[[#This Row],[Surcharge]]))/1000,(100000 * 5.8178 * (1 + micra.fullclientstable[[#This Row],[Surcharge]]))/1000)</f>
        <v>1745.34</v>
      </c>
      <c r="W101" s="3">
        <f>micra.fullclientstable[[#This Row],[Pure grant]]+(0.25 * micra.fullclientstable[[#This Row],[Pure grant]]) - (micra.fullclientstable[[#This Row],[Bonus]]*micra.fullclientstable[[#This Row],[Pure grant]])</f>
        <v>1832.6069999999997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I m p o r t C o n n e c t i o n I n f o   x m l n s : x s d = " h t t p : / / w w w . w 3 . o r g / 2 0 0 1 / X M L S c h e m a "   x m l n s : x s i = " h t t p : / / w w w . w 3 . o r g / 2 0 0 1 / X M L S c h e m a - i n s t a n c e " >  
     < I m p o r t C o n n e c t i o n I n f o   C o n n e c t i o n I d = " { e 6 8 4 4 a 8 d - 6 c 4 e - 4 d 1 5 - b 4 d f - 8 a c f 2 7 f b 7 1 9 5 } "   C o n n e c t i o n I n f o E r r o r = " N o n e "   E x c e l T a b l e N a m e = " m i c r a . f u l l c l i e n t s t a b l e "   H o s t I d e n t i f i e r = " M y s q l @ l o c a l h o s t : 3 3 0 6 "   I m p o r t C o l u m n N a m e s = " t r u e "   L a s t A c c e s s = " 2 0 2 2 - 0 2 - 0 2 T 1 7 : 4 6 : 2 2 . 6 0 8 7 0 3 3 + 0 1 : 0 0 "   O p e r a t i o n T y p e = " I m p o r t T a b l e O r V i e w "   P r o c e d u r e R e s u l t S e t I n d e x = " 0 "   S c h e m a N a m e = " m i c r a "   S e l e c t Q u e r y = " S E L E C T   *   F R O M   ` m i c r a ` . ` f u l l c l i e n t s t a b l e ` "   T a b l e N a m e = " f u l l c l i e n t s t a b l e "   W o r k b o o k F i l e P a t h = " B o o k 1 "   W o r k b o o k G u i d = " 5 a c 7 b 8 5 5 - c d 0 b - 4 2 7 8 - 9 e 9 4 - 3 8 c 5 0 9 5 7 c 7 b f "   W o r k b o o k N a m e = " B o o k 1 "   W o r k s h e e t N a m e = " S h e e t 1 " / >  
 < / A r r a y O f I m p o r t C o n n e c t i o n I n f o > 
</file>

<file path=customXml/itemProps1.xml><?xml version="1.0" encoding="utf-8"?>
<ds:datastoreItem xmlns:ds="http://schemas.openxmlformats.org/officeDocument/2006/customXml" ds:itemID="{D74A0505-A08C-46AB-A1D0-FD5F8665A553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</dc:creator>
  <cp:lastModifiedBy>Ismail</cp:lastModifiedBy>
  <dcterms:created xsi:type="dcterms:W3CDTF">2022-02-02T16:29:53Z</dcterms:created>
  <dcterms:modified xsi:type="dcterms:W3CDTF">2022-02-02T16:46:22Z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5ac7b855-cd0b-4278-9e94-38c50957c7bf</vt:lpwstr>
  </property>
  <property fmtid="{D5CDD505-2E9C-101B-9397-08002B2CF9AE}" pid="3" name="ImportConnectionInfosXmlPartId">
    <vt:lpwstr>{D74A0505-A08C-46AB-A1D0-FD5F8665A553}</vt:lpwstr>
  </property>
  <property fmtid="{D5CDD505-2E9C-101B-9397-08002B2CF9AE}" pid="4" name="ConnectionInfosStorage">
    <vt:lpwstr>WorkbookXmlParts</vt:lpwstr>
  </property>
</Properties>
</file>