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5e7a1041b057cdfd/Escritorio/dTA PROJET/"/>
    </mc:Choice>
  </mc:AlternateContent>
  <xr:revisionPtr revIDLastSave="15" documentId="13_ncr:1_{43465F7E-C558-4205-9FAC-43EEB1E132CC}" xr6:coauthVersionLast="47" xr6:coauthVersionMax="47" xr10:uidLastSave="{1F51F90D-81D0-4DEC-9C1D-B48D103606D7}"/>
  <bookViews>
    <workbookView xWindow="-120" yWindow="-120" windowWidth="20730" windowHeight="11040" activeTab="2" xr2:uid="{A73809C5-E42B-49D2-8C33-71F82B3DE245}"/>
  </bookViews>
  <sheets>
    <sheet name="CÁLCULO PRIMA" sheetId="4" r:id="rId1"/>
    <sheet name="TASA" sheetId="9" r:id="rId2"/>
    <sheet name="RECARGO" sheetId="10" r:id="rId3"/>
    <sheet name="BONIFICACIÓN"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4" l="1"/>
  <c r="L19" i="4"/>
  <c r="L18" i="4"/>
  <c r="L17" i="4"/>
  <c r="L14" i="4"/>
  <c r="L15" i="4" s="1"/>
  <c r="L16" i="4" s="1"/>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7" i="9"/>
</calcChain>
</file>

<file path=xl/sharedStrings.xml><?xml version="1.0" encoding="utf-8"?>
<sst xmlns="http://schemas.openxmlformats.org/spreadsheetml/2006/main" count="106" uniqueCount="80">
  <si>
    <t>MUJER</t>
  </si>
  <si>
    <t>PRESIÓN ARTERIAL</t>
  </si>
  <si>
    <t>FUMADOR</t>
  </si>
  <si>
    <t>BEBEDOR</t>
  </si>
  <si>
    <t>GRASA CORPORAL</t>
  </si>
  <si>
    <t>SI</t>
  </si>
  <si>
    <t>NO</t>
  </si>
  <si>
    <t xml:space="preserve">SI </t>
  </si>
  <si>
    <t>PATOLOGIAS PREVIAS</t>
  </si>
  <si>
    <t>INCAPACIDAD</t>
  </si>
  <si>
    <t>COLESTEROL</t>
  </si>
  <si>
    <t>HOMBRES</t>
  </si>
  <si>
    <t>SITÓLICA (mmhg)</t>
  </si>
  <si>
    <t>DIASTÓLICA (mmhg)</t>
  </si>
  <si>
    <t>PATOLOGÍA</t>
  </si>
  <si>
    <t>%GC</t>
  </si>
  <si>
    <t>TENSION ARTERIAL</t>
  </si>
  <si>
    <t>FUMA</t>
  </si>
  <si>
    <t>ALCOHOL</t>
  </si>
  <si>
    <t>MINUSVALIA</t>
  </si>
  <si>
    <t>NULL</t>
  </si>
  <si>
    <t>&gt;120</t>
  </si>
  <si>
    <t>&gt;80</t>
  </si>
  <si>
    <t>saludable</t>
  </si>
  <si>
    <t>KILÓMETROS</t>
  </si>
  <si>
    <t>Prima = Monto x Tasa x Plazo x (1+Recargo) Nota: Debido a que se trata Tasas por mil, en la formula se emplea: Valor / 1000</t>
  </si>
  <si>
    <t>La prima en un seguro de vida es la cantidad económica que ha de aportar el asegurado en concepto de contraprestación por la cobertura del riesgo que la entidad aseguradora le proporciona. Para calcular la prima de seguro de vida se tienen en cuenta dos factores esenciales: la edad y el capital asegurado.</t>
  </si>
  <si>
    <t>la edad, el estado de salud y el capital asegurado.</t>
  </si>
  <si>
    <t>recargo</t>
  </si>
  <si>
    <t>exclusión</t>
  </si>
  <si>
    <t>tasa</t>
  </si>
  <si>
    <t>bonificación</t>
  </si>
  <si>
    <t>sobreprima</t>
  </si>
  <si>
    <t>descuento</t>
  </si>
  <si>
    <t>EDAD/sexo</t>
  </si>
  <si>
    <t>Anexo 1.2 PASEM2020_General_2ndo.orden</t>
  </si>
  <si>
    <t>Anexo 1.3 PASEM2020_Decesos_2ndo.orden</t>
  </si>
  <si>
    <t>Mujeres</t>
  </si>
  <si>
    <t>Hombres</t>
  </si>
  <si>
    <t>qx base 2019 en tanto por mil</t>
  </si>
  <si>
    <t>tabla BOE</t>
  </si>
  <si>
    <t>[120-170]</t>
  </si>
  <si>
    <t xml:space="preserve">no saludable </t>
  </si>
  <si>
    <t>&gt;170</t>
  </si>
  <si>
    <t xml:space="preserve">18-39 </t>
  </si>
  <si>
    <t>40-59</t>
  </si>
  <si>
    <t>60-80</t>
  </si>
  <si>
    <t>&gt;20</t>
  </si>
  <si>
    <t>&gt;22</t>
  </si>
  <si>
    <t>&gt;25</t>
  </si>
  <si>
    <t>&gt;33</t>
  </si>
  <si>
    <t>&gt;34</t>
  </si>
  <si>
    <t>&gt;36</t>
  </si>
  <si>
    <t>Recargo de seguridad</t>
  </si>
  <si>
    <t>Impuesto sobre Primas de Seguros (ISP) - 6%</t>
  </si>
  <si>
    <r>
      <rPr>
        <b/>
        <sz val="11"/>
        <color theme="1"/>
        <rFont val="Calibri"/>
        <family val="2"/>
        <scheme val="minor"/>
      </rPr>
      <t>recargo</t>
    </r>
    <r>
      <rPr>
        <sz val="11"/>
        <color theme="1"/>
        <rFont val="Calibri"/>
        <family val="2"/>
        <scheme val="minor"/>
      </rPr>
      <t xml:space="preserve"> = +1(fuma=si)+1(bebe=si)+1(patologias=si)+1(colestero&gt;170)+1(presión arterial 1)+1(presión arterial2)</t>
    </r>
  </si>
  <si>
    <t>El Impuesto al Consorcio de Compensación de Seguros - 0,005%</t>
  </si>
  <si>
    <t>impuesto para Liquidación de Entidades Aseguradoras (LEA)- 0,15/</t>
  </si>
  <si>
    <t>Prima de tarifa o gestión externa=Gastos de gestión externa - 10%</t>
  </si>
  <si>
    <t>Prima de gestión interna =Gastos de gestión Interna - 15%</t>
  </si>
  <si>
    <t>Prima total = Prima pura + 25%prima de gestión + 6,155%impuestos</t>
  </si>
  <si>
    <t>PRIMA NETA</t>
  </si>
  <si>
    <t>IMPUESTOS</t>
  </si>
  <si>
    <t>PRIMA BRUTA</t>
  </si>
  <si>
    <t>Exclusión/null= (incapacidad =si)</t>
  </si>
  <si>
    <t>recomendación de la OMS - 7,5 KM/DÍA (10.000 PASOS)</t>
  </si>
  <si>
    <t xml:space="preserve">MEDIA AL DÍA ES DE 1,5KM (2.000 PASOS) </t>
  </si>
  <si>
    <t>Prima riesgo/Prima pura= ((capital * tasa * plazo * (1+recargo))/1000)-bonificación</t>
  </si>
  <si>
    <t>prima pura para 100.000 euros</t>
  </si>
  <si>
    <t>https://www.boe.es/eli/es/res/2020/12/17/(4)/dof/spa/pdf</t>
  </si>
  <si>
    <t>TASA MORTALIDAD PUBLICADAS BOE 2020/2022</t>
  </si>
  <si>
    <t>falta desarrollar bien:</t>
  </si>
  <si>
    <t>ejemplo capital 100.000€, mujer 45 años que fuma y bebe Y camina 7,5km</t>
  </si>
  <si>
    <t>DESCUENTO</t>
  </si>
  <si>
    <t>PRIMA RIESGO</t>
  </si>
  <si>
    <t>PRIMA GESTIÓN</t>
  </si>
  <si>
    <t>PRIMA REBAJADA</t>
  </si>
  <si>
    <t xml:space="preserve">Resolución de 17 de diciembre de 2020, de la Dirección General de Seguros y
Fondos de Pensiones, relativa a las tablas de mortalidad y supervivencia a
utilizar por las entidades aseguradoras y reaseguradoras, y por la que se
aprueba la guía técnica relativa a los criterios de supervisión en relación con
las tablas biométricas, y sobre determinadas recomendaciones para fomentar
la elaboración de estadísticas biométricas sectoriales. Que se reafirma en 2021. </t>
  </si>
  <si>
    <t>https://www.boe.es/boe/dias/2021/06/11/pdfs/BOE-A-2021-9781.pdf</t>
  </si>
  <si>
    <t>SI CUMPLE EL OBJETIVO DE LA OMS Y APLICAMOS 5% DTO. ADEMÁS POR CADA KM ADICIONAL te descontamos 1% (techo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</si>
</sst>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7" x14ac:knownFonts="1">
    <font>
      <sz val="11"/>
      <color theme="1"/>
      <name val="Calibri"/>
      <family val="2"/>
      <scheme val="minor"/>
    </font>
    <font>
      <b/>
      <sz val="11"/>
      <color theme="1"/>
      <name val="Calibri"/>
      <family val="2"/>
      <scheme val="minor"/>
    </font>
    <font>
      <sz val="11"/>
      <color rgb="FF000000"/>
      <name val="Segoe UI"/>
      <family val="2"/>
    </font>
    <font>
      <u/>
      <sz val="11"/>
      <color theme="10"/>
      <name val="Calibri"/>
      <family val="2"/>
      <scheme val="minor"/>
    </font>
    <font>
      <b/>
      <sz val="9"/>
      <color rgb="FF333333"/>
      <name val="Verdana"/>
      <family val="2"/>
    </font>
    <font>
      <sz val="9"/>
      <color rgb="FF000000"/>
      <name val="Verdana"/>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rgb="FFA0B0C0"/>
      </left>
      <right/>
      <top style="medium">
        <color rgb="FFA0B0C0"/>
      </top>
      <bottom style="medium">
        <color rgb="FFA0B0C0"/>
      </bottom>
      <diagonal/>
    </border>
    <border>
      <left/>
      <right style="medium">
        <color rgb="FFA0B0C0"/>
      </right>
      <top style="medium">
        <color rgb="FFA0B0C0"/>
      </top>
      <bottom style="medium">
        <color rgb="FFA0B0C0"/>
      </bottom>
      <diagonal/>
    </border>
    <border>
      <left style="medium">
        <color rgb="FFA0B0C0"/>
      </left>
      <right style="medium">
        <color rgb="FFA0B0C0"/>
      </right>
      <top style="medium">
        <color rgb="FFA0B0C0"/>
      </top>
      <bottom style="medium">
        <color rgb="FFA0B0C0"/>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91">
    <xf numFmtId="0" fontId="0" fillId="0" borderId="0" xfId="0"/>
    <xf numFmtId="0" fontId="0" fillId="0" borderId="1" xfId="0" applyBorder="1"/>
    <xf numFmtId="0" fontId="0" fillId="0" borderId="6" xfId="0" applyBorder="1"/>
    <xf numFmtId="0" fontId="0" fillId="0" borderId="7" xfId="0" applyBorder="1"/>
    <xf numFmtId="0" fontId="0" fillId="0" borderId="0" xfId="0" applyBorder="1" applyAlignment="1">
      <alignment horizontal="center" vertical="center"/>
    </xf>
    <xf numFmtId="0" fontId="0" fillId="0" borderId="0" xfId="0" applyBorder="1"/>
    <xf numFmtId="0" fontId="0" fillId="0" borderId="17" xfId="0" applyBorder="1"/>
    <xf numFmtId="0" fontId="0" fillId="0" borderId="18" xfId="0" applyBorder="1"/>
    <xf numFmtId="0" fontId="0" fillId="0" borderId="0" xfId="0" applyFill="1" applyBorder="1"/>
    <xf numFmtId="0" fontId="0" fillId="0" borderId="0" xfId="0" applyFill="1" applyBorder="1" applyAlignment="1">
      <alignment horizontal="center" vertical="center" wrapText="1"/>
    </xf>
    <xf numFmtId="0" fontId="1" fillId="0" borderId="0" xfId="0" applyFont="1" applyFill="1" applyBorder="1"/>
    <xf numFmtId="0" fontId="0" fillId="0" borderId="0" xfId="0" applyFill="1" applyBorder="1" applyAlignment="1">
      <alignment horizontal="center" vertical="center"/>
    </xf>
    <xf numFmtId="0" fontId="0" fillId="0" borderId="22" xfId="0" applyFill="1" applyBorder="1"/>
    <xf numFmtId="0" fontId="0" fillId="0" borderId="1" xfId="0" applyFill="1" applyBorder="1"/>
    <xf numFmtId="0" fontId="0" fillId="0" borderId="23" xfId="0" applyFill="1" applyBorder="1"/>
    <xf numFmtId="0" fontId="0" fillId="0" borderId="24" xfId="0" applyBorder="1"/>
    <xf numFmtId="0" fontId="0" fillId="2" borderId="1" xfId="0" applyFill="1" applyBorder="1"/>
    <xf numFmtId="0" fontId="0" fillId="3" borderId="1" xfId="0" applyFill="1" applyBorder="1"/>
    <xf numFmtId="0" fontId="0" fillId="4" borderId="1" xfId="0" applyFill="1" applyBorder="1"/>
    <xf numFmtId="0" fontId="4" fillId="5" borderId="28" xfId="0" applyFont="1" applyFill="1" applyBorder="1" applyAlignment="1">
      <alignment horizontal="center" vertical="center" wrapText="1"/>
    </xf>
    <xf numFmtId="0" fontId="5" fillId="5" borderId="28" xfId="0" applyFont="1" applyFill="1" applyBorder="1" applyAlignment="1">
      <alignment horizontal="center" vertical="center" wrapText="1"/>
    </xf>
    <xf numFmtId="0" fontId="0" fillId="0" borderId="0" xfId="0" applyBorder="1" applyAlignment="1">
      <alignment vertical="center"/>
    </xf>
    <xf numFmtId="0" fontId="0" fillId="0" borderId="0" xfId="0" applyFont="1" applyFill="1" applyBorder="1"/>
    <xf numFmtId="0" fontId="1" fillId="0" borderId="5" xfId="0" applyFont="1" applyFill="1" applyBorder="1"/>
    <xf numFmtId="0" fontId="2" fillId="0" borderId="0" xfId="0" applyFont="1" applyFill="1" applyBorder="1" applyAlignment="1">
      <alignment vertical="center" wrapText="1"/>
    </xf>
    <xf numFmtId="0" fontId="0" fillId="0" borderId="1" xfId="0" applyFill="1" applyBorder="1" applyAlignment="1">
      <alignment horizontal="center" vertical="center"/>
    </xf>
    <xf numFmtId="0" fontId="1" fillId="0" borderId="8" xfId="0" applyFont="1" applyFill="1" applyBorder="1" applyAlignment="1"/>
    <xf numFmtId="0" fontId="1" fillId="0" borderId="11" xfId="0" applyFont="1" applyFill="1" applyBorder="1" applyAlignment="1"/>
    <xf numFmtId="0" fontId="0" fillId="0" borderId="3" xfId="0" applyFont="1" applyFill="1" applyBorder="1"/>
    <xf numFmtId="0" fontId="1" fillId="0" borderId="13" xfId="0" applyFont="1" applyFill="1" applyBorder="1" applyAlignment="1"/>
    <xf numFmtId="0" fontId="1" fillId="0" borderId="10" xfId="0" applyFont="1" applyFill="1" applyBorder="1" applyAlignment="1"/>
    <xf numFmtId="0" fontId="0" fillId="0" borderId="14" xfId="0" applyFill="1" applyBorder="1"/>
    <xf numFmtId="0" fontId="0" fillId="0" borderId="29" xfId="0" applyFill="1" applyBorder="1"/>
    <xf numFmtId="0" fontId="0" fillId="0" borderId="6" xfId="0" applyFill="1" applyBorder="1"/>
    <xf numFmtId="0" fontId="0" fillId="0" borderId="15" xfId="0" applyFill="1" applyBorder="1"/>
    <xf numFmtId="0" fontId="0" fillId="0" borderId="16" xfId="0" applyFill="1" applyBorder="1"/>
    <xf numFmtId="0" fontId="0" fillId="0" borderId="8" xfId="0" applyBorder="1" applyAlignment="1">
      <alignment vertical="center"/>
    </xf>
    <xf numFmtId="0" fontId="0" fillId="0" borderId="11" xfId="0" applyBorder="1" applyAlignment="1">
      <alignment vertical="center"/>
    </xf>
    <xf numFmtId="0" fontId="0" fillId="0" borderId="24" xfId="0" applyBorder="1" applyAlignment="1">
      <alignment vertical="center"/>
    </xf>
    <xf numFmtId="0" fontId="0" fillId="0" borderId="0" xfId="0" applyNumberFormat="1"/>
    <xf numFmtId="9" fontId="0" fillId="0" borderId="0" xfId="0" applyNumberFormat="1"/>
    <xf numFmtId="0" fontId="0" fillId="0" borderId="0" xfId="0" applyAlignment="1">
      <alignment horizontal="center" wrapText="1"/>
    </xf>
    <xf numFmtId="164" fontId="0" fillId="0" borderId="1" xfId="0" applyNumberFormat="1" applyFill="1" applyBorder="1"/>
    <xf numFmtId="164" fontId="0" fillId="0" borderId="1" xfId="0" applyNumberFormat="1" applyBorder="1"/>
    <xf numFmtId="164" fontId="0" fillId="0" borderId="21" xfId="0" applyNumberFormat="1" applyFill="1" applyBorder="1"/>
    <xf numFmtId="164" fontId="0" fillId="0" borderId="2" xfId="0" applyNumberFormat="1" applyFill="1" applyBorder="1"/>
    <xf numFmtId="0" fontId="0" fillId="0" borderId="31" xfId="0" applyFill="1" applyBorder="1"/>
    <xf numFmtId="0" fontId="0" fillId="0" borderId="8" xfId="0" applyBorder="1" applyAlignment="1">
      <alignment horizontal="center"/>
    </xf>
    <xf numFmtId="0" fontId="0" fillId="0" borderId="11" xfId="0" applyBorder="1" applyAlignment="1">
      <alignment horizontal="center"/>
    </xf>
    <xf numFmtId="0" fontId="0" fillId="0" borderId="24" xfId="0" applyBorder="1" applyAlignment="1">
      <alignment horizontal="center"/>
    </xf>
    <xf numFmtId="0" fontId="0" fillId="0" borderId="1" xfId="0" applyBorder="1" applyAlignment="1">
      <alignment horizontal="center" vertical="top" wrapText="1"/>
    </xf>
    <xf numFmtId="0" fontId="3" fillId="0" borderId="12" xfId="1"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0"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20" xfId="0" applyBorder="1" applyAlignment="1">
      <alignment horizontal="center" vertical="center" wrapText="1"/>
    </xf>
    <xf numFmtId="0" fontId="6" fillId="0" borderId="12" xfId="1" applyFont="1" applyBorder="1" applyAlignment="1">
      <alignment horizontal="center" vertical="center" wrapText="1"/>
    </xf>
    <xf numFmtId="0" fontId="6" fillId="0" borderId="25" xfId="1" applyFont="1" applyBorder="1" applyAlignment="1">
      <alignment horizontal="center" vertical="center" wrapText="1"/>
    </xf>
    <xf numFmtId="0" fontId="6" fillId="0" borderId="19" xfId="1" applyFont="1" applyBorder="1" applyAlignment="1">
      <alignment horizontal="center" vertical="center" wrapText="1"/>
    </xf>
    <xf numFmtId="0" fontId="6" fillId="0" borderId="9" xfId="1" applyFont="1" applyBorder="1" applyAlignment="1">
      <alignment horizontal="center" vertical="center" wrapText="1"/>
    </xf>
    <xf numFmtId="0" fontId="6" fillId="0" borderId="0" xfId="1" applyFont="1" applyBorder="1" applyAlignment="1">
      <alignment horizontal="center" vertical="center" wrapText="1"/>
    </xf>
    <xf numFmtId="0" fontId="6" fillId="0" borderId="30" xfId="1" applyFont="1" applyBorder="1" applyAlignment="1">
      <alignment horizontal="center" vertical="center" wrapText="1"/>
    </xf>
    <xf numFmtId="0" fontId="6" fillId="0" borderId="13" xfId="1" applyFont="1" applyBorder="1" applyAlignment="1">
      <alignment horizontal="center" vertical="center" wrapText="1"/>
    </xf>
    <xf numFmtId="0" fontId="6" fillId="0" borderId="10" xfId="1" applyFont="1" applyBorder="1" applyAlignment="1">
      <alignment horizontal="center" vertical="center" wrapText="1"/>
    </xf>
    <xf numFmtId="0" fontId="6" fillId="0" borderId="20" xfId="1" applyFont="1" applyBorder="1" applyAlignment="1">
      <alignment horizontal="center" vertical="center" wrapText="1"/>
    </xf>
    <xf numFmtId="0" fontId="4" fillId="5" borderId="26"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0" fillId="0" borderId="0" xfId="0"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11" xfId="0" applyFill="1" applyBorder="1" applyAlignment="1">
      <alignment horizontal="center"/>
    </xf>
    <xf numFmtId="0" fontId="0" fillId="0" borderId="24" xfId="0" applyFill="1" applyBorder="1" applyAlignment="1">
      <alignment horizontal="center"/>
    </xf>
    <xf numFmtId="0" fontId="0" fillId="2" borderId="1" xfId="0" applyFill="1" applyBorder="1" applyAlignment="1">
      <alignment horizontal="center" vertical="center" wrapText="1"/>
    </xf>
    <xf numFmtId="0" fontId="0" fillId="0" borderId="0" xfId="0" applyBorder="1" applyAlignment="1">
      <alignment horizontal="center"/>
    </xf>
    <xf numFmtId="0" fontId="0" fillId="0" borderId="12" xfId="0" applyBorder="1" applyAlignment="1">
      <alignment horizontal="left" vertical="center" wrapText="1"/>
    </xf>
    <xf numFmtId="0" fontId="0" fillId="0" borderId="25" xfId="0" applyBorder="1" applyAlignment="1">
      <alignment horizontal="left" vertical="center" wrapText="1"/>
    </xf>
    <xf numFmtId="0" fontId="0" fillId="0" borderId="19" xfId="0" applyBorder="1" applyAlignment="1">
      <alignment horizontal="left"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30" xfId="0" applyBorder="1" applyAlignment="1">
      <alignment horizontal="left" vertical="center" wrapText="1"/>
    </xf>
    <xf numFmtId="0" fontId="0" fillId="0" borderId="13" xfId="0" applyBorder="1" applyAlignment="1">
      <alignment horizontal="left" vertical="center" wrapText="1"/>
    </xf>
    <xf numFmtId="0" fontId="0" fillId="0" borderId="10" xfId="0" applyBorder="1" applyAlignment="1">
      <alignment horizontal="left" vertical="center" wrapText="1"/>
    </xf>
    <xf numFmtId="0" fontId="0" fillId="0" borderId="20" xfId="0"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28</xdr:row>
      <xdr:rowOff>0</xdr:rowOff>
    </xdr:from>
    <xdr:to>
      <xdr:col>8</xdr:col>
      <xdr:colOff>334058</xdr:colOff>
      <xdr:row>30</xdr:row>
      <xdr:rowOff>38158</xdr:rowOff>
    </xdr:to>
    <xdr:pic>
      <xdr:nvPicPr>
        <xdr:cNvPr id="3" name="Imagen 2">
          <a:extLst>
            <a:ext uri="{FF2B5EF4-FFF2-40B4-BE49-F238E27FC236}">
              <a16:creationId xmlns:a16="http://schemas.microsoft.com/office/drawing/2014/main" id="{A7E1CA23-1E22-4533-B205-8B4A95262F60}"/>
            </a:ext>
          </a:extLst>
        </xdr:cNvPr>
        <xdr:cNvPicPr>
          <a:picLocks noChangeAspect="1"/>
        </xdr:cNvPicPr>
      </xdr:nvPicPr>
      <xdr:blipFill>
        <a:blip xmlns:r="http://schemas.openxmlformats.org/officeDocument/2006/relationships" r:embed="rId1"/>
        <a:stretch>
          <a:fillRect/>
        </a:stretch>
      </xdr:blipFill>
      <xdr:spPr>
        <a:xfrm>
          <a:off x="2295525" y="5419725"/>
          <a:ext cx="4896533" cy="41915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oe.es/boe/dias/2021/06/11/pdfs/BOE-A-2021-9781.pdf" TargetMode="External"/><Relationship Id="rId1" Type="http://schemas.openxmlformats.org/officeDocument/2006/relationships/hyperlink" Target="https://www.boe.es/eli/es/res/2020/12/17/(4)/dof/spa/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237B1-9EDE-4E2E-ACDA-33649177FC57}">
  <dimension ref="A2:L29"/>
  <sheetViews>
    <sheetView topLeftCell="A19" workbookViewId="0">
      <selection activeCell="F33" sqref="F33"/>
    </sheetView>
  </sheetViews>
  <sheetFormatPr baseColWidth="10" defaultRowHeight="15" x14ac:dyDescent="0.25"/>
  <cols>
    <col min="3" max="3" width="11.85546875" bestFit="1" customWidth="1"/>
    <col min="4" max="4" width="19.28515625" customWidth="1"/>
    <col min="5" max="5" width="12.28515625" bestFit="1" customWidth="1"/>
    <col min="6" max="6" width="13.140625" customWidth="1"/>
    <col min="11" max="11" width="16.5703125" bestFit="1" customWidth="1"/>
  </cols>
  <sheetData>
    <row r="2" spans="1:12" x14ac:dyDescent="0.25">
      <c r="A2" t="s">
        <v>25</v>
      </c>
    </row>
    <row r="4" spans="1:12" x14ac:dyDescent="0.25">
      <c r="A4" t="s">
        <v>26</v>
      </c>
    </row>
    <row r="6" spans="1:12" x14ac:dyDescent="0.25">
      <c r="A6" t="s">
        <v>27</v>
      </c>
    </row>
    <row r="7" spans="1:12" ht="15.75" thickBot="1" x14ac:dyDescent="0.3"/>
    <row r="8" spans="1:12" ht="22.5" customHeight="1" thickBot="1" x14ac:dyDescent="0.3">
      <c r="C8" s="36" t="s">
        <v>67</v>
      </c>
      <c r="D8" s="37"/>
      <c r="E8" s="37"/>
      <c r="F8" s="37"/>
      <c r="G8" s="38"/>
      <c r="H8" s="15"/>
    </row>
    <row r="9" spans="1:12" x14ac:dyDescent="0.25">
      <c r="J9" s="39"/>
    </row>
    <row r="11" spans="1:12" x14ac:dyDescent="0.25">
      <c r="D11" s="16" t="s">
        <v>34</v>
      </c>
      <c r="E11" s="16" t="s">
        <v>30</v>
      </c>
      <c r="F11" s="16" t="s">
        <v>40</v>
      </c>
      <c r="K11" s="50" t="s">
        <v>72</v>
      </c>
      <c r="L11" s="50"/>
    </row>
    <row r="12" spans="1:12" x14ac:dyDescent="0.25">
      <c r="D12" s="18" t="s">
        <v>14</v>
      </c>
      <c r="E12" s="18" t="s">
        <v>28</v>
      </c>
      <c r="F12" s="18" t="s">
        <v>32</v>
      </c>
      <c r="K12" s="50"/>
      <c r="L12" s="50"/>
    </row>
    <row r="13" spans="1:12" x14ac:dyDescent="0.25">
      <c r="D13" s="18" t="s">
        <v>15</v>
      </c>
      <c r="E13" s="18" t="s">
        <v>28</v>
      </c>
      <c r="F13" s="18" t="s">
        <v>32</v>
      </c>
      <c r="K13" s="50"/>
      <c r="L13" s="50"/>
    </row>
    <row r="14" spans="1:12" x14ac:dyDescent="0.25">
      <c r="D14" s="18" t="s">
        <v>16</v>
      </c>
      <c r="E14" s="18" t="s">
        <v>28</v>
      </c>
      <c r="F14" s="18" t="s">
        <v>32</v>
      </c>
      <c r="K14" s="13" t="s">
        <v>74</v>
      </c>
      <c r="L14" s="42">
        <f>((100000*0.5466)*1*(1+2))/1000</f>
        <v>163.98</v>
      </c>
    </row>
    <row r="15" spans="1:12" x14ac:dyDescent="0.25">
      <c r="D15" s="18" t="s">
        <v>17</v>
      </c>
      <c r="E15" s="18" t="s">
        <v>28</v>
      </c>
      <c r="F15" s="18" t="s">
        <v>32</v>
      </c>
      <c r="H15" s="8"/>
      <c r="I15" s="8"/>
      <c r="K15" s="13" t="s">
        <v>75</v>
      </c>
      <c r="L15" s="42">
        <f>L14*0.25</f>
        <v>40.994999999999997</v>
      </c>
    </row>
    <row r="16" spans="1:12" x14ac:dyDescent="0.25">
      <c r="D16" s="18" t="s">
        <v>18</v>
      </c>
      <c r="E16" s="18" t="s">
        <v>28</v>
      </c>
      <c r="F16" s="18" t="s">
        <v>32</v>
      </c>
      <c r="H16" s="8"/>
      <c r="I16" s="8"/>
      <c r="K16" s="1" t="s">
        <v>63</v>
      </c>
      <c r="L16" s="42">
        <f>L14+L15</f>
        <v>204.97499999999999</v>
      </c>
    </row>
    <row r="17" spans="3:12" x14ac:dyDescent="0.25">
      <c r="D17" s="18" t="s">
        <v>19</v>
      </c>
      <c r="E17" s="18" t="s">
        <v>29</v>
      </c>
      <c r="F17" s="18" t="s">
        <v>20</v>
      </c>
      <c r="H17" s="8"/>
      <c r="I17" s="8"/>
      <c r="K17" s="13" t="s">
        <v>73</v>
      </c>
      <c r="L17" s="43">
        <f>L16*0.05</f>
        <v>10.248750000000001</v>
      </c>
    </row>
    <row r="18" spans="3:12" x14ac:dyDescent="0.25">
      <c r="D18" s="18" t="s">
        <v>10</v>
      </c>
      <c r="E18" s="18" t="s">
        <v>28</v>
      </c>
      <c r="F18" s="18" t="s">
        <v>32</v>
      </c>
      <c r="H18" s="8"/>
      <c r="I18" s="8"/>
      <c r="K18" s="13" t="s">
        <v>76</v>
      </c>
      <c r="L18" s="43">
        <f>L16-L17</f>
        <v>194.72624999999999</v>
      </c>
    </row>
    <row r="19" spans="3:12" ht="15.75" thickBot="1" x14ac:dyDescent="0.3">
      <c r="D19" s="17" t="s">
        <v>24</v>
      </c>
      <c r="E19" s="17" t="s">
        <v>31</v>
      </c>
      <c r="F19" s="17" t="s">
        <v>33</v>
      </c>
      <c r="H19" s="8"/>
      <c r="I19" s="8"/>
      <c r="K19" s="13" t="s">
        <v>62</v>
      </c>
      <c r="L19" s="44">
        <f>L18*0.06155</f>
        <v>11.9854006875</v>
      </c>
    </row>
    <row r="20" spans="3:12" ht="15.75" thickBot="1" x14ac:dyDescent="0.3">
      <c r="H20" s="8"/>
      <c r="I20" s="8"/>
      <c r="K20" s="12" t="s">
        <v>61</v>
      </c>
      <c r="L20" s="45">
        <f>L18+L19</f>
        <v>206.7116506875</v>
      </c>
    </row>
    <row r="21" spans="3:12" ht="15.75" thickBot="1" x14ac:dyDescent="0.3">
      <c r="H21" s="5"/>
      <c r="I21" s="5"/>
    </row>
    <row r="22" spans="3:12" ht="15.75" thickBot="1" x14ac:dyDescent="0.3">
      <c r="C22" s="47" t="s">
        <v>60</v>
      </c>
      <c r="D22" s="48"/>
      <c r="E22" s="48"/>
      <c r="F22" s="48"/>
      <c r="G22" s="49"/>
    </row>
    <row r="24" spans="3:12" x14ac:dyDescent="0.25">
      <c r="C24" t="s">
        <v>53</v>
      </c>
    </row>
    <row r="25" spans="3:12" x14ac:dyDescent="0.25">
      <c r="C25" t="s">
        <v>59</v>
      </c>
      <c r="F25" s="40"/>
    </row>
    <row r="26" spans="3:12" x14ac:dyDescent="0.25">
      <c r="C26" t="s">
        <v>58</v>
      </c>
    </row>
    <row r="27" spans="3:12" x14ac:dyDescent="0.25">
      <c r="C27" t="s">
        <v>54</v>
      </c>
    </row>
    <row r="28" spans="3:12" x14ac:dyDescent="0.25">
      <c r="C28" t="s">
        <v>56</v>
      </c>
    </row>
    <row r="29" spans="3:12" x14ac:dyDescent="0.25">
      <c r="C29" t="s">
        <v>57</v>
      </c>
    </row>
  </sheetData>
  <mergeCells count="2">
    <mergeCell ref="C22:G22"/>
    <mergeCell ref="K11:L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AE69E-B48F-41DB-B98F-9DCC61AAC628}">
  <dimension ref="A1:O116"/>
  <sheetViews>
    <sheetView topLeftCell="A4" workbookViewId="0">
      <selection activeCell="L17" sqref="L17:O19"/>
    </sheetView>
  </sheetViews>
  <sheetFormatPr baseColWidth="10" defaultRowHeight="15" x14ac:dyDescent="0.25"/>
  <sheetData>
    <row r="1" spans="1:15" ht="15.75" thickBot="1" x14ac:dyDescent="0.3"/>
    <row r="2" spans="1:15" ht="15.75" thickBot="1" x14ac:dyDescent="0.3">
      <c r="B2" s="47" t="s">
        <v>70</v>
      </c>
      <c r="C2" s="48"/>
      <c r="D2" s="48"/>
      <c r="E2" s="48"/>
      <c r="F2" s="48"/>
      <c r="G2" s="49"/>
    </row>
    <row r="3" spans="1:15" ht="15.75" thickBot="1" x14ac:dyDescent="0.3"/>
    <row r="4" spans="1:15" ht="34.15" customHeight="1" thickBot="1" x14ac:dyDescent="0.3">
      <c r="B4" s="69" t="s">
        <v>35</v>
      </c>
      <c r="C4" s="70"/>
      <c r="G4" s="69" t="s">
        <v>36</v>
      </c>
      <c r="H4" s="70"/>
    </row>
    <row r="5" spans="1:15" ht="15.75" thickBot="1" x14ac:dyDescent="0.3">
      <c r="B5" s="19" t="s">
        <v>37</v>
      </c>
      <c r="C5" s="19" t="s">
        <v>38</v>
      </c>
      <c r="G5" s="19" t="s">
        <v>37</v>
      </c>
      <c r="H5" s="19" t="s">
        <v>38</v>
      </c>
    </row>
    <row r="6" spans="1:15" ht="60.75" customHeight="1" thickBot="1" x14ac:dyDescent="0.3">
      <c r="B6" s="19" t="s">
        <v>39</v>
      </c>
      <c r="C6" s="19" t="s">
        <v>39</v>
      </c>
      <c r="D6" s="41" t="s">
        <v>68</v>
      </c>
      <c r="E6" s="41" t="s">
        <v>68</v>
      </c>
      <c r="G6" s="19" t="s">
        <v>39</v>
      </c>
      <c r="H6" s="19" t="s">
        <v>39</v>
      </c>
      <c r="L6" s="60" t="s">
        <v>77</v>
      </c>
      <c r="M6" s="61"/>
      <c r="N6" s="61"/>
      <c r="O6" s="62"/>
    </row>
    <row r="7" spans="1:15" ht="15.75" thickBot="1" x14ac:dyDescent="0.3">
      <c r="A7" s="20">
        <v>0</v>
      </c>
      <c r="B7" s="20">
        <v>1.5914999999999999</v>
      </c>
      <c r="C7" s="20">
        <v>1.8185</v>
      </c>
      <c r="D7">
        <f>(100000*B7)/1000</f>
        <v>159.15</v>
      </c>
      <c r="E7">
        <f>(100000*C7)/1000</f>
        <v>181.85</v>
      </c>
      <c r="G7" s="20">
        <v>2.5464000000000002</v>
      </c>
      <c r="H7" s="20">
        <v>2.9096000000000002</v>
      </c>
      <c r="L7" s="63"/>
      <c r="M7" s="64"/>
      <c r="N7" s="64"/>
      <c r="O7" s="65"/>
    </row>
    <row r="8" spans="1:15" ht="15.75" thickBot="1" x14ac:dyDescent="0.3">
      <c r="A8" s="20">
        <v>1</v>
      </c>
      <c r="B8" s="20">
        <v>0.1135</v>
      </c>
      <c r="C8" s="20">
        <v>0.13089999999999999</v>
      </c>
      <c r="D8">
        <f t="shared" ref="D8:D71" si="0">(100000*B8)/1000</f>
        <v>11.35</v>
      </c>
      <c r="E8">
        <f t="shared" ref="E8:E71" si="1">(100000*C8)/1000</f>
        <v>13.089999999999998</v>
      </c>
      <c r="G8" s="20">
        <v>0.18160000000000001</v>
      </c>
      <c r="H8" s="20">
        <v>0.2094</v>
      </c>
      <c r="L8" s="63"/>
      <c r="M8" s="64"/>
      <c r="N8" s="64"/>
      <c r="O8" s="65"/>
    </row>
    <row r="9" spans="1:15" ht="15.75" thickBot="1" x14ac:dyDescent="0.3">
      <c r="A9" s="20">
        <v>2</v>
      </c>
      <c r="B9" s="20">
        <v>9.35E-2</v>
      </c>
      <c r="C9" s="20">
        <v>0.10929999999999999</v>
      </c>
      <c r="D9">
        <f t="shared" si="0"/>
        <v>9.35</v>
      </c>
      <c r="E9">
        <f t="shared" si="1"/>
        <v>10.93</v>
      </c>
      <c r="G9" s="20">
        <v>0.14949999999999999</v>
      </c>
      <c r="H9" s="20">
        <v>0.1749</v>
      </c>
      <c r="L9" s="63"/>
      <c r="M9" s="64"/>
      <c r="N9" s="64"/>
      <c r="O9" s="65"/>
    </row>
    <row r="10" spans="1:15" ht="15.75" thickBot="1" x14ac:dyDescent="0.3">
      <c r="A10" s="20">
        <v>3</v>
      </c>
      <c r="B10" s="20">
        <v>7.5499999999999998E-2</v>
      </c>
      <c r="C10" s="20">
        <v>8.9899999999999994E-2</v>
      </c>
      <c r="D10">
        <f t="shared" si="0"/>
        <v>7.55</v>
      </c>
      <c r="E10">
        <f t="shared" si="1"/>
        <v>8.99</v>
      </c>
      <c r="G10" s="20">
        <v>0.1207</v>
      </c>
      <c r="H10" s="20">
        <v>0.14380000000000001</v>
      </c>
      <c r="L10" s="63"/>
      <c r="M10" s="64"/>
      <c r="N10" s="64"/>
      <c r="O10" s="65"/>
    </row>
    <row r="11" spans="1:15" ht="15.75" thickBot="1" x14ac:dyDescent="0.3">
      <c r="A11" s="20">
        <v>4</v>
      </c>
      <c r="B11" s="20">
        <v>6.08E-2</v>
      </c>
      <c r="C11" s="20">
        <v>7.3899999999999993E-2</v>
      </c>
      <c r="D11">
        <f t="shared" si="0"/>
        <v>6.08</v>
      </c>
      <c r="E11">
        <f t="shared" si="1"/>
        <v>7.3899999999999988</v>
      </c>
      <c r="G11" s="20">
        <v>9.7199999999999995E-2</v>
      </c>
      <c r="H11" s="20">
        <v>0.1182</v>
      </c>
      <c r="L11" s="63"/>
      <c r="M11" s="64"/>
      <c r="N11" s="64"/>
      <c r="O11" s="65"/>
    </row>
    <row r="12" spans="1:15" ht="15.75" thickBot="1" x14ac:dyDescent="0.3">
      <c r="A12" s="20">
        <v>5</v>
      </c>
      <c r="B12" s="20">
        <v>5.04E-2</v>
      </c>
      <c r="C12" s="20">
        <v>6.2600000000000003E-2</v>
      </c>
      <c r="D12">
        <f t="shared" si="0"/>
        <v>5.04</v>
      </c>
      <c r="E12">
        <f t="shared" si="1"/>
        <v>6.26</v>
      </c>
      <c r="G12" s="20">
        <v>8.0600000000000005E-2</v>
      </c>
      <c r="H12" s="20">
        <v>0.1002</v>
      </c>
      <c r="L12" s="63"/>
      <c r="M12" s="64"/>
      <c r="N12" s="64"/>
      <c r="O12" s="65"/>
    </row>
    <row r="13" spans="1:15" ht="15.75" thickBot="1" x14ac:dyDescent="0.3">
      <c r="A13" s="20">
        <v>6</v>
      </c>
      <c r="B13" s="20">
        <v>4.3700000000000003E-2</v>
      </c>
      <c r="C13" s="20">
        <v>5.5500000000000001E-2</v>
      </c>
      <c r="D13">
        <f t="shared" si="0"/>
        <v>4.37</v>
      </c>
      <c r="E13">
        <f t="shared" si="1"/>
        <v>5.55</v>
      </c>
      <c r="G13" s="20">
        <v>7.0000000000000007E-2</v>
      </c>
      <c r="H13" s="20">
        <v>8.8900000000000007E-2</v>
      </c>
      <c r="L13" s="63"/>
      <c r="M13" s="64"/>
      <c r="N13" s="64"/>
      <c r="O13" s="65"/>
    </row>
    <row r="14" spans="1:15" ht="15.75" thickBot="1" x14ac:dyDescent="0.3">
      <c r="A14" s="20">
        <v>7</v>
      </c>
      <c r="B14" s="20">
        <v>4.02E-2</v>
      </c>
      <c r="C14" s="20">
        <v>5.1999999999999998E-2</v>
      </c>
      <c r="D14">
        <f t="shared" si="0"/>
        <v>4.0199999999999996</v>
      </c>
      <c r="E14">
        <f t="shared" si="1"/>
        <v>5.2</v>
      </c>
      <c r="G14" s="20">
        <v>6.4299999999999996E-2</v>
      </c>
      <c r="H14" s="20">
        <v>8.3199999999999996E-2</v>
      </c>
      <c r="L14" s="63"/>
      <c r="M14" s="64"/>
      <c r="N14" s="64"/>
      <c r="O14" s="65"/>
    </row>
    <row r="15" spans="1:15" ht="15.75" thickBot="1" x14ac:dyDescent="0.3">
      <c r="A15" s="20">
        <v>8</v>
      </c>
      <c r="B15" s="20">
        <v>3.8300000000000001E-2</v>
      </c>
      <c r="C15" s="20">
        <v>5.0299999999999997E-2</v>
      </c>
      <c r="D15">
        <f t="shared" si="0"/>
        <v>3.83</v>
      </c>
      <c r="E15">
        <f t="shared" si="1"/>
        <v>5.03</v>
      </c>
      <c r="G15" s="20">
        <v>6.1199999999999997E-2</v>
      </c>
      <c r="H15" s="20">
        <v>8.0600000000000005E-2</v>
      </c>
      <c r="L15" s="63"/>
      <c r="M15" s="64"/>
      <c r="N15" s="64"/>
      <c r="O15" s="65"/>
    </row>
    <row r="16" spans="1:15" ht="15.75" thickBot="1" x14ac:dyDescent="0.3">
      <c r="A16" s="20">
        <v>9</v>
      </c>
      <c r="B16" s="20">
        <v>3.7699999999999997E-2</v>
      </c>
      <c r="C16" s="20">
        <v>5.0500000000000003E-2</v>
      </c>
      <c r="D16">
        <f t="shared" si="0"/>
        <v>3.7699999999999996</v>
      </c>
      <c r="E16">
        <f t="shared" si="1"/>
        <v>5.05</v>
      </c>
      <c r="G16" s="20">
        <v>6.0400000000000002E-2</v>
      </c>
      <c r="H16" s="20">
        <v>8.0799999999999997E-2</v>
      </c>
      <c r="L16" s="63"/>
      <c r="M16" s="64"/>
      <c r="N16" s="64"/>
      <c r="O16" s="65"/>
    </row>
    <row r="17" spans="1:15" ht="15.75" thickBot="1" x14ac:dyDescent="0.3">
      <c r="A17" s="20">
        <v>10</v>
      </c>
      <c r="B17" s="20">
        <v>3.9300000000000002E-2</v>
      </c>
      <c r="C17" s="20">
        <v>5.3699999999999998E-2</v>
      </c>
      <c r="D17">
        <f t="shared" si="0"/>
        <v>3.93</v>
      </c>
      <c r="E17">
        <f t="shared" si="1"/>
        <v>5.37</v>
      </c>
      <c r="G17" s="20">
        <v>6.2799999999999995E-2</v>
      </c>
      <c r="H17" s="20">
        <v>8.5999999999999993E-2</v>
      </c>
      <c r="L17" s="51" t="s">
        <v>69</v>
      </c>
      <c r="M17" s="61"/>
      <c r="N17" s="61"/>
      <c r="O17" s="62"/>
    </row>
    <row r="18" spans="1:15" ht="15.75" thickBot="1" x14ac:dyDescent="0.3">
      <c r="A18" s="20">
        <v>11</v>
      </c>
      <c r="B18" s="20">
        <v>4.2900000000000001E-2</v>
      </c>
      <c r="C18" s="20">
        <v>6.0699999999999997E-2</v>
      </c>
      <c r="D18">
        <f t="shared" si="0"/>
        <v>4.29</v>
      </c>
      <c r="E18">
        <f t="shared" si="1"/>
        <v>6.07</v>
      </c>
      <c r="G18" s="20">
        <v>6.8699999999999997E-2</v>
      </c>
      <c r="H18" s="20">
        <v>9.7100000000000006E-2</v>
      </c>
      <c r="L18" s="63"/>
      <c r="M18" s="64"/>
      <c r="N18" s="64"/>
      <c r="O18" s="65"/>
    </row>
    <row r="19" spans="1:15" ht="15.75" thickBot="1" x14ac:dyDescent="0.3">
      <c r="A19" s="20">
        <v>12</v>
      </c>
      <c r="B19" s="20">
        <v>4.9700000000000001E-2</v>
      </c>
      <c r="C19" s="20">
        <v>7.3499999999999996E-2</v>
      </c>
      <c r="D19">
        <f t="shared" si="0"/>
        <v>4.97</v>
      </c>
      <c r="E19">
        <f t="shared" si="1"/>
        <v>7.35</v>
      </c>
      <c r="G19" s="20">
        <v>7.9500000000000001E-2</v>
      </c>
      <c r="H19" s="20">
        <v>0.11749999999999999</v>
      </c>
      <c r="L19" s="66"/>
      <c r="M19" s="67"/>
      <c r="N19" s="67"/>
      <c r="O19" s="68"/>
    </row>
    <row r="20" spans="1:15" ht="15.75" thickBot="1" x14ac:dyDescent="0.3">
      <c r="A20" s="20">
        <v>13</v>
      </c>
      <c r="B20" s="20">
        <v>5.8999999999999997E-2</v>
      </c>
      <c r="C20" s="20">
        <v>9.2700000000000005E-2</v>
      </c>
      <c r="D20">
        <f t="shared" si="0"/>
        <v>5.9</v>
      </c>
      <c r="E20">
        <f t="shared" si="1"/>
        <v>9.27</v>
      </c>
      <c r="G20" s="20">
        <v>9.4399999999999998E-2</v>
      </c>
      <c r="H20" s="20">
        <v>0.14829999999999999</v>
      </c>
      <c r="L20" s="51" t="s">
        <v>78</v>
      </c>
      <c r="M20" s="52"/>
      <c r="N20" s="52"/>
      <c r="O20" s="53"/>
    </row>
    <row r="21" spans="1:15" ht="15.75" thickBot="1" x14ac:dyDescent="0.3">
      <c r="A21" s="20">
        <v>14</v>
      </c>
      <c r="B21" s="20">
        <v>7.0400000000000004E-2</v>
      </c>
      <c r="C21" s="20">
        <v>0.11899999999999999</v>
      </c>
      <c r="D21">
        <f t="shared" si="0"/>
        <v>7.04</v>
      </c>
      <c r="E21">
        <f t="shared" si="1"/>
        <v>11.9</v>
      </c>
      <c r="G21" s="20">
        <v>0.11260000000000001</v>
      </c>
      <c r="H21" s="20">
        <v>0.19040000000000001</v>
      </c>
      <c r="L21" s="54"/>
      <c r="M21" s="55"/>
      <c r="N21" s="55"/>
      <c r="O21" s="56"/>
    </row>
    <row r="22" spans="1:15" ht="15.75" thickBot="1" x14ac:dyDescent="0.3">
      <c r="A22" s="20">
        <v>15</v>
      </c>
      <c r="B22" s="20">
        <v>8.3000000000000004E-2</v>
      </c>
      <c r="C22" s="20">
        <v>0.15210000000000001</v>
      </c>
      <c r="D22">
        <f t="shared" si="0"/>
        <v>8.3000000000000007</v>
      </c>
      <c r="E22">
        <f t="shared" si="1"/>
        <v>15.210000000000003</v>
      </c>
      <c r="G22" s="20">
        <v>0.13270000000000001</v>
      </c>
      <c r="H22" s="20">
        <v>0.24329999999999999</v>
      </c>
      <c r="L22" s="57"/>
      <c r="M22" s="58"/>
      <c r="N22" s="58"/>
      <c r="O22" s="59"/>
    </row>
    <row r="23" spans="1:15" ht="15.75" thickBot="1" x14ac:dyDescent="0.3">
      <c r="A23" s="20">
        <v>16</v>
      </c>
      <c r="B23" s="20">
        <v>9.4799999999999995E-2</v>
      </c>
      <c r="C23" s="20">
        <v>0.18870000000000001</v>
      </c>
      <c r="D23">
        <f t="shared" si="0"/>
        <v>9.48</v>
      </c>
      <c r="E23">
        <f t="shared" si="1"/>
        <v>18.87</v>
      </c>
      <c r="G23" s="20">
        <v>0.15179999999999999</v>
      </c>
      <c r="H23" s="20">
        <v>0.30180000000000001</v>
      </c>
    </row>
    <row r="24" spans="1:15" ht="15.75" thickBot="1" x14ac:dyDescent="0.3">
      <c r="A24" s="20">
        <v>17</v>
      </c>
      <c r="B24" s="20">
        <v>0.10489999999999999</v>
      </c>
      <c r="C24" s="20">
        <v>0.2248</v>
      </c>
      <c r="D24">
        <f t="shared" si="0"/>
        <v>10.49</v>
      </c>
      <c r="E24">
        <f t="shared" si="1"/>
        <v>22.48</v>
      </c>
      <c r="G24" s="20">
        <v>0.1678</v>
      </c>
      <c r="H24" s="20">
        <v>0.35970000000000002</v>
      </c>
    </row>
    <row r="25" spans="1:15" ht="15.75" thickBot="1" x14ac:dyDescent="0.3">
      <c r="A25" s="20">
        <v>18</v>
      </c>
      <c r="B25" s="20">
        <v>9.8400000000000001E-2</v>
      </c>
      <c r="C25" s="20">
        <v>0.2248</v>
      </c>
      <c r="D25">
        <f t="shared" si="0"/>
        <v>9.84</v>
      </c>
      <c r="E25">
        <f t="shared" si="1"/>
        <v>22.48</v>
      </c>
      <c r="G25" s="20">
        <v>0.15740000000000001</v>
      </c>
      <c r="H25" s="20">
        <v>0.35959999999999998</v>
      </c>
    </row>
    <row r="26" spans="1:15" ht="15.75" thickBot="1" x14ac:dyDescent="0.3">
      <c r="A26" s="20">
        <v>19</v>
      </c>
      <c r="B26" s="20">
        <v>9.5600000000000004E-2</v>
      </c>
      <c r="C26" s="20">
        <v>0.22939999999999999</v>
      </c>
      <c r="D26">
        <f t="shared" si="0"/>
        <v>9.56</v>
      </c>
      <c r="E26">
        <f t="shared" si="1"/>
        <v>22.94</v>
      </c>
      <c r="G26" s="20">
        <v>0.15290000000000001</v>
      </c>
      <c r="H26" s="20">
        <v>0.36699999999999999</v>
      </c>
    </row>
    <row r="27" spans="1:15" ht="15.75" thickBot="1" x14ac:dyDescent="0.3">
      <c r="A27" s="20">
        <v>20</v>
      </c>
      <c r="B27" s="20">
        <v>9.4399999999999998E-2</v>
      </c>
      <c r="C27" s="20">
        <v>0.23499999999999999</v>
      </c>
      <c r="D27">
        <f t="shared" si="0"/>
        <v>9.44</v>
      </c>
      <c r="E27">
        <f t="shared" si="1"/>
        <v>23.5</v>
      </c>
      <c r="G27" s="20">
        <v>0.15110000000000001</v>
      </c>
      <c r="H27" s="20">
        <v>0.376</v>
      </c>
    </row>
    <row r="28" spans="1:15" ht="15.75" thickBot="1" x14ac:dyDescent="0.3">
      <c r="A28" s="20">
        <v>21</v>
      </c>
      <c r="B28" s="20">
        <v>9.4500000000000001E-2</v>
      </c>
      <c r="C28" s="20">
        <v>0.24110000000000001</v>
      </c>
      <c r="D28">
        <f t="shared" si="0"/>
        <v>9.4499999999999993</v>
      </c>
      <c r="E28">
        <f t="shared" si="1"/>
        <v>24.11</v>
      </c>
      <c r="G28" s="20">
        <v>0.1512</v>
      </c>
      <c r="H28" s="20">
        <v>0.38569999999999999</v>
      </c>
    </row>
    <row r="29" spans="1:15" ht="15.75" thickBot="1" x14ac:dyDescent="0.3">
      <c r="A29" s="20">
        <v>22</v>
      </c>
      <c r="B29" s="20">
        <v>9.5600000000000004E-2</v>
      </c>
      <c r="C29" s="20">
        <v>0.24809999999999999</v>
      </c>
      <c r="D29">
        <f t="shared" si="0"/>
        <v>9.56</v>
      </c>
      <c r="E29">
        <f t="shared" si="1"/>
        <v>24.81</v>
      </c>
      <c r="G29" s="20">
        <v>0.15290000000000001</v>
      </c>
      <c r="H29" s="20">
        <v>0.39689999999999998</v>
      </c>
    </row>
    <row r="30" spans="1:15" ht="15.75" thickBot="1" x14ac:dyDescent="0.3">
      <c r="A30" s="20">
        <v>23</v>
      </c>
      <c r="B30" s="20">
        <v>9.69E-2</v>
      </c>
      <c r="C30" s="20">
        <v>0.25440000000000002</v>
      </c>
      <c r="D30">
        <f t="shared" si="0"/>
        <v>9.69</v>
      </c>
      <c r="E30">
        <f t="shared" si="1"/>
        <v>25.44</v>
      </c>
      <c r="G30" s="20">
        <v>0.155</v>
      </c>
      <c r="H30" s="20">
        <v>0.40710000000000002</v>
      </c>
    </row>
    <row r="31" spans="1:15" ht="15.75" thickBot="1" x14ac:dyDescent="0.3">
      <c r="A31" s="20">
        <v>24</v>
      </c>
      <c r="B31" s="20">
        <v>9.8299999999999998E-2</v>
      </c>
      <c r="C31" s="20">
        <v>0.26019999999999999</v>
      </c>
      <c r="D31">
        <f t="shared" si="0"/>
        <v>9.83</v>
      </c>
      <c r="E31">
        <f t="shared" si="1"/>
        <v>26.02</v>
      </c>
      <c r="G31" s="20">
        <v>0.15720000000000001</v>
      </c>
      <c r="H31" s="20">
        <v>0.41639999999999999</v>
      </c>
    </row>
    <row r="32" spans="1:15" ht="15.75" thickBot="1" x14ac:dyDescent="0.3">
      <c r="A32" s="20">
        <v>25</v>
      </c>
      <c r="B32" s="20">
        <v>9.9400000000000002E-2</v>
      </c>
      <c r="C32" s="20">
        <v>0.26450000000000001</v>
      </c>
      <c r="D32">
        <f t="shared" si="0"/>
        <v>9.94</v>
      </c>
      <c r="E32">
        <f t="shared" si="1"/>
        <v>26.45</v>
      </c>
      <c r="G32" s="20">
        <v>0.159</v>
      </c>
      <c r="H32" s="20">
        <v>0.42320000000000002</v>
      </c>
    </row>
    <row r="33" spans="1:8" ht="15.75" thickBot="1" x14ac:dyDescent="0.3">
      <c r="A33" s="20">
        <v>26</v>
      </c>
      <c r="B33" s="20">
        <v>9.9699999999999997E-2</v>
      </c>
      <c r="C33" s="20">
        <v>0.26569999999999999</v>
      </c>
      <c r="D33">
        <f t="shared" si="0"/>
        <v>9.9700000000000006</v>
      </c>
      <c r="E33">
        <f t="shared" si="1"/>
        <v>26.57</v>
      </c>
      <c r="G33" s="20">
        <v>0.1595</v>
      </c>
      <c r="H33" s="20">
        <v>0.42509999999999998</v>
      </c>
    </row>
    <row r="34" spans="1:8" ht="15.75" thickBot="1" x14ac:dyDescent="0.3">
      <c r="A34" s="20">
        <v>27</v>
      </c>
      <c r="B34" s="20">
        <v>9.9500000000000005E-2</v>
      </c>
      <c r="C34" s="20">
        <v>0.26400000000000001</v>
      </c>
      <c r="D34">
        <f t="shared" si="0"/>
        <v>9.9499999999999993</v>
      </c>
      <c r="E34">
        <f t="shared" si="1"/>
        <v>26.4</v>
      </c>
      <c r="G34" s="20">
        <v>0.1593</v>
      </c>
      <c r="H34" s="20">
        <v>0.4224</v>
      </c>
    </row>
    <row r="35" spans="1:8" ht="15.75" thickBot="1" x14ac:dyDescent="0.3">
      <c r="A35" s="20">
        <v>28</v>
      </c>
      <c r="B35" s="20">
        <v>9.9099999999999994E-2</v>
      </c>
      <c r="C35" s="20">
        <v>0.2596</v>
      </c>
      <c r="D35">
        <f t="shared" si="0"/>
        <v>9.91</v>
      </c>
      <c r="E35">
        <f t="shared" si="1"/>
        <v>25.96</v>
      </c>
      <c r="G35" s="20">
        <v>0.15859999999999999</v>
      </c>
      <c r="H35" s="20">
        <v>0.41539999999999999</v>
      </c>
    </row>
    <row r="36" spans="1:8" ht="15.75" thickBot="1" x14ac:dyDescent="0.3">
      <c r="A36" s="20">
        <v>29</v>
      </c>
      <c r="B36" s="20">
        <v>9.8799999999999999E-2</v>
      </c>
      <c r="C36" s="20">
        <v>0.25309999999999999</v>
      </c>
      <c r="D36">
        <f t="shared" si="0"/>
        <v>9.8800000000000008</v>
      </c>
      <c r="E36">
        <f t="shared" si="1"/>
        <v>25.31</v>
      </c>
      <c r="G36" s="20">
        <v>0.15809999999999999</v>
      </c>
      <c r="H36" s="20">
        <v>0.40500000000000003</v>
      </c>
    </row>
    <row r="37" spans="1:8" ht="15.75" thickBot="1" x14ac:dyDescent="0.3">
      <c r="A37" s="20">
        <v>30</v>
      </c>
      <c r="B37" s="20">
        <v>9.9900000000000003E-2</v>
      </c>
      <c r="C37" s="20">
        <v>0.2477</v>
      </c>
      <c r="D37">
        <f t="shared" si="0"/>
        <v>9.99</v>
      </c>
      <c r="E37">
        <f t="shared" si="1"/>
        <v>24.77</v>
      </c>
      <c r="G37" s="20">
        <v>0.1598</v>
      </c>
      <c r="H37" s="20">
        <v>0.39629999999999999</v>
      </c>
    </row>
    <row r="38" spans="1:8" ht="15.75" thickBot="1" x14ac:dyDescent="0.3">
      <c r="A38" s="20">
        <v>31</v>
      </c>
      <c r="B38" s="20">
        <v>0.10249999999999999</v>
      </c>
      <c r="C38" s="20">
        <v>0.24399999999999999</v>
      </c>
      <c r="D38">
        <f t="shared" si="0"/>
        <v>10.25</v>
      </c>
      <c r="E38">
        <f t="shared" si="1"/>
        <v>24.4</v>
      </c>
      <c r="G38" s="20">
        <v>0.16400000000000001</v>
      </c>
      <c r="H38" s="20">
        <v>0.39029999999999998</v>
      </c>
    </row>
    <row r="39" spans="1:8" ht="15.75" thickBot="1" x14ac:dyDescent="0.3">
      <c r="A39" s="20">
        <v>32</v>
      </c>
      <c r="B39" s="20">
        <v>0.1075</v>
      </c>
      <c r="C39" s="20">
        <v>0.24390000000000001</v>
      </c>
      <c r="D39">
        <f t="shared" si="0"/>
        <v>10.75</v>
      </c>
      <c r="E39">
        <f t="shared" si="1"/>
        <v>24.39</v>
      </c>
      <c r="G39" s="20">
        <v>0.17199999999999999</v>
      </c>
      <c r="H39" s="20">
        <v>0.39019999999999999</v>
      </c>
    </row>
    <row r="40" spans="1:8" ht="15.75" thickBot="1" x14ac:dyDescent="0.3">
      <c r="A40" s="20">
        <v>33</v>
      </c>
      <c r="B40" s="20">
        <v>0.11609999999999999</v>
      </c>
      <c r="C40" s="20">
        <v>0.24979999999999999</v>
      </c>
      <c r="D40">
        <f t="shared" si="0"/>
        <v>11.61</v>
      </c>
      <c r="E40">
        <f t="shared" si="1"/>
        <v>24.98</v>
      </c>
      <c r="G40" s="20">
        <v>0.18579999999999999</v>
      </c>
      <c r="H40" s="20">
        <v>0.39960000000000001</v>
      </c>
    </row>
    <row r="41" spans="1:8" ht="15.75" thickBot="1" x14ac:dyDescent="0.3">
      <c r="A41" s="20">
        <v>34</v>
      </c>
      <c r="B41" s="20">
        <v>0.12939999999999999</v>
      </c>
      <c r="C41" s="20">
        <v>0.2636</v>
      </c>
      <c r="D41">
        <f t="shared" si="0"/>
        <v>12.939999999999998</v>
      </c>
      <c r="E41">
        <f t="shared" si="1"/>
        <v>26.36</v>
      </c>
      <c r="G41" s="20">
        <v>0.20699999999999999</v>
      </c>
      <c r="H41" s="20">
        <v>0.42180000000000001</v>
      </c>
    </row>
    <row r="42" spans="1:8" ht="15.75" thickBot="1" x14ac:dyDescent="0.3">
      <c r="A42" s="20">
        <v>35</v>
      </c>
      <c r="B42" s="20">
        <v>0.14799999999999999</v>
      </c>
      <c r="C42" s="20">
        <v>0.2858</v>
      </c>
      <c r="D42">
        <f t="shared" si="0"/>
        <v>14.8</v>
      </c>
      <c r="E42">
        <f t="shared" si="1"/>
        <v>28.58</v>
      </c>
      <c r="G42" s="20">
        <v>0.23669999999999999</v>
      </c>
      <c r="H42" s="20">
        <v>0.4572</v>
      </c>
    </row>
    <row r="43" spans="1:8" ht="15.75" thickBot="1" x14ac:dyDescent="0.3">
      <c r="A43" s="20">
        <v>36</v>
      </c>
      <c r="B43" s="20">
        <v>0.17030000000000001</v>
      </c>
      <c r="C43" s="20">
        <v>0.31309999999999999</v>
      </c>
      <c r="D43">
        <f t="shared" si="0"/>
        <v>17.03</v>
      </c>
      <c r="E43">
        <f t="shared" si="1"/>
        <v>31.31</v>
      </c>
      <c r="G43" s="20">
        <v>0.27250000000000002</v>
      </c>
      <c r="H43" s="20">
        <v>0.501</v>
      </c>
    </row>
    <row r="44" spans="1:8" ht="15.75" thickBot="1" x14ac:dyDescent="0.3">
      <c r="A44" s="20">
        <v>37</v>
      </c>
      <c r="B44" s="20">
        <v>0.19539999999999999</v>
      </c>
      <c r="C44" s="20">
        <v>0.34389999999999998</v>
      </c>
      <c r="D44">
        <f t="shared" si="0"/>
        <v>19.54</v>
      </c>
      <c r="E44">
        <f t="shared" si="1"/>
        <v>34.39</v>
      </c>
      <c r="G44" s="20">
        <v>0.31259999999999999</v>
      </c>
      <c r="H44" s="20">
        <v>0.55020000000000002</v>
      </c>
    </row>
    <row r="45" spans="1:8" ht="15.75" thickBot="1" x14ac:dyDescent="0.3">
      <c r="A45" s="20">
        <v>38</v>
      </c>
      <c r="B45" s="20">
        <v>0.2215</v>
      </c>
      <c r="C45" s="20">
        <v>0.37619999999999998</v>
      </c>
      <c r="D45">
        <f t="shared" si="0"/>
        <v>22.15</v>
      </c>
      <c r="E45">
        <f t="shared" si="1"/>
        <v>37.619999999999997</v>
      </c>
      <c r="G45" s="20">
        <v>0.3543</v>
      </c>
      <c r="H45" s="20">
        <v>0.60199999999999998</v>
      </c>
    </row>
    <row r="46" spans="1:8" ht="15.75" thickBot="1" x14ac:dyDescent="0.3">
      <c r="A46" s="20">
        <v>39</v>
      </c>
      <c r="B46" s="20">
        <v>0.248</v>
      </c>
      <c r="C46" s="20">
        <v>0.4103</v>
      </c>
      <c r="D46">
        <f t="shared" si="0"/>
        <v>24.8</v>
      </c>
      <c r="E46">
        <f t="shared" si="1"/>
        <v>41.03</v>
      </c>
      <c r="G46" s="20">
        <v>0.39679999999999999</v>
      </c>
      <c r="H46" s="20">
        <v>0.65639999999999998</v>
      </c>
    </row>
    <row r="47" spans="1:8" ht="15.75" thickBot="1" x14ac:dyDescent="0.3">
      <c r="A47" s="20">
        <v>40</v>
      </c>
      <c r="B47" s="20">
        <v>0.2757</v>
      </c>
      <c r="C47" s="20">
        <v>0.44819999999999999</v>
      </c>
      <c r="D47">
        <f t="shared" si="0"/>
        <v>27.57</v>
      </c>
      <c r="E47">
        <f t="shared" si="1"/>
        <v>44.82</v>
      </c>
      <c r="G47" s="20">
        <v>0.441</v>
      </c>
      <c r="H47" s="20">
        <v>0.71709999999999996</v>
      </c>
    </row>
    <row r="48" spans="1:8" ht="15.75" thickBot="1" x14ac:dyDescent="0.3">
      <c r="A48" s="20">
        <v>41</v>
      </c>
      <c r="B48" s="20">
        <v>0.3049</v>
      </c>
      <c r="C48" s="20">
        <v>0.49220000000000003</v>
      </c>
      <c r="D48">
        <f t="shared" si="0"/>
        <v>30.49</v>
      </c>
      <c r="E48">
        <f t="shared" si="1"/>
        <v>49.22</v>
      </c>
      <c r="G48" s="20">
        <v>0.4879</v>
      </c>
      <c r="H48" s="20">
        <v>0.78759999999999997</v>
      </c>
    </row>
    <row r="49" spans="1:8" ht="15.75" thickBot="1" x14ac:dyDescent="0.3">
      <c r="A49" s="20">
        <v>42</v>
      </c>
      <c r="B49" s="20">
        <v>0.3523</v>
      </c>
      <c r="C49" s="20">
        <v>0.57010000000000005</v>
      </c>
      <c r="D49">
        <f t="shared" si="0"/>
        <v>35.229999999999997</v>
      </c>
      <c r="E49">
        <f t="shared" si="1"/>
        <v>57.010000000000005</v>
      </c>
      <c r="G49" s="20">
        <v>0.56369999999999998</v>
      </c>
      <c r="H49" s="20">
        <v>0.91220000000000001</v>
      </c>
    </row>
    <row r="50" spans="1:8" ht="15.75" thickBot="1" x14ac:dyDescent="0.3">
      <c r="A50" s="20">
        <v>43</v>
      </c>
      <c r="B50" s="20">
        <v>0.4093</v>
      </c>
      <c r="C50" s="20">
        <v>0.66969999999999996</v>
      </c>
      <c r="D50">
        <f t="shared" si="0"/>
        <v>40.93</v>
      </c>
      <c r="E50">
        <f t="shared" si="1"/>
        <v>66.97</v>
      </c>
      <c r="G50" s="20">
        <v>0.65500000000000003</v>
      </c>
      <c r="H50" s="20">
        <v>1.0714999999999999</v>
      </c>
    </row>
    <row r="51" spans="1:8" ht="15.75" thickBot="1" x14ac:dyDescent="0.3">
      <c r="A51" s="20">
        <v>44</v>
      </c>
      <c r="B51" s="20">
        <v>0.47460000000000002</v>
      </c>
      <c r="C51" s="20">
        <v>0.79020000000000001</v>
      </c>
      <c r="D51">
        <f t="shared" si="0"/>
        <v>47.46</v>
      </c>
      <c r="E51">
        <f t="shared" si="1"/>
        <v>79.02</v>
      </c>
      <c r="G51" s="20">
        <v>0.75929999999999997</v>
      </c>
      <c r="H51" s="20">
        <v>1.2643</v>
      </c>
    </row>
    <row r="52" spans="1:8" ht="15.75" thickBot="1" x14ac:dyDescent="0.3">
      <c r="A52" s="20">
        <v>45</v>
      </c>
      <c r="B52" s="20">
        <v>0.54659999999999997</v>
      </c>
      <c r="C52" s="20">
        <v>0.93030000000000002</v>
      </c>
      <c r="D52">
        <f t="shared" si="0"/>
        <v>54.66</v>
      </c>
      <c r="E52">
        <f t="shared" si="1"/>
        <v>93.03</v>
      </c>
      <c r="G52" s="20">
        <v>0.87460000000000004</v>
      </c>
      <c r="H52" s="20">
        <v>1.4884999999999999</v>
      </c>
    </row>
    <row r="53" spans="1:8" ht="15.75" thickBot="1" x14ac:dyDescent="0.3">
      <c r="A53" s="20">
        <v>46</v>
      </c>
      <c r="B53" s="20">
        <v>0.627</v>
      </c>
      <c r="C53" s="20">
        <v>1.0925</v>
      </c>
      <c r="D53">
        <f t="shared" si="0"/>
        <v>62.7</v>
      </c>
      <c r="E53">
        <f t="shared" si="1"/>
        <v>109.25</v>
      </c>
      <c r="G53" s="20">
        <v>1.0032000000000001</v>
      </c>
      <c r="H53" s="20">
        <v>1.748</v>
      </c>
    </row>
    <row r="54" spans="1:8" ht="15.75" thickBot="1" x14ac:dyDescent="0.3">
      <c r="A54" s="20">
        <v>47</v>
      </c>
      <c r="B54" s="20">
        <v>0.71940000000000004</v>
      </c>
      <c r="C54" s="20">
        <v>1.2824</v>
      </c>
      <c r="D54">
        <f t="shared" si="0"/>
        <v>71.94</v>
      </c>
      <c r="E54">
        <f t="shared" si="1"/>
        <v>128.24</v>
      </c>
      <c r="G54" s="20">
        <v>1.151</v>
      </c>
      <c r="H54" s="20">
        <v>2.0518000000000001</v>
      </c>
    </row>
    <row r="55" spans="1:8" ht="15.75" thickBot="1" x14ac:dyDescent="0.3">
      <c r="A55" s="20">
        <v>48</v>
      </c>
      <c r="B55" s="20">
        <v>0.82199999999999995</v>
      </c>
      <c r="C55" s="20">
        <v>1.4958</v>
      </c>
      <c r="D55">
        <f t="shared" si="0"/>
        <v>82.2</v>
      </c>
      <c r="E55">
        <f t="shared" si="1"/>
        <v>149.58000000000001</v>
      </c>
      <c r="G55" s="20">
        <v>1.3151999999999999</v>
      </c>
      <c r="H55" s="20">
        <v>2.3933</v>
      </c>
    </row>
    <row r="56" spans="1:8" ht="15.75" thickBot="1" x14ac:dyDescent="0.3">
      <c r="A56" s="20">
        <v>49</v>
      </c>
      <c r="B56" s="20">
        <v>0.9375</v>
      </c>
      <c r="C56" s="20">
        <v>1.7362</v>
      </c>
      <c r="D56">
        <f t="shared" si="0"/>
        <v>93.75</v>
      </c>
      <c r="E56">
        <f t="shared" si="1"/>
        <v>173.62</v>
      </c>
      <c r="G56" s="20">
        <v>1.5</v>
      </c>
      <c r="H56" s="20">
        <v>2.778</v>
      </c>
    </row>
    <row r="57" spans="1:8" ht="15.75" thickBot="1" x14ac:dyDescent="0.3">
      <c r="A57" s="20">
        <v>50</v>
      </c>
      <c r="B57" s="20">
        <v>1.0643</v>
      </c>
      <c r="C57" s="20">
        <v>2.0005000000000002</v>
      </c>
      <c r="D57">
        <f t="shared" si="0"/>
        <v>106.43</v>
      </c>
      <c r="E57">
        <f t="shared" si="1"/>
        <v>200.05000000000004</v>
      </c>
      <c r="G57" s="20">
        <v>1.7029000000000001</v>
      </c>
      <c r="H57" s="20">
        <v>3.2008000000000001</v>
      </c>
    </row>
    <row r="58" spans="1:8" ht="15.75" thickBot="1" x14ac:dyDescent="0.3">
      <c r="A58" s="20">
        <v>51</v>
      </c>
      <c r="B58" s="20">
        <v>1.1634</v>
      </c>
      <c r="C58" s="20">
        <v>2.2155999999999998</v>
      </c>
      <c r="D58">
        <f t="shared" si="0"/>
        <v>116.34</v>
      </c>
      <c r="E58">
        <f t="shared" si="1"/>
        <v>221.55999999999997</v>
      </c>
      <c r="G58" s="20">
        <v>1.8614999999999999</v>
      </c>
      <c r="H58" s="20">
        <v>3.5449999999999999</v>
      </c>
    </row>
    <row r="59" spans="1:8" ht="15.75" thickBot="1" x14ac:dyDescent="0.3">
      <c r="A59" s="20">
        <v>52</v>
      </c>
      <c r="B59" s="20">
        <v>1.2670999999999999</v>
      </c>
      <c r="C59" s="20">
        <v>2.4443000000000001</v>
      </c>
      <c r="D59">
        <f t="shared" si="0"/>
        <v>126.70999999999998</v>
      </c>
      <c r="E59">
        <f t="shared" si="1"/>
        <v>244.43</v>
      </c>
      <c r="G59" s="20">
        <v>2.0274000000000001</v>
      </c>
      <c r="H59" s="20">
        <v>3.9108999999999998</v>
      </c>
    </row>
    <row r="60" spans="1:8" ht="15.75" thickBot="1" x14ac:dyDescent="0.3">
      <c r="A60" s="20">
        <v>53</v>
      </c>
      <c r="B60" s="20">
        <v>1.3732</v>
      </c>
      <c r="C60" s="20">
        <v>2.6863999999999999</v>
      </c>
      <c r="D60">
        <f t="shared" si="0"/>
        <v>137.32</v>
      </c>
      <c r="E60">
        <f t="shared" si="1"/>
        <v>268.64</v>
      </c>
      <c r="G60" s="20">
        <v>2.1970999999999998</v>
      </c>
      <c r="H60" s="20">
        <v>4.2981999999999996</v>
      </c>
    </row>
    <row r="61" spans="1:8" ht="15.75" thickBot="1" x14ac:dyDescent="0.3">
      <c r="A61" s="20">
        <v>54</v>
      </c>
      <c r="B61" s="20">
        <v>1.4801</v>
      </c>
      <c r="C61" s="20">
        <v>2.9426999999999999</v>
      </c>
      <c r="D61">
        <f t="shared" si="0"/>
        <v>148.01</v>
      </c>
      <c r="E61">
        <f t="shared" si="1"/>
        <v>294.27</v>
      </c>
      <c r="G61" s="20">
        <v>2.3681000000000001</v>
      </c>
      <c r="H61" s="20">
        <v>4.7083000000000004</v>
      </c>
    </row>
    <row r="62" spans="1:8" ht="15.75" thickBot="1" x14ac:dyDescent="0.3">
      <c r="A62" s="20">
        <v>55</v>
      </c>
      <c r="B62" s="20">
        <v>1.5872999999999999</v>
      </c>
      <c r="C62" s="20">
        <v>3.2151999999999998</v>
      </c>
      <c r="D62">
        <f t="shared" si="0"/>
        <v>158.72999999999999</v>
      </c>
      <c r="E62">
        <f t="shared" si="1"/>
        <v>321.52</v>
      </c>
      <c r="G62" s="20">
        <v>2.5396999999999998</v>
      </c>
      <c r="H62" s="20">
        <v>5.1443000000000003</v>
      </c>
    </row>
    <row r="63" spans="1:8" ht="15.75" thickBot="1" x14ac:dyDescent="0.3">
      <c r="A63" s="20">
        <v>56</v>
      </c>
      <c r="B63" s="20">
        <v>1.6960999999999999</v>
      </c>
      <c r="C63" s="20">
        <v>3.5063</v>
      </c>
      <c r="D63">
        <f t="shared" si="0"/>
        <v>169.61</v>
      </c>
      <c r="E63">
        <f t="shared" si="1"/>
        <v>350.63</v>
      </c>
      <c r="G63" s="20">
        <v>2.7136999999999998</v>
      </c>
      <c r="H63" s="20">
        <v>5.6101000000000001</v>
      </c>
    </row>
    <row r="64" spans="1:8" ht="15.75" thickBot="1" x14ac:dyDescent="0.3">
      <c r="A64" s="20">
        <v>57</v>
      </c>
      <c r="B64" s="20">
        <v>1.8083</v>
      </c>
      <c r="C64" s="20">
        <v>3.8184</v>
      </c>
      <c r="D64">
        <f t="shared" si="0"/>
        <v>180.83</v>
      </c>
      <c r="E64">
        <f t="shared" si="1"/>
        <v>381.84</v>
      </c>
      <c r="G64" s="20">
        <v>2.8932000000000002</v>
      </c>
      <c r="H64" s="20">
        <v>6.1093999999999999</v>
      </c>
    </row>
    <row r="65" spans="1:8" ht="15.75" thickBot="1" x14ac:dyDescent="0.3">
      <c r="A65" s="20">
        <v>58</v>
      </c>
      <c r="B65" s="20">
        <v>1.9268000000000001</v>
      </c>
      <c r="C65" s="20">
        <v>4.1529999999999996</v>
      </c>
      <c r="D65">
        <f t="shared" si="0"/>
        <v>192.68</v>
      </c>
      <c r="E65">
        <f t="shared" si="1"/>
        <v>415.29999999999995</v>
      </c>
      <c r="G65" s="20">
        <v>3.0828000000000002</v>
      </c>
      <c r="H65" s="20">
        <v>6.6448</v>
      </c>
    </row>
    <row r="66" spans="1:8" ht="15.75" thickBot="1" x14ac:dyDescent="0.3">
      <c r="A66" s="20">
        <v>59</v>
      </c>
      <c r="B66" s="20">
        <v>2.0548999999999999</v>
      </c>
      <c r="C66" s="20">
        <v>4.5111999999999997</v>
      </c>
      <c r="D66">
        <f t="shared" si="0"/>
        <v>205.49</v>
      </c>
      <c r="E66">
        <f t="shared" si="1"/>
        <v>451.11999999999995</v>
      </c>
      <c r="G66" s="20">
        <v>3.2879</v>
      </c>
      <c r="H66" s="20">
        <v>7.218</v>
      </c>
    </row>
    <row r="67" spans="1:8" ht="15.75" thickBot="1" x14ac:dyDescent="0.3">
      <c r="A67" s="20">
        <v>60</v>
      </c>
      <c r="B67" s="20">
        <v>2.1964000000000001</v>
      </c>
      <c r="C67" s="20">
        <v>4.8936000000000002</v>
      </c>
      <c r="D67">
        <f t="shared" si="0"/>
        <v>219.64</v>
      </c>
      <c r="E67">
        <f t="shared" si="1"/>
        <v>489.36</v>
      </c>
      <c r="G67" s="20">
        <v>3.5142000000000002</v>
      </c>
      <c r="H67" s="20">
        <v>7.8297999999999996</v>
      </c>
    </row>
    <row r="68" spans="1:8" ht="15.75" thickBot="1" x14ac:dyDescent="0.3">
      <c r="A68" s="20">
        <v>61</v>
      </c>
      <c r="B68" s="20">
        <v>2.3546999999999998</v>
      </c>
      <c r="C68" s="20">
        <v>5.3009000000000004</v>
      </c>
      <c r="D68">
        <f t="shared" si="0"/>
        <v>235.46999999999997</v>
      </c>
      <c r="E68">
        <f t="shared" si="1"/>
        <v>530.09</v>
      </c>
      <c r="G68" s="20">
        <v>3.7675999999999998</v>
      </c>
      <c r="H68" s="20">
        <v>8.4814000000000007</v>
      </c>
    </row>
    <row r="69" spans="1:8" ht="15.75" thickBot="1" x14ac:dyDescent="0.3">
      <c r="A69" s="20">
        <v>62</v>
      </c>
      <c r="B69" s="20">
        <v>2.5335999999999999</v>
      </c>
      <c r="C69" s="20">
        <v>5.7355999999999998</v>
      </c>
      <c r="D69">
        <f t="shared" si="0"/>
        <v>253.35999999999996</v>
      </c>
      <c r="E69">
        <f t="shared" si="1"/>
        <v>573.55999999999995</v>
      </c>
      <c r="G69" s="20">
        <v>4.0537999999999998</v>
      </c>
      <c r="H69" s="20">
        <v>9.1768999999999998</v>
      </c>
    </row>
    <row r="70" spans="1:8" ht="15.75" thickBot="1" x14ac:dyDescent="0.3">
      <c r="A70" s="20">
        <v>63</v>
      </c>
      <c r="B70" s="20">
        <v>2.7360000000000002</v>
      </c>
      <c r="C70" s="20">
        <v>6.2018000000000004</v>
      </c>
      <c r="D70">
        <f t="shared" si="0"/>
        <v>273.60000000000002</v>
      </c>
      <c r="E70">
        <f t="shared" si="1"/>
        <v>620.17999999999995</v>
      </c>
      <c r="G70" s="20">
        <v>4.3776999999999999</v>
      </c>
      <c r="H70" s="20">
        <v>9.9229000000000003</v>
      </c>
    </row>
    <row r="71" spans="1:8" ht="15.75" thickBot="1" x14ac:dyDescent="0.3">
      <c r="A71" s="20">
        <v>64</v>
      </c>
      <c r="B71" s="20">
        <v>2.9649000000000001</v>
      </c>
      <c r="C71" s="20">
        <v>6.7054999999999998</v>
      </c>
      <c r="D71">
        <f t="shared" si="0"/>
        <v>296.49</v>
      </c>
      <c r="E71">
        <f t="shared" si="1"/>
        <v>670.55</v>
      </c>
      <c r="G71" s="20">
        <v>4.7438000000000002</v>
      </c>
      <c r="H71" s="20">
        <v>10.7288</v>
      </c>
    </row>
    <row r="72" spans="1:8" ht="15.75" thickBot="1" x14ac:dyDescent="0.3">
      <c r="A72" s="20">
        <v>65</v>
      </c>
      <c r="B72" s="20">
        <v>3.2227000000000001</v>
      </c>
      <c r="C72" s="20">
        <v>7.2544000000000004</v>
      </c>
      <c r="D72">
        <f t="shared" ref="D72:D116" si="2">(100000*B72)/1000</f>
        <v>322.27</v>
      </c>
      <c r="E72">
        <f t="shared" ref="E72:E116" si="3">(100000*C72)/1000</f>
        <v>725.44</v>
      </c>
      <c r="G72" s="20">
        <v>5.1563999999999997</v>
      </c>
      <c r="H72" s="20">
        <v>11.606999999999999</v>
      </c>
    </row>
    <row r="73" spans="1:8" ht="15.75" thickBot="1" x14ac:dyDescent="0.3">
      <c r="A73" s="20">
        <v>66</v>
      </c>
      <c r="B73" s="20">
        <v>3.5127999999999999</v>
      </c>
      <c r="C73" s="20">
        <v>7.8573000000000004</v>
      </c>
      <c r="D73">
        <f t="shared" si="2"/>
        <v>351.28</v>
      </c>
      <c r="E73">
        <f t="shared" si="3"/>
        <v>785.73</v>
      </c>
      <c r="G73" s="20">
        <v>5.6204999999999998</v>
      </c>
      <c r="H73" s="20">
        <v>12.5717</v>
      </c>
    </row>
    <row r="74" spans="1:8" ht="15.75" thickBot="1" x14ac:dyDescent="0.3">
      <c r="A74" s="20">
        <v>67</v>
      </c>
      <c r="B74" s="20">
        <v>3.8401999999999998</v>
      </c>
      <c r="C74" s="20">
        <v>8.5250000000000004</v>
      </c>
      <c r="D74">
        <f t="shared" si="2"/>
        <v>384.02</v>
      </c>
      <c r="E74">
        <f t="shared" si="3"/>
        <v>852.5</v>
      </c>
      <c r="G74" s="20">
        <v>6.1443000000000003</v>
      </c>
      <c r="H74" s="20">
        <v>13.64</v>
      </c>
    </row>
    <row r="75" spans="1:8" ht="15.75" thickBot="1" x14ac:dyDescent="0.3">
      <c r="A75" s="20">
        <v>68</v>
      </c>
      <c r="B75" s="20">
        <v>4.2129000000000003</v>
      </c>
      <c r="C75" s="20">
        <v>9.2698</v>
      </c>
      <c r="D75">
        <f t="shared" si="2"/>
        <v>421.29000000000008</v>
      </c>
      <c r="E75">
        <f t="shared" si="3"/>
        <v>926.98</v>
      </c>
      <c r="G75" s="20">
        <v>6.7405999999999997</v>
      </c>
      <c r="H75" s="20">
        <v>14.8317</v>
      </c>
    </row>
    <row r="76" spans="1:8" ht="15.75" thickBot="1" x14ac:dyDescent="0.3">
      <c r="A76" s="20">
        <v>69</v>
      </c>
      <c r="B76" s="20">
        <v>4.6420000000000003</v>
      </c>
      <c r="C76" s="20">
        <v>10.105399999999999</v>
      </c>
      <c r="D76">
        <f t="shared" si="2"/>
        <v>464.20000000000005</v>
      </c>
      <c r="E76">
        <f t="shared" si="3"/>
        <v>1010.54</v>
      </c>
      <c r="G76" s="20">
        <v>7.4272</v>
      </c>
      <c r="H76" s="20">
        <v>16.168600000000001</v>
      </c>
    </row>
    <row r="77" spans="1:8" ht="15.75" thickBot="1" x14ac:dyDescent="0.3">
      <c r="A77" s="20">
        <v>70</v>
      </c>
      <c r="B77" s="20">
        <v>5.1421999999999999</v>
      </c>
      <c r="C77" s="20">
        <v>11.047499999999999</v>
      </c>
      <c r="D77">
        <f t="shared" si="2"/>
        <v>514.22</v>
      </c>
      <c r="E77">
        <f t="shared" si="3"/>
        <v>1104.75</v>
      </c>
      <c r="G77" s="20">
        <v>8.2276000000000007</v>
      </c>
      <c r="H77" s="20">
        <v>17.675999999999998</v>
      </c>
    </row>
    <row r="78" spans="1:8" ht="15.75" thickBot="1" x14ac:dyDescent="0.3">
      <c r="A78" s="20">
        <v>71</v>
      </c>
      <c r="B78" s="20">
        <v>5.7316000000000003</v>
      </c>
      <c r="C78" s="20">
        <v>12.1145</v>
      </c>
      <c r="D78">
        <f t="shared" si="2"/>
        <v>573.16</v>
      </c>
      <c r="E78">
        <f t="shared" si="3"/>
        <v>1211.45</v>
      </c>
      <c r="G78" s="20">
        <v>9.1705000000000005</v>
      </c>
      <c r="H78" s="20">
        <v>19.383199999999999</v>
      </c>
    </row>
    <row r="79" spans="1:8" ht="15.75" thickBot="1" x14ac:dyDescent="0.3">
      <c r="A79" s="20">
        <v>72</v>
      </c>
      <c r="B79" s="20">
        <v>6.4295</v>
      </c>
      <c r="C79" s="20">
        <v>13.327299999999999</v>
      </c>
      <c r="D79">
        <f t="shared" si="2"/>
        <v>642.95000000000005</v>
      </c>
      <c r="E79">
        <f t="shared" si="3"/>
        <v>1332.73</v>
      </c>
      <c r="G79" s="20">
        <v>10.287100000000001</v>
      </c>
      <c r="H79" s="20">
        <v>21.323599999999999</v>
      </c>
    </row>
    <row r="80" spans="1:8" ht="15.75" thickBot="1" x14ac:dyDescent="0.3">
      <c r="A80" s="20">
        <v>73</v>
      </c>
      <c r="B80" s="20">
        <v>7.2534999999999998</v>
      </c>
      <c r="C80" s="20">
        <v>14.7075</v>
      </c>
      <c r="D80">
        <f t="shared" si="2"/>
        <v>725.35</v>
      </c>
      <c r="E80">
        <f t="shared" si="3"/>
        <v>1470.75</v>
      </c>
      <c r="G80" s="20">
        <v>11.605600000000001</v>
      </c>
      <c r="H80" s="20">
        <v>23.532</v>
      </c>
    </row>
    <row r="81" spans="1:8" ht="15.75" thickBot="1" x14ac:dyDescent="0.3">
      <c r="A81" s="20">
        <v>74</v>
      </c>
      <c r="B81" s="20">
        <v>8.2172000000000001</v>
      </c>
      <c r="C81" s="20">
        <v>16.277799999999999</v>
      </c>
      <c r="D81">
        <f t="shared" si="2"/>
        <v>821.72</v>
      </c>
      <c r="E81">
        <f t="shared" si="3"/>
        <v>1627.78</v>
      </c>
      <c r="G81" s="20">
        <v>13.147500000000001</v>
      </c>
      <c r="H81" s="20">
        <v>26.044499999999999</v>
      </c>
    </row>
    <row r="82" spans="1:8" ht="15.75" thickBot="1" x14ac:dyDescent="0.3">
      <c r="A82" s="20">
        <v>75</v>
      </c>
      <c r="B82" s="20">
        <v>9.3310999999999993</v>
      </c>
      <c r="C82" s="20">
        <v>18.061299999999999</v>
      </c>
      <c r="D82">
        <f t="shared" si="2"/>
        <v>933.1099999999999</v>
      </c>
      <c r="E82">
        <f t="shared" si="3"/>
        <v>1806.13</v>
      </c>
      <c r="G82" s="20">
        <v>14.9297</v>
      </c>
      <c r="H82" s="20">
        <v>28.898</v>
      </c>
    </row>
    <row r="83" spans="1:8" ht="15.75" thickBot="1" x14ac:dyDescent="0.3">
      <c r="A83" s="20">
        <v>76</v>
      </c>
      <c r="B83" s="20">
        <v>10.6097</v>
      </c>
      <c r="C83" s="20">
        <v>20.082599999999999</v>
      </c>
      <c r="D83">
        <f t="shared" si="2"/>
        <v>1060.97</v>
      </c>
      <c r="E83">
        <f t="shared" si="3"/>
        <v>2008.26</v>
      </c>
      <c r="G83" s="20">
        <v>16.9756</v>
      </c>
      <c r="H83" s="20">
        <v>32.132199999999997</v>
      </c>
    </row>
    <row r="84" spans="1:8" ht="15.75" thickBot="1" x14ac:dyDescent="0.3">
      <c r="A84" s="20">
        <v>77</v>
      </c>
      <c r="B84" s="20">
        <v>12.080299999999999</v>
      </c>
      <c r="C84" s="20">
        <v>22.370200000000001</v>
      </c>
      <c r="D84">
        <f t="shared" si="2"/>
        <v>1208.03</v>
      </c>
      <c r="E84">
        <f t="shared" si="3"/>
        <v>2237.02</v>
      </c>
      <c r="G84" s="20">
        <v>19.328499999999998</v>
      </c>
      <c r="H84" s="20">
        <v>35.792400000000001</v>
      </c>
    </row>
    <row r="85" spans="1:8" ht="15.75" thickBot="1" x14ac:dyDescent="0.3">
      <c r="A85" s="20">
        <v>78</v>
      </c>
      <c r="B85" s="20">
        <v>13.7859</v>
      </c>
      <c r="C85" s="20">
        <v>24.954699999999999</v>
      </c>
      <c r="D85">
        <f t="shared" si="2"/>
        <v>1378.59</v>
      </c>
      <c r="E85">
        <f t="shared" si="3"/>
        <v>2495.4699999999998</v>
      </c>
      <c r="G85" s="20">
        <v>22.057500000000001</v>
      </c>
      <c r="H85" s="20">
        <v>39.927500000000002</v>
      </c>
    </row>
    <row r="86" spans="1:8" ht="15.75" thickBot="1" x14ac:dyDescent="0.3">
      <c r="A86" s="20">
        <v>79</v>
      </c>
      <c r="B86" s="20">
        <v>15.785600000000001</v>
      </c>
      <c r="C86" s="20">
        <v>27.870100000000001</v>
      </c>
      <c r="D86">
        <f t="shared" si="2"/>
        <v>1578.56</v>
      </c>
      <c r="E86">
        <f t="shared" si="3"/>
        <v>2787.01</v>
      </c>
      <c r="G86" s="20">
        <v>25.257000000000001</v>
      </c>
      <c r="H86" s="20">
        <v>44.592199999999998</v>
      </c>
    </row>
    <row r="87" spans="1:8" ht="15.75" thickBot="1" x14ac:dyDescent="0.3">
      <c r="A87" s="20">
        <v>80</v>
      </c>
      <c r="B87" s="20">
        <v>18.148599999999998</v>
      </c>
      <c r="C87" s="20">
        <v>31.153500000000001</v>
      </c>
      <c r="D87">
        <f t="shared" si="2"/>
        <v>1814.8599999999997</v>
      </c>
      <c r="E87">
        <f t="shared" si="3"/>
        <v>3115.35</v>
      </c>
      <c r="G87" s="20">
        <v>29.037800000000001</v>
      </c>
      <c r="H87" s="20">
        <v>49.845700000000001</v>
      </c>
    </row>
    <row r="88" spans="1:8" ht="15.75" thickBot="1" x14ac:dyDescent="0.3">
      <c r="A88" s="20">
        <v>81</v>
      </c>
      <c r="B88" s="20">
        <v>20.966100000000001</v>
      </c>
      <c r="C88" s="20">
        <v>34.876199999999997</v>
      </c>
      <c r="D88">
        <f t="shared" si="2"/>
        <v>2096.61</v>
      </c>
      <c r="E88">
        <f t="shared" si="3"/>
        <v>3487.6199999999994</v>
      </c>
      <c r="G88" s="20">
        <v>33.5458</v>
      </c>
      <c r="H88" s="20">
        <v>55.801900000000003</v>
      </c>
    </row>
    <row r="89" spans="1:8" ht="15.75" thickBot="1" x14ac:dyDescent="0.3">
      <c r="A89" s="20">
        <v>82</v>
      </c>
      <c r="B89" s="20">
        <v>24.316199999999998</v>
      </c>
      <c r="C89" s="20">
        <v>39.090800000000002</v>
      </c>
      <c r="D89">
        <f t="shared" si="2"/>
        <v>2431.62</v>
      </c>
      <c r="E89">
        <f t="shared" si="3"/>
        <v>3909.08</v>
      </c>
      <c r="G89" s="20">
        <v>38.905900000000003</v>
      </c>
      <c r="H89" s="20">
        <v>62.545200000000001</v>
      </c>
    </row>
    <row r="90" spans="1:8" ht="15.75" thickBot="1" x14ac:dyDescent="0.3">
      <c r="A90" s="20">
        <v>83</v>
      </c>
      <c r="B90" s="20">
        <v>28.2729</v>
      </c>
      <c r="C90" s="20">
        <v>43.853400000000001</v>
      </c>
      <c r="D90">
        <f t="shared" si="2"/>
        <v>2827.29</v>
      </c>
      <c r="E90">
        <f t="shared" si="3"/>
        <v>4385.34</v>
      </c>
      <c r="G90" s="20">
        <v>45.236699999999999</v>
      </c>
      <c r="H90" s="20">
        <v>70.165400000000005</v>
      </c>
    </row>
    <row r="91" spans="1:8" ht="15.75" thickBot="1" x14ac:dyDescent="0.3">
      <c r="A91" s="20">
        <v>84</v>
      </c>
      <c r="B91" s="20">
        <v>32.905500000000004</v>
      </c>
      <c r="C91" s="20">
        <v>49.224200000000003</v>
      </c>
      <c r="D91">
        <f t="shared" si="2"/>
        <v>3290.5500000000006</v>
      </c>
      <c r="E91">
        <f t="shared" si="3"/>
        <v>4922.42</v>
      </c>
      <c r="G91" s="20">
        <v>52.648800000000001</v>
      </c>
      <c r="H91" s="20">
        <v>78.758799999999994</v>
      </c>
    </row>
    <row r="92" spans="1:8" ht="15.75" thickBot="1" x14ac:dyDescent="0.3">
      <c r="A92" s="20">
        <v>85</v>
      </c>
      <c r="B92" s="20">
        <v>38.277200000000001</v>
      </c>
      <c r="C92" s="20">
        <v>55.264200000000002</v>
      </c>
      <c r="D92">
        <f t="shared" si="2"/>
        <v>3827.72</v>
      </c>
      <c r="E92">
        <f t="shared" si="3"/>
        <v>5526.42</v>
      </c>
      <c r="G92" s="20">
        <v>61.243499999999997</v>
      </c>
      <c r="H92" s="20">
        <v>88.422600000000003</v>
      </c>
    </row>
    <row r="93" spans="1:8" ht="15.75" thickBot="1" x14ac:dyDescent="0.3">
      <c r="A93" s="20">
        <v>86</v>
      </c>
      <c r="B93" s="20">
        <v>44.445300000000003</v>
      </c>
      <c r="C93" s="20">
        <v>62.031199999999998</v>
      </c>
      <c r="D93">
        <f t="shared" si="2"/>
        <v>4444.53</v>
      </c>
      <c r="E93">
        <f t="shared" si="3"/>
        <v>6203.12</v>
      </c>
      <c r="G93" s="20">
        <v>71.112499999999997</v>
      </c>
      <c r="H93" s="20">
        <v>99.25</v>
      </c>
    </row>
    <row r="94" spans="1:8" ht="15.75" thickBot="1" x14ac:dyDescent="0.3">
      <c r="A94" s="20">
        <v>87</v>
      </c>
      <c r="B94" s="20">
        <v>51.4634</v>
      </c>
      <c r="C94" s="20">
        <v>69.580500000000001</v>
      </c>
      <c r="D94">
        <f t="shared" si="2"/>
        <v>5146.34</v>
      </c>
      <c r="E94">
        <f t="shared" si="3"/>
        <v>6958.05</v>
      </c>
      <c r="G94" s="20">
        <v>82.341399999999993</v>
      </c>
      <c r="H94" s="20">
        <v>111.3288</v>
      </c>
    </row>
    <row r="95" spans="1:8" ht="15.75" thickBot="1" x14ac:dyDescent="0.3">
      <c r="A95" s="20">
        <v>88</v>
      </c>
      <c r="B95" s="20">
        <v>59.381599999999999</v>
      </c>
      <c r="C95" s="20">
        <v>77.958100000000002</v>
      </c>
      <c r="D95">
        <f t="shared" si="2"/>
        <v>5938.16</v>
      </c>
      <c r="E95">
        <f t="shared" si="3"/>
        <v>7795.81</v>
      </c>
      <c r="G95" s="20">
        <v>95.010499999999993</v>
      </c>
      <c r="H95" s="20">
        <v>124.733</v>
      </c>
    </row>
    <row r="96" spans="1:8" ht="15.75" thickBot="1" x14ac:dyDescent="0.3">
      <c r="A96" s="20">
        <v>89</v>
      </c>
      <c r="B96" s="20">
        <v>68.244200000000006</v>
      </c>
      <c r="C96" s="20">
        <v>87.194299999999998</v>
      </c>
      <c r="D96">
        <f t="shared" si="2"/>
        <v>6824.420000000001</v>
      </c>
      <c r="E96">
        <f t="shared" si="3"/>
        <v>8719.43</v>
      </c>
      <c r="G96" s="20">
        <v>109.19070000000001</v>
      </c>
      <c r="H96" s="20">
        <v>139.51079999999999</v>
      </c>
    </row>
    <row r="97" spans="1:8" ht="15.75" thickBot="1" x14ac:dyDescent="0.3">
      <c r="A97" s="20">
        <v>90</v>
      </c>
      <c r="B97" s="20">
        <v>78.092399999999998</v>
      </c>
      <c r="C97" s="20">
        <v>97.301900000000003</v>
      </c>
      <c r="D97">
        <f t="shared" si="2"/>
        <v>7809.24</v>
      </c>
      <c r="E97">
        <f t="shared" si="3"/>
        <v>9730.19</v>
      </c>
      <c r="G97" s="20">
        <v>124.9478</v>
      </c>
      <c r="H97" s="20">
        <v>155.6831</v>
      </c>
    </row>
    <row r="98" spans="1:8" ht="15.75" thickBot="1" x14ac:dyDescent="0.3">
      <c r="A98" s="20">
        <v>91</v>
      </c>
      <c r="B98" s="20">
        <v>88.965500000000006</v>
      </c>
      <c r="C98" s="20">
        <v>108.2739</v>
      </c>
      <c r="D98">
        <f t="shared" si="2"/>
        <v>8896.5499999999993</v>
      </c>
      <c r="E98">
        <f t="shared" si="3"/>
        <v>10827.39</v>
      </c>
      <c r="G98" s="20">
        <v>142.34469999999999</v>
      </c>
      <c r="H98" s="20">
        <v>173.23820000000001</v>
      </c>
    </row>
    <row r="99" spans="1:8" ht="15.75" thickBot="1" x14ac:dyDescent="0.3">
      <c r="A99" s="20">
        <v>92</v>
      </c>
      <c r="B99" s="20">
        <v>100.9102</v>
      </c>
      <c r="C99" s="20">
        <v>120.09569999999999</v>
      </c>
      <c r="D99">
        <f t="shared" si="2"/>
        <v>10091.02</v>
      </c>
      <c r="E99">
        <f t="shared" si="3"/>
        <v>12009.57</v>
      </c>
      <c r="G99" s="20">
        <v>161.4563</v>
      </c>
      <c r="H99" s="20">
        <v>192.15309999999999</v>
      </c>
    </row>
    <row r="100" spans="1:8" ht="15.75" thickBot="1" x14ac:dyDescent="0.3">
      <c r="A100" s="20">
        <v>93</v>
      </c>
      <c r="B100" s="20">
        <v>113.9791</v>
      </c>
      <c r="C100" s="20">
        <v>132.75200000000001</v>
      </c>
      <c r="D100">
        <f t="shared" si="2"/>
        <v>11397.91</v>
      </c>
      <c r="E100">
        <f t="shared" si="3"/>
        <v>13275.200000000003</v>
      </c>
      <c r="G100" s="20">
        <v>182.3665</v>
      </c>
      <c r="H100" s="20">
        <v>212.4032</v>
      </c>
    </row>
    <row r="101" spans="1:8" ht="15.75" thickBot="1" x14ac:dyDescent="0.3">
      <c r="A101" s="20">
        <v>94</v>
      </c>
      <c r="B101" s="20">
        <v>128.2225</v>
      </c>
      <c r="C101" s="20">
        <v>146.24299999999999</v>
      </c>
      <c r="D101">
        <f t="shared" si="2"/>
        <v>12822.25</v>
      </c>
      <c r="E101">
        <f t="shared" si="3"/>
        <v>14624.3</v>
      </c>
      <c r="G101" s="20">
        <v>205.15600000000001</v>
      </c>
      <c r="H101" s="20">
        <v>233.9889</v>
      </c>
    </row>
    <row r="102" spans="1:8" ht="15.75" thickBot="1" x14ac:dyDescent="0.3">
      <c r="A102" s="20">
        <v>95</v>
      </c>
      <c r="B102" s="20">
        <v>143.6705</v>
      </c>
      <c r="C102" s="20">
        <v>160.5926</v>
      </c>
      <c r="D102">
        <f t="shared" si="2"/>
        <v>14367.05</v>
      </c>
      <c r="E102">
        <f t="shared" si="3"/>
        <v>16059.26</v>
      </c>
      <c r="G102" s="20">
        <v>229.87289999999999</v>
      </c>
      <c r="H102" s="20">
        <v>256.94819999999999</v>
      </c>
    </row>
    <row r="103" spans="1:8" ht="15.75" thickBot="1" x14ac:dyDescent="0.3">
      <c r="A103" s="20">
        <v>96</v>
      </c>
      <c r="B103" s="20">
        <v>160.29329999999999</v>
      </c>
      <c r="C103" s="20">
        <v>175.8244</v>
      </c>
      <c r="D103">
        <f t="shared" si="2"/>
        <v>16029.329999999998</v>
      </c>
      <c r="E103">
        <f t="shared" si="3"/>
        <v>17582.439999999999</v>
      </c>
      <c r="G103" s="20">
        <v>256.4692</v>
      </c>
      <c r="H103" s="20">
        <v>281.31909999999999</v>
      </c>
    </row>
    <row r="104" spans="1:8" ht="15.75" thickBot="1" x14ac:dyDescent="0.3">
      <c r="A104" s="20">
        <v>97</v>
      </c>
      <c r="B104" s="20">
        <v>177.98920000000001</v>
      </c>
      <c r="C104" s="20">
        <v>191.9485</v>
      </c>
      <c r="D104">
        <f t="shared" si="2"/>
        <v>17798.919999999998</v>
      </c>
      <c r="E104">
        <f t="shared" si="3"/>
        <v>19194.849999999999</v>
      </c>
      <c r="G104" s="20">
        <v>284.78280000000001</v>
      </c>
      <c r="H104" s="20">
        <v>307.11759999999998</v>
      </c>
    </row>
    <row r="105" spans="1:8" ht="15.75" thickBot="1" x14ac:dyDescent="0.3">
      <c r="A105" s="20">
        <v>98</v>
      </c>
      <c r="B105" s="20">
        <v>196.59540000000001</v>
      </c>
      <c r="C105" s="20">
        <v>208.95429999999999</v>
      </c>
      <c r="D105">
        <f t="shared" si="2"/>
        <v>19659.54</v>
      </c>
      <c r="E105">
        <f t="shared" si="3"/>
        <v>20895.43</v>
      </c>
      <c r="G105" s="20">
        <v>314.55259999999998</v>
      </c>
      <c r="H105" s="20">
        <v>334.327</v>
      </c>
    </row>
    <row r="106" spans="1:8" ht="15.75" thickBot="1" x14ac:dyDescent="0.3">
      <c r="A106" s="20">
        <v>99</v>
      </c>
      <c r="B106" s="20">
        <v>215.92089999999999</v>
      </c>
      <c r="C106" s="20">
        <v>226.80969999999999</v>
      </c>
      <c r="D106">
        <f t="shared" si="2"/>
        <v>21592.09</v>
      </c>
      <c r="E106">
        <f t="shared" si="3"/>
        <v>22680.97</v>
      </c>
      <c r="G106" s="20">
        <v>345.47340000000003</v>
      </c>
      <c r="H106" s="20">
        <v>362.89550000000003</v>
      </c>
    </row>
    <row r="107" spans="1:8" ht="15.75" thickBot="1" x14ac:dyDescent="0.3">
      <c r="A107" s="20">
        <v>100</v>
      </c>
      <c r="B107" s="20">
        <v>235.80099999999999</v>
      </c>
      <c r="C107" s="20">
        <v>245.46430000000001</v>
      </c>
      <c r="D107">
        <f t="shared" si="2"/>
        <v>23580.1</v>
      </c>
      <c r="E107">
        <f t="shared" si="3"/>
        <v>24546.43</v>
      </c>
      <c r="G107" s="20">
        <v>392.93209999999999</v>
      </c>
      <c r="H107" s="20">
        <v>408.06740000000002</v>
      </c>
    </row>
    <row r="108" spans="1:8" ht="15.75" thickBot="1" x14ac:dyDescent="0.3">
      <c r="A108" s="20">
        <v>101</v>
      </c>
      <c r="B108" s="20">
        <v>249.07310000000001</v>
      </c>
      <c r="C108" s="20">
        <v>257.53710000000001</v>
      </c>
      <c r="D108">
        <f t="shared" si="2"/>
        <v>24907.31</v>
      </c>
      <c r="E108">
        <f t="shared" si="3"/>
        <v>25753.71</v>
      </c>
      <c r="G108" s="20">
        <v>446.91829999999999</v>
      </c>
      <c r="H108" s="20">
        <v>459.66399999999999</v>
      </c>
    </row>
    <row r="109" spans="1:8" ht="15.75" thickBot="1" x14ac:dyDescent="0.3">
      <c r="A109" s="20">
        <v>102</v>
      </c>
      <c r="B109" s="20">
        <v>288.62860000000001</v>
      </c>
      <c r="C109" s="20">
        <v>296.88720000000001</v>
      </c>
      <c r="D109">
        <f t="shared" si="2"/>
        <v>28862.86</v>
      </c>
      <c r="E109">
        <f t="shared" si="3"/>
        <v>29688.720000000001</v>
      </c>
      <c r="G109" s="20">
        <v>509.12759999999997</v>
      </c>
      <c r="H109" s="20">
        <v>519.60550000000001</v>
      </c>
    </row>
    <row r="110" spans="1:8" ht="15.75" thickBot="1" x14ac:dyDescent="0.3">
      <c r="A110" s="20">
        <v>103</v>
      </c>
      <c r="B110" s="20">
        <v>347.25060000000002</v>
      </c>
      <c r="C110" s="20">
        <v>355.6377</v>
      </c>
      <c r="D110">
        <f t="shared" si="2"/>
        <v>34725.06</v>
      </c>
      <c r="E110">
        <f t="shared" si="3"/>
        <v>35563.769999999997</v>
      </c>
      <c r="G110" s="20">
        <v>577.71479999999997</v>
      </c>
      <c r="H110" s="20">
        <v>586.08810000000005</v>
      </c>
    </row>
    <row r="111" spans="1:8" ht="15.75" thickBot="1" x14ac:dyDescent="0.3">
      <c r="A111" s="20">
        <v>104</v>
      </c>
      <c r="B111" s="20">
        <v>430.04140000000001</v>
      </c>
      <c r="C111" s="20">
        <v>438.69920000000002</v>
      </c>
      <c r="D111">
        <f t="shared" si="2"/>
        <v>43004.14</v>
      </c>
      <c r="E111">
        <f t="shared" si="3"/>
        <v>43869.919999999998</v>
      </c>
      <c r="G111" s="20">
        <v>649.95050000000003</v>
      </c>
      <c r="H111" s="20">
        <v>656.41809999999998</v>
      </c>
    </row>
    <row r="112" spans="1:8" ht="15.75" thickBot="1" x14ac:dyDescent="0.3">
      <c r="A112" s="20">
        <v>105</v>
      </c>
      <c r="B112" s="20">
        <v>536.64480000000003</v>
      </c>
      <c r="C112" s="20">
        <v>545.42330000000004</v>
      </c>
      <c r="D112">
        <f t="shared" si="2"/>
        <v>53664.480000000003</v>
      </c>
      <c r="E112">
        <f t="shared" si="3"/>
        <v>54542.330000000009</v>
      </c>
      <c r="G112" s="20">
        <v>722.55669999999998</v>
      </c>
      <c r="H112" s="20">
        <v>727.34659999999997</v>
      </c>
    </row>
    <row r="113" spans="1:8" ht="15.75" thickBot="1" x14ac:dyDescent="0.3">
      <c r="A113" s="20">
        <v>106</v>
      </c>
      <c r="B113" s="20">
        <v>654.32749999999999</v>
      </c>
      <c r="C113" s="20">
        <v>662.73410000000001</v>
      </c>
      <c r="D113">
        <f t="shared" si="2"/>
        <v>65432.75</v>
      </c>
      <c r="E113">
        <f t="shared" si="3"/>
        <v>66273.41</v>
      </c>
      <c r="G113" s="20">
        <v>792.04319999999996</v>
      </c>
      <c r="H113" s="20">
        <v>795.40470000000005</v>
      </c>
    </row>
    <row r="114" spans="1:8" ht="15.75" thickBot="1" x14ac:dyDescent="0.3">
      <c r="A114" s="20">
        <v>107</v>
      </c>
      <c r="B114" s="20">
        <v>770.05539999999996</v>
      </c>
      <c r="C114" s="20">
        <v>777.55560000000003</v>
      </c>
      <c r="D114">
        <f t="shared" si="2"/>
        <v>77005.539999999994</v>
      </c>
      <c r="E114">
        <f t="shared" si="3"/>
        <v>77755.56</v>
      </c>
      <c r="G114" s="20">
        <v>855.04319999999996</v>
      </c>
      <c r="H114" s="20">
        <v>857.23779999999999</v>
      </c>
    </row>
    <row r="115" spans="1:8" ht="15.75" thickBot="1" x14ac:dyDescent="0.3">
      <c r="A115" s="20">
        <v>108</v>
      </c>
      <c r="B115" s="20">
        <v>870.54139999999995</v>
      </c>
      <c r="C115" s="20">
        <v>876.81190000000004</v>
      </c>
      <c r="D115">
        <f t="shared" si="2"/>
        <v>87054.14</v>
      </c>
      <c r="E115">
        <f t="shared" si="3"/>
        <v>87681.19</v>
      </c>
      <c r="G115" s="20">
        <v>908.65009999999995</v>
      </c>
      <c r="H115" s="20">
        <v>909.94079999999997</v>
      </c>
    </row>
    <row r="116" spans="1:8" ht="15.75" thickBot="1" x14ac:dyDescent="0.3">
      <c r="A116" s="20">
        <v>109</v>
      </c>
      <c r="B116" s="20">
        <v>942.36990000000003</v>
      </c>
      <c r="C116" s="20">
        <v>947.4271</v>
      </c>
      <c r="D116">
        <f t="shared" si="2"/>
        <v>94236.99</v>
      </c>
      <c r="E116">
        <f t="shared" si="3"/>
        <v>94742.71</v>
      </c>
      <c r="G116" s="20">
        <v>950.75300000000004</v>
      </c>
      <c r="H116" s="20">
        <v>951.39290000000005</v>
      </c>
    </row>
  </sheetData>
  <mergeCells count="6">
    <mergeCell ref="B2:G2"/>
    <mergeCell ref="L20:O22"/>
    <mergeCell ref="L6:O16"/>
    <mergeCell ref="L17:O19"/>
    <mergeCell ref="B4:C4"/>
    <mergeCell ref="G4:H4"/>
  </mergeCells>
  <hyperlinks>
    <hyperlink ref="L17" r:id="rId1" xr:uid="{4FCC019A-114F-4DAA-8AA0-721ED2BC6509}"/>
    <hyperlink ref="L20" r:id="rId2" xr:uid="{30C1566F-1A21-4E5D-9300-936F901631ED}"/>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4A6E-6861-416C-BBA9-19990A588859}">
  <dimension ref="C1:N41"/>
  <sheetViews>
    <sheetView tabSelected="1" topLeftCell="C1" workbookViewId="0">
      <selection activeCell="L17" sqref="L17"/>
    </sheetView>
  </sheetViews>
  <sheetFormatPr baseColWidth="10" defaultRowHeight="15" x14ac:dyDescent="0.25"/>
  <cols>
    <col min="4" max="4" width="20.28515625" bestFit="1" customWidth="1"/>
    <col min="6" max="6" width="13" bestFit="1" customWidth="1"/>
    <col min="7" max="7" width="8.85546875" customWidth="1"/>
    <col min="8" max="8" width="15" bestFit="1" customWidth="1"/>
    <col min="9" max="9" width="13" bestFit="1" customWidth="1"/>
    <col min="10" max="10" width="13" customWidth="1"/>
    <col min="13" max="13" width="25" customWidth="1"/>
  </cols>
  <sheetData>
    <row r="1" spans="3:13" ht="15.75" thickBot="1" x14ac:dyDescent="0.3"/>
    <row r="2" spans="3:13" ht="15" customHeight="1" x14ac:dyDescent="0.25">
      <c r="D2" s="72" t="s">
        <v>2</v>
      </c>
      <c r="E2" s="1" t="s">
        <v>7</v>
      </c>
      <c r="F2" s="1">
        <v>1</v>
      </c>
      <c r="H2" s="82" t="s">
        <v>55</v>
      </c>
      <c r="I2" s="83"/>
      <c r="J2" s="83"/>
      <c r="K2" s="83"/>
      <c r="L2" s="83"/>
      <c r="M2" s="84"/>
    </row>
    <row r="3" spans="3:13" ht="15" customHeight="1" x14ac:dyDescent="0.25">
      <c r="D3" s="72"/>
      <c r="E3" s="1" t="s">
        <v>6</v>
      </c>
      <c r="F3" s="1">
        <v>0</v>
      </c>
      <c r="H3" s="85"/>
      <c r="I3" s="86"/>
      <c r="J3" s="86"/>
      <c r="K3" s="86"/>
      <c r="L3" s="86"/>
      <c r="M3" s="87"/>
    </row>
    <row r="4" spans="3:13" ht="15.75" thickBot="1" x14ac:dyDescent="0.3">
      <c r="D4" s="5"/>
      <c r="E4" s="5"/>
      <c r="H4" s="88"/>
      <c r="I4" s="89"/>
      <c r="J4" s="89"/>
      <c r="K4" s="89"/>
      <c r="L4" s="89"/>
      <c r="M4" s="90"/>
    </row>
    <row r="5" spans="3:13" x14ac:dyDescent="0.25">
      <c r="C5" s="5"/>
      <c r="D5" s="72" t="s">
        <v>3</v>
      </c>
      <c r="E5" s="1" t="s">
        <v>5</v>
      </c>
      <c r="F5" s="1">
        <v>1</v>
      </c>
      <c r="I5" s="8"/>
      <c r="J5" s="5"/>
      <c r="K5" s="8"/>
      <c r="L5" s="8"/>
    </row>
    <row r="6" spans="3:13" ht="15.75" thickBot="1" x14ac:dyDescent="0.3">
      <c r="C6" s="5"/>
      <c r="D6" s="72"/>
      <c r="E6" s="1" t="s">
        <v>6</v>
      </c>
      <c r="F6" s="1">
        <v>0</v>
      </c>
      <c r="H6" s="8"/>
      <c r="I6" s="8"/>
      <c r="J6" s="8"/>
      <c r="K6" s="8"/>
    </row>
    <row r="7" spans="3:13" ht="15.75" thickBot="1" x14ac:dyDescent="0.3">
      <c r="C7" s="5"/>
      <c r="D7" s="5"/>
      <c r="H7" s="77" t="s">
        <v>64</v>
      </c>
      <c r="I7" s="78"/>
      <c r="J7" s="79"/>
      <c r="K7" s="8"/>
    </row>
    <row r="8" spans="3:13" x14ac:dyDescent="0.25">
      <c r="C8" s="5"/>
      <c r="D8" s="73" t="s">
        <v>8</v>
      </c>
      <c r="E8" s="6" t="s">
        <v>5</v>
      </c>
      <c r="F8" s="2">
        <v>1</v>
      </c>
      <c r="H8" s="9"/>
      <c r="I8" s="8"/>
      <c r="J8" s="8"/>
      <c r="K8" s="8"/>
    </row>
    <row r="9" spans="3:13" ht="15.75" thickBot="1" x14ac:dyDescent="0.3">
      <c r="C9" s="5"/>
      <c r="D9" s="74"/>
      <c r="E9" s="7" t="s">
        <v>6</v>
      </c>
      <c r="F9" s="3">
        <v>0</v>
      </c>
      <c r="H9" s="9"/>
      <c r="I9" s="8"/>
      <c r="J9" s="8"/>
      <c r="K9" s="8"/>
    </row>
    <row r="10" spans="3:13" ht="15.75" thickBot="1" x14ac:dyDescent="0.3">
      <c r="C10" s="5"/>
      <c r="D10" s="5"/>
      <c r="H10" s="9"/>
      <c r="I10" s="8"/>
      <c r="J10" s="8"/>
      <c r="K10" s="8"/>
    </row>
    <row r="11" spans="3:13" x14ac:dyDescent="0.25">
      <c r="C11" s="5"/>
      <c r="D11" s="75" t="s">
        <v>9</v>
      </c>
      <c r="E11" s="6" t="s">
        <v>5</v>
      </c>
      <c r="F11" s="2" t="s">
        <v>20</v>
      </c>
      <c r="H11" s="9"/>
      <c r="I11" s="8"/>
      <c r="J11" s="8"/>
      <c r="K11" s="8"/>
    </row>
    <row r="12" spans="3:13" ht="15.75" thickBot="1" x14ac:dyDescent="0.3">
      <c r="D12" s="76"/>
      <c r="E12" s="7" t="s">
        <v>6</v>
      </c>
      <c r="F12" s="3">
        <v>0</v>
      </c>
    </row>
    <row r="13" spans="3:13" x14ac:dyDescent="0.25">
      <c r="D13" s="4"/>
      <c r="E13" s="5"/>
      <c r="F13" s="5"/>
    </row>
    <row r="14" spans="3:13" x14ac:dyDescent="0.25">
      <c r="D14" s="80" t="s">
        <v>10</v>
      </c>
      <c r="E14" s="13" t="s">
        <v>23</v>
      </c>
      <c r="F14" s="25" t="s">
        <v>41</v>
      </c>
      <c r="G14" s="1">
        <v>0</v>
      </c>
    </row>
    <row r="15" spans="3:13" x14ac:dyDescent="0.25">
      <c r="D15" s="80"/>
      <c r="E15" s="13" t="s">
        <v>42</v>
      </c>
      <c r="F15" s="25" t="s">
        <v>43</v>
      </c>
      <c r="G15" s="1">
        <v>1</v>
      </c>
    </row>
    <row r="16" spans="3:13" x14ac:dyDescent="0.25">
      <c r="D16" s="21"/>
      <c r="E16" s="5"/>
      <c r="F16" s="5"/>
    </row>
    <row r="17" spans="4:14" ht="15.75" thickBot="1" x14ac:dyDescent="0.3">
      <c r="D17" s="4"/>
      <c r="E17" s="5"/>
      <c r="F17" s="5"/>
      <c r="H17" s="22"/>
      <c r="I17" s="22"/>
      <c r="J17" s="22"/>
      <c r="K17" s="22"/>
    </row>
    <row r="18" spans="4:14" ht="15.75" thickBot="1" x14ac:dyDescent="0.3">
      <c r="D18" s="73" t="s">
        <v>1</v>
      </c>
      <c r="E18" s="26" t="s">
        <v>12</v>
      </c>
      <c r="F18" s="27"/>
      <c r="G18" s="27"/>
      <c r="H18" s="28" t="s">
        <v>21</v>
      </c>
      <c r="I18" s="28">
        <v>1</v>
      </c>
      <c r="K18" s="22"/>
    </row>
    <row r="19" spans="4:14" ht="15.75" thickBot="1" x14ac:dyDescent="0.3">
      <c r="D19" s="74"/>
      <c r="E19" s="29" t="s">
        <v>13</v>
      </c>
      <c r="F19" s="30"/>
      <c r="G19" s="30"/>
      <c r="H19" s="23" t="s">
        <v>22</v>
      </c>
      <c r="I19" s="23">
        <v>1</v>
      </c>
      <c r="K19" s="10"/>
    </row>
    <row r="20" spans="4:14" x14ac:dyDescent="0.25">
      <c r="D20" s="5"/>
      <c r="K20" s="10"/>
    </row>
    <row r="21" spans="4:14" ht="15.75" thickBot="1" x14ac:dyDescent="0.3">
      <c r="H21" s="8"/>
      <c r="I21" s="8"/>
      <c r="J21" s="8"/>
      <c r="K21" s="8"/>
    </row>
    <row r="22" spans="4:14" ht="15.75" thickBot="1" x14ac:dyDescent="0.3">
      <c r="H22" s="31" t="s">
        <v>44</v>
      </c>
      <c r="I22" s="32" t="s">
        <v>47</v>
      </c>
      <c r="J22" s="33">
        <v>0.5</v>
      </c>
      <c r="K22" s="8"/>
    </row>
    <row r="23" spans="4:14" ht="15.75" thickBot="1" x14ac:dyDescent="0.3">
      <c r="H23" s="34" t="s">
        <v>45</v>
      </c>
      <c r="I23" s="13" t="s">
        <v>48</v>
      </c>
      <c r="J23" s="33">
        <v>0.5</v>
      </c>
      <c r="K23" s="8"/>
      <c r="M23" s="5"/>
      <c r="N23" s="5"/>
    </row>
    <row r="24" spans="4:14" ht="15.75" thickBot="1" x14ac:dyDescent="0.3">
      <c r="D24" s="73" t="s">
        <v>4</v>
      </c>
      <c r="E24" s="47" t="s">
        <v>11</v>
      </c>
      <c r="F24" s="48"/>
      <c r="G24" s="48"/>
      <c r="H24" s="35" t="s">
        <v>46</v>
      </c>
      <c r="I24" s="14" t="s">
        <v>49</v>
      </c>
      <c r="J24" s="46">
        <v>0.5</v>
      </c>
      <c r="K24" s="8"/>
      <c r="M24" s="5"/>
      <c r="N24" s="5"/>
    </row>
    <row r="25" spans="4:14" ht="15.75" thickBot="1" x14ac:dyDescent="0.3">
      <c r="D25" s="74"/>
      <c r="E25" s="47" t="s">
        <v>0</v>
      </c>
      <c r="F25" s="48"/>
      <c r="G25" s="48"/>
      <c r="H25" s="31" t="s">
        <v>44</v>
      </c>
      <c r="I25" s="32" t="s">
        <v>50</v>
      </c>
      <c r="J25" s="33">
        <v>0.5</v>
      </c>
      <c r="K25" s="8"/>
      <c r="M25" s="5"/>
      <c r="N25" s="5"/>
    </row>
    <row r="26" spans="4:14" ht="15.75" thickBot="1" x14ac:dyDescent="0.3">
      <c r="D26" s="81"/>
      <c r="E26" s="81"/>
      <c r="F26" s="81"/>
      <c r="G26" s="81"/>
      <c r="H26" s="34" t="s">
        <v>45</v>
      </c>
      <c r="I26" s="13" t="s">
        <v>51</v>
      </c>
      <c r="J26" s="33">
        <v>0.5</v>
      </c>
      <c r="K26" s="8"/>
      <c r="M26" s="5"/>
      <c r="N26" s="21"/>
    </row>
    <row r="27" spans="4:14" ht="15.75" thickBot="1" x14ac:dyDescent="0.3">
      <c r="D27" s="8"/>
      <c r="E27" s="71"/>
      <c r="H27" s="35" t="s">
        <v>46</v>
      </c>
      <c r="I27" s="14" t="s">
        <v>52</v>
      </c>
      <c r="J27" s="46">
        <v>0.5</v>
      </c>
      <c r="K27" s="8"/>
      <c r="M27" s="5"/>
      <c r="N27" s="21"/>
    </row>
    <row r="28" spans="4:14" x14ac:dyDescent="0.25">
      <c r="D28" s="8"/>
      <c r="E28" s="71"/>
      <c r="H28" s="8"/>
      <c r="I28" s="8"/>
      <c r="J28" s="8"/>
      <c r="K28" s="8"/>
      <c r="M28" s="5"/>
      <c r="N28" s="5"/>
    </row>
    <row r="29" spans="4:14" x14ac:dyDescent="0.25">
      <c r="H29" s="8"/>
      <c r="I29" s="8"/>
      <c r="J29" s="8"/>
      <c r="M29" s="5"/>
      <c r="N29" s="5"/>
    </row>
    <row r="30" spans="4:14" x14ac:dyDescent="0.25">
      <c r="H30" s="8"/>
      <c r="I30" s="8"/>
      <c r="J30" s="8"/>
    </row>
    <row r="31" spans="4:14" x14ac:dyDescent="0.25">
      <c r="E31" s="11"/>
      <c r="F31" s="8"/>
      <c r="G31" s="8"/>
    </row>
    <row r="32" spans="4:14" x14ac:dyDescent="0.25">
      <c r="E32" s="8"/>
      <c r="F32" s="8"/>
      <c r="G32" s="8"/>
    </row>
    <row r="33" spans="5:14" x14ac:dyDescent="0.25">
      <c r="E33" s="8"/>
      <c r="F33" s="8"/>
      <c r="G33" s="8"/>
    </row>
    <row r="34" spans="5:14" ht="16.5" x14ac:dyDescent="0.25">
      <c r="E34" s="8"/>
      <c r="F34" s="8"/>
      <c r="G34" s="8"/>
      <c r="M34" s="24"/>
      <c r="N34" s="24"/>
    </row>
    <row r="35" spans="5:14" ht="16.5" x14ac:dyDescent="0.25">
      <c r="E35" s="8"/>
      <c r="F35" s="8"/>
      <c r="G35" s="8"/>
      <c r="M35" s="24"/>
      <c r="N35" s="24"/>
    </row>
    <row r="36" spans="5:14" ht="16.5" x14ac:dyDescent="0.25">
      <c r="E36" s="8"/>
      <c r="F36" s="8"/>
      <c r="G36" s="8"/>
      <c r="H36" s="8"/>
      <c r="I36" s="8"/>
      <c r="J36" s="8"/>
      <c r="M36" s="24"/>
      <c r="N36" s="24"/>
    </row>
    <row r="37" spans="5:14" ht="16.5" x14ac:dyDescent="0.25">
      <c r="H37" s="8"/>
      <c r="I37" s="8"/>
      <c r="J37" s="8"/>
      <c r="M37" s="24"/>
      <c r="N37" s="24"/>
    </row>
    <row r="38" spans="5:14" ht="16.5" x14ac:dyDescent="0.25">
      <c r="H38" s="8"/>
      <c r="I38" s="8"/>
      <c r="J38" s="8"/>
      <c r="M38" s="24"/>
      <c r="N38" s="24"/>
    </row>
    <row r="39" spans="5:14" ht="16.5" x14ac:dyDescent="0.25">
      <c r="M39" s="24"/>
      <c r="N39" s="24"/>
    </row>
    <row r="40" spans="5:14" ht="16.5" x14ac:dyDescent="0.25">
      <c r="M40" s="24"/>
      <c r="N40" s="24"/>
    </row>
    <row r="41" spans="5:14" x14ac:dyDescent="0.25">
      <c r="M41" s="8"/>
      <c r="N41" s="8"/>
    </row>
  </sheetData>
  <mergeCells count="13">
    <mergeCell ref="H7:J7"/>
    <mergeCell ref="D14:D15"/>
    <mergeCell ref="D26:G26"/>
    <mergeCell ref="H2:M4"/>
    <mergeCell ref="D24:D25"/>
    <mergeCell ref="E24:G24"/>
    <mergeCell ref="E25:G25"/>
    <mergeCell ref="E27:E28"/>
    <mergeCell ref="D2:D3"/>
    <mergeCell ref="D5:D6"/>
    <mergeCell ref="D8:D9"/>
    <mergeCell ref="D11:D12"/>
    <mergeCell ref="D18:D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77CC4-4410-4797-8C2B-E830544BC430}">
  <dimension ref="C2:E7"/>
  <sheetViews>
    <sheetView workbookViewId="0">
      <selection activeCell="F9" sqref="F9"/>
    </sheetView>
  </sheetViews>
  <sheetFormatPr baseColWidth="10" defaultRowHeight="15" x14ac:dyDescent="0.25"/>
  <sheetData>
    <row r="2" spans="3:5" x14ac:dyDescent="0.25">
      <c r="C2" t="s">
        <v>71</v>
      </c>
    </row>
    <row r="4" spans="3:5" x14ac:dyDescent="0.25">
      <c r="E4" t="s">
        <v>65</v>
      </c>
    </row>
    <row r="5" spans="3:5" x14ac:dyDescent="0.25">
      <c r="E5" t="s">
        <v>66</v>
      </c>
    </row>
    <row r="7" spans="3:5" x14ac:dyDescent="0.25">
      <c r="E7"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CÁLCULO PRIMA</vt:lpstr>
      <vt:lpstr>TASA</vt:lpstr>
      <vt:lpstr>RECARGO</vt:lpstr>
      <vt:lpstr>BONIFICACIÓN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Castillo García</dc:creator>
  <cp:lastModifiedBy>Marta Castillo García</cp:lastModifiedBy>
  <dcterms:created xsi:type="dcterms:W3CDTF">2022-01-23T16:02:41Z</dcterms:created>
  <dcterms:modified xsi:type="dcterms:W3CDTF">2022-02-02T17:31:54Z</dcterms:modified>
</cp:coreProperties>
</file>