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Q:\hardware\CMS_Trigger\6089-103_ATCA_mezz\Inventor\"/>
    </mc:Choice>
  </mc:AlternateContent>
  <bookViews>
    <workbookView xWindow="0" yWindow="0" windowWidth="28170" windowHeight="13005"/>
  </bookViews>
  <sheets>
    <sheet name="Sheet1" sheetId="1" r:id="rId1"/>
  </sheets>
  <definedNames>
    <definedName name="base">Sheet1!$B$5</definedName>
    <definedName name="radius">Sheet1!$B$5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7" i="1" l="1"/>
  <c r="B36" i="1"/>
  <c r="B34" i="1" l="1"/>
  <c r="B35" i="1"/>
  <c r="B24" i="1"/>
  <c r="B30" i="1"/>
  <c r="B33" i="1"/>
  <c r="B31" i="1"/>
  <c r="B29" i="1"/>
  <c r="B27" i="1"/>
  <c r="B25" i="1"/>
  <c r="B23" i="1"/>
  <c r="B18" i="1"/>
  <c r="B19" i="1" l="1"/>
  <c r="B21" i="1" s="1"/>
  <c r="B32" i="1" l="1"/>
  <c r="B26" i="1"/>
  <c r="B28" i="1"/>
  <c r="B22" i="1"/>
</calcChain>
</file>

<file path=xl/sharedStrings.xml><?xml version="1.0" encoding="utf-8"?>
<sst xmlns="http://schemas.openxmlformats.org/spreadsheetml/2006/main" count="111" uniqueCount="73">
  <si>
    <t>mm</t>
  </si>
  <si>
    <t>length along fins</t>
  </si>
  <si>
    <t>width across fins</t>
  </si>
  <si>
    <t>thickness of the solid base</t>
  </si>
  <si>
    <t>number of fins</t>
  </si>
  <si>
    <t>thickness of fins</t>
  </si>
  <si>
    <t>height of the base plus fins</t>
  </si>
  <si>
    <t>fin pitch</t>
  </si>
  <si>
    <t>hs_length</t>
  </si>
  <si>
    <t>hs_width</t>
  </si>
  <si>
    <t>hs_base_thickness</t>
  </si>
  <si>
    <t>hs_overall_height</t>
  </si>
  <si>
    <t>hs_num_fins</t>
  </si>
  <si>
    <t>hs_fin_thickness</t>
  </si>
  <si>
    <t>hs_fin_gap</t>
  </si>
  <si>
    <t>hs_pitch</t>
  </si>
  <si>
    <t>ul</t>
  </si>
  <si>
    <t>hs_center_offset</t>
  </si>
  <si>
    <t>offset of center alignment hole from true center</t>
  </si>
  <si>
    <t>hole_x_spacing</t>
  </si>
  <si>
    <t>distance between mounting holes across heatsink</t>
  </si>
  <si>
    <t>distance between mounting holes along heatsink</t>
  </si>
  <si>
    <t>hole_y_spacing</t>
  </si>
  <si>
    <t>hole_x_offset</t>
  </si>
  <si>
    <t>number of fins displacement from center fin</t>
  </si>
  <si>
    <t>hole_y_offset</t>
  </si>
  <si>
    <t>distance to first mounting hole along heatsink</t>
  </si>
  <si>
    <t>hole_ll_x</t>
  </si>
  <si>
    <t>hole_ll_y</t>
  </si>
  <si>
    <t>hole_lc_x</t>
  </si>
  <si>
    <t>hole_lc_y</t>
  </si>
  <si>
    <t>hole_lr_x</t>
  </si>
  <si>
    <t>hole_lr_y</t>
  </si>
  <si>
    <t>hole_ul_x</t>
  </si>
  <si>
    <t>hole_ul_y</t>
  </si>
  <si>
    <t>hole_uc_x</t>
  </si>
  <si>
    <t>hole_uc_y</t>
  </si>
  <si>
    <t>hole_ur_x</t>
  </si>
  <si>
    <t>hole_ur_y</t>
  </si>
  <si>
    <t>mounting_hole_lower_left_x</t>
  </si>
  <si>
    <t>mounting_hole_lower_left_y</t>
  </si>
  <si>
    <t>mounting_hole_lower_center_x</t>
  </si>
  <si>
    <t>mounting_hole_lower_center_y</t>
  </si>
  <si>
    <t>mounting_hole_lower_right_x</t>
  </si>
  <si>
    <t>mounting_hole_lower_right_y</t>
  </si>
  <si>
    <t>mounting_hole_upper_left_x</t>
  </si>
  <si>
    <t>mounting_hole_upper_left_y</t>
  </si>
  <si>
    <t>mounting_hole_upper_center_x</t>
  </si>
  <si>
    <t>mounting_hole_upper_center_y</t>
  </si>
  <si>
    <t>mounting_hole_upper_right_x</t>
  </si>
  <si>
    <t>mounting_hole_upper_right_y</t>
  </si>
  <si>
    <t>hole_dia</t>
  </si>
  <si>
    <t>hs_length_VU7P</t>
  </si>
  <si>
    <t>hs_length_KU15P</t>
  </si>
  <si>
    <t>hole_fpga_center_y</t>
  </si>
  <si>
    <t>alignment hole at the center of the fpga</t>
  </si>
  <si>
    <t>hole_fpga_center_x</t>
  </si>
  <si>
    <t>spring_OD</t>
  </si>
  <si>
    <t>spring_free_length</t>
  </si>
  <si>
    <t>spring_compressed_length</t>
  </si>
  <si>
    <t>spring outside diameter</t>
  </si>
  <si>
    <t>spring uncompressed length</t>
  </si>
  <si>
    <t>spring compressed length</t>
  </si>
  <si>
    <t>spring_OD_clearance</t>
  </si>
  <si>
    <t>add to spring_OD to get hole ID</t>
  </si>
  <si>
    <t>spring_hole_ID</t>
  </si>
  <si>
    <t>diameter of spring installation hole</t>
  </si>
  <si>
    <t>spring_insertion_depth</t>
  </si>
  <si>
    <t>depth of counterbore into heatsink base</t>
  </si>
  <si>
    <t>spring_hole_total_depth</t>
  </si>
  <si>
    <t>spring hole depth from top of fin</t>
  </si>
  <si>
    <t>standoff clearance diameter</t>
  </si>
  <si>
    <t>gap between fins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</si>
</sst>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tabSelected="1" topLeftCell="A7" workbookViewId="0">
      <selection activeCell="B37" sqref="B37"/>
    </sheetView>
  </sheetViews>
  <sheetFormatPr defaultRowHeight="15" x14ac:dyDescent="0.25"/>
  <cols>
    <col min="1" max="1" width="28.7109375" customWidth="1"/>
    <col min="4" max="4" width="45.140625" customWidth="1"/>
  </cols>
  <sheetData>
    <row r="1" spans="1:4" x14ac:dyDescent="0.25">
      <c r="A1" t="s">
        <v>8</v>
      </c>
      <c r="B1">
        <v>150</v>
      </c>
      <c r="C1" t="s">
        <v>0</v>
      </c>
      <c r="D1" s="2" t="s">
        <v>1</v>
      </c>
    </row>
    <row r="2" spans="1:4" x14ac:dyDescent="0.25">
      <c r="A2" t="s">
        <v>52</v>
      </c>
      <c r="B2">
        <v>150</v>
      </c>
      <c r="C2" t="s">
        <v>0</v>
      </c>
      <c r="D2" s="2" t="s">
        <v>1</v>
      </c>
    </row>
    <row r="3" spans="1:4" x14ac:dyDescent="0.25">
      <c r="A3" t="s">
        <v>53</v>
      </c>
      <c r="B3">
        <v>125</v>
      </c>
      <c r="C3" t="s">
        <v>0</v>
      </c>
      <c r="D3" s="2" t="s">
        <v>1</v>
      </c>
    </row>
    <row r="4" spans="1:4" x14ac:dyDescent="0.25">
      <c r="A4" t="s">
        <v>9</v>
      </c>
      <c r="B4">
        <v>83.5</v>
      </c>
      <c r="C4" t="s">
        <v>0</v>
      </c>
      <c r="D4" s="2" t="s">
        <v>2</v>
      </c>
    </row>
    <row r="5" spans="1:4" x14ac:dyDescent="0.25">
      <c r="A5" t="s">
        <v>10</v>
      </c>
      <c r="B5">
        <v>4</v>
      </c>
      <c r="C5" t="s">
        <v>0</v>
      </c>
      <c r="D5" s="2" t="s">
        <v>3</v>
      </c>
    </row>
    <row r="6" spans="1:4" x14ac:dyDescent="0.25">
      <c r="A6" t="s">
        <v>11</v>
      </c>
      <c r="B6">
        <v>15</v>
      </c>
      <c r="C6" t="s">
        <v>0</v>
      </c>
      <c r="D6" s="2" t="s">
        <v>6</v>
      </c>
    </row>
    <row r="7" spans="1:4" x14ac:dyDescent="0.25">
      <c r="A7" t="s">
        <v>12</v>
      </c>
      <c r="B7">
        <v>15</v>
      </c>
      <c r="C7" t="s">
        <v>16</v>
      </c>
      <c r="D7" s="2" t="s">
        <v>4</v>
      </c>
    </row>
    <row r="8" spans="1:4" x14ac:dyDescent="0.25">
      <c r="A8" t="s">
        <v>13</v>
      </c>
      <c r="B8">
        <v>2.2000000000000002</v>
      </c>
      <c r="C8" t="s">
        <v>0</v>
      </c>
      <c r="D8" s="2" t="s">
        <v>5</v>
      </c>
    </row>
    <row r="9" spans="1:4" x14ac:dyDescent="0.25">
      <c r="A9" t="s">
        <v>23</v>
      </c>
      <c r="B9">
        <v>4</v>
      </c>
      <c r="C9" t="s">
        <v>16</v>
      </c>
      <c r="D9" s="2" t="s">
        <v>24</v>
      </c>
    </row>
    <row r="10" spans="1:4" x14ac:dyDescent="0.25">
      <c r="A10" t="s">
        <v>22</v>
      </c>
      <c r="B10">
        <v>67</v>
      </c>
      <c r="C10" t="s">
        <v>0</v>
      </c>
      <c r="D10" s="2" t="s">
        <v>21</v>
      </c>
    </row>
    <row r="11" spans="1:4" x14ac:dyDescent="0.25">
      <c r="A11" t="s">
        <v>25</v>
      </c>
      <c r="B11">
        <v>20</v>
      </c>
      <c r="C11" t="s">
        <v>0</v>
      </c>
      <c r="D11" s="2" t="s">
        <v>26</v>
      </c>
    </row>
    <row r="12" spans="1:4" x14ac:dyDescent="0.25">
      <c r="A12" t="s">
        <v>51</v>
      </c>
      <c r="B12">
        <v>6</v>
      </c>
      <c r="C12" t="s">
        <v>0</v>
      </c>
      <c r="D12" s="2" t="s">
        <v>71</v>
      </c>
    </row>
    <row r="13" spans="1:4" x14ac:dyDescent="0.25">
      <c r="A13" t="s">
        <v>57</v>
      </c>
      <c r="B13">
        <v>7.9</v>
      </c>
      <c r="C13" t="s">
        <v>0</v>
      </c>
      <c r="D13" s="2" t="s">
        <v>60</v>
      </c>
    </row>
    <row r="14" spans="1:4" x14ac:dyDescent="0.25">
      <c r="A14" t="s">
        <v>58</v>
      </c>
      <c r="B14">
        <v>9.6999999999999993</v>
      </c>
      <c r="C14" t="s">
        <v>0</v>
      </c>
      <c r="D14" s="2" t="s">
        <v>61</v>
      </c>
    </row>
    <row r="15" spans="1:4" x14ac:dyDescent="0.25">
      <c r="A15" t="s">
        <v>59</v>
      </c>
      <c r="B15">
        <v>4.8</v>
      </c>
      <c r="C15" t="s">
        <v>0</v>
      </c>
      <c r="D15" s="2" t="s">
        <v>62</v>
      </c>
    </row>
    <row r="16" spans="1:4" x14ac:dyDescent="0.25">
      <c r="A16" t="s">
        <v>63</v>
      </c>
      <c r="B16">
        <v>1</v>
      </c>
      <c r="C16" t="s">
        <v>0</v>
      </c>
      <c r="D16" s="2" t="s">
        <v>64</v>
      </c>
    </row>
    <row r="17" spans="1:4" x14ac:dyDescent="0.25">
      <c r="A17" t="s">
        <v>67</v>
      </c>
      <c r="B17">
        <v>2.5</v>
      </c>
      <c r="C17" t="s">
        <v>0</v>
      </c>
      <c r="D17" s="2" t="s">
        <v>68</v>
      </c>
    </row>
    <row r="18" spans="1:4" x14ac:dyDescent="0.25">
      <c r="A18" t="s">
        <v>14</v>
      </c>
      <c r="B18">
        <f>(B4-(15*B8)) / (B7-1)</f>
        <v>3.6071428571428572</v>
      </c>
      <c r="C18" t="s">
        <v>0</v>
      </c>
      <c r="D18" t="s">
        <v>72</v>
      </c>
    </row>
    <row r="19" spans="1:4" x14ac:dyDescent="0.25">
      <c r="A19" t="s">
        <v>15</v>
      </c>
      <c r="B19">
        <f>B8+B18</f>
        <v>5.8071428571428569</v>
      </c>
      <c r="C19" t="s">
        <v>0</v>
      </c>
      <c r="D19" t="s">
        <v>7</v>
      </c>
    </row>
    <row r="20" spans="1:4" x14ac:dyDescent="0.25">
      <c r="A20" t="s">
        <v>17</v>
      </c>
      <c r="B20">
        <v>0</v>
      </c>
      <c r="C20" t="s">
        <v>0</v>
      </c>
      <c r="D20" t="s">
        <v>18</v>
      </c>
    </row>
    <row r="21" spans="1:4" x14ac:dyDescent="0.25">
      <c r="A21" t="s">
        <v>19</v>
      </c>
      <c r="B21" s="1">
        <f>B9*B19</f>
        <v>23.228571428571428</v>
      </c>
      <c r="C21" t="s">
        <v>0</v>
      </c>
      <c r="D21" t="s">
        <v>20</v>
      </c>
    </row>
    <row r="22" spans="1:4" x14ac:dyDescent="0.25">
      <c r="A22" t="s">
        <v>27</v>
      </c>
      <c r="B22">
        <f>(B4/2)-B21</f>
        <v>18.521428571428572</v>
      </c>
      <c r="C22" t="s">
        <v>0</v>
      </c>
      <c r="D22" t="s">
        <v>39</v>
      </c>
    </row>
    <row r="23" spans="1:4" x14ac:dyDescent="0.25">
      <c r="A23" t="s">
        <v>28</v>
      </c>
      <c r="B23">
        <f>B11</f>
        <v>20</v>
      </c>
      <c r="C23" t="s">
        <v>0</v>
      </c>
      <c r="D23" t="s">
        <v>40</v>
      </c>
    </row>
    <row r="24" spans="1:4" x14ac:dyDescent="0.25">
      <c r="A24" t="s">
        <v>29</v>
      </c>
      <c r="B24">
        <f>B4/2</f>
        <v>41.75</v>
      </c>
      <c r="C24" t="s">
        <v>0</v>
      </c>
      <c r="D24" t="s">
        <v>41</v>
      </c>
    </row>
    <row r="25" spans="1:4" x14ac:dyDescent="0.25">
      <c r="A25" t="s">
        <v>30</v>
      </c>
      <c r="B25">
        <f>B11</f>
        <v>20</v>
      </c>
      <c r="C25" t="s">
        <v>0</v>
      </c>
      <c r="D25" t="s">
        <v>42</v>
      </c>
    </row>
    <row r="26" spans="1:4" x14ac:dyDescent="0.25">
      <c r="A26" t="s">
        <v>31</v>
      </c>
      <c r="B26">
        <f>(B4/2)+B21</f>
        <v>64.978571428571428</v>
      </c>
      <c r="C26" t="s">
        <v>0</v>
      </c>
      <c r="D26" t="s">
        <v>43</v>
      </c>
    </row>
    <row r="27" spans="1:4" x14ac:dyDescent="0.25">
      <c r="A27" t="s">
        <v>32</v>
      </c>
      <c r="B27">
        <f>B11</f>
        <v>20</v>
      </c>
      <c r="C27" t="s">
        <v>0</v>
      </c>
      <c r="D27" t="s">
        <v>44</v>
      </c>
    </row>
    <row r="28" spans="1:4" x14ac:dyDescent="0.25">
      <c r="A28" t="s">
        <v>33</v>
      </c>
      <c r="B28">
        <f>(B4/2)-B21</f>
        <v>18.521428571428572</v>
      </c>
      <c r="C28" t="s">
        <v>0</v>
      </c>
      <c r="D28" t="s">
        <v>45</v>
      </c>
    </row>
    <row r="29" spans="1:4" x14ac:dyDescent="0.25">
      <c r="A29" t="s">
        <v>34</v>
      </c>
      <c r="B29">
        <f>B11+B10</f>
        <v>87</v>
      </c>
      <c r="C29" t="s">
        <v>0</v>
      </c>
      <c r="D29" t="s">
        <v>46</v>
      </c>
    </row>
    <row r="30" spans="1:4" x14ac:dyDescent="0.25">
      <c r="A30" t="s">
        <v>35</v>
      </c>
      <c r="B30">
        <f>B4/2</f>
        <v>41.75</v>
      </c>
      <c r="C30" t="s">
        <v>0</v>
      </c>
      <c r="D30" t="s">
        <v>47</v>
      </c>
    </row>
    <row r="31" spans="1:4" x14ac:dyDescent="0.25">
      <c r="A31" t="s">
        <v>36</v>
      </c>
      <c r="B31">
        <f>B11+B10</f>
        <v>87</v>
      </c>
      <c r="C31" t="s">
        <v>0</v>
      </c>
      <c r="D31" t="s">
        <v>48</v>
      </c>
    </row>
    <row r="32" spans="1:4" x14ac:dyDescent="0.25">
      <c r="A32" t="s">
        <v>37</v>
      </c>
      <c r="B32">
        <f>(B4/2)+B21</f>
        <v>64.978571428571428</v>
      </c>
      <c r="C32" t="s">
        <v>0</v>
      </c>
      <c r="D32" t="s">
        <v>49</v>
      </c>
    </row>
    <row r="33" spans="1:4" x14ac:dyDescent="0.25">
      <c r="A33" t="s">
        <v>38</v>
      </c>
      <c r="B33">
        <f>B11+B10</f>
        <v>87</v>
      </c>
      <c r="C33" t="s">
        <v>0</v>
      </c>
      <c r="D33" t="s">
        <v>50</v>
      </c>
    </row>
    <row r="34" spans="1:4" x14ac:dyDescent="0.25">
      <c r="A34" t="s">
        <v>56</v>
      </c>
      <c r="B34">
        <f>B4/2</f>
        <v>41.75</v>
      </c>
      <c r="C34" t="s">
        <v>0</v>
      </c>
      <c r="D34" t="s">
        <v>55</v>
      </c>
    </row>
    <row r="35" spans="1:4" x14ac:dyDescent="0.25">
      <c r="A35" t="s">
        <v>54</v>
      </c>
      <c r="B35">
        <f>(B25+B31)/2</f>
        <v>53.5</v>
      </c>
      <c r="C35" t="s">
        <v>0</v>
      </c>
      <c r="D35" t="s">
        <v>55</v>
      </c>
    </row>
    <row r="36" spans="1:4" x14ac:dyDescent="0.25">
      <c r="A36" t="s">
        <v>65</v>
      </c>
      <c r="B36">
        <f>B13+B16</f>
        <v>8.9</v>
      </c>
      <c r="C36" t="s">
        <v>0</v>
      </c>
      <c r="D36" t="s">
        <v>66</v>
      </c>
    </row>
    <row r="37" spans="1:4" x14ac:dyDescent="0.25">
      <c r="A37" t="s">
        <v>69</v>
      </c>
      <c r="B37">
        <f>B6-base+B17</f>
        <v>13.5</v>
      </c>
      <c r="C37" t="s">
        <v>0</v>
      </c>
      <c r="D37" t="s">
        <v>70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base</vt:lpstr>
      <vt:lpstr>radius</vt:lpstr>
    </vt:vector>
  </TitlesOfParts>
  <Company>CLASSE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R. Strohman</dc:creator>
  <cp:lastModifiedBy>Charles R. Strohman</cp:lastModifiedBy>
  <dcterms:created xsi:type="dcterms:W3CDTF">2017-12-10T18:45:03Z</dcterms:created>
  <dcterms:modified xsi:type="dcterms:W3CDTF">2019-05-31T14:37:45Z</dcterms:modified>
</cp:coreProperties>
</file>