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文档\自然通风组\00 On-The-Go\人力资源部\10 考核\40 考核测算\wagePackage\"/>
    </mc:Choice>
  </mc:AlternateContent>
  <bookViews>
    <workbookView xWindow="0" yWindow="0" windowWidth="28800" windowHeight="12468"/>
  </bookViews>
  <sheets>
    <sheet name="inpu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A2" i="1" l="1"/>
  <c r="Z2" i="1"/>
  <c r="P2" i="1"/>
  <c r="Q2" i="1" s="1"/>
  <c r="L2" i="1"/>
  <c r="M2" i="1" s="1"/>
  <c r="J2" i="1"/>
  <c r="K2" i="1" s="1"/>
  <c r="H2" i="1"/>
  <c r="R2" i="1" s="1"/>
  <c r="S2" i="1" s="1"/>
  <c r="G2" i="1"/>
  <c r="E2" i="1"/>
  <c r="N2" i="1" l="1"/>
  <c r="X2" i="1" s="1"/>
  <c r="T2" i="1"/>
  <c r="U2" i="1" s="1"/>
  <c r="V2" i="1"/>
  <c r="W2" i="1" s="1"/>
  <c r="O2" i="1"/>
  <c r="Y2" i="1" s="1"/>
  <c r="I2" i="1"/>
</calcChain>
</file>

<file path=xl/sharedStrings.xml><?xml version="1.0" encoding="utf-8"?>
<sst xmlns="http://schemas.openxmlformats.org/spreadsheetml/2006/main" count="65" uniqueCount="62">
  <si>
    <t>var_name</t>
  </si>
  <si>
    <t>category</t>
  </si>
  <si>
    <t>subcategory</t>
  </si>
  <si>
    <t>name</t>
  </si>
  <si>
    <t>package_last_year</t>
  </si>
  <si>
    <t>total_profit_last_year</t>
  </si>
  <si>
    <t>total_profit_last_year_elimination</t>
  </si>
  <si>
    <t>patmi_last_year</t>
  </si>
  <si>
    <t>patmi_last_year_elimination</t>
  </si>
  <si>
    <t>revenue_last_year</t>
  </si>
  <si>
    <t>revenue_last_year_elimination</t>
  </si>
  <si>
    <t>cost_last_year</t>
  </si>
  <si>
    <t>cost_last_year_elimination</t>
  </si>
  <si>
    <t>invest_income_last_year</t>
  </si>
  <si>
    <t>other_income_last_year</t>
  </si>
  <si>
    <t>total_profit</t>
  </si>
  <si>
    <t>total_profit_elimination</t>
  </si>
  <si>
    <t>patmi</t>
  </si>
  <si>
    <t>patmi_elimination</t>
  </si>
  <si>
    <t>revenue</t>
  </si>
  <si>
    <t>revenue_elimination</t>
  </si>
  <si>
    <t>cost</t>
  </si>
  <si>
    <t>cost_elimination</t>
  </si>
  <si>
    <t>invest_income</t>
  </si>
  <si>
    <t>other_income</t>
  </si>
  <si>
    <t>avg_employee_last_year</t>
  </si>
  <si>
    <t>avg_employee</t>
  </si>
  <si>
    <t>key_score</t>
  </si>
  <si>
    <t>eff_index_1_name</t>
  </si>
  <si>
    <t>eff_index_2_name</t>
  </si>
  <si>
    <t>eff_index_3_name</t>
  </si>
  <si>
    <t>eff_index_4_name</t>
  </si>
  <si>
    <t>eff_index_1_last_year</t>
  </si>
  <si>
    <t>eff_index_2_last_year</t>
  </si>
  <si>
    <t>eff_index_3_last_year</t>
  </si>
  <si>
    <t>eff_index_4_last_year</t>
  </si>
  <si>
    <t>eff_index_1</t>
  </si>
  <si>
    <t>eff_index_2</t>
  </si>
  <si>
    <t>eff_index_3</t>
  </si>
  <si>
    <t>eff_index_4</t>
  </si>
  <si>
    <t>eff_index_1_weight</t>
  </si>
  <si>
    <t>eff_index_2_weight</t>
  </si>
  <si>
    <t>eff_index_3_weight</t>
  </si>
  <si>
    <t>eff_index_4_weight</t>
  </si>
  <si>
    <t>quality_index_last_year</t>
  </si>
  <si>
    <t>cost_index_last_year</t>
  </si>
  <si>
    <t>operate_index_last_year</t>
  </si>
  <si>
    <t>quality_index</t>
  </si>
  <si>
    <t>cost_index</t>
  </si>
  <si>
    <t>operate_index</t>
  </si>
  <si>
    <t>load_index_last_year</t>
  </si>
  <si>
    <t>load_index</t>
  </si>
  <si>
    <t>financial_index_name</t>
  </si>
  <si>
    <t>人均利润</t>
  </si>
  <si>
    <t>人均营收</t>
  </si>
  <si>
    <t>人均工作量</t>
  </si>
  <si>
    <t>人均劳动生产总值</t>
  </si>
  <si>
    <t>calculated</t>
  </si>
  <si>
    <t>Special</t>
  </si>
  <si>
    <t>Gov</t>
  </si>
  <si>
    <r>
      <t>j</t>
    </r>
    <r>
      <rPr>
        <sz val="11"/>
        <color theme="1"/>
        <rFont val="等线"/>
        <family val="3"/>
        <charset val="134"/>
        <scheme val="minor"/>
      </rPr>
      <t>ingtou</t>
    </r>
    <phoneticPr fontId="3" type="noConversion"/>
  </si>
  <si>
    <t>特殊功能板块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</si>
</sst>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4" xfId="0" applyFont="1" applyFill="1" applyBorder="1">
      <alignment vertical="center"/>
    </xf>
    <xf numFmtId="0" fontId="0" fillId="3" borderId="4" xfId="1" applyNumberFormat="1" applyFont="1" applyFill="1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0" fillId="3" borderId="6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-the-go/&#20154;&#21147;&#36164;&#28304;&#37096;/10%20&#32771;&#26680;/40%20&#32771;&#26680;&#27979;&#31639;/wagePackage/database/&#37096;&#20998;&#36755;&#2083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-the-go/&#20154;&#21147;&#36164;&#28304;&#37096;/10%20&#32771;&#26680;/40%20&#32771;&#26680;&#27979;&#31639;/wagePackage/database/&#21508;&#21333;&#20301;&#20154;&#25968;20210316-&#21016;&#2315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21865</v>
          </cell>
        </row>
        <row r="8">
          <cell r="D8">
            <v>16706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K2">
            <v>589.5</v>
          </cell>
        </row>
        <row r="8">
          <cell r="K8">
            <v>581.5</v>
          </cell>
          <cell r="L8">
            <v>598.94500000000005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zoomScale="85" zoomScaleNormal="85" workbookViewId="0">
      <pane xSplit="4" ySplit="1" topLeftCell="E2" activePane="bottomRight" state="frozen"/>
      <selection pane="topRight"/>
      <selection pane="bottomLeft"/>
      <selection pane="bottomRight" activeCell="K6" sqref="K6"/>
    </sheetView>
  </sheetViews>
  <sheetFormatPr defaultColWidth="9" defaultRowHeight="13.8" x14ac:dyDescent="0.25"/>
  <cols>
    <col min="1" max="3" width="10.5546875" customWidth="1"/>
    <col min="4" max="4" width="9.33203125" customWidth="1"/>
    <col min="5" max="5" width="8.21875" customWidth="1"/>
    <col min="6" max="19" width="7.21875" customWidth="1"/>
    <col min="20" max="53" width="8.5546875" customWidth="1"/>
  </cols>
  <sheetData>
    <row r="1" spans="1:53" s="1" customFormat="1" ht="73.95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6" t="s">
        <v>52</v>
      </c>
    </row>
    <row r="2" spans="1:53" ht="14.4" thickTop="1" x14ac:dyDescent="0.25">
      <c r="A2" s="8" t="s">
        <v>60</v>
      </c>
      <c r="B2" s="4" t="s">
        <v>58</v>
      </c>
      <c r="C2" s="4" t="s">
        <v>59</v>
      </c>
      <c r="D2" s="9" t="s">
        <v>61</v>
      </c>
      <c r="E2" s="5">
        <f>[1]Sheet1!$D8</f>
        <v>16706</v>
      </c>
      <c r="F2" s="5">
        <v>1</v>
      </c>
      <c r="G2" s="5">
        <f t="shared" ref="G2" si="0">F2*-0.2</f>
        <v>-0.2</v>
      </c>
      <c r="H2" s="5">
        <f t="shared" ref="H2" si="1">F2*0.8</f>
        <v>0.8</v>
      </c>
      <c r="I2" s="5">
        <f t="shared" ref="I2" si="2">H2*-0.2</f>
        <v>-0.16000000000000003</v>
      </c>
      <c r="J2" s="5">
        <f t="shared" ref="J2" si="3">F2*2</f>
        <v>2</v>
      </c>
      <c r="K2" s="5">
        <f t="shared" ref="K2" si="4">J2*-0.2</f>
        <v>-0.4</v>
      </c>
      <c r="L2" s="5">
        <f>F2*1.1</f>
        <v>1.1000000000000001</v>
      </c>
      <c r="M2" s="5">
        <f t="shared" ref="M2" si="5">L2*-0.2</f>
        <v>-0.22000000000000003</v>
      </c>
      <c r="N2" s="5">
        <f t="shared" ref="N2" si="6">J2*0.2</f>
        <v>0.4</v>
      </c>
      <c r="O2" s="5">
        <f t="shared" ref="O2" si="7">J2*0.3</f>
        <v>0.6</v>
      </c>
      <c r="P2" s="5">
        <f>F2*1.1</f>
        <v>1.1000000000000001</v>
      </c>
      <c r="Q2" s="5">
        <f t="shared" ref="Q2" si="8">P2*-0.2</f>
        <v>-0.22000000000000003</v>
      </c>
      <c r="R2" s="5">
        <f t="shared" ref="R2" si="9">H2*1.1</f>
        <v>0.88000000000000012</v>
      </c>
      <c r="S2" s="5">
        <f t="shared" ref="S2" si="10">R2*-0.2</f>
        <v>-0.17600000000000005</v>
      </c>
      <c r="T2" s="5">
        <f t="shared" ref="T2" si="11">J2*1.1</f>
        <v>2.2000000000000002</v>
      </c>
      <c r="U2" s="5">
        <f t="shared" ref="U2" si="12">T2*-0.2</f>
        <v>-0.44000000000000006</v>
      </c>
      <c r="V2" s="5">
        <f t="shared" ref="V2" si="13">L2*1.1</f>
        <v>1.2100000000000002</v>
      </c>
      <c r="W2" s="5">
        <f t="shared" ref="W2" si="14">V2*-0.2</f>
        <v>-0.24200000000000005</v>
      </c>
      <c r="X2" s="5">
        <f t="shared" ref="X2" si="15">N2</f>
        <v>0.4</v>
      </c>
      <c r="Y2" s="5">
        <f t="shared" ref="Y2" si="16">O2</f>
        <v>0.6</v>
      </c>
      <c r="Z2" s="5">
        <f>[2]Sheet2!K8</f>
        <v>581.5</v>
      </c>
      <c r="AA2" s="5">
        <f>[2]Sheet2!L8</f>
        <v>598.94500000000005</v>
      </c>
      <c r="AB2" s="4">
        <v>103</v>
      </c>
      <c r="AC2" s="4" t="s">
        <v>53</v>
      </c>
      <c r="AD2" s="4" t="s">
        <v>54</v>
      </c>
      <c r="AE2" s="4" t="s">
        <v>55</v>
      </c>
      <c r="AF2" s="4" t="s">
        <v>56</v>
      </c>
      <c r="AG2" s="4" t="s">
        <v>57</v>
      </c>
      <c r="AH2" s="4" t="s">
        <v>57</v>
      </c>
      <c r="AI2" s="4"/>
      <c r="AJ2" s="4"/>
      <c r="AK2" s="4" t="s">
        <v>57</v>
      </c>
      <c r="AL2" s="4" t="s">
        <v>57</v>
      </c>
      <c r="AM2" s="4"/>
      <c r="AN2" s="4"/>
      <c r="AO2" s="4">
        <v>0.5</v>
      </c>
      <c r="AP2" s="4">
        <v>0.5</v>
      </c>
      <c r="AQ2" s="4"/>
      <c r="AR2" s="4"/>
      <c r="AS2" s="4"/>
      <c r="AT2" s="4"/>
      <c r="AU2" s="4"/>
      <c r="AV2" s="4"/>
      <c r="AW2" s="4"/>
      <c r="AX2" s="4"/>
      <c r="AY2" s="4">
        <v>80</v>
      </c>
      <c r="AZ2" s="4">
        <v>85</v>
      </c>
      <c r="BA2" s="7"/>
    </row>
  </sheetData>
  <phoneticPr fontId="3" type="noConversion"/>
  <dataValidations count="1">
    <dataValidation type="list" allowBlank="1" showInputMessage="1" showErrorMessage="1" sqref="BA2">
      <formula1>"total_profit,patmi,revenue"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  <Company>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Xue</dc:creator>
  <cp:lastModifiedBy>Fei Xue</cp:lastModifiedBy>
  <dcterms:created xsi:type="dcterms:W3CDTF">2021-03-14T06:44:00Z</dcterms:created>
  <dcterms:modified xsi:type="dcterms:W3CDTF">2021-03-18T15:18:28Z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