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PARRA\Dropbox\EST 9 JULIAN PARRA\PROYECTO\01_NoteBooks\Examples\Ex_01\"/>
    </mc:Choice>
  </mc:AlternateContent>
  <xr:revisionPtr revIDLastSave="0" documentId="13_ncr:1_{355BD282-319C-44F7-93C3-BFEACCA59812}" xr6:coauthVersionLast="43" xr6:coauthVersionMax="43" xr10:uidLastSave="{00000000-0000-0000-0000-000000000000}"/>
  <bookViews>
    <workbookView xWindow="-21720" yWindow="-2175" windowWidth="21840" windowHeight="13140" activeTab="1" xr2:uid="{1D75D901-A464-480B-8E47-83F8CDAE72CE}"/>
  </bookViews>
  <sheets>
    <sheet name="Global_Forces" sheetId="1" r:id="rId1"/>
    <sheet name="Element_Fo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4" i="2" l="1"/>
  <c r="H105" i="2" s="1"/>
  <c r="G104" i="2"/>
  <c r="F104" i="2"/>
  <c r="H103" i="2"/>
  <c r="G103" i="2"/>
  <c r="G105" i="2" s="1"/>
  <c r="F103" i="2"/>
  <c r="F105" i="2" s="1"/>
  <c r="H97" i="2"/>
  <c r="H98" i="2" s="1"/>
  <c r="G97" i="2"/>
  <c r="F97" i="2"/>
  <c r="H96" i="2"/>
  <c r="G96" i="2"/>
  <c r="G98" i="2" s="1"/>
  <c r="F96" i="2"/>
  <c r="F98" i="2" s="1"/>
  <c r="H90" i="2"/>
  <c r="H91" i="2" s="1"/>
  <c r="G90" i="2"/>
  <c r="F90" i="2"/>
  <c r="H89" i="2"/>
  <c r="G89" i="2"/>
  <c r="G91" i="2" s="1"/>
  <c r="F89" i="2"/>
  <c r="F91" i="2" s="1"/>
  <c r="H83" i="2"/>
  <c r="H84" i="2" s="1"/>
  <c r="G83" i="2"/>
  <c r="F83" i="2"/>
  <c r="H82" i="2"/>
  <c r="G82" i="2"/>
  <c r="G84" i="2" s="1"/>
  <c r="F82" i="2"/>
  <c r="F84" i="2" s="1"/>
  <c r="H76" i="2"/>
  <c r="H77" i="2" s="1"/>
  <c r="G76" i="2"/>
  <c r="F76" i="2"/>
  <c r="H75" i="2"/>
  <c r="G75" i="2"/>
  <c r="G77" i="2" s="1"/>
  <c r="F75" i="2"/>
  <c r="F77" i="2" s="1"/>
  <c r="F70" i="2"/>
  <c r="H69" i="2"/>
  <c r="H70" i="2" s="1"/>
  <c r="G69" i="2"/>
  <c r="F69" i="2"/>
  <c r="H68" i="2"/>
  <c r="G68" i="2"/>
  <c r="G70" i="2" s="1"/>
  <c r="F68" i="2"/>
  <c r="F63" i="2"/>
  <c r="H62" i="2"/>
  <c r="H63" i="2" s="1"/>
  <c r="G62" i="2"/>
  <c r="F62" i="2"/>
  <c r="H61" i="2"/>
  <c r="G61" i="2"/>
  <c r="G63" i="2" s="1"/>
  <c r="F61" i="2"/>
  <c r="H55" i="2"/>
  <c r="H56" i="2" s="1"/>
  <c r="G55" i="2"/>
  <c r="F55" i="2"/>
  <c r="H54" i="2"/>
  <c r="G54" i="2"/>
  <c r="G56" i="2" s="1"/>
  <c r="F54" i="2"/>
  <c r="F56" i="2" s="1"/>
  <c r="H48" i="2"/>
  <c r="H49" i="2" s="1"/>
  <c r="G48" i="2"/>
  <c r="F48" i="2"/>
  <c r="H47" i="2"/>
  <c r="G47" i="2"/>
  <c r="G49" i="2" s="1"/>
  <c r="F47" i="2"/>
  <c r="F49" i="2" s="1"/>
  <c r="H41" i="2"/>
  <c r="H42" i="2" s="1"/>
  <c r="G41" i="2"/>
  <c r="F41" i="2"/>
  <c r="H40" i="2"/>
  <c r="G40" i="2"/>
  <c r="G42" i="2" s="1"/>
  <c r="F40" i="2"/>
  <c r="F42" i="2" s="1"/>
  <c r="F35" i="2"/>
  <c r="H34" i="2"/>
  <c r="H35" i="2" s="1"/>
  <c r="G34" i="2"/>
  <c r="F34" i="2"/>
  <c r="H33" i="2"/>
  <c r="G33" i="2"/>
  <c r="G35" i="2" s="1"/>
  <c r="F33" i="2"/>
  <c r="F28" i="2"/>
  <c r="H27" i="2"/>
  <c r="H28" i="2" s="1"/>
  <c r="G27" i="2"/>
  <c r="F27" i="2"/>
  <c r="H26" i="2"/>
  <c r="G26" i="2"/>
  <c r="G28" i="2" s="1"/>
  <c r="F26" i="2"/>
  <c r="F21" i="2"/>
  <c r="H20" i="2"/>
  <c r="H21" i="2" s="1"/>
  <c r="G20" i="2"/>
  <c r="F20" i="2"/>
  <c r="H19" i="2"/>
  <c r="G19" i="2"/>
  <c r="G21" i="2" s="1"/>
  <c r="F19" i="2"/>
  <c r="F14" i="2"/>
  <c r="H13" i="2"/>
  <c r="H14" i="2" s="1"/>
  <c r="G13" i="2"/>
  <c r="F13" i="2"/>
  <c r="H12" i="2"/>
  <c r="G12" i="2"/>
  <c r="G14" i="2" s="1"/>
  <c r="F12" i="2"/>
  <c r="G7" i="2"/>
  <c r="G6" i="2"/>
  <c r="F7" i="2"/>
  <c r="F6" i="2"/>
  <c r="H6" i="2"/>
  <c r="H7" i="2" s="1"/>
  <c r="H5" i="2"/>
  <c r="G5" i="2"/>
  <c r="F5" i="2"/>
  <c r="AF2" i="1" l="1" a="1"/>
  <c r="AF2" i="1" s="1"/>
  <c r="AF25" i="1" l="1"/>
  <c r="AF21" i="1"/>
  <c r="AF17" i="1"/>
  <c r="AF13" i="1"/>
  <c r="AF9" i="1"/>
  <c r="AF5" i="1"/>
  <c r="AF28" i="1"/>
  <c r="AF24" i="1"/>
  <c r="AF20" i="1"/>
  <c r="AF16" i="1"/>
  <c r="AF12" i="1"/>
  <c r="AF8" i="1"/>
  <c r="AF4" i="1"/>
  <c r="AF3" i="1"/>
  <c r="AF27" i="1"/>
  <c r="AF23" i="1"/>
  <c r="AF19" i="1"/>
  <c r="AF15" i="1"/>
  <c r="AF11" i="1"/>
  <c r="AF7" i="1"/>
  <c r="AF26" i="1"/>
  <c r="AF22" i="1"/>
  <c r="AF18" i="1"/>
  <c r="AF14" i="1"/>
  <c r="AF10" i="1"/>
  <c r="AF6" i="1"/>
</calcChain>
</file>

<file path=xl/sharedStrings.xml><?xml version="1.0" encoding="utf-8"?>
<sst xmlns="http://schemas.openxmlformats.org/spreadsheetml/2006/main" count="168" uniqueCount="28">
  <si>
    <t>GLOBAL STIFFNESS MATRIX</t>
  </si>
  <si>
    <t>Displacements</t>
  </si>
  <si>
    <t>Forces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</si>
  <si>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</si>
  <si>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</si>
  <si>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</si>
  <si>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</si>
  <si>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</si>
  <si>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</si>
  <si>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</si>
  <si>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</si>
  <si>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</si>
  <si>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</si>
  <si>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</si>
  <si>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</si>
  <si>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</si>
  <si>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</si>
  <si>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E0</t>
  </si>
  <si>
    <r>
      <t>F1</t>
    </r>
    <r>
      <rPr>
        <vertAlign val="superscript"/>
        <sz val="10"/>
        <color theme="1"/>
        <rFont val="Calibri"/>
        <family val="2"/>
        <scheme val="minor"/>
      </rPr>
      <t>i</t>
    </r>
  </si>
  <si>
    <r>
      <t>F2</t>
    </r>
    <r>
      <rPr>
        <vertAlign val="superscript"/>
        <sz val="10"/>
        <color theme="1"/>
        <rFont val="Calibri"/>
        <family val="2"/>
        <scheme val="minor"/>
      </rPr>
      <t>i</t>
    </r>
  </si>
  <si>
    <r>
      <t>M3</t>
    </r>
    <r>
      <rPr>
        <vertAlign val="superscript"/>
        <sz val="10"/>
        <color theme="1"/>
        <rFont val="Calibri"/>
        <family val="2"/>
        <scheme val="minor"/>
      </rPr>
      <t>i</t>
    </r>
  </si>
  <si>
    <r>
      <t>F1</t>
    </r>
    <r>
      <rPr>
        <vertAlign val="superscript"/>
        <sz val="10"/>
        <color theme="1"/>
        <rFont val="Calibri"/>
        <family val="2"/>
        <scheme val="minor"/>
      </rPr>
      <t>j</t>
    </r>
  </si>
  <si>
    <r>
      <t>F2</t>
    </r>
    <r>
      <rPr>
        <vertAlign val="superscript"/>
        <sz val="10"/>
        <color theme="1"/>
        <rFont val="Calibri"/>
        <family val="2"/>
        <scheme val="minor"/>
      </rPr>
      <t>j</t>
    </r>
  </si>
  <si>
    <r>
      <t>M3</t>
    </r>
    <r>
      <rPr>
        <vertAlign val="superscript"/>
        <sz val="10"/>
        <color theme="1"/>
        <rFont val="Calibri"/>
        <family val="2"/>
        <scheme val="minor"/>
      </rPr>
      <t>j</t>
    </r>
  </si>
  <si>
    <t>x</t>
  </si>
  <si>
    <t>A</t>
  </si>
  <si>
    <t>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</si>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</sst>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1" fontId="0" fillId="0" borderId="0" xfId="0" applyNumberFormat="1"/>
    <xf numFmtId="0" fontId="1" fillId="4" borderId="1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2" fontId="3" fillId="2" borderId="14" xfId="0" applyNumberFormat="1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2" fontId="3" fillId="2" borderId="16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5" fillId="7" borderId="4" xfId="0" applyNumberFormat="1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2" fontId="5" fillId="7" borderId="6" xfId="0" applyNumberFormat="1" applyFont="1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2" fontId="5" fillId="7" borderId="9" xfId="0" applyNumberFormat="1" applyFont="1" applyFill="1" applyBorder="1" applyAlignment="1">
      <alignment horizontal="center"/>
    </xf>
    <xf numFmtId="2" fontId="5" fillId="5" borderId="4" xfId="0" applyNumberFormat="1" applyFont="1" applyFill="1" applyBorder="1" applyAlignment="1">
      <alignment horizontal="center"/>
    </xf>
    <xf numFmtId="0" fontId="0" fillId="8" borderId="0" xfId="0" applyFill="1"/>
    <xf numFmtId="0" fontId="7" fillId="9" borderId="1" xfId="0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2" fontId="5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Element_Forces!$G$18:$G$21</c:f>
              <c:numCache>
                <c:formatCode>0.00</c:formatCode>
                <c:ptCount val="4"/>
                <c:pt idx="0">
                  <c:v>0</c:v>
                </c:pt>
                <c:pt idx="1">
                  <c:v>7.1694363418511502</c:v>
                </c:pt>
                <c:pt idx="2">
                  <c:v>7.1694363418511502</c:v>
                </c:pt>
                <c:pt idx="3">
                  <c:v>0</c:v>
                </c:pt>
              </c:numCache>
            </c:numRef>
          </c:xVal>
          <c:yVal>
            <c:numRef>
              <c:f>Element_Forces!$E$18:$E$21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49-48EC-9129-F4869AA81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Element_Forces!$H$18:$H$21</c:f>
              <c:numCache>
                <c:formatCode>0.00</c:formatCode>
                <c:ptCount val="4"/>
                <c:pt idx="0">
                  <c:v>0</c:v>
                </c:pt>
                <c:pt idx="1">
                  <c:v>3.9648733698087302</c:v>
                </c:pt>
                <c:pt idx="2">
                  <c:v>-13.958717484819145</c:v>
                </c:pt>
                <c:pt idx="3">
                  <c:v>5.5067062021407764E-14</c:v>
                </c:pt>
              </c:numCache>
            </c:numRef>
          </c:xVal>
          <c:yVal>
            <c:numRef>
              <c:f>Element_Forces!$E$18:$E$21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A-49D0-B226-FEC28C790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814361354397121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tx>
            <c:v>Axial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Element_Forces!$F$4:$F$7</c:f>
              <c:numCache>
                <c:formatCode>0.00</c:formatCode>
                <c:ptCount val="4"/>
                <c:pt idx="0">
                  <c:v>0</c:v>
                </c:pt>
                <c:pt idx="1">
                  <c:v>-28.784048527228901</c:v>
                </c:pt>
                <c:pt idx="2">
                  <c:v>-28.784048527228901</c:v>
                </c:pt>
                <c:pt idx="3">
                  <c:v>0</c:v>
                </c:pt>
              </c:numCache>
            </c:numRef>
          </c:xVal>
          <c:yVal>
            <c:numRef>
              <c:f>Element_Forces!$E$4:$E$7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C2-4103-8C81-BEABEB065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Element_Forces!$G$4:$G$7</c:f>
              <c:numCache>
                <c:formatCode>0.00</c:formatCode>
                <c:ptCount val="4"/>
                <c:pt idx="0">
                  <c:v>0</c:v>
                </c:pt>
                <c:pt idx="1">
                  <c:v>18.402835671476801</c:v>
                </c:pt>
                <c:pt idx="2">
                  <c:v>18.402835671476801</c:v>
                </c:pt>
                <c:pt idx="3">
                  <c:v>0</c:v>
                </c:pt>
              </c:numCache>
            </c:numRef>
          </c:xVal>
          <c:yVal>
            <c:numRef>
              <c:f>Element_Forces!$E$4:$E$7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9-4B1E-A891-AE3AF082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Element_Forces!$H$4:$H$7</c:f>
              <c:numCache>
                <c:formatCode>0.00</c:formatCode>
                <c:ptCount val="4"/>
                <c:pt idx="0">
                  <c:v>0</c:v>
                </c:pt>
                <c:pt idx="1">
                  <c:v>39.075979441417601</c:v>
                </c:pt>
                <c:pt idx="2">
                  <c:v>-6.9311097372743973</c:v>
                </c:pt>
                <c:pt idx="3">
                  <c:v>-1.3766765505351941E-13</c:v>
                </c:pt>
              </c:numCache>
            </c:numRef>
          </c:xVal>
          <c:yVal>
            <c:numRef>
              <c:f>Element_Forces!$E$4:$E$7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B-441B-B0EF-76BFC31CA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037782328416621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Element_Forces!$F$11:$F$14</c:f>
              <c:numCache>
                <c:formatCode>0.00</c:formatCode>
                <c:ptCount val="4"/>
                <c:pt idx="0">
                  <c:v>0</c:v>
                </c:pt>
                <c:pt idx="1">
                  <c:v>-17.4929398968135</c:v>
                </c:pt>
                <c:pt idx="2">
                  <c:v>-17.4929398968135</c:v>
                </c:pt>
                <c:pt idx="3">
                  <c:v>0</c:v>
                </c:pt>
              </c:numCache>
            </c:numRef>
          </c:xVal>
          <c:yVal>
            <c:numRef>
              <c:f>Element_Forces!$E$11:$E$14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40-4BE0-99FB-B02B467FC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Element_Forces!$G$11:$G$14</c:f>
              <c:numCache>
                <c:formatCode>0.00</c:formatCode>
                <c:ptCount val="4"/>
                <c:pt idx="0">
                  <c:v>0</c:v>
                </c:pt>
                <c:pt idx="1">
                  <c:v>13.73541552611</c:v>
                </c:pt>
                <c:pt idx="2">
                  <c:v>13.73541552611</c:v>
                </c:pt>
                <c:pt idx="3">
                  <c:v>0</c:v>
                </c:pt>
              </c:numCache>
            </c:numRef>
          </c:xVal>
          <c:yVal>
            <c:numRef>
              <c:f>Element_Forces!$E$11:$E$14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4-4826-8060-41CF129FD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Element_Forces!$H$11:$H$14</c:f>
              <c:numCache>
                <c:formatCode>0.00</c:formatCode>
                <c:ptCount val="4"/>
                <c:pt idx="0">
                  <c:v>0</c:v>
                </c:pt>
                <c:pt idx="1">
                  <c:v>16.260085601508599</c:v>
                </c:pt>
                <c:pt idx="2">
                  <c:v>-18.078453213766402</c:v>
                </c:pt>
                <c:pt idx="3">
                  <c:v>9.9475983006414026E-14</c:v>
                </c:pt>
              </c:numCache>
            </c:numRef>
          </c:xVal>
          <c:yVal>
            <c:numRef>
              <c:f>Element_Forces!$E$11:$E$14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9-41CB-A4CA-8C880572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Element_Forces!$F$18:$F$21</c:f>
              <c:numCache>
                <c:formatCode>0.00</c:formatCode>
                <c:ptCount val="4"/>
                <c:pt idx="0">
                  <c:v>0</c:v>
                </c:pt>
                <c:pt idx="1">
                  <c:v>-6.6790736643170296</c:v>
                </c:pt>
                <c:pt idx="2">
                  <c:v>-6.6790736643170296</c:v>
                </c:pt>
                <c:pt idx="3">
                  <c:v>0</c:v>
                </c:pt>
              </c:numCache>
            </c:numRef>
          </c:xVal>
          <c:yVal>
            <c:numRef>
              <c:f>Element_Forces!$E$18:$E$21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FC-41CA-A309-E3D9F1E12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Element_Forces!$G$25:$G$28</c:f>
              <c:numCache>
                <c:formatCode>0.00</c:formatCode>
                <c:ptCount val="4"/>
                <c:pt idx="0">
                  <c:v>0</c:v>
                </c:pt>
                <c:pt idx="1">
                  <c:v>23.589340855074301</c:v>
                </c:pt>
                <c:pt idx="2">
                  <c:v>23.589340855074301</c:v>
                </c:pt>
                <c:pt idx="3">
                  <c:v>0</c:v>
                </c:pt>
              </c:numCache>
            </c:numRef>
          </c:xVal>
          <c:yVal>
            <c:numRef>
              <c:f>Element_Forces!$E$25:$E$28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D-4AE1-AF74-C1F92CA04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Element_Forces!$H$25:$H$28</c:f>
              <c:numCache>
                <c:formatCode>0.00</c:formatCode>
                <c:ptCount val="4"/>
                <c:pt idx="0">
                  <c:v>0</c:v>
                </c:pt>
                <c:pt idx="1">
                  <c:v>43.175805166074497</c:v>
                </c:pt>
                <c:pt idx="2">
                  <c:v>-15.797546971611254</c:v>
                </c:pt>
                <c:pt idx="3">
                  <c:v>4.6185277824406512E-14</c:v>
                </c:pt>
              </c:numCache>
            </c:numRef>
          </c:xVal>
          <c:yVal>
            <c:numRef>
              <c:f>Element_Forces!$E$25:$E$28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62-4F4B-AA2E-3336F817F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Element_Forces!$F$25:$F$28</c:f>
              <c:numCache>
                <c:formatCode>0.00</c:formatCode>
                <c:ptCount val="4"/>
                <c:pt idx="0">
                  <c:v>0</c:v>
                </c:pt>
                <c:pt idx="1">
                  <c:v>0.21745859257258299</c:v>
                </c:pt>
                <c:pt idx="2">
                  <c:v>0.21745859257258299</c:v>
                </c:pt>
                <c:pt idx="3">
                  <c:v>0</c:v>
                </c:pt>
              </c:numCache>
            </c:numRef>
          </c:xVal>
          <c:yVal>
            <c:numRef>
              <c:f>Element_Forces!$E$25:$E$28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D-4B63-B6FB-8C1E9FB0C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Element_Forces!$G$32:$G$35</c:f>
              <c:numCache>
                <c:formatCode>0.00</c:formatCode>
                <c:ptCount val="4"/>
                <c:pt idx="0">
                  <c:v>0</c:v>
                </c:pt>
                <c:pt idx="1">
                  <c:v>22.548486922265901</c:v>
                </c:pt>
                <c:pt idx="2">
                  <c:v>22.548486922265901</c:v>
                </c:pt>
                <c:pt idx="3">
                  <c:v>0</c:v>
                </c:pt>
              </c:numCache>
            </c:numRef>
          </c:xVal>
          <c:yVal>
            <c:numRef>
              <c:f>Element_Forces!$E$32:$E$35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B-455E-A696-3610D253F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Element_Forces!$H$32:$H$35</c:f>
              <c:numCache>
                <c:formatCode>0.00</c:formatCode>
                <c:ptCount val="4"/>
                <c:pt idx="0">
                  <c:v>0</c:v>
                </c:pt>
                <c:pt idx="1">
                  <c:v>28.033255215393101</c:v>
                </c:pt>
                <c:pt idx="2">
                  <c:v>-28.337962090271656</c:v>
                </c:pt>
                <c:pt idx="3">
                  <c:v>4.2632564145606011E-14</c:v>
                </c:pt>
              </c:numCache>
            </c:numRef>
          </c:xVal>
          <c:yVal>
            <c:numRef>
              <c:f>Element_Forces!$E$32:$E$35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F-45D1-8CC1-247D30112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Element_Forces!$F$32:$F$35</c:f>
              <c:numCache>
                <c:formatCode>0.00</c:formatCode>
                <c:ptCount val="4"/>
                <c:pt idx="0">
                  <c:v>0</c:v>
                </c:pt>
                <c:pt idx="1">
                  <c:v>0.129398745627087</c:v>
                </c:pt>
                <c:pt idx="2">
                  <c:v>0.129398745627087</c:v>
                </c:pt>
                <c:pt idx="3">
                  <c:v>0</c:v>
                </c:pt>
              </c:numCache>
            </c:numRef>
          </c:xVal>
          <c:yVal>
            <c:numRef>
              <c:f>Element_Forces!$E$32:$E$35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3-49EA-9875-0D206F57E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Element_Forces!$G$39:$G$42</c:f>
              <c:numCache>
                <c:formatCode>0.00</c:formatCode>
                <c:ptCount val="4"/>
                <c:pt idx="0">
                  <c:v>0</c:v>
                </c:pt>
                <c:pt idx="1">
                  <c:v>15.7739832211522</c:v>
                </c:pt>
                <c:pt idx="2">
                  <c:v>15.7739832211522</c:v>
                </c:pt>
                <c:pt idx="3">
                  <c:v>0</c:v>
                </c:pt>
              </c:numCache>
            </c:numRef>
          </c:xVal>
          <c:yVal>
            <c:numRef>
              <c:f>Element_Forces!$E$39:$E$42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E-464C-B7C6-FBADA45CB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Element_Forces!$H$39:$H$42</c:f>
              <c:numCache>
                <c:formatCode>0.00</c:formatCode>
                <c:ptCount val="4"/>
                <c:pt idx="0">
                  <c:v>0</c:v>
                </c:pt>
                <c:pt idx="1">
                  <c:v>13.996631969189</c:v>
                </c:pt>
                <c:pt idx="2">
                  <c:v>-25.438326083691503</c:v>
                </c:pt>
                <c:pt idx="3">
                  <c:v>-2.0250467969162855E-13</c:v>
                </c:pt>
              </c:numCache>
            </c:numRef>
          </c:xVal>
          <c:yVal>
            <c:numRef>
              <c:f>Element_Forces!$E$39:$E$42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A-4485-BE0F-D2D7CDAD5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Element_Forces!$F$39:$F$42</c:f>
              <c:numCache>
                <c:formatCode>0.00</c:formatCode>
                <c:ptCount val="4"/>
                <c:pt idx="0">
                  <c:v>0</c:v>
                </c:pt>
                <c:pt idx="1">
                  <c:v>6.0058878364701002E-2</c:v>
                </c:pt>
                <c:pt idx="2">
                  <c:v>6.0058878364701002E-2</c:v>
                </c:pt>
                <c:pt idx="3">
                  <c:v>0</c:v>
                </c:pt>
              </c:numCache>
            </c:numRef>
          </c:xVal>
          <c:yVal>
            <c:numRef>
              <c:f>Element_Forces!$E$39:$E$42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20-4884-8670-4671A307C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Element_Forces!$G$46:$G$49</c:f>
              <c:numCache>
                <c:formatCode>0.00</c:formatCode>
                <c:ptCount val="4"/>
                <c:pt idx="0">
                  <c:v>0</c:v>
                </c:pt>
                <c:pt idx="1">
                  <c:v>18.007823473448401</c:v>
                </c:pt>
                <c:pt idx="2">
                  <c:v>18.007823473448401</c:v>
                </c:pt>
                <c:pt idx="3">
                  <c:v>0</c:v>
                </c:pt>
              </c:numCache>
            </c:numRef>
          </c:xVal>
          <c:yVal>
            <c:numRef>
              <c:f>Element_Forces!$E$46:$E$49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C-4B0F-8668-3937F8997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Element_Forces!$H$46:$H$49</c:f>
              <c:numCache>
                <c:formatCode>0.00</c:formatCode>
                <c:ptCount val="4"/>
                <c:pt idx="0">
                  <c:v>0</c:v>
                </c:pt>
                <c:pt idx="1">
                  <c:v>38.345661544964599</c:v>
                </c:pt>
                <c:pt idx="2">
                  <c:v>-6.6738971386564003</c:v>
                </c:pt>
                <c:pt idx="3">
                  <c:v>8.9706020389712648E-14</c:v>
                </c:pt>
              </c:numCache>
            </c:numRef>
          </c:xVal>
          <c:yVal>
            <c:numRef>
              <c:f>Element_Forces!$E$46:$E$49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A-4D4D-A969-834D325F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Element_Forces!$F$46:$F$49</c:f>
              <c:numCache>
                <c:formatCode>0.00</c:formatCode>
                <c:ptCount val="4"/>
                <c:pt idx="0">
                  <c:v>0</c:v>
                </c:pt>
                <c:pt idx="1">
                  <c:v>28.566589934656299</c:v>
                </c:pt>
                <c:pt idx="2">
                  <c:v>28.566589934656299</c:v>
                </c:pt>
                <c:pt idx="3">
                  <c:v>0</c:v>
                </c:pt>
              </c:numCache>
            </c:numRef>
          </c:xVal>
          <c:yVal>
            <c:numRef>
              <c:f>Element_Forces!$E$46:$E$49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D-4E90-BEEB-A75E392A9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Element_Forces!$G$53:$G$56</c:f>
              <c:numCache>
                <c:formatCode>0.00</c:formatCode>
                <c:ptCount val="4"/>
                <c:pt idx="0">
                  <c:v>0</c:v>
                </c:pt>
                <c:pt idx="1">
                  <c:v>13.7160975516235</c:v>
                </c:pt>
                <c:pt idx="2">
                  <c:v>13.7160975516235</c:v>
                </c:pt>
                <c:pt idx="3">
                  <c:v>0</c:v>
                </c:pt>
              </c:numCache>
            </c:numRef>
          </c:xVal>
          <c:yVal>
            <c:numRef>
              <c:f>Element_Forces!$E$53:$E$56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7-464C-94CF-EA090191C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Element_Forces!$H$53:$H$56</c:f>
              <c:numCache>
                <c:formatCode>0.00</c:formatCode>
                <c:ptCount val="4"/>
                <c:pt idx="0">
                  <c:v>0</c:v>
                </c:pt>
                <c:pt idx="1">
                  <c:v>16.280734991096701</c:v>
                </c:pt>
                <c:pt idx="2">
                  <c:v>-18.009508887962049</c:v>
                </c:pt>
                <c:pt idx="3">
                  <c:v>4.9737991503207013E-14</c:v>
                </c:pt>
              </c:numCache>
            </c:numRef>
          </c:xVal>
          <c:yVal>
            <c:numRef>
              <c:f>Element_Forces!$E$53:$E$56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1-473D-BE68-7789AE18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Element_Forces!$F$53:$F$56</c:f>
              <c:numCache>
                <c:formatCode>0.00</c:formatCode>
                <c:ptCount val="4"/>
                <c:pt idx="0">
                  <c:v>0</c:v>
                </c:pt>
                <c:pt idx="1">
                  <c:v>17.363541151186499</c:v>
                </c:pt>
                <c:pt idx="2">
                  <c:v>17.363541151186499</c:v>
                </c:pt>
                <c:pt idx="3">
                  <c:v>0</c:v>
                </c:pt>
              </c:numCache>
            </c:numRef>
          </c:xVal>
          <c:yVal>
            <c:numRef>
              <c:f>Element_Forces!$E$53:$E$56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B-4D5E-BA48-7FFC6B48B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Shear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Element_Forces!$G$60:$G$63</c:f>
              <c:numCache>
                <c:formatCode>0.00</c:formatCode>
                <c:ptCount val="4"/>
                <c:pt idx="0">
                  <c:v>0</c:v>
                </c:pt>
                <c:pt idx="1">
                  <c:v>7.0565804369965903</c:v>
                </c:pt>
                <c:pt idx="2">
                  <c:v>7.0565804369965903</c:v>
                </c:pt>
                <c:pt idx="3">
                  <c:v>0</c:v>
                </c:pt>
              </c:numCache>
            </c:numRef>
          </c:xVal>
          <c:yVal>
            <c:numRef>
              <c:f>Element_Forces!$E$60:$E$63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8B-4371-AF14-0CDBBAA8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Bending</a:t>
            </a:r>
          </a:p>
        </c:rich>
      </c:tx>
      <c:layout>
        <c:manualLayout>
          <c:xMode val="edge"/>
          <c:yMode val="edge"/>
          <c:x val="0.36735380832189662"/>
          <c:y val="0.8150946625443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Element_Forces!$H$60:$H$63</c:f>
              <c:numCache>
                <c:formatCode>0.00</c:formatCode>
                <c:ptCount val="4"/>
                <c:pt idx="0">
                  <c:v>0</c:v>
                </c:pt>
                <c:pt idx="1">
                  <c:v>3.8461408599245899</c:v>
                </c:pt>
                <c:pt idx="2">
                  <c:v>-13.795310232566885</c:v>
                </c:pt>
                <c:pt idx="3">
                  <c:v>1.4210854715202004E-14</c:v>
                </c:pt>
              </c:numCache>
            </c:numRef>
          </c:xVal>
          <c:yVal>
            <c:numRef>
              <c:f>Element_Forces!$E$60:$E$63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4-42AC-A900-B6565DF6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9759417441261407"/>
          <c:h val="0.697207427210390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Element_Forces!$F$60:$F$63</c:f>
              <c:numCache>
                <c:formatCode>0.00</c:formatCode>
                <c:ptCount val="4"/>
                <c:pt idx="0">
                  <c:v>0</c:v>
                </c:pt>
                <c:pt idx="1">
                  <c:v>6.6190147859523201</c:v>
                </c:pt>
                <c:pt idx="2">
                  <c:v>6.6190147859523201</c:v>
                </c:pt>
                <c:pt idx="3">
                  <c:v>0</c:v>
                </c:pt>
              </c:numCache>
            </c:numRef>
          </c:xVal>
          <c:yVal>
            <c:numRef>
              <c:f>Element_Forces!$E$60:$E$63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2.5</c:v>
                </c:pt>
                <c:pt idx="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4-4789-812E-69A078BB5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04067208"/>
        <c:crosses val="autoZero"/>
        <c:crossBetween val="midCat"/>
      </c:valAx>
      <c:valAx>
        <c:axId val="304067208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Element_Forces!$E$74:$E$77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Element_Forces!$F$74:$F$77</c:f>
              <c:numCache>
                <c:formatCode>0.00</c:formatCode>
                <c:ptCount val="4"/>
                <c:pt idx="0">
                  <c:v>0</c:v>
                </c:pt>
                <c:pt idx="1">
                  <c:v>4.2917259218249004</c:v>
                </c:pt>
                <c:pt idx="2">
                  <c:v>4.2917259218249004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B-4284-8CFE-5C666486C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Shear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Element_Forces!$E$74:$E$77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Element_Forces!$G$74:$G$77</c:f>
              <c:numCache>
                <c:formatCode>0.00</c:formatCode>
                <c:ptCount val="4"/>
                <c:pt idx="0">
                  <c:v>0</c:v>
                </c:pt>
                <c:pt idx="1">
                  <c:v>-11.2030487834698</c:v>
                </c:pt>
                <c:pt idx="2">
                  <c:v>-11.2030487834698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2-43E1-959E-7440B848C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Bending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3826312724708446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Element_Forces!$E$74:$E$77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Element_Forces!$H$74:$H$77</c:f>
              <c:numCache>
                <c:formatCode>0.00</c:formatCode>
                <c:ptCount val="4"/>
                <c:pt idx="0">
                  <c:v>0</c:v>
                </c:pt>
                <c:pt idx="1">
                  <c:v>-21.8575630041259</c:v>
                </c:pt>
                <c:pt idx="2">
                  <c:v>22.9546321297533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7-43ED-8E1E-78C8C1B0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Element_Forces!$E$81:$E$84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Element_Forces!$F$81:$F$84</c:f>
              <c:numCache>
                <c:formatCode>0.00</c:formatCode>
                <c:ptCount val="4"/>
                <c:pt idx="0">
                  <c:v>0</c:v>
                </c:pt>
                <c:pt idx="1">
                  <c:v>13.4340208157414</c:v>
                </c:pt>
                <c:pt idx="2">
                  <c:v>13.4340208157414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7C-47B5-A73B-DC18487B4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Shear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Element_Forces!$E$81:$E$84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Element_Forces!$G$81:$G$84</c:f>
              <c:numCache>
                <c:formatCode>0.00</c:formatCode>
                <c:ptCount val="4"/>
                <c:pt idx="0">
                  <c:v>0</c:v>
                </c:pt>
                <c:pt idx="1">
                  <c:v>-10.813866232496499</c:v>
                </c:pt>
                <c:pt idx="2">
                  <c:v>-10.813866232496499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B-40FE-8001-6E5E555C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Bending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3826312724708446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Element_Forces!$E$81:$E$84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Element_Forces!$H$81:$H$84</c:f>
              <c:numCache>
                <c:formatCode>0.00</c:formatCode>
                <c:ptCount val="4"/>
                <c:pt idx="0">
                  <c:v>0</c:v>
                </c:pt>
                <c:pt idx="1">
                  <c:v>-22.043326583575102</c:v>
                </c:pt>
                <c:pt idx="2">
                  <c:v>21.212138346410896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6-4DFE-8B61-AA8FCC753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Element_Forces!$E$88:$E$91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Element_Forces!$F$88:$F$91</c:f>
              <c:numCache>
                <c:formatCode>0.00</c:formatCode>
                <c:ptCount val="4"/>
                <c:pt idx="0">
                  <c:v>0</c:v>
                </c:pt>
                <c:pt idx="1">
                  <c:v>6.6595171146271204</c:v>
                </c:pt>
                <c:pt idx="2">
                  <c:v>6.6595171146271204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9-42B7-B7C6-02943DB15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Shear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Element_Forces!$E$88:$E$91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Element_Forces!$G$88:$G$91</c:f>
              <c:numCache>
                <c:formatCode>0.00</c:formatCode>
                <c:ptCount val="4"/>
                <c:pt idx="0">
                  <c:v>0</c:v>
                </c:pt>
                <c:pt idx="1">
                  <c:v>-10.744526365234099</c:v>
                </c:pt>
                <c:pt idx="2">
                  <c:v>-10.744526365234099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D-466E-8BEA-8EF47716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Bending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3826312724708446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Element_Forces!$E$88:$E$91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Element_Forces!$H$88:$H$91</c:f>
              <c:numCache>
                <c:formatCode>0.00</c:formatCode>
                <c:ptCount val="4"/>
                <c:pt idx="0">
                  <c:v>0</c:v>
                </c:pt>
                <c:pt idx="1">
                  <c:v>-21.122455713049899</c:v>
                </c:pt>
                <c:pt idx="2">
                  <c:v>21.855649747886499</c:v>
                </c:pt>
                <c:pt idx="3">
                  <c:v>-9.9475983006414026E-14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4-4139-8C19-98EA071CE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Element_Forces!$E$95:$E$98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Element_Forces!$F$95:$F$98</c:f>
              <c:numCache>
                <c:formatCode>0.00</c:formatCode>
                <c:ptCount val="4"/>
                <c:pt idx="0">
                  <c:v>0</c:v>
                </c:pt>
                <c:pt idx="1">
                  <c:v>22.8305636581489</c:v>
                </c:pt>
                <c:pt idx="2">
                  <c:v>22.8305636581489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8-412E-B21E-E28273A88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Shear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Element_Forces!$E$95:$E$98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Element_Forces!$G$95:$G$98</c:f>
              <c:numCache>
                <c:formatCode>0.00</c:formatCode>
                <c:ptCount val="4"/>
                <c:pt idx="0">
                  <c:v>0</c:v>
                </c:pt>
                <c:pt idx="1">
                  <c:v>-6.6790736643170296</c:v>
                </c:pt>
                <c:pt idx="2">
                  <c:v>-6.6790736643170296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07-473A-A573-AA50A1268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Bending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3826312724708446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Element_Forces!$E$95:$E$98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Element_Forces!$H$95:$H$98</c:f>
              <c:numCache>
                <c:formatCode>0.00</c:formatCode>
                <c:ptCount val="4"/>
                <c:pt idx="0">
                  <c:v>0</c:v>
                </c:pt>
                <c:pt idx="1">
                  <c:v>-13.9587174848192</c:v>
                </c:pt>
                <c:pt idx="2">
                  <c:v>12.757577172448919</c:v>
                </c:pt>
                <c:pt idx="3">
                  <c:v>1.7763568394002505E-14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7-4805-812A-CE50BD132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Element_Forces!$E$102:$E$105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Element_Forces!$F$102:$F$105</c:f>
              <c:numCache>
                <c:formatCode>0.00</c:formatCode>
                <c:ptCount val="4"/>
                <c:pt idx="0">
                  <c:v>0</c:v>
                </c:pt>
                <c:pt idx="1">
                  <c:v>7.0565804369966401</c:v>
                </c:pt>
                <c:pt idx="2">
                  <c:v>7.0565804369966401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7-4EF9-8A93-91D510A91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Shear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Element_Forces!$E$102:$E$105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Element_Forces!$G$102:$G$105</c:f>
              <c:numCache>
                <c:formatCode>0.00</c:formatCode>
                <c:ptCount val="4"/>
                <c:pt idx="0">
                  <c:v>0</c:v>
                </c:pt>
                <c:pt idx="1">
                  <c:v>-6.6190147859523103</c:v>
                </c:pt>
                <c:pt idx="2">
                  <c:v>-6.6190147859523103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9-404A-91A9-F7C1DC079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Bending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3826312724708446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Element_Forces!$E$102:$E$105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Element_Forces!$H$102:$H$105</c:f>
              <c:numCache>
                <c:formatCode>0.00</c:formatCode>
                <c:ptCount val="4"/>
                <c:pt idx="0">
                  <c:v>0</c:v>
                </c:pt>
                <c:pt idx="1">
                  <c:v>-12.6807489112424</c:v>
                </c:pt>
                <c:pt idx="2">
                  <c:v>13.795310232566841</c:v>
                </c:pt>
                <c:pt idx="3">
                  <c:v>4.0856207306205761E-14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8B-4F19-AAF2-9682FA708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Axial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Element_Forces!$E$67:$E$70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Element_Forces!$F$67:$F$70</c:f>
              <c:numCache>
                <c:formatCode>0.00</c:formatCode>
                <c:ptCount val="4"/>
                <c:pt idx="0">
                  <c:v>0</c:v>
                </c:pt>
                <c:pt idx="1">
                  <c:v>5.3325798546332601</c:v>
                </c:pt>
                <c:pt idx="2">
                  <c:v>5.3325798546332601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0-4DC7-BFA7-BC3972CA4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Shear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405869808618899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Element_Forces!$E$67:$E$70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Element_Forces!$G$67:$G$70</c:f>
              <c:numCache>
                <c:formatCode>0.00</c:formatCode>
                <c:ptCount val="4"/>
                <c:pt idx="0">
                  <c:v>0</c:v>
                </c:pt>
                <c:pt idx="1">
                  <c:v>-11.2911086304153</c:v>
                </c:pt>
                <c:pt idx="2">
                  <c:v>-11.2911086304153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E-42AD-B044-43CFE4ED4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800"/>
              <a:t>Bending</a:t>
            </a:r>
          </a:p>
        </c:rich>
      </c:tx>
      <c:layout>
        <c:manualLayout>
          <c:xMode val="edge"/>
          <c:yMode val="edge"/>
          <c:x val="0.3378340642736849"/>
          <c:y val="0.81798634718936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1202912793693"/>
          <c:y val="8.1408837283746788E-2"/>
          <c:w val="0.61580822665067692"/>
          <c:h val="0.3826312724708446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Element_Forces!$E$74:$E$77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Element_Forces!$H$67:$H$70</c:f>
              <c:numCache>
                <c:formatCode>0.00</c:formatCode>
                <c:ptCount val="4"/>
                <c:pt idx="0">
                  <c:v>0</c:v>
                </c:pt>
                <c:pt idx="1">
                  <c:v>-23.191195338782901</c:v>
                </c:pt>
                <c:pt idx="2">
                  <c:v>21.973239182878299</c:v>
                </c:pt>
                <c:pt idx="3">
                  <c:v>-1.0302869668521453E-13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42D8-8EEB-61FE4524E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066224"/>
        <c:axId val="304067208"/>
      </c:scatterChart>
      <c:valAx>
        <c:axId val="3040662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67208"/>
        <c:crosses val="autoZero"/>
        <c:crossBetween val="midCat"/>
      </c:valAx>
      <c:valAx>
        <c:axId val="304067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04066224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380998</xdr:colOff>
      <xdr:row>14</xdr:row>
      <xdr:rowOff>147636</xdr:rowOff>
    </xdr:from>
    <xdr:to>
      <xdr:col>10</xdr:col>
      <xdr:colOff>542922</xdr:colOff>
      <xdr:row>21</xdr:row>
      <xdr:rowOff>63486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A4C2590-49E2-42C3-9D93-A642AA6B6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628648</xdr:colOff>
      <xdr:row>14</xdr:row>
      <xdr:rowOff>147636</xdr:rowOff>
    </xdr:from>
    <xdr:to>
      <xdr:col>12</xdr:col>
      <xdr:colOff>28572</xdr:colOff>
      <xdr:row>21</xdr:row>
      <xdr:rowOff>63486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105BC6D-A029-4AC2-9396-477873940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142877</xdr:colOff>
      <xdr:row>0</xdr:row>
      <xdr:rowOff>138114</xdr:rowOff>
    </xdr:from>
    <xdr:to>
      <xdr:col>9</xdr:col>
      <xdr:colOff>304801</xdr:colOff>
      <xdr:row>7</xdr:row>
      <xdr:rowOff>53964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142AC00-71B7-4BE6-90F0-BC7B41252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400050</xdr:colOff>
      <xdr:row>0</xdr:row>
      <xdr:rowOff>142875</xdr:rowOff>
    </xdr:from>
    <xdr:to>
      <xdr:col>10</xdr:col>
      <xdr:colOff>561974</xdr:colOff>
      <xdr:row>7</xdr:row>
      <xdr:rowOff>58725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8E156D3-99EB-42D7-8787-2D7B23FB9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647700</xdr:colOff>
      <xdr:row>0</xdr:row>
      <xdr:rowOff>142875</xdr:rowOff>
    </xdr:from>
    <xdr:to>
      <xdr:col>12</xdr:col>
      <xdr:colOff>47624</xdr:colOff>
      <xdr:row>7</xdr:row>
      <xdr:rowOff>58725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AD69004-0D69-438E-8BC1-CFB372074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142875</xdr:colOff>
      <xdr:row>7</xdr:row>
      <xdr:rowOff>133350</xdr:rowOff>
    </xdr:from>
    <xdr:to>
      <xdr:col>9</xdr:col>
      <xdr:colOff>304799</xdr:colOff>
      <xdr:row>14</xdr:row>
      <xdr:rowOff>49200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CEADCAEB-E038-48FC-B661-C92097698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400048</xdr:colOff>
      <xdr:row>7</xdr:row>
      <xdr:rowOff>138111</xdr:rowOff>
    </xdr:from>
    <xdr:to>
      <xdr:col>10</xdr:col>
      <xdr:colOff>561972</xdr:colOff>
      <xdr:row>14</xdr:row>
      <xdr:rowOff>53961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13262FD-5234-4CEC-9792-E7EEDABCB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647698</xdr:colOff>
      <xdr:row>7</xdr:row>
      <xdr:rowOff>138111</xdr:rowOff>
    </xdr:from>
    <xdr:to>
      <xdr:col>12</xdr:col>
      <xdr:colOff>47622</xdr:colOff>
      <xdr:row>14</xdr:row>
      <xdr:rowOff>53961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A8547796-0942-45C9-A767-073FFD815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152400</xdr:colOff>
      <xdr:row>14</xdr:row>
      <xdr:rowOff>123825</xdr:rowOff>
    </xdr:from>
    <xdr:to>
      <xdr:col>9</xdr:col>
      <xdr:colOff>314324</xdr:colOff>
      <xdr:row>21</xdr:row>
      <xdr:rowOff>39675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CBE450C-055F-4606-83EC-519B549A1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385968</xdr:colOff>
      <xdr:row>22</xdr:row>
      <xdr:rowOff>7246</xdr:rowOff>
    </xdr:from>
    <xdr:to>
      <xdr:col>10</xdr:col>
      <xdr:colOff>547892</xdr:colOff>
      <xdr:row>28</xdr:row>
      <xdr:rowOff>97030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4CE81B31-BA95-4653-8006-45FF54EB7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633618</xdr:colOff>
      <xdr:row>22</xdr:row>
      <xdr:rowOff>7246</xdr:rowOff>
    </xdr:from>
    <xdr:to>
      <xdr:col>12</xdr:col>
      <xdr:colOff>33542</xdr:colOff>
      <xdr:row>28</xdr:row>
      <xdr:rowOff>97030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E95440E0-4803-405D-83E0-D4CB71C89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157370</xdr:colOff>
      <xdr:row>21</xdr:row>
      <xdr:rowOff>157370</xdr:rowOff>
    </xdr:from>
    <xdr:to>
      <xdr:col>9</xdr:col>
      <xdr:colOff>319294</xdr:colOff>
      <xdr:row>28</xdr:row>
      <xdr:rowOff>73219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77F3D995-C967-4193-A297-CEAC3753C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394250</xdr:colOff>
      <xdr:row>29</xdr:row>
      <xdr:rowOff>23810</xdr:rowOff>
    </xdr:from>
    <xdr:to>
      <xdr:col>10</xdr:col>
      <xdr:colOff>556174</xdr:colOff>
      <xdr:row>35</xdr:row>
      <xdr:rowOff>113595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E41380E5-E5B7-477A-9CBF-E890010CD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641900</xdr:colOff>
      <xdr:row>29</xdr:row>
      <xdr:rowOff>23810</xdr:rowOff>
    </xdr:from>
    <xdr:to>
      <xdr:col>12</xdr:col>
      <xdr:colOff>41824</xdr:colOff>
      <xdr:row>35</xdr:row>
      <xdr:rowOff>113595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6D33F17B-56F7-4F76-AFC4-6CA091240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165652</xdr:colOff>
      <xdr:row>28</xdr:row>
      <xdr:rowOff>173934</xdr:rowOff>
    </xdr:from>
    <xdr:to>
      <xdr:col>9</xdr:col>
      <xdr:colOff>327576</xdr:colOff>
      <xdr:row>35</xdr:row>
      <xdr:rowOff>89784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B3E09364-89BB-46AE-AAE3-16FE17199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385967</xdr:colOff>
      <xdr:row>35</xdr:row>
      <xdr:rowOff>156334</xdr:rowOff>
    </xdr:from>
    <xdr:to>
      <xdr:col>10</xdr:col>
      <xdr:colOff>547891</xdr:colOff>
      <xdr:row>42</xdr:row>
      <xdr:rowOff>72183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774FBF74-793A-499A-AEB1-38B95C307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633617</xdr:colOff>
      <xdr:row>35</xdr:row>
      <xdr:rowOff>156334</xdr:rowOff>
    </xdr:from>
    <xdr:to>
      <xdr:col>12</xdr:col>
      <xdr:colOff>33541</xdr:colOff>
      <xdr:row>42</xdr:row>
      <xdr:rowOff>72183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CEDB5761-243A-46FD-89AD-0C1754282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157369</xdr:colOff>
      <xdr:row>35</xdr:row>
      <xdr:rowOff>132523</xdr:rowOff>
    </xdr:from>
    <xdr:to>
      <xdr:col>9</xdr:col>
      <xdr:colOff>319293</xdr:colOff>
      <xdr:row>42</xdr:row>
      <xdr:rowOff>48372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CEB86D15-618D-4209-A133-A34228FA7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385967</xdr:colOff>
      <xdr:row>42</xdr:row>
      <xdr:rowOff>131484</xdr:rowOff>
    </xdr:from>
    <xdr:to>
      <xdr:col>10</xdr:col>
      <xdr:colOff>547891</xdr:colOff>
      <xdr:row>49</xdr:row>
      <xdr:rowOff>47334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96FDA3A5-0884-447F-A613-478D40BD8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633617</xdr:colOff>
      <xdr:row>42</xdr:row>
      <xdr:rowOff>131484</xdr:rowOff>
    </xdr:from>
    <xdr:to>
      <xdr:col>12</xdr:col>
      <xdr:colOff>33541</xdr:colOff>
      <xdr:row>49</xdr:row>
      <xdr:rowOff>47334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75446203-8046-4E13-A6DC-95D0ECAA4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157369</xdr:colOff>
      <xdr:row>42</xdr:row>
      <xdr:rowOff>107673</xdr:rowOff>
    </xdr:from>
    <xdr:to>
      <xdr:col>9</xdr:col>
      <xdr:colOff>319293</xdr:colOff>
      <xdr:row>49</xdr:row>
      <xdr:rowOff>23523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02E05BBD-8D23-4CBE-A0E3-CF1DDE1BA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394251</xdr:colOff>
      <xdr:row>49</xdr:row>
      <xdr:rowOff>148051</xdr:rowOff>
    </xdr:from>
    <xdr:to>
      <xdr:col>10</xdr:col>
      <xdr:colOff>556175</xdr:colOff>
      <xdr:row>56</xdr:row>
      <xdr:rowOff>63900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E9FCABB-D608-423F-8280-53A1B87E2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641901</xdr:colOff>
      <xdr:row>49</xdr:row>
      <xdr:rowOff>148051</xdr:rowOff>
    </xdr:from>
    <xdr:to>
      <xdr:col>12</xdr:col>
      <xdr:colOff>41825</xdr:colOff>
      <xdr:row>56</xdr:row>
      <xdr:rowOff>63900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4833C35B-A372-41EF-B44E-6812831E6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165653</xdr:colOff>
      <xdr:row>49</xdr:row>
      <xdr:rowOff>124240</xdr:rowOff>
    </xdr:from>
    <xdr:to>
      <xdr:col>9</xdr:col>
      <xdr:colOff>327577</xdr:colOff>
      <xdr:row>56</xdr:row>
      <xdr:rowOff>40089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7F7DBF12-90BB-4BB2-A1AB-B8E37F08E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9</xdr:col>
      <xdr:colOff>394250</xdr:colOff>
      <xdr:row>57</xdr:row>
      <xdr:rowOff>7245</xdr:rowOff>
    </xdr:from>
    <xdr:to>
      <xdr:col>10</xdr:col>
      <xdr:colOff>556174</xdr:colOff>
      <xdr:row>63</xdr:row>
      <xdr:rowOff>97030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0AB5389B-10C2-47E9-9915-C1CB81046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641900</xdr:colOff>
      <xdr:row>57</xdr:row>
      <xdr:rowOff>7245</xdr:rowOff>
    </xdr:from>
    <xdr:to>
      <xdr:col>12</xdr:col>
      <xdr:colOff>41824</xdr:colOff>
      <xdr:row>63</xdr:row>
      <xdr:rowOff>97030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D2111F7F-5DB3-451D-9DF4-0998DD267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165652</xdr:colOff>
      <xdr:row>56</xdr:row>
      <xdr:rowOff>157369</xdr:rowOff>
    </xdr:from>
    <xdr:to>
      <xdr:col>9</xdr:col>
      <xdr:colOff>327576</xdr:colOff>
      <xdr:row>63</xdr:row>
      <xdr:rowOff>73219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B439D1E9-E76A-4E7C-BA0B-770000B6D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198783</xdr:colOff>
      <xdr:row>71</xdr:row>
      <xdr:rowOff>157369</xdr:rowOff>
    </xdr:from>
    <xdr:to>
      <xdr:col>9</xdr:col>
      <xdr:colOff>381000</xdr:colOff>
      <xdr:row>75</xdr:row>
      <xdr:rowOff>157369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9EC142D5-C6D9-4A3E-91E7-40DD859E9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</xdr:col>
      <xdr:colOff>447262</xdr:colOff>
      <xdr:row>71</xdr:row>
      <xdr:rowOff>165653</xdr:rowOff>
    </xdr:from>
    <xdr:to>
      <xdr:col>10</xdr:col>
      <xdr:colOff>629479</xdr:colOff>
      <xdr:row>75</xdr:row>
      <xdr:rowOff>149088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48A6DF80-C695-406A-8DFC-AE26F471E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</xdr:col>
      <xdr:colOff>712306</xdr:colOff>
      <xdr:row>71</xdr:row>
      <xdr:rowOff>157370</xdr:rowOff>
    </xdr:from>
    <xdr:to>
      <xdr:col>12</xdr:col>
      <xdr:colOff>132523</xdr:colOff>
      <xdr:row>75</xdr:row>
      <xdr:rowOff>140805</xdr:rowOff>
    </xdr:to>
    <xdr:graphicFrame macro="">
      <xdr:nvGraphicFramePr>
        <xdr:cNvPr id="47" name="Gráfico 46">
          <a:extLst>
            <a:ext uri="{FF2B5EF4-FFF2-40B4-BE49-F238E27FC236}">
              <a16:creationId xmlns:a16="http://schemas.microsoft.com/office/drawing/2014/main" id="{ED15F70D-642C-4C63-AFCF-EE3BF19D5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8</xdr:col>
      <xdr:colOff>157369</xdr:colOff>
      <xdr:row>78</xdr:row>
      <xdr:rowOff>132522</xdr:rowOff>
    </xdr:from>
    <xdr:to>
      <xdr:col>9</xdr:col>
      <xdr:colOff>339586</xdr:colOff>
      <xdr:row>82</xdr:row>
      <xdr:rowOff>132522</xdr:rowOff>
    </xdr:to>
    <xdr:graphicFrame macro="">
      <xdr:nvGraphicFramePr>
        <xdr:cNvPr id="48" name="Gráfico 47">
          <a:extLst>
            <a:ext uri="{FF2B5EF4-FFF2-40B4-BE49-F238E27FC236}">
              <a16:creationId xmlns:a16="http://schemas.microsoft.com/office/drawing/2014/main" id="{099A2904-7BF3-4C51-90FD-EC80318A8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9</xdr:col>
      <xdr:colOff>405848</xdr:colOff>
      <xdr:row>78</xdr:row>
      <xdr:rowOff>140806</xdr:rowOff>
    </xdr:from>
    <xdr:to>
      <xdr:col>10</xdr:col>
      <xdr:colOff>588065</xdr:colOff>
      <xdr:row>82</xdr:row>
      <xdr:rowOff>124241</xdr:rowOff>
    </xdr:to>
    <xdr:graphicFrame macro="">
      <xdr:nvGraphicFramePr>
        <xdr:cNvPr id="49" name="Gráfico 48">
          <a:extLst>
            <a:ext uri="{FF2B5EF4-FFF2-40B4-BE49-F238E27FC236}">
              <a16:creationId xmlns:a16="http://schemas.microsoft.com/office/drawing/2014/main" id="{2616986E-5793-42DC-A985-CE17828C8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10</xdr:col>
      <xdr:colOff>670892</xdr:colOff>
      <xdr:row>78</xdr:row>
      <xdr:rowOff>132523</xdr:rowOff>
    </xdr:from>
    <xdr:to>
      <xdr:col>12</xdr:col>
      <xdr:colOff>91109</xdr:colOff>
      <xdr:row>82</xdr:row>
      <xdr:rowOff>115958</xdr:rowOff>
    </xdr:to>
    <xdr:graphicFrame macro="">
      <xdr:nvGraphicFramePr>
        <xdr:cNvPr id="50" name="Gráfico 49">
          <a:extLst>
            <a:ext uri="{FF2B5EF4-FFF2-40B4-BE49-F238E27FC236}">
              <a16:creationId xmlns:a16="http://schemas.microsoft.com/office/drawing/2014/main" id="{B80C93FB-7440-431F-B0DF-952A2607E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165652</xdr:colOff>
      <xdr:row>86</xdr:row>
      <xdr:rowOff>41413</xdr:rowOff>
    </xdr:from>
    <xdr:to>
      <xdr:col>9</xdr:col>
      <xdr:colOff>347869</xdr:colOff>
      <xdr:row>90</xdr:row>
      <xdr:rowOff>41413</xdr:rowOff>
    </xdr:to>
    <xdr:graphicFrame macro="">
      <xdr:nvGraphicFramePr>
        <xdr:cNvPr id="51" name="Gráfico 50">
          <a:extLst>
            <a:ext uri="{FF2B5EF4-FFF2-40B4-BE49-F238E27FC236}">
              <a16:creationId xmlns:a16="http://schemas.microsoft.com/office/drawing/2014/main" id="{41C78631-F7BE-4912-A7E7-1D6DEB489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9</xdr:col>
      <xdr:colOff>414131</xdr:colOff>
      <xdr:row>86</xdr:row>
      <xdr:rowOff>49697</xdr:rowOff>
    </xdr:from>
    <xdr:to>
      <xdr:col>10</xdr:col>
      <xdr:colOff>596348</xdr:colOff>
      <xdr:row>90</xdr:row>
      <xdr:rowOff>33132</xdr:rowOff>
    </xdr:to>
    <xdr:graphicFrame macro="">
      <xdr:nvGraphicFramePr>
        <xdr:cNvPr id="52" name="Gráfico 51">
          <a:extLst>
            <a:ext uri="{FF2B5EF4-FFF2-40B4-BE49-F238E27FC236}">
              <a16:creationId xmlns:a16="http://schemas.microsoft.com/office/drawing/2014/main" id="{F3AF7B93-DF20-4AB1-BA61-E68824B45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10</xdr:col>
      <xdr:colOff>679175</xdr:colOff>
      <xdr:row>86</xdr:row>
      <xdr:rowOff>41414</xdr:rowOff>
    </xdr:from>
    <xdr:to>
      <xdr:col>12</xdr:col>
      <xdr:colOff>99392</xdr:colOff>
      <xdr:row>90</xdr:row>
      <xdr:rowOff>24849</xdr:rowOff>
    </xdr:to>
    <xdr:graphicFrame macro="">
      <xdr:nvGraphicFramePr>
        <xdr:cNvPr id="53" name="Gráfico 52">
          <a:extLst>
            <a:ext uri="{FF2B5EF4-FFF2-40B4-BE49-F238E27FC236}">
              <a16:creationId xmlns:a16="http://schemas.microsoft.com/office/drawing/2014/main" id="{BB253AEE-D7BC-4756-A255-895B6E94E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8</xdr:col>
      <xdr:colOff>157370</xdr:colOff>
      <xdr:row>93</xdr:row>
      <xdr:rowOff>165652</xdr:rowOff>
    </xdr:from>
    <xdr:to>
      <xdr:col>9</xdr:col>
      <xdr:colOff>339587</xdr:colOff>
      <xdr:row>97</xdr:row>
      <xdr:rowOff>165652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9AE9BB7E-CCFA-4FFC-8851-DB71CA89D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9</xdr:col>
      <xdr:colOff>405849</xdr:colOff>
      <xdr:row>94</xdr:row>
      <xdr:rowOff>1</xdr:rowOff>
    </xdr:from>
    <xdr:to>
      <xdr:col>10</xdr:col>
      <xdr:colOff>588066</xdr:colOff>
      <xdr:row>97</xdr:row>
      <xdr:rowOff>157371</xdr:rowOff>
    </xdr:to>
    <xdr:graphicFrame macro="">
      <xdr:nvGraphicFramePr>
        <xdr:cNvPr id="55" name="Gráfico 54">
          <a:extLst>
            <a:ext uri="{FF2B5EF4-FFF2-40B4-BE49-F238E27FC236}">
              <a16:creationId xmlns:a16="http://schemas.microsoft.com/office/drawing/2014/main" id="{F8797CCD-3E51-4222-BA1F-33D9847BD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10</xdr:col>
      <xdr:colOff>670893</xdr:colOff>
      <xdr:row>93</xdr:row>
      <xdr:rowOff>165653</xdr:rowOff>
    </xdr:from>
    <xdr:to>
      <xdr:col>12</xdr:col>
      <xdr:colOff>91110</xdr:colOff>
      <xdr:row>97</xdr:row>
      <xdr:rowOff>149088</xdr:rowOff>
    </xdr:to>
    <xdr:graphicFrame macro="">
      <xdr:nvGraphicFramePr>
        <xdr:cNvPr id="56" name="Gráfico 55">
          <a:extLst>
            <a:ext uri="{FF2B5EF4-FFF2-40B4-BE49-F238E27FC236}">
              <a16:creationId xmlns:a16="http://schemas.microsoft.com/office/drawing/2014/main" id="{044AA6C4-A256-4828-8A42-58B2302C7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8</xdr:col>
      <xdr:colOff>173935</xdr:colOff>
      <xdr:row>100</xdr:row>
      <xdr:rowOff>140804</xdr:rowOff>
    </xdr:from>
    <xdr:to>
      <xdr:col>9</xdr:col>
      <xdr:colOff>356152</xdr:colOff>
      <xdr:row>104</xdr:row>
      <xdr:rowOff>140804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D90A64FE-7938-4A8E-BFBC-CFDD18F63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9</xdr:col>
      <xdr:colOff>422414</xdr:colOff>
      <xdr:row>100</xdr:row>
      <xdr:rowOff>149088</xdr:rowOff>
    </xdr:from>
    <xdr:to>
      <xdr:col>10</xdr:col>
      <xdr:colOff>604631</xdr:colOff>
      <xdr:row>104</xdr:row>
      <xdr:rowOff>132523</xdr:rowOff>
    </xdr:to>
    <xdr:graphicFrame macro="">
      <xdr:nvGraphicFramePr>
        <xdr:cNvPr id="58" name="Gráfico 57">
          <a:extLst>
            <a:ext uri="{FF2B5EF4-FFF2-40B4-BE49-F238E27FC236}">
              <a16:creationId xmlns:a16="http://schemas.microsoft.com/office/drawing/2014/main" id="{5132596D-286D-4940-93BE-2EF97E750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10</xdr:col>
      <xdr:colOff>687458</xdr:colOff>
      <xdr:row>100</xdr:row>
      <xdr:rowOff>140805</xdr:rowOff>
    </xdr:from>
    <xdr:to>
      <xdr:col>12</xdr:col>
      <xdr:colOff>107675</xdr:colOff>
      <xdr:row>104</xdr:row>
      <xdr:rowOff>124240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49C94B4B-923A-4F4C-8D44-C07BCCC74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8</xdr:col>
      <xdr:colOff>157369</xdr:colOff>
      <xdr:row>65</xdr:row>
      <xdr:rowOff>115957</xdr:rowOff>
    </xdr:from>
    <xdr:to>
      <xdr:col>9</xdr:col>
      <xdr:colOff>339586</xdr:colOff>
      <xdr:row>69</xdr:row>
      <xdr:rowOff>115957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827D9F66-ED59-49F0-A79A-EA95097F6E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9</xdr:col>
      <xdr:colOff>405848</xdr:colOff>
      <xdr:row>65</xdr:row>
      <xdr:rowOff>124241</xdr:rowOff>
    </xdr:from>
    <xdr:to>
      <xdr:col>10</xdr:col>
      <xdr:colOff>588065</xdr:colOff>
      <xdr:row>69</xdr:row>
      <xdr:rowOff>107676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E50E647B-63E3-4A1A-8294-FC9F1B04A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10</xdr:col>
      <xdr:colOff>670892</xdr:colOff>
      <xdr:row>65</xdr:row>
      <xdr:rowOff>115958</xdr:rowOff>
    </xdr:from>
    <xdr:to>
      <xdr:col>12</xdr:col>
      <xdr:colOff>91109</xdr:colOff>
      <xdr:row>69</xdr:row>
      <xdr:rowOff>99393</xdr:rowOff>
    </xdr:to>
    <xdr:graphicFrame macro="">
      <xdr:nvGraphicFramePr>
        <xdr:cNvPr id="62" name="Gráfico 61">
          <a:extLst>
            <a:ext uri="{FF2B5EF4-FFF2-40B4-BE49-F238E27FC236}">
              <a16:creationId xmlns:a16="http://schemas.microsoft.com/office/drawing/2014/main" id="{8A13528C-273E-4C0B-BD05-A4C37C8CC6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A7-CD4E-408B-AAE0-D04565DDE3A1}">
  <dimension ref="B1:AH28"/>
  <sheetViews>
    <sheetView topLeftCell="G1" workbookViewId="0">
      <selection activeCell="I29" sqref="I29"/>
    </sheetView>
  </sheetViews>
  <sheetFormatPr baseColWidth="10" defaultRowHeight="15" x14ac:dyDescent="0.25"/>
  <cols>
    <col min="1" max="1" width="1" customWidth="1"/>
    <col min="2" max="2" width="6.42578125" style="1" bestFit="1" customWidth="1"/>
    <col min="3" max="3" width="5.7109375" style="1" bestFit="1" customWidth="1"/>
    <col min="4" max="4" width="6" style="1" bestFit="1" customWidth="1"/>
    <col min="5" max="5" width="6.42578125" style="1" bestFit="1" customWidth="1"/>
    <col min="6" max="6" width="5.7109375" style="1" bestFit="1" customWidth="1"/>
    <col min="7" max="8" width="6.42578125" style="1" bestFit="1" customWidth="1"/>
    <col min="9" max="9" width="5.7109375" style="1" bestFit="1" customWidth="1"/>
    <col min="10" max="11" width="6.42578125" style="1" bestFit="1" customWidth="1"/>
    <col min="12" max="12" width="5.7109375" style="1" bestFit="1" customWidth="1"/>
    <col min="13" max="13" width="6" style="1" bestFit="1" customWidth="1"/>
    <col min="14" max="14" width="6.42578125" style="1" bestFit="1" customWidth="1"/>
    <col min="15" max="15" width="5.7109375" style="1" bestFit="1" customWidth="1"/>
    <col min="16" max="17" width="6.42578125" style="1" bestFit="1" customWidth="1"/>
    <col min="18" max="18" width="5.7109375" style="1" bestFit="1" customWidth="1"/>
    <col min="19" max="20" width="6.42578125" style="1" bestFit="1" customWidth="1"/>
    <col min="21" max="21" width="5.7109375" style="1" bestFit="1" customWidth="1"/>
    <col min="22" max="22" width="6" style="1" bestFit="1" customWidth="1"/>
    <col min="23" max="23" width="6.42578125" style="1" bestFit="1" customWidth="1"/>
    <col min="24" max="24" width="5.7109375" style="1" bestFit="1" customWidth="1"/>
    <col min="25" max="26" width="6.42578125" style="1" bestFit="1" customWidth="1"/>
    <col min="27" max="27" width="5.7109375" style="1" bestFit="1" customWidth="1"/>
    <col min="28" max="28" width="6.42578125" style="1" bestFit="1" customWidth="1"/>
    <col min="29" max="29" width="1.140625" customWidth="1"/>
    <col min="30" max="30" width="13.28515625" customWidth="1"/>
    <col min="31" max="31" width="0.85546875" customWidth="1"/>
  </cols>
  <sheetData>
    <row r="1" spans="2:34" ht="15.75" thickBot="1" x14ac:dyDescent="0.3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  <c r="AD1" s="12" t="s">
        <v>1</v>
      </c>
      <c r="AF1" s="12" t="s">
        <v>2</v>
      </c>
    </row>
    <row r="2" spans="2:34" x14ac:dyDescent="0.25">
      <c r="B2" s="2">
        <v>116005</v>
      </c>
      <c r="C2" s="3">
        <v>0</v>
      </c>
      <c r="D2" s="3">
        <v>0</v>
      </c>
      <c r="E2" s="3">
        <v>-8002.56</v>
      </c>
      <c r="F2" s="3">
        <v>0</v>
      </c>
      <c r="G2" s="3">
        <v>-10003.200000000001</v>
      </c>
      <c r="H2" s="3">
        <v>0</v>
      </c>
      <c r="I2" s="3">
        <v>0</v>
      </c>
      <c r="J2" s="3">
        <v>0</v>
      </c>
      <c r="K2" s="3">
        <v>-100000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4">
        <v>0</v>
      </c>
      <c r="AD2" s="16">
        <v>7.1073400000000002E-3</v>
      </c>
      <c r="AF2" s="19">
        <f t="array" ref="AF2:AF28">+MMULT(B2:AB28,AD2:AD28)</f>
        <v>9.9987706839999646</v>
      </c>
    </row>
    <row r="3" spans="2:34" x14ac:dyDescent="0.25">
      <c r="B3" s="5">
        <v>0</v>
      </c>
      <c r="C3" s="6">
        <v>400799</v>
      </c>
      <c r="D3" s="6">
        <v>1597.5</v>
      </c>
      <c r="E3" s="6">
        <v>0</v>
      </c>
      <c r="F3" s="6">
        <v>-200000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-798.75</v>
      </c>
      <c r="M3" s="6">
        <v>1597.5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7">
        <v>0</v>
      </c>
      <c r="AD3" s="17">
        <v>1.43814E-4</v>
      </c>
      <c r="AF3" s="20">
        <v>1.5950937000486221E-4</v>
      </c>
    </row>
    <row r="4" spans="2:34" x14ac:dyDescent="0.25">
      <c r="B4" s="5">
        <v>0</v>
      </c>
      <c r="C4" s="6">
        <v>1597.5</v>
      </c>
      <c r="D4" s="6">
        <v>37604</v>
      </c>
      <c r="E4" s="6">
        <v>10003.200000000001</v>
      </c>
      <c r="F4" s="6">
        <v>0</v>
      </c>
      <c r="G4" s="6">
        <v>8336</v>
      </c>
      <c r="H4" s="6">
        <v>0</v>
      </c>
      <c r="I4" s="6">
        <v>0</v>
      </c>
      <c r="J4" s="6">
        <v>0</v>
      </c>
      <c r="K4" s="6">
        <v>0</v>
      </c>
      <c r="L4" s="6">
        <v>-1597.5</v>
      </c>
      <c r="M4" s="6">
        <v>2130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7">
        <v>0</v>
      </c>
      <c r="AD4" s="17">
        <v>-3.84973E-3</v>
      </c>
      <c r="AF4" s="20">
        <v>2.4501173998547898E-4</v>
      </c>
    </row>
    <row r="5" spans="2:34" x14ac:dyDescent="0.25">
      <c r="B5" s="5">
        <v>-8002.56</v>
      </c>
      <c r="C5" s="6">
        <v>0</v>
      </c>
      <c r="D5" s="6">
        <v>10003.200000000001</v>
      </c>
      <c r="E5" s="6">
        <v>116005</v>
      </c>
      <c r="F5" s="6">
        <v>0</v>
      </c>
      <c r="G5" s="6">
        <v>0</v>
      </c>
      <c r="H5" s="6">
        <v>-8002.56</v>
      </c>
      <c r="I5" s="6">
        <v>0</v>
      </c>
      <c r="J5" s="6">
        <v>-10003.200000000001</v>
      </c>
      <c r="K5" s="6">
        <v>0</v>
      </c>
      <c r="L5" s="6">
        <v>0</v>
      </c>
      <c r="M5" s="6">
        <v>0</v>
      </c>
      <c r="N5" s="6">
        <v>-100000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7">
        <v>0</v>
      </c>
      <c r="AD5" s="17">
        <v>1.8174599999999999E-2</v>
      </c>
      <c r="AF5" s="20">
        <v>20.002002113600156</v>
      </c>
    </row>
    <row r="6" spans="2:34" x14ac:dyDescent="0.25">
      <c r="B6" s="5">
        <v>0</v>
      </c>
      <c r="C6" s="6">
        <v>-200000</v>
      </c>
      <c r="D6" s="6">
        <v>0</v>
      </c>
      <c r="E6" s="6">
        <v>0</v>
      </c>
      <c r="F6" s="6">
        <v>400799</v>
      </c>
      <c r="G6" s="6">
        <v>1597.5</v>
      </c>
      <c r="H6" s="6">
        <v>0</v>
      </c>
      <c r="I6" s="6">
        <v>-200000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-798.75</v>
      </c>
      <c r="P6" s="6">
        <v>1597.5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7">
        <v>0</v>
      </c>
      <c r="AD6" s="17">
        <v>2.3121599999999999E-4</v>
      </c>
      <c r="AF6" s="20">
        <v>-2.63013124950362E-5</v>
      </c>
    </row>
    <row r="7" spans="2:34" x14ac:dyDescent="0.25">
      <c r="B7" s="5">
        <v>-10003.200000000001</v>
      </c>
      <c r="C7" s="6">
        <v>0</v>
      </c>
      <c r="D7" s="6">
        <v>8336</v>
      </c>
      <c r="E7" s="6">
        <v>0</v>
      </c>
      <c r="F7" s="6">
        <v>1597.5</v>
      </c>
      <c r="G7" s="6">
        <v>37604</v>
      </c>
      <c r="H7" s="6">
        <v>10003.200000000001</v>
      </c>
      <c r="I7" s="6">
        <v>0</v>
      </c>
      <c r="J7" s="6">
        <v>8336</v>
      </c>
      <c r="K7" s="6">
        <v>0</v>
      </c>
      <c r="L7" s="6">
        <v>0</v>
      </c>
      <c r="M7" s="6">
        <v>0</v>
      </c>
      <c r="N7" s="6">
        <v>0</v>
      </c>
      <c r="O7" s="6">
        <v>-1597.5</v>
      </c>
      <c r="P7" s="6">
        <v>2130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7">
        <v>0</v>
      </c>
      <c r="AD7" s="17">
        <v>-3.6315499999999999E-3</v>
      </c>
      <c r="AF7" s="20">
        <v>3.5930137497786063E-4</v>
      </c>
    </row>
    <row r="8" spans="2:34" x14ac:dyDescent="0.25">
      <c r="B8" s="5">
        <v>0</v>
      </c>
      <c r="C8" s="6">
        <v>0</v>
      </c>
      <c r="D8" s="6">
        <v>0</v>
      </c>
      <c r="E8" s="6">
        <v>-8002.56</v>
      </c>
      <c r="F8" s="6">
        <v>0</v>
      </c>
      <c r="G8" s="6">
        <v>10003.200000000001</v>
      </c>
      <c r="H8" s="6">
        <v>108003</v>
      </c>
      <c r="I8" s="6">
        <v>0</v>
      </c>
      <c r="J8" s="6">
        <v>10003.200000000001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-100000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7">
        <v>0</v>
      </c>
      <c r="AD8" s="17">
        <v>2.6649699999999998E-2</v>
      </c>
      <c r="AF8" s="20">
        <v>30.017214892000084</v>
      </c>
    </row>
    <row r="9" spans="2:34" x14ac:dyDescent="0.25">
      <c r="B9" s="5">
        <v>0</v>
      </c>
      <c r="C9" s="6">
        <v>0</v>
      </c>
      <c r="D9" s="6">
        <v>0</v>
      </c>
      <c r="E9" s="6">
        <v>0</v>
      </c>
      <c r="F9" s="6">
        <v>-200000</v>
      </c>
      <c r="G9" s="6">
        <v>0</v>
      </c>
      <c r="H9" s="6">
        <v>0</v>
      </c>
      <c r="I9" s="6">
        <v>200799</v>
      </c>
      <c r="J9" s="6">
        <v>1597.5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-798.75</v>
      </c>
      <c r="S9" s="6">
        <v>1597.5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7">
        <v>0</v>
      </c>
      <c r="AD9" s="17">
        <v>2.6458299999999998E-4</v>
      </c>
      <c r="AF9" s="20">
        <v>8.0221200002839055E-5</v>
      </c>
    </row>
    <row r="10" spans="2:34" x14ac:dyDescent="0.25">
      <c r="B10" s="5">
        <v>0</v>
      </c>
      <c r="C10" s="6">
        <v>0</v>
      </c>
      <c r="D10" s="6">
        <v>0</v>
      </c>
      <c r="E10" s="6">
        <v>-10003.200000000001</v>
      </c>
      <c r="F10" s="6">
        <v>0</v>
      </c>
      <c r="G10" s="6">
        <v>8336</v>
      </c>
      <c r="H10" s="6">
        <v>10003.200000000001</v>
      </c>
      <c r="I10" s="6">
        <v>1597.5</v>
      </c>
      <c r="J10" s="6">
        <v>20932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-1597.5</v>
      </c>
      <c r="S10" s="6">
        <v>2130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7">
        <v>0</v>
      </c>
      <c r="AD10" s="17">
        <v>-2.4332099999999999E-3</v>
      </c>
      <c r="AF10" s="20">
        <v>2.1575090000913733E-4</v>
      </c>
    </row>
    <row r="11" spans="2:34" x14ac:dyDescent="0.25">
      <c r="B11" s="5">
        <v>-100000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216005</v>
      </c>
      <c r="L11" s="6">
        <v>0</v>
      </c>
      <c r="M11" s="6">
        <v>0</v>
      </c>
      <c r="N11" s="6">
        <v>-8002.56</v>
      </c>
      <c r="O11" s="6">
        <v>0</v>
      </c>
      <c r="P11" s="6">
        <v>-10003.200000000001</v>
      </c>
      <c r="Q11" s="6">
        <v>0</v>
      </c>
      <c r="R11" s="6">
        <v>0</v>
      </c>
      <c r="S11" s="6">
        <v>0</v>
      </c>
      <c r="T11" s="6">
        <v>-100000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7">
        <v>0</v>
      </c>
      <c r="AD11" s="17">
        <v>7.0537200000000003E-3</v>
      </c>
      <c r="AF11" s="20">
        <v>1.0463199998866912E-4</v>
      </c>
    </row>
    <row r="12" spans="2:34" x14ac:dyDescent="0.25">
      <c r="B12" s="5">
        <v>0</v>
      </c>
      <c r="C12" s="6">
        <v>-798.75</v>
      </c>
      <c r="D12" s="6">
        <v>-1597.5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401597</v>
      </c>
      <c r="M12" s="6">
        <v>0</v>
      </c>
      <c r="N12" s="6">
        <v>0</v>
      </c>
      <c r="O12" s="6">
        <v>-200000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-798.75</v>
      </c>
      <c r="V12" s="6">
        <v>1597.5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7">
        <v>0</v>
      </c>
      <c r="AD12" s="17">
        <v>-8.7026400000000002E-7</v>
      </c>
      <c r="AF12" s="20">
        <v>1.3521420001438855E-6</v>
      </c>
      <c r="AH12" s="11"/>
    </row>
    <row r="13" spans="2:34" x14ac:dyDescent="0.25">
      <c r="B13" s="5">
        <v>0</v>
      </c>
      <c r="C13" s="6">
        <v>1597.5</v>
      </c>
      <c r="D13" s="6">
        <v>2130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41864</v>
      </c>
      <c r="N13" s="6">
        <v>10003.200000000001</v>
      </c>
      <c r="O13" s="6">
        <v>0</v>
      </c>
      <c r="P13" s="6">
        <v>8336</v>
      </c>
      <c r="Q13" s="6">
        <v>0</v>
      </c>
      <c r="R13" s="6">
        <v>0</v>
      </c>
      <c r="S13" s="6">
        <v>0</v>
      </c>
      <c r="T13" s="6">
        <v>0</v>
      </c>
      <c r="U13" s="6">
        <v>-1597.5</v>
      </c>
      <c r="V13" s="6">
        <v>2130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7">
        <v>0</v>
      </c>
      <c r="AD13" s="17">
        <v>-3.2850700000000002E-3</v>
      </c>
      <c r="AF13" s="20">
        <v>-3.8971250000052748E-4</v>
      </c>
    </row>
    <row r="14" spans="2:34" x14ac:dyDescent="0.25">
      <c r="B14" s="5">
        <v>0</v>
      </c>
      <c r="C14" s="6">
        <v>0</v>
      </c>
      <c r="D14" s="6">
        <v>0</v>
      </c>
      <c r="E14" s="6">
        <v>-100000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-8002.56</v>
      </c>
      <c r="L14" s="6">
        <v>0</v>
      </c>
      <c r="M14" s="6">
        <v>10003.200000000001</v>
      </c>
      <c r="N14" s="6">
        <v>216005</v>
      </c>
      <c r="O14" s="6">
        <v>0</v>
      </c>
      <c r="P14" s="6">
        <v>0</v>
      </c>
      <c r="Q14" s="6">
        <v>-8002.56</v>
      </c>
      <c r="R14" s="6">
        <v>0</v>
      </c>
      <c r="S14" s="6">
        <v>-10003.200000000001</v>
      </c>
      <c r="T14" s="6">
        <v>0</v>
      </c>
      <c r="U14" s="6">
        <v>0</v>
      </c>
      <c r="V14" s="6">
        <v>0</v>
      </c>
      <c r="W14" s="6">
        <v>-100000</v>
      </c>
      <c r="X14" s="6">
        <v>0</v>
      </c>
      <c r="Y14" s="6">
        <v>0</v>
      </c>
      <c r="Z14" s="6">
        <v>0</v>
      </c>
      <c r="AA14" s="6">
        <v>0</v>
      </c>
      <c r="AB14" s="7">
        <v>0</v>
      </c>
      <c r="AD14" s="17">
        <v>1.8040299999999999E-2</v>
      </c>
      <c r="AF14" s="20">
        <v>-1.2359191200175701E-2</v>
      </c>
    </row>
    <row r="15" spans="2:34" x14ac:dyDescent="0.25">
      <c r="B15" s="5">
        <v>0</v>
      </c>
      <c r="C15" s="6">
        <v>0</v>
      </c>
      <c r="D15" s="6">
        <v>0</v>
      </c>
      <c r="E15" s="6">
        <v>0</v>
      </c>
      <c r="F15" s="6">
        <v>-798.75</v>
      </c>
      <c r="G15" s="6">
        <v>-1597.5</v>
      </c>
      <c r="H15" s="6">
        <v>0</v>
      </c>
      <c r="I15" s="6">
        <v>0</v>
      </c>
      <c r="J15" s="6">
        <v>0</v>
      </c>
      <c r="K15" s="6">
        <v>0</v>
      </c>
      <c r="L15" s="6">
        <v>-200000</v>
      </c>
      <c r="M15" s="6">
        <v>0</v>
      </c>
      <c r="N15" s="6">
        <v>0</v>
      </c>
      <c r="O15" s="6">
        <v>401597</v>
      </c>
      <c r="P15" s="6">
        <v>0</v>
      </c>
      <c r="Q15" s="6">
        <v>0</v>
      </c>
      <c r="R15" s="6">
        <v>-200000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-798.75</v>
      </c>
      <c r="Y15" s="6">
        <v>1597.5</v>
      </c>
      <c r="Z15" s="6">
        <v>0</v>
      </c>
      <c r="AA15" s="6">
        <v>0</v>
      </c>
      <c r="AB15" s="7">
        <v>0</v>
      </c>
      <c r="AD15" s="17">
        <v>-1.38825E-6</v>
      </c>
      <c r="AF15" s="20">
        <v>7.499749999695382E-6</v>
      </c>
      <c r="AH15" s="11"/>
    </row>
    <row r="16" spans="2:34" x14ac:dyDescent="0.25">
      <c r="B16" s="5">
        <v>0</v>
      </c>
      <c r="C16" s="6">
        <v>0</v>
      </c>
      <c r="D16" s="6">
        <v>0</v>
      </c>
      <c r="E16" s="6">
        <v>0</v>
      </c>
      <c r="F16" s="6">
        <v>1597.5</v>
      </c>
      <c r="G16" s="6">
        <v>2130</v>
      </c>
      <c r="H16" s="6">
        <v>0</v>
      </c>
      <c r="I16" s="6">
        <v>0</v>
      </c>
      <c r="J16" s="6">
        <v>0</v>
      </c>
      <c r="K16" s="6">
        <v>-10003.200000000001</v>
      </c>
      <c r="L16" s="6">
        <v>0</v>
      </c>
      <c r="M16" s="6">
        <v>8336</v>
      </c>
      <c r="N16" s="6">
        <v>0</v>
      </c>
      <c r="O16" s="6">
        <v>0</v>
      </c>
      <c r="P16" s="6">
        <v>41864</v>
      </c>
      <c r="Q16" s="6">
        <v>10003.200000000001</v>
      </c>
      <c r="R16" s="6">
        <v>0</v>
      </c>
      <c r="S16" s="6">
        <v>8336</v>
      </c>
      <c r="T16" s="6">
        <v>0</v>
      </c>
      <c r="U16" s="6">
        <v>0</v>
      </c>
      <c r="V16" s="6">
        <v>0</v>
      </c>
      <c r="W16" s="6">
        <v>0</v>
      </c>
      <c r="X16" s="6">
        <v>-1597.5</v>
      </c>
      <c r="Y16" s="6">
        <v>2130</v>
      </c>
      <c r="Z16" s="6">
        <v>0</v>
      </c>
      <c r="AA16" s="6">
        <v>0</v>
      </c>
      <c r="AB16" s="7">
        <v>0</v>
      </c>
      <c r="AD16" s="17">
        <v>-3.24975E-3</v>
      </c>
      <c r="AF16" s="20">
        <v>-3.3034000001208597E-5</v>
      </c>
    </row>
    <row r="17" spans="2:34" x14ac:dyDescent="0.25"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-100000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-8002.56</v>
      </c>
      <c r="O17" s="6">
        <v>0</v>
      </c>
      <c r="P17" s="6">
        <v>10003.200000000001</v>
      </c>
      <c r="Q17" s="6">
        <v>208003</v>
      </c>
      <c r="R17" s="6">
        <v>0</v>
      </c>
      <c r="S17" s="6">
        <v>10003.200000000001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-100000</v>
      </c>
      <c r="AA17" s="6">
        <v>0</v>
      </c>
      <c r="AB17" s="7">
        <v>0</v>
      </c>
      <c r="AD17" s="17">
        <v>2.6421199999999999E-2</v>
      </c>
      <c r="AF17" s="20">
        <v>3.4739039997475629E-3</v>
      </c>
    </row>
    <row r="18" spans="2:34" x14ac:dyDescent="0.25"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-798.75</v>
      </c>
      <c r="J18" s="6">
        <v>-1597.5</v>
      </c>
      <c r="K18" s="6">
        <v>0</v>
      </c>
      <c r="L18" s="6">
        <v>0</v>
      </c>
      <c r="M18" s="6">
        <v>0</v>
      </c>
      <c r="N18" s="6">
        <v>0</v>
      </c>
      <c r="O18" s="6">
        <v>-200000</v>
      </c>
      <c r="P18" s="6">
        <v>0</v>
      </c>
      <c r="Q18" s="6">
        <v>0</v>
      </c>
      <c r="R18" s="6">
        <v>201597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-798.75</v>
      </c>
      <c r="AB18" s="7">
        <v>1597.5</v>
      </c>
      <c r="AD18" s="17">
        <v>-1.6302399999999999E-6</v>
      </c>
      <c r="AF18" s="20">
        <v>-1.3057800001270436E-6</v>
      </c>
      <c r="AH18" s="11"/>
    </row>
    <row r="19" spans="2:34" x14ac:dyDescent="0.25"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1597.5</v>
      </c>
      <c r="J19" s="6">
        <v>2130</v>
      </c>
      <c r="K19" s="6">
        <v>0</v>
      </c>
      <c r="L19" s="6">
        <v>0</v>
      </c>
      <c r="M19" s="6">
        <v>0</v>
      </c>
      <c r="N19" s="6">
        <v>-10003.200000000001</v>
      </c>
      <c r="O19" s="6">
        <v>0</v>
      </c>
      <c r="P19" s="6">
        <v>8336</v>
      </c>
      <c r="Q19" s="6">
        <v>10003.200000000001</v>
      </c>
      <c r="R19" s="6">
        <v>0</v>
      </c>
      <c r="S19" s="6">
        <v>25192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-1597.5</v>
      </c>
      <c r="AB19" s="7">
        <v>2130</v>
      </c>
      <c r="AD19" s="17">
        <v>-1.87729E-3</v>
      </c>
      <c r="AF19" s="20">
        <v>2.1356000002548114E-4</v>
      </c>
    </row>
    <row r="20" spans="2:34" x14ac:dyDescent="0.25">
      <c r="B20" s="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-100000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116005</v>
      </c>
      <c r="U20" s="6">
        <v>0</v>
      </c>
      <c r="V20" s="6">
        <v>0</v>
      </c>
      <c r="W20" s="6">
        <v>-8002.56</v>
      </c>
      <c r="X20" s="6">
        <v>0</v>
      </c>
      <c r="Y20" s="6">
        <v>-10003.200000000001</v>
      </c>
      <c r="Z20" s="6">
        <v>0</v>
      </c>
      <c r="AA20" s="6">
        <v>0</v>
      </c>
      <c r="AB20" s="7">
        <v>0</v>
      </c>
      <c r="AD20" s="17">
        <v>7.0104399999999997E-3</v>
      </c>
      <c r="AF20" s="20">
        <v>-1.7170160000574697E-3</v>
      </c>
    </row>
    <row r="21" spans="2:34" x14ac:dyDescent="0.25">
      <c r="B21" s="5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-798.75</v>
      </c>
      <c r="M21" s="6">
        <v>-1597.5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400799</v>
      </c>
      <c r="V21" s="6">
        <v>-1597.5</v>
      </c>
      <c r="W21" s="6">
        <v>0</v>
      </c>
      <c r="X21" s="6">
        <v>-200000</v>
      </c>
      <c r="Y21" s="6">
        <v>0</v>
      </c>
      <c r="Z21" s="6">
        <v>0</v>
      </c>
      <c r="AA21" s="6">
        <v>0</v>
      </c>
      <c r="AB21" s="7">
        <v>0</v>
      </c>
      <c r="AD21" s="17">
        <v>-1.42943E-4</v>
      </c>
      <c r="AF21" s="20">
        <v>1.8419136999625607E-4</v>
      </c>
    </row>
    <row r="22" spans="2:34" x14ac:dyDescent="0.25"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1597.5</v>
      </c>
      <c r="M22" s="6">
        <v>2130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-1597.5</v>
      </c>
      <c r="V22" s="6">
        <v>37604</v>
      </c>
      <c r="W22" s="6">
        <v>10003.200000000001</v>
      </c>
      <c r="X22" s="6">
        <v>0</v>
      </c>
      <c r="Y22" s="6">
        <v>8336</v>
      </c>
      <c r="Z22" s="6">
        <v>0</v>
      </c>
      <c r="AA22" s="6">
        <v>0</v>
      </c>
      <c r="AB22" s="7">
        <v>0</v>
      </c>
      <c r="AD22" s="17">
        <v>-3.8043199999999999E-3</v>
      </c>
      <c r="AF22" s="20">
        <v>4.5921576004914755E-4</v>
      </c>
    </row>
    <row r="23" spans="2:34" x14ac:dyDescent="0.25"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-100000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-8002.56</v>
      </c>
      <c r="U23" s="6">
        <v>0</v>
      </c>
      <c r="V23" s="6">
        <v>10003.200000000001</v>
      </c>
      <c r="W23" s="6">
        <v>116005</v>
      </c>
      <c r="X23" s="6">
        <v>0</v>
      </c>
      <c r="Y23" s="6">
        <v>0</v>
      </c>
      <c r="Z23" s="6">
        <v>-8002.56</v>
      </c>
      <c r="AA23" s="6">
        <v>0</v>
      </c>
      <c r="AB23" s="7">
        <v>-10003.200000000001</v>
      </c>
      <c r="AD23" s="17">
        <v>1.7973800000000002E-2</v>
      </c>
      <c r="AF23" s="20">
        <v>3.9524176000718114E-3</v>
      </c>
    </row>
    <row r="24" spans="2:34" x14ac:dyDescent="0.25"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-798.75</v>
      </c>
      <c r="P24" s="6">
        <v>-1597.5</v>
      </c>
      <c r="Q24" s="6">
        <v>0</v>
      </c>
      <c r="R24" s="6">
        <v>0</v>
      </c>
      <c r="S24" s="6">
        <v>0</v>
      </c>
      <c r="T24" s="6">
        <v>0</v>
      </c>
      <c r="U24" s="6">
        <v>-200000</v>
      </c>
      <c r="V24" s="6">
        <v>0</v>
      </c>
      <c r="W24" s="6">
        <v>0</v>
      </c>
      <c r="X24" s="6">
        <v>400799</v>
      </c>
      <c r="Y24" s="6">
        <v>-1597.5</v>
      </c>
      <c r="Z24" s="6">
        <v>0</v>
      </c>
      <c r="AA24" s="6">
        <v>-200000</v>
      </c>
      <c r="AB24" s="7">
        <v>0</v>
      </c>
      <c r="AD24" s="17">
        <v>-2.2982800000000001E-4</v>
      </c>
      <c r="AF24" s="20">
        <v>-1.7935731249707487E-4</v>
      </c>
    </row>
    <row r="25" spans="2:34" x14ac:dyDescent="0.25"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1597.5</v>
      </c>
      <c r="P25" s="6">
        <v>2130</v>
      </c>
      <c r="Q25" s="6">
        <v>0</v>
      </c>
      <c r="R25" s="6">
        <v>0</v>
      </c>
      <c r="S25" s="6">
        <v>0</v>
      </c>
      <c r="T25" s="6">
        <v>-10003.200000000001</v>
      </c>
      <c r="U25" s="6">
        <v>0</v>
      </c>
      <c r="V25" s="6">
        <v>8336</v>
      </c>
      <c r="W25" s="6">
        <v>0</v>
      </c>
      <c r="X25" s="6">
        <v>-1597.5</v>
      </c>
      <c r="Y25" s="6">
        <v>37604</v>
      </c>
      <c r="Z25" s="6">
        <v>10003.200000000001</v>
      </c>
      <c r="AA25" s="6">
        <v>0</v>
      </c>
      <c r="AB25" s="7">
        <v>8336</v>
      </c>
      <c r="AD25" s="17">
        <v>-3.5949100000000002E-3</v>
      </c>
      <c r="AF25" s="20">
        <v>3.2843262500392711E-4</v>
      </c>
    </row>
    <row r="26" spans="2:34" x14ac:dyDescent="0.25"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-100000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-8002.56</v>
      </c>
      <c r="X26" s="6">
        <v>0</v>
      </c>
      <c r="Y26" s="6">
        <v>10003.200000000001</v>
      </c>
      <c r="Z26" s="6">
        <v>108003</v>
      </c>
      <c r="AA26" s="6">
        <v>0</v>
      </c>
      <c r="AB26" s="7">
        <v>10003.200000000001</v>
      </c>
      <c r="AD26" s="17">
        <v>2.6350599999999998E-2</v>
      </c>
      <c r="AF26" s="20">
        <v>1.4453655999790982E-2</v>
      </c>
    </row>
    <row r="27" spans="2:34" x14ac:dyDescent="0.25"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-798.75</v>
      </c>
      <c r="S27" s="6">
        <v>-1597.5</v>
      </c>
      <c r="T27" s="6">
        <v>0</v>
      </c>
      <c r="U27" s="6">
        <v>0</v>
      </c>
      <c r="V27" s="6">
        <v>0</v>
      </c>
      <c r="W27" s="6">
        <v>0</v>
      </c>
      <c r="X27" s="6">
        <v>-200000</v>
      </c>
      <c r="Y27" s="6">
        <v>0</v>
      </c>
      <c r="Z27" s="6">
        <v>0</v>
      </c>
      <c r="AA27" s="6">
        <v>200799</v>
      </c>
      <c r="AB27" s="7">
        <v>-1597.5</v>
      </c>
      <c r="AD27" s="17">
        <v>-2.6295300000000001E-4</v>
      </c>
      <c r="AF27" s="20">
        <v>-7.5692799996307514E-5</v>
      </c>
    </row>
    <row r="28" spans="2:34" ht="15.75" thickBot="1" x14ac:dyDescent="0.3"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1597.5</v>
      </c>
      <c r="S28" s="9">
        <v>2130</v>
      </c>
      <c r="T28" s="9">
        <v>0</v>
      </c>
      <c r="U28" s="9">
        <v>0</v>
      </c>
      <c r="V28" s="9">
        <v>0</v>
      </c>
      <c r="W28" s="9">
        <v>-10003.200000000001</v>
      </c>
      <c r="X28" s="9">
        <v>0</v>
      </c>
      <c r="Y28" s="9">
        <v>8336</v>
      </c>
      <c r="Z28" s="9">
        <v>10003.200000000001</v>
      </c>
      <c r="AA28" s="9">
        <v>-1597.5</v>
      </c>
      <c r="AB28" s="10">
        <v>20932</v>
      </c>
      <c r="AD28" s="18">
        <v>-2.40047E-3</v>
      </c>
      <c r="AF28" s="21">
        <v>-1.666309000114552E-4</v>
      </c>
    </row>
  </sheetData>
  <mergeCells count="1">
    <mergeCell ref="B1:A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D1FB-6681-49FA-913F-A10B4529834F}">
  <dimension ref="A1:M113"/>
  <sheetViews>
    <sheetView tabSelected="1" zoomScale="115" zoomScaleNormal="115" workbookViewId="0">
      <selection activeCell="M1" sqref="M1"/>
    </sheetView>
  </sheetViews>
  <sheetFormatPr baseColWidth="10" defaultColWidth="0" defaultRowHeight="13.5" customHeight="1" zeroHeight="1" x14ac:dyDescent="0.25"/>
  <cols>
    <col min="1" max="2" width="11.42578125" customWidth="1"/>
    <col min="3" max="3" width="11.42578125" style="22" customWidth="1"/>
    <col min="4" max="4" width="11.42578125" style="33" customWidth="1"/>
    <col min="5" max="8" width="5.85546875" style="33" customWidth="1"/>
    <col min="9" max="13" width="11.42578125" style="33" customWidth="1"/>
    <col min="14" max="16384" width="11.42578125" hidden="1"/>
  </cols>
  <sheetData>
    <row r="1" spans="1:8" ht="13.5" customHeight="1" thickBot="1" x14ac:dyDescent="0.3">
      <c r="A1" s="33"/>
      <c r="B1" s="33"/>
      <c r="C1" s="37"/>
    </row>
    <row r="2" spans="1:8" ht="13.5" customHeight="1" x14ac:dyDescent="0.25">
      <c r="A2" s="24" t="s">
        <v>17</v>
      </c>
      <c r="B2" s="25" t="s">
        <v>18</v>
      </c>
      <c r="C2" s="32">
        <v>-28.784048527228901</v>
      </c>
    </row>
    <row r="3" spans="1:8" ht="13.5" customHeight="1" x14ac:dyDescent="0.25">
      <c r="A3" s="27"/>
      <c r="B3" s="23" t="s">
        <v>19</v>
      </c>
      <c r="C3" s="28">
        <v>18.402835671476801</v>
      </c>
      <c r="E3" s="34" t="s">
        <v>24</v>
      </c>
      <c r="F3" s="34" t="s">
        <v>25</v>
      </c>
      <c r="G3" s="34" t="s">
        <v>26</v>
      </c>
      <c r="H3" s="34" t="s">
        <v>27</v>
      </c>
    </row>
    <row r="4" spans="1:8" ht="13.5" customHeight="1" x14ac:dyDescent="0.25">
      <c r="A4" s="27"/>
      <c r="B4" s="23" t="s">
        <v>20</v>
      </c>
      <c r="C4" s="28">
        <v>39.075979441417601</v>
      </c>
      <c r="E4" s="35">
        <v>0</v>
      </c>
      <c r="F4" s="35">
        <v>0</v>
      </c>
      <c r="G4" s="35">
        <v>0</v>
      </c>
      <c r="H4" s="35">
        <v>0</v>
      </c>
    </row>
    <row r="5" spans="1:8" ht="13.5" customHeight="1" x14ac:dyDescent="0.25">
      <c r="A5" s="27"/>
      <c r="B5" s="23" t="s">
        <v>21</v>
      </c>
      <c r="C5" s="28">
        <v>28.784048527228901</v>
      </c>
      <c r="E5" s="35">
        <v>0</v>
      </c>
      <c r="F5" s="35">
        <f>+C2</f>
        <v>-28.784048527228901</v>
      </c>
      <c r="G5" s="35">
        <f>+C3</f>
        <v>18.402835671476801</v>
      </c>
      <c r="H5" s="35">
        <f>+C4</f>
        <v>39.075979441417601</v>
      </c>
    </row>
    <row r="6" spans="1:8" ht="13.5" customHeight="1" x14ac:dyDescent="0.25">
      <c r="A6" s="27"/>
      <c r="B6" s="23" t="s">
        <v>22</v>
      </c>
      <c r="C6" s="28">
        <v>-18.402835671476801</v>
      </c>
      <c r="E6" s="35">
        <v>2.5</v>
      </c>
      <c r="F6" s="35">
        <f>+C5*-1</f>
        <v>-28.784048527228901</v>
      </c>
      <c r="G6" s="35">
        <f>+C6*-1</f>
        <v>18.402835671476801</v>
      </c>
      <c r="H6" s="35">
        <f>+C6*E6+H5</f>
        <v>-6.9311097372743973</v>
      </c>
    </row>
    <row r="7" spans="1:8" ht="13.5" customHeight="1" thickBot="1" x14ac:dyDescent="0.3">
      <c r="A7" s="29"/>
      <c r="B7" s="30" t="s">
        <v>23</v>
      </c>
      <c r="C7" s="31">
        <v>6.9311097372742596</v>
      </c>
      <c r="E7" s="35">
        <v>2.5</v>
      </c>
      <c r="F7" s="35">
        <f>+F5+F6*-1</f>
        <v>0</v>
      </c>
      <c r="G7" s="35">
        <f>+G5-G6</f>
        <v>0</v>
      </c>
      <c r="H7" s="35">
        <f>+H6+C7</f>
        <v>-1.3766765505351941E-13</v>
      </c>
    </row>
    <row r="8" spans="1:8" ht="13.5" customHeight="1" thickBot="1" x14ac:dyDescent="0.3">
      <c r="A8" s="36"/>
      <c r="B8" s="33"/>
      <c r="C8" s="38"/>
    </row>
    <row r="9" spans="1:8" ht="13.5" customHeight="1" x14ac:dyDescent="0.25">
      <c r="A9" s="24" t="s">
        <v>3</v>
      </c>
      <c r="B9" s="25" t="s">
        <v>18</v>
      </c>
      <c r="C9" s="26">
        <v>-17.4929398968135</v>
      </c>
    </row>
    <row r="10" spans="1:8" ht="13.5" customHeight="1" x14ac:dyDescent="0.25">
      <c r="A10" s="27"/>
      <c r="B10" s="23" t="s">
        <v>19</v>
      </c>
      <c r="C10" s="28">
        <v>13.73541552611</v>
      </c>
      <c r="E10" s="34" t="s">
        <v>24</v>
      </c>
      <c r="F10" s="34" t="s">
        <v>25</v>
      </c>
      <c r="G10" s="34" t="s">
        <v>26</v>
      </c>
      <c r="H10" s="34" t="s">
        <v>27</v>
      </c>
    </row>
    <row r="11" spans="1:8" ht="13.5" customHeight="1" x14ac:dyDescent="0.25">
      <c r="A11" s="27"/>
      <c r="B11" s="23" t="s">
        <v>20</v>
      </c>
      <c r="C11" s="28">
        <v>16.260085601508599</v>
      </c>
      <c r="E11" s="35">
        <v>0</v>
      </c>
      <c r="F11" s="35">
        <v>0</v>
      </c>
      <c r="G11" s="35">
        <v>0</v>
      </c>
      <c r="H11" s="35">
        <v>0</v>
      </c>
    </row>
    <row r="12" spans="1:8" ht="13.5" customHeight="1" x14ac:dyDescent="0.25">
      <c r="A12" s="27"/>
      <c r="B12" s="23" t="s">
        <v>21</v>
      </c>
      <c r="C12" s="28">
        <v>17.4929398968135</v>
      </c>
      <c r="E12" s="35">
        <v>0</v>
      </c>
      <c r="F12" s="35">
        <f>+C9</f>
        <v>-17.4929398968135</v>
      </c>
      <c r="G12" s="35">
        <f>+C10</f>
        <v>13.73541552611</v>
      </c>
      <c r="H12" s="35">
        <f>+C11</f>
        <v>16.260085601508599</v>
      </c>
    </row>
    <row r="13" spans="1:8" ht="13.5" customHeight="1" x14ac:dyDescent="0.25">
      <c r="A13" s="27"/>
      <c r="B13" s="23" t="s">
        <v>22</v>
      </c>
      <c r="C13" s="28">
        <v>-13.73541552611</v>
      </c>
      <c r="E13" s="35">
        <v>2.5</v>
      </c>
      <c r="F13" s="35">
        <f>+C12*-1</f>
        <v>-17.4929398968135</v>
      </c>
      <c r="G13" s="35">
        <f>+C13*-1</f>
        <v>13.73541552611</v>
      </c>
      <c r="H13" s="35">
        <f>+C13*E13+H12</f>
        <v>-18.078453213766402</v>
      </c>
    </row>
    <row r="14" spans="1:8" ht="13.5" customHeight="1" thickBot="1" x14ac:dyDescent="0.3">
      <c r="A14" s="29"/>
      <c r="B14" s="30" t="s">
        <v>23</v>
      </c>
      <c r="C14" s="31">
        <v>18.078453213766501</v>
      </c>
      <c r="E14" s="35">
        <v>2.5</v>
      </c>
      <c r="F14" s="35">
        <f>+F12+F13*-1</f>
        <v>0</v>
      </c>
      <c r="G14" s="35">
        <f>+G12-G13</f>
        <v>0</v>
      </c>
      <c r="H14" s="35">
        <f>+H13+C14</f>
        <v>9.9475983006414026E-14</v>
      </c>
    </row>
    <row r="15" spans="1:8" ht="13.5" customHeight="1" thickBot="1" x14ac:dyDescent="0.3">
      <c r="A15" s="36"/>
      <c r="B15" s="33"/>
      <c r="C15" s="38"/>
    </row>
    <row r="16" spans="1:8" ht="13.5" customHeight="1" x14ac:dyDescent="0.25">
      <c r="A16" s="24" t="s">
        <v>4</v>
      </c>
      <c r="B16" s="25" t="s">
        <v>18</v>
      </c>
      <c r="C16" s="26">
        <v>-6.6790736643170296</v>
      </c>
    </row>
    <row r="17" spans="1:8" ht="13.5" customHeight="1" x14ac:dyDescent="0.25">
      <c r="A17" s="27"/>
      <c r="B17" s="23" t="s">
        <v>19</v>
      </c>
      <c r="C17" s="28">
        <v>7.1694363418511502</v>
      </c>
      <c r="E17" s="34" t="s">
        <v>24</v>
      </c>
      <c r="F17" s="34" t="s">
        <v>25</v>
      </c>
      <c r="G17" s="34" t="s">
        <v>26</v>
      </c>
      <c r="H17" s="34" t="s">
        <v>27</v>
      </c>
    </row>
    <row r="18" spans="1:8" ht="13.5" customHeight="1" x14ac:dyDescent="0.25">
      <c r="A18" s="27"/>
      <c r="B18" s="23" t="s">
        <v>20</v>
      </c>
      <c r="C18" s="28">
        <v>3.9648733698087302</v>
      </c>
      <c r="E18" s="35">
        <v>0</v>
      </c>
      <c r="F18" s="35">
        <v>0</v>
      </c>
      <c r="G18" s="35">
        <v>0</v>
      </c>
      <c r="H18" s="35">
        <v>0</v>
      </c>
    </row>
    <row r="19" spans="1:8" ht="13.5" customHeight="1" x14ac:dyDescent="0.25">
      <c r="A19" s="27"/>
      <c r="B19" s="23" t="s">
        <v>21</v>
      </c>
      <c r="C19" s="28">
        <v>6.6790736643170296</v>
      </c>
      <c r="E19" s="35">
        <v>0</v>
      </c>
      <c r="F19" s="35">
        <f>+C16</f>
        <v>-6.6790736643170296</v>
      </c>
      <c r="G19" s="35">
        <f>+C17</f>
        <v>7.1694363418511502</v>
      </c>
      <c r="H19" s="35">
        <f>+C18</f>
        <v>3.9648733698087302</v>
      </c>
    </row>
    <row r="20" spans="1:8" ht="13.5" customHeight="1" x14ac:dyDescent="0.25">
      <c r="A20" s="27"/>
      <c r="B20" s="23" t="s">
        <v>22</v>
      </c>
      <c r="C20" s="28">
        <v>-7.1694363418511502</v>
      </c>
      <c r="E20" s="35">
        <v>2.5</v>
      </c>
      <c r="F20" s="35">
        <f>+C19*-1</f>
        <v>-6.6790736643170296</v>
      </c>
      <c r="G20" s="35">
        <f>+C20*-1</f>
        <v>7.1694363418511502</v>
      </c>
      <c r="H20" s="35">
        <f>+C20*E20+H19</f>
        <v>-13.958717484819145</v>
      </c>
    </row>
    <row r="21" spans="1:8" ht="13.5" customHeight="1" thickBot="1" x14ac:dyDescent="0.3">
      <c r="A21" s="29"/>
      <c r="B21" s="30" t="s">
        <v>23</v>
      </c>
      <c r="C21" s="31">
        <v>13.9587174848192</v>
      </c>
      <c r="E21" s="35">
        <v>2.5</v>
      </c>
      <c r="F21" s="35">
        <f>+F19+F20*-1</f>
        <v>0</v>
      </c>
      <c r="G21" s="35">
        <f>+G19-G20</f>
        <v>0</v>
      </c>
      <c r="H21" s="35">
        <f>+H20+C21</f>
        <v>5.5067062021407764E-14</v>
      </c>
    </row>
    <row r="22" spans="1:8" ht="13.5" customHeight="1" thickBot="1" x14ac:dyDescent="0.3">
      <c r="A22" s="36"/>
      <c r="B22" s="33"/>
      <c r="C22" s="38"/>
    </row>
    <row r="23" spans="1:8" ht="13.5" customHeight="1" x14ac:dyDescent="0.25">
      <c r="A23" s="24" t="s">
        <v>5</v>
      </c>
      <c r="B23" s="25" t="s">
        <v>18</v>
      </c>
      <c r="C23" s="26">
        <v>0.21745859257258299</v>
      </c>
    </row>
    <row r="24" spans="1:8" ht="13.5" customHeight="1" x14ac:dyDescent="0.25">
      <c r="A24" s="27"/>
      <c r="B24" s="23" t="s">
        <v>19</v>
      </c>
      <c r="C24" s="28">
        <v>23.589340855074301</v>
      </c>
      <c r="E24" s="34" t="s">
        <v>24</v>
      </c>
      <c r="F24" s="34" t="s">
        <v>25</v>
      </c>
      <c r="G24" s="34" t="s">
        <v>26</v>
      </c>
      <c r="H24" s="34" t="s">
        <v>27</v>
      </c>
    </row>
    <row r="25" spans="1:8" ht="13.5" customHeight="1" x14ac:dyDescent="0.25">
      <c r="A25" s="27"/>
      <c r="B25" s="23" t="s">
        <v>20</v>
      </c>
      <c r="C25" s="28">
        <v>43.175805166074497</v>
      </c>
      <c r="E25" s="35">
        <v>0</v>
      </c>
      <c r="F25" s="35">
        <v>0</v>
      </c>
      <c r="G25" s="35">
        <v>0</v>
      </c>
      <c r="H25" s="35">
        <v>0</v>
      </c>
    </row>
    <row r="26" spans="1:8" ht="13.5" customHeight="1" x14ac:dyDescent="0.25">
      <c r="A26" s="27"/>
      <c r="B26" s="23" t="s">
        <v>21</v>
      </c>
      <c r="C26" s="28">
        <v>-0.21745859257258299</v>
      </c>
      <c r="E26" s="35">
        <v>0</v>
      </c>
      <c r="F26" s="35">
        <f>+C23</f>
        <v>0.21745859257258299</v>
      </c>
      <c r="G26" s="35">
        <f>+C24</f>
        <v>23.589340855074301</v>
      </c>
      <c r="H26" s="35">
        <f>+C25</f>
        <v>43.175805166074497</v>
      </c>
    </row>
    <row r="27" spans="1:8" ht="13.5" customHeight="1" x14ac:dyDescent="0.25">
      <c r="A27" s="27"/>
      <c r="B27" s="23" t="s">
        <v>22</v>
      </c>
      <c r="C27" s="28">
        <v>-23.589340855074301</v>
      </c>
      <c r="E27" s="35">
        <v>2.5</v>
      </c>
      <c r="F27" s="35">
        <f>+C26*-1</f>
        <v>0.21745859257258299</v>
      </c>
      <c r="G27" s="35">
        <f>+C27*-1</f>
        <v>23.589340855074301</v>
      </c>
      <c r="H27" s="35">
        <f>+C27*E27+H26</f>
        <v>-15.797546971611254</v>
      </c>
    </row>
    <row r="28" spans="1:8" ht="13.5" customHeight="1" thickBot="1" x14ac:dyDescent="0.3">
      <c r="A28" s="29"/>
      <c r="B28" s="30" t="s">
        <v>23</v>
      </c>
      <c r="C28" s="31">
        <v>15.7975469716113</v>
      </c>
      <c r="E28" s="35">
        <v>2.5</v>
      </c>
      <c r="F28" s="35">
        <f>+F26+F27*-1</f>
        <v>0</v>
      </c>
      <c r="G28" s="35">
        <f>+G26-G27</f>
        <v>0</v>
      </c>
      <c r="H28" s="35">
        <f>+H27+C28</f>
        <v>4.6185277824406512E-14</v>
      </c>
    </row>
    <row r="29" spans="1:8" ht="13.5" customHeight="1" thickBot="1" x14ac:dyDescent="0.3">
      <c r="A29" s="36"/>
      <c r="B29" s="33"/>
      <c r="C29" s="38"/>
    </row>
    <row r="30" spans="1:8" ht="13.5" customHeight="1" x14ac:dyDescent="0.25">
      <c r="A30" s="24" t="s">
        <v>6</v>
      </c>
      <c r="B30" s="25" t="s">
        <v>18</v>
      </c>
      <c r="C30" s="26">
        <v>0.129398745627087</v>
      </c>
    </row>
    <row r="31" spans="1:8" ht="13.5" customHeight="1" x14ac:dyDescent="0.25">
      <c r="A31" s="27"/>
      <c r="B31" s="23" t="s">
        <v>19</v>
      </c>
      <c r="C31" s="28">
        <v>22.548486922265901</v>
      </c>
      <c r="E31" s="34" t="s">
        <v>24</v>
      </c>
      <c r="F31" s="34" t="s">
        <v>25</v>
      </c>
      <c r="G31" s="34" t="s">
        <v>26</v>
      </c>
      <c r="H31" s="34" t="s">
        <v>27</v>
      </c>
    </row>
    <row r="32" spans="1:8" ht="13.5" customHeight="1" x14ac:dyDescent="0.25">
      <c r="A32" s="27"/>
      <c r="B32" s="23" t="s">
        <v>20</v>
      </c>
      <c r="C32" s="28">
        <v>28.033255215393101</v>
      </c>
      <c r="E32" s="35">
        <v>0</v>
      </c>
      <c r="F32" s="35">
        <v>0</v>
      </c>
      <c r="G32" s="35">
        <v>0</v>
      </c>
      <c r="H32" s="35">
        <v>0</v>
      </c>
    </row>
    <row r="33" spans="1:8" ht="13.5" customHeight="1" x14ac:dyDescent="0.25">
      <c r="A33" s="27"/>
      <c r="B33" s="23" t="s">
        <v>21</v>
      </c>
      <c r="C33" s="28">
        <v>-0.129398745627087</v>
      </c>
      <c r="E33" s="35">
        <v>0</v>
      </c>
      <c r="F33" s="35">
        <f>+C30</f>
        <v>0.129398745627087</v>
      </c>
      <c r="G33" s="35">
        <f>+C31</f>
        <v>22.548486922265901</v>
      </c>
      <c r="H33" s="35">
        <f>+C32</f>
        <v>28.033255215393101</v>
      </c>
    </row>
    <row r="34" spans="1:8" ht="13.5" customHeight="1" x14ac:dyDescent="0.25">
      <c r="A34" s="27"/>
      <c r="B34" s="23" t="s">
        <v>22</v>
      </c>
      <c r="C34" s="28">
        <v>-22.548486922265901</v>
      </c>
      <c r="E34" s="35">
        <v>2.5</v>
      </c>
      <c r="F34" s="35">
        <f>+C33*-1</f>
        <v>0.129398745627087</v>
      </c>
      <c r="G34" s="35">
        <f>+C34*-1</f>
        <v>22.548486922265901</v>
      </c>
      <c r="H34" s="35">
        <f>+C34*E34+H33</f>
        <v>-28.337962090271656</v>
      </c>
    </row>
    <row r="35" spans="1:8" ht="13.5" customHeight="1" thickBot="1" x14ac:dyDescent="0.3">
      <c r="A35" s="29"/>
      <c r="B35" s="30" t="s">
        <v>23</v>
      </c>
      <c r="C35" s="31">
        <v>28.337962090271699</v>
      </c>
      <c r="E35" s="35">
        <v>2.5</v>
      </c>
      <c r="F35" s="35">
        <f>+F33+F34*-1</f>
        <v>0</v>
      </c>
      <c r="G35" s="35">
        <f>+G33-G34</f>
        <v>0</v>
      </c>
      <c r="H35" s="35">
        <f>+H34+C35</f>
        <v>4.2632564145606011E-14</v>
      </c>
    </row>
    <row r="36" spans="1:8" ht="13.5" customHeight="1" thickBot="1" x14ac:dyDescent="0.3">
      <c r="A36" s="36"/>
      <c r="B36" s="33"/>
      <c r="C36" s="38"/>
    </row>
    <row r="37" spans="1:8" ht="13.5" customHeight="1" x14ac:dyDescent="0.25">
      <c r="A37" s="24" t="s">
        <v>7</v>
      </c>
      <c r="B37" s="25" t="s">
        <v>18</v>
      </c>
      <c r="C37" s="26">
        <v>6.0058878364701002E-2</v>
      </c>
    </row>
    <row r="38" spans="1:8" ht="13.5" customHeight="1" x14ac:dyDescent="0.25">
      <c r="A38" s="27"/>
      <c r="B38" s="23" t="s">
        <v>19</v>
      </c>
      <c r="C38" s="28">
        <v>15.7739832211522</v>
      </c>
      <c r="E38" s="34" t="s">
        <v>24</v>
      </c>
      <c r="F38" s="34" t="s">
        <v>25</v>
      </c>
      <c r="G38" s="34" t="s">
        <v>26</v>
      </c>
      <c r="H38" s="34" t="s">
        <v>27</v>
      </c>
    </row>
    <row r="39" spans="1:8" ht="13.5" customHeight="1" x14ac:dyDescent="0.25">
      <c r="A39" s="27"/>
      <c r="B39" s="23" t="s">
        <v>20</v>
      </c>
      <c r="C39" s="28">
        <v>13.996631969189</v>
      </c>
      <c r="E39" s="35">
        <v>0</v>
      </c>
      <c r="F39" s="35">
        <v>0</v>
      </c>
      <c r="G39" s="35">
        <v>0</v>
      </c>
      <c r="H39" s="35">
        <v>0</v>
      </c>
    </row>
    <row r="40" spans="1:8" ht="13.5" customHeight="1" x14ac:dyDescent="0.25">
      <c r="A40" s="27"/>
      <c r="B40" s="23" t="s">
        <v>21</v>
      </c>
      <c r="C40" s="28">
        <v>-6.0058878364701002E-2</v>
      </c>
      <c r="E40" s="35">
        <v>0</v>
      </c>
      <c r="F40" s="35">
        <f>+C37</f>
        <v>6.0058878364701002E-2</v>
      </c>
      <c r="G40" s="35">
        <f>+C38</f>
        <v>15.7739832211522</v>
      </c>
      <c r="H40" s="35">
        <f>+C39</f>
        <v>13.996631969189</v>
      </c>
    </row>
    <row r="41" spans="1:8" ht="13.5" customHeight="1" x14ac:dyDescent="0.25">
      <c r="A41" s="27"/>
      <c r="B41" s="23" t="s">
        <v>22</v>
      </c>
      <c r="C41" s="28">
        <v>-15.7739832211522</v>
      </c>
      <c r="E41" s="35">
        <v>2.5</v>
      </c>
      <c r="F41" s="35">
        <f>+C40*-1</f>
        <v>6.0058878364701002E-2</v>
      </c>
      <c r="G41" s="35">
        <f>+C41*-1</f>
        <v>15.7739832211522</v>
      </c>
      <c r="H41" s="35">
        <f>+C41*E41+H40</f>
        <v>-25.438326083691503</v>
      </c>
    </row>
    <row r="42" spans="1:8" ht="13.5" customHeight="1" thickBot="1" x14ac:dyDescent="0.3">
      <c r="A42" s="29"/>
      <c r="B42" s="30" t="s">
        <v>23</v>
      </c>
      <c r="C42" s="31">
        <v>25.438326083691301</v>
      </c>
      <c r="E42" s="35">
        <v>2.5</v>
      </c>
      <c r="F42" s="35">
        <f>+F40+F41*-1</f>
        <v>0</v>
      </c>
      <c r="G42" s="35">
        <f>+G40-G41</f>
        <v>0</v>
      </c>
      <c r="H42" s="35">
        <f>+H41+C42</f>
        <v>-2.0250467969162855E-13</v>
      </c>
    </row>
    <row r="43" spans="1:8" ht="13.5" customHeight="1" thickBot="1" x14ac:dyDescent="0.3">
      <c r="A43" s="36"/>
      <c r="B43" s="33"/>
      <c r="C43" s="38"/>
    </row>
    <row r="44" spans="1:8" ht="13.5" customHeight="1" x14ac:dyDescent="0.25">
      <c r="A44" s="24" t="s">
        <v>8</v>
      </c>
      <c r="B44" s="25" t="s">
        <v>18</v>
      </c>
      <c r="C44" s="26">
        <v>28.566589934656299</v>
      </c>
    </row>
    <row r="45" spans="1:8" ht="13.5" customHeight="1" x14ac:dyDescent="0.25">
      <c r="A45" s="27"/>
      <c r="B45" s="23" t="s">
        <v>19</v>
      </c>
      <c r="C45" s="28">
        <v>18.007823473448401</v>
      </c>
      <c r="E45" s="34" t="s">
        <v>24</v>
      </c>
      <c r="F45" s="34" t="s">
        <v>25</v>
      </c>
      <c r="G45" s="34" t="s">
        <v>26</v>
      </c>
      <c r="H45" s="34" t="s">
        <v>27</v>
      </c>
    </row>
    <row r="46" spans="1:8" ht="13.5" customHeight="1" x14ac:dyDescent="0.25">
      <c r="A46" s="27"/>
      <c r="B46" s="23" t="s">
        <v>20</v>
      </c>
      <c r="C46" s="28">
        <v>38.345661544964599</v>
      </c>
      <c r="E46" s="35">
        <v>0</v>
      </c>
      <c r="F46" s="35">
        <v>0</v>
      </c>
      <c r="G46" s="35">
        <v>0</v>
      </c>
      <c r="H46" s="35">
        <v>0</v>
      </c>
    </row>
    <row r="47" spans="1:8" ht="13.5" customHeight="1" x14ac:dyDescent="0.25">
      <c r="A47" s="27"/>
      <c r="B47" s="23" t="s">
        <v>21</v>
      </c>
      <c r="C47" s="28">
        <v>-28.566589934656299</v>
      </c>
      <c r="E47" s="35">
        <v>0</v>
      </c>
      <c r="F47" s="35">
        <f>+C44</f>
        <v>28.566589934656299</v>
      </c>
      <c r="G47" s="35">
        <f>+C45</f>
        <v>18.007823473448401</v>
      </c>
      <c r="H47" s="35">
        <f>+C46</f>
        <v>38.345661544964599</v>
      </c>
    </row>
    <row r="48" spans="1:8" ht="13.5" customHeight="1" x14ac:dyDescent="0.25">
      <c r="A48" s="27"/>
      <c r="B48" s="23" t="s">
        <v>22</v>
      </c>
      <c r="C48" s="28">
        <v>-18.007823473448401</v>
      </c>
      <c r="E48" s="35">
        <v>2.5</v>
      </c>
      <c r="F48" s="35">
        <f>+C47*-1</f>
        <v>28.566589934656299</v>
      </c>
      <c r="G48" s="35">
        <f>+C48*-1</f>
        <v>18.007823473448401</v>
      </c>
      <c r="H48" s="35">
        <f>+C48*E48+H47</f>
        <v>-6.6738971386564003</v>
      </c>
    </row>
    <row r="49" spans="1:8" ht="13.5" customHeight="1" thickBot="1" x14ac:dyDescent="0.3">
      <c r="A49" s="29"/>
      <c r="B49" s="30" t="s">
        <v>23</v>
      </c>
      <c r="C49" s="31">
        <v>6.67389713865649</v>
      </c>
      <c r="E49" s="35">
        <v>2.5</v>
      </c>
      <c r="F49" s="35">
        <f>+F47+F48*-1</f>
        <v>0</v>
      </c>
      <c r="G49" s="35">
        <f>+G47-G48</f>
        <v>0</v>
      </c>
      <c r="H49" s="35">
        <f>+H48+C49</f>
        <v>8.9706020389712648E-14</v>
      </c>
    </row>
    <row r="50" spans="1:8" ht="13.5" customHeight="1" thickBot="1" x14ac:dyDescent="0.3">
      <c r="A50" s="36"/>
      <c r="B50" s="33"/>
      <c r="C50" s="38"/>
    </row>
    <row r="51" spans="1:8" ht="13.5" customHeight="1" x14ac:dyDescent="0.25">
      <c r="A51" s="24" t="s">
        <v>9</v>
      </c>
      <c r="B51" s="25" t="s">
        <v>18</v>
      </c>
      <c r="C51" s="26">
        <v>17.363541151186499</v>
      </c>
    </row>
    <row r="52" spans="1:8" ht="13.5" customHeight="1" x14ac:dyDescent="0.25">
      <c r="A52" s="27"/>
      <c r="B52" s="23" t="s">
        <v>19</v>
      </c>
      <c r="C52" s="28">
        <v>13.7160975516235</v>
      </c>
      <c r="E52" s="34" t="s">
        <v>24</v>
      </c>
      <c r="F52" s="34" t="s">
        <v>25</v>
      </c>
      <c r="G52" s="34" t="s">
        <v>26</v>
      </c>
      <c r="H52" s="34" t="s">
        <v>27</v>
      </c>
    </row>
    <row r="53" spans="1:8" ht="13.5" customHeight="1" x14ac:dyDescent="0.25">
      <c r="A53" s="27"/>
      <c r="B53" s="23" t="s">
        <v>20</v>
      </c>
      <c r="C53" s="28">
        <v>16.280734991096701</v>
      </c>
      <c r="E53" s="35">
        <v>0</v>
      </c>
      <c r="F53" s="35">
        <v>0</v>
      </c>
      <c r="G53" s="35">
        <v>0</v>
      </c>
      <c r="H53" s="35">
        <v>0</v>
      </c>
    </row>
    <row r="54" spans="1:8" ht="13.5" customHeight="1" x14ac:dyDescent="0.25">
      <c r="A54" s="27"/>
      <c r="B54" s="23" t="s">
        <v>21</v>
      </c>
      <c r="C54" s="28">
        <v>-17.363541151186499</v>
      </c>
      <c r="E54" s="35">
        <v>0</v>
      </c>
      <c r="F54" s="35">
        <f>+C51</f>
        <v>17.363541151186499</v>
      </c>
      <c r="G54" s="35">
        <f>+C52</f>
        <v>13.7160975516235</v>
      </c>
      <c r="H54" s="35">
        <f>+C53</f>
        <v>16.280734991096701</v>
      </c>
    </row>
    <row r="55" spans="1:8" ht="13.5" customHeight="1" x14ac:dyDescent="0.25">
      <c r="A55" s="27"/>
      <c r="B55" s="23" t="s">
        <v>22</v>
      </c>
      <c r="C55" s="28">
        <v>-13.7160975516235</v>
      </c>
      <c r="E55" s="35">
        <v>2.5</v>
      </c>
      <c r="F55" s="35">
        <f>+C54*-1</f>
        <v>17.363541151186499</v>
      </c>
      <c r="G55" s="35">
        <f>+C55*-1</f>
        <v>13.7160975516235</v>
      </c>
      <c r="H55" s="35">
        <f>+C55*E55+H54</f>
        <v>-18.009508887962049</v>
      </c>
    </row>
    <row r="56" spans="1:8" ht="13.5" customHeight="1" thickBot="1" x14ac:dyDescent="0.3">
      <c r="A56" s="29"/>
      <c r="B56" s="30" t="s">
        <v>23</v>
      </c>
      <c r="C56" s="31">
        <v>18.009508887962099</v>
      </c>
      <c r="E56" s="35">
        <v>2.5</v>
      </c>
      <c r="F56" s="35">
        <f>+F54+F55*-1</f>
        <v>0</v>
      </c>
      <c r="G56" s="35">
        <f>+G54-G55</f>
        <v>0</v>
      </c>
      <c r="H56" s="35">
        <f>+H55+C56</f>
        <v>4.9737991503207013E-14</v>
      </c>
    </row>
    <row r="57" spans="1:8" ht="13.5" customHeight="1" thickBot="1" x14ac:dyDescent="0.3">
      <c r="A57" s="36"/>
      <c r="B57" s="33"/>
      <c r="C57" s="38"/>
    </row>
    <row r="58" spans="1:8" ht="13.5" customHeight="1" x14ac:dyDescent="0.25">
      <c r="A58" s="24" t="s">
        <v>10</v>
      </c>
      <c r="B58" s="25" t="s">
        <v>18</v>
      </c>
      <c r="C58" s="26">
        <v>6.6190147859523201</v>
      </c>
    </row>
    <row r="59" spans="1:8" ht="13.5" customHeight="1" x14ac:dyDescent="0.25">
      <c r="A59" s="27"/>
      <c r="B59" s="23" t="s">
        <v>19</v>
      </c>
      <c r="C59" s="28">
        <v>7.0565804369965903</v>
      </c>
      <c r="E59" s="34" t="s">
        <v>24</v>
      </c>
      <c r="F59" s="34" t="s">
        <v>25</v>
      </c>
      <c r="G59" s="34" t="s">
        <v>26</v>
      </c>
      <c r="H59" s="34" t="s">
        <v>27</v>
      </c>
    </row>
    <row r="60" spans="1:8" ht="13.5" customHeight="1" x14ac:dyDescent="0.25">
      <c r="A60" s="27"/>
      <c r="B60" s="23" t="s">
        <v>20</v>
      </c>
      <c r="C60" s="28">
        <v>3.8461408599245899</v>
      </c>
      <c r="E60" s="35">
        <v>0</v>
      </c>
      <c r="F60" s="35">
        <v>0</v>
      </c>
      <c r="G60" s="35">
        <v>0</v>
      </c>
      <c r="H60" s="35">
        <v>0</v>
      </c>
    </row>
    <row r="61" spans="1:8" ht="13.5" customHeight="1" x14ac:dyDescent="0.25">
      <c r="A61" s="27"/>
      <c r="B61" s="23" t="s">
        <v>21</v>
      </c>
      <c r="C61" s="28">
        <v>-6.6190147859523201</v>
      </c>
      <c r="E61" s="35">
        <v>0</v>
      </c>
      <c r="F61" s="35">
        <f>+C58</f>
        <v>6.6190147859523201</v>
      </c>
      <c r="G61" s="35">
        <f>+C59</f>
        <v>7.0565804369965903</v>
      </c>
      <c r="H61" s="35">
        <f>+C60</f>
        <v>3.8461408599245899</v>
      </c>
    </row>
    <row r="62" spans="1:8" ht="13.5" customHeight="1" x14ac:dyDescent="0.25">
      <c r="A62" s="27"/>
      <c r="B62" s="23" t="s">
        <v>22</v>
      </c>
      <c r="C62" s="28">
        <v>-7.0565804369965903</v>
      </c>
      <c r="E62" s="35">
        <v>2.5</v>
      </c>
      <c r="F62" s="35">
        <f>+C61*-1</f>
        <v>6.6190147859523201</v>
      </c>
      <c r="G62" s="35">
        <f>+C62*-1</f>
        <v>7.0565804369965903</v>
      </c>
      <c r="H62" s="35">
        <f>+C62*E62+H61</f>
        <v>-13.795310232566885</v>
      </c>
    </row>
    <row r="63" spans="1:8" ht="13.5" customHeight="1" thickBot="1" x14ac:dyDescent="0.3">
      <c r="A63" s="29"/>
      <c r="B63" s="30" t="s">
        <v>23</v>
      </c>
      <c r="C63" s="31">
        <v>13.7953102325669</v>
      </c>
      <c r="E63" s="35">
        <v>2.5</v>
      </c>
      <c r="F63" s="35">
        <f>+F61+F62*-1</f>
        <v>0</v>
      </c>
      <c r="G63" s="35">
        <f>+G61-G62</f>
        <v>0</v>
      </c>
      <c r="H63" s="35">
        <f>+H62+C63</f>
        <v>1.4210854715202004E-14</v>
      </c>
    </row>
    <row r="64" spans="1:8" ht="13.5" customHeight="1" thickBot="1" x14ac:dyDescent="0.3">
      <c r="A64" s="36"/>
      <c r="B64" s="33"/>
      <c r="C64" s="38"/>
    </row>
    <row r="65" spans="1:8" ht="13.5" customHeight="1" x14ac:dyDescent="0.25">
      <c r="A65" s="24" t="s">
        <v>11</v>
      </c>
      <c r="B65" s="25" t="s">
        <v>18</v>
      </c>
      <c r="C65" s="26">
        <v>5.3325798546332601</v>
      </c>
    </row>
    <row r="66" spans="1:8" ht="13.5" customHeight="1" x14ac:dyDescent="0.25">
      <c r="A66" s="27"/>
      <c r="B66" s="23" t="s">
        <v>19</v>
      </c>
      <c r="C66" s="28">
        <v>-11.2911086304153</v>
      </c>
      <c r="E66" s="34" t="s">
        <v>24</v>
      </c>
      <c r="F66" s="34" t="s">
        <v>25</v>
      </c>
      <c r="G66" s="34" t="s">
        <v>26</v>
      </c>
      <c r="H66" s="34" t="s">
        <v>27</v>
      </c>
    </row>
    <row r="67" spans="1:8" ht="13.5" customHeight="1" x14ac:dyDescent="0.25">
      <c r="A67" s="27"/>
      <c r="B67" s="23" t="s">
        <v>20</v>
      </c>
      <c r="C67" s="28">
        <v>-23.191195338782901</v>
      </c>
      <c r="E67" s="35">
        <v>0</v>
      </c>
      <c r="F67" s="35">
        <v>0</v>
      </c>
      <c r="G67" s="35">
        <v>0</v>
      </c>
      <c r="H67" s="35">
        <v>0</v>
      </c>
    </row>
    <row r="68" spans="1:8" ht="13.5" customHeight="1" x14ac:dyDescent="0.25">
      <c r="A68" s="27"/>
      <c r="B68" s="23" t="s">
        <v>21</v>
      </c>
      <c r="C68" s="28">
        <v>-5.3325798546332601</v>
      </c>
      <c r="E68" s="35">
        <v>0</v>
      </c>
      <c r="F68" s="35">
        <f>+C65</f>
        <v>5.3325798546332601</v>
      </c>
      <c r="G68" s="35">
        <f>+C66</f>
        <v>-11.2911086304153</v>
      </c>
      <c r="H68" s="35">
        <f>+C67</f>
        <v>-23.191195338782901</v>
      </c>
    </row>
    <row r="69" spans="1:8" ht="13.5" customHeight="1" x14ac:dyDescent="0.25">
      <c r="A69" s="27"/>
      <c r="B69" s="23" t="s">
        <v>22</v>
      </c>
      <c r="C69" s="28">
        <v>11.2911086304153</v>
      </c>
      <c r="E69" s="35">
        <v>4</v>
      </c>
      <c r="F69" s="35">
        <f>+C68*-1</f>
        <v>5.3325798546332601</v>
      </c>
      <c r="G69" s="35">
        <f>+C69*-1</f>
        <v>-11.2911086304153</v>
      </c>
      <c r="H69" s="35">
        <f>+C69*E69+H68</f>
        <v>21.973239182878299</v>
      </c>
    </row>
    <row r="70" spans="1:8" ht="13.5" customHeight="1" thickBot="1" x14ac:dyDescent="0.3">
      <c r="A70" s="29"/>
      <c r="B70" s="30" t="s">
        <v>23</v>
      </c>
      <c r="C70" s="31">
        <v>-21.973239182878402</v>
      </c>
      <c r="E70" s="35">
        <v>4</v>
      </c>
      <c r="F70" s="35">
        <f>+F68+F69*-1</f>
        <v>0</v>
      </c>
      <c r="G70" s="35">
        <f>+G68-G69</f>
        <v>0</v>
      </c>
      <c r="H70" s="35">
        <f>+H69+C70</f>
        <v>-1.0302869668521453E-13</v>
      </c>
    </row>
    <row r="71" spans="1:8" ht="13.5" customHeight="1" thickBot="1" x14ac:dyDescent="0.3">
      <c r="A71" s="36"/>
      <c r="B71" s="33"/>
      <c r="C71" s="38"/>
    </row>
    <row r="72" spans="1:8" ht="13.5" customHeight="1" x14ac:dyDescent="0.25">
      <c r="A72" s="24" t="s">
        <v>12</v>
      </c>
      <c r="B72" s="25" t="s">
        <v>18</v>
      </c>
      <c r="C72" s="26">
        <v>4.2917259218249004</v>
      </c>
    </row>
    <row r="73" spans="1:8" ht="13.5" customHeight="1" x14ac:dyDescent="0.25">
      <c r="A73" s="27"/>
      <c r="B73" s="23" t="s">
        <v>19</v>
      </c>
      <c r="C73" s="28">
        <v>-11.2030487834698</v>
      </c>
      <c r="E73" s="34" t="s">
        <v>24</v>
      </c>
      <c r="F73" s="34" t="s">
        <v>25</v>
      </c>
      <c r="G73" s="34" t="s">
        <v>26</v>
      </c>
      <c r="H73" s="34" t="s">
        <v>27</v>
      </c>
    </row>
    <row r="74" spans="1:8" ht="13.5" customHeight="1" x14ac:dyDescent="0.25">
      <c r="A74" s="27"/>
      <c r="B74" s="23" t="s">
        <v>20</v>
      </c>
      <c r="C74" s="28">
        <v>-21.8575630041259</v>
      </c>
      <c r="E74" s="35">
        <v>0</v>
      </c>
      <c r="F74" s="35">
        <v>0</v>
      </c>
      <c r="G74" s="35">
        <v>0</v>
      </c>
      <c r="H74" s="35">
        <v>0</v>
      </c>
    </row>
    <row r="75" spans="1:8" ht="13.5" customHeight="1" x14ac:dyDescent="0.25">
      <c r="A75" s="27"/>
      <c r="B75" s="23" t="s">
        <v>21</v>
      </c>
      <c r="C75" s="28">
        <v>-4.2917259218249004</v>
      </c>
      <c r="E75" s="35">
        <v>0</v>
      </c>
      <c r="F75" s="35">
        <f>+C72</f>
        <v>4.2917259218249004</v>
      </c>
      <c r="G75" s="35">
        <f>+C73</f>
        <v>-11.2030487834698</v>
      </c>
      <c r="H75" s="35">
        <f>+C74</f>
        <v>-21.8575630041259</v>
      </c>
    </row>
    <row r="76" spans="1:8" ht="13.5" customHeight="1" x14ac:dyDescent="0.25">
      <c r="A76" s="27"/>
      <c r="B76" s="23" t="s">
        <v>22</v>
      </c>
      <c r="C76" s="28">
        <v>11.2030487834698</v>
      </c>
      <c r="E76" s="35">
        <v>4</v>
      </c>
      <c r="F76" s="35">
        <f>+C75*-1</f>
        <v>4.2917259218249004</v>
      </c>
      <c r="G76" s="35">
        <f>+C76*-1</f>
        <v>-11.2030487834698</v>
      </c>
      <c r="H76" s="35">
        <f>+C76*E76+H75</f>
        <v>22.9546321297533</v>
      </c>
    </row>
    <row r="77" spans="1:8" ht="13.5" customHeight="1" thickBot="1" x14ac:dyDescent="0.3">
      <c r="A77" s="29"/>
      <c r="B77" s="30" t="s">
        <v>23</v>
      </c>
      <c r="C77" s="31">
        <v>-22.9546321297533</v>
      </c>
      <c r="E77" s="35">
        <v>4</v>
      </c>
      <c r="F77" s="35">
        <f>+F75+F76*-1</f>
        <v>0</v>
      </c>
      <c r="G77" s="35">
        <f>+G75-G76</f>
        <v>0</v>
      </c>
      <c r="H77" s="35">
        <f>+H76+C77</f>
        <v>0</v>
      </c>
    </row>
    <row r="78" spans="1:8" ht="13.5" customHeight="1" thickBot="1" x14ac:dyDescent="0.3">
      <c r="A78" s="36"/>
      <c r="B78" s="33"/>
      <c r="C78" s="38"/>
    </row>
    <row r="79" spans="1:8" ht="13.5" customHeight="1" x14ac:dyDescent="0.25">
      <c r="A79" s="24" t="s">
        <v>13</v>
      </c>
      <c r="B79" s="25" t="s">
        <v>18</v>
      </c>
      <c r="C79" s="26">
        <v>13.4340208157414</v>
      </c>
    </row>
    <row r="80" spans="1:8" ht="13.5" customHeight="1" x14ac:dyDescent="0.25">
      <c r="A80" s="27"/>
      <c r="B80" s="23" t="s">
        <v>19</v>
      </c>
      <c r="C80" s="28">
        <v>-10.813866232496499</v>
      </c>
      <c r="E80" s="34" t="s">
        <v>24</v>
      </c>
      <c r="F80" s="34" t="s">
        <v>25</v>
      </c>
      <c r="G80" s="34" t="s">
        <v>26</v>
      </c>
      <c r="H80" s="34" t="s">
        <v>27</v>
      </c>
    </row>
    <row r="81" spans="1:8" ht="13.5" customHeight="1" x14ac:dyDescent="0.25">
      <c r="A81" s="27"/>
      <c r="B81" s="23" t="s">
        <v>20</v>
      </c>
      <c r="C81" s="28">
        <v>-22.043326583575102</v>
      </c>
      <c r="E81" s="35">
        <v>0</v>
      </c>
      <c r="F81" s="35">
        <v>0</v>
      </c>
      <c r="G81" s="35">
        <v>0</v>
      </c>
      <c r="H81" s="35">
        <v>0</v>
      </c>
    </row>
    <row r="82" spans="1:8" ht="13.5" customHeight="1" x14ac:dyDescent="0.25">
      <c r="A82" s="27"/>
      <c r="B82" s="23" t="s">
        <v>21</v>
      </c>
      <c r="C82" s="28">
        <v>-13.4340208157414</v>
      </c>
      <c r="E82" s="35">
        <v>0</v>
      </c>
      <c r="F82" s="35">
        <f>+C79</f>
        <v>13.4340208157414</v>
      </c>
      <c r="G82" s="35">
        <f>+C80</f>
        <v>-10.813866232496499</v>
      </c>
      <c r="H82" s="35">
        <f>+C81</f>
        <v>-22.043326583575102</v>
      </c>
    </row>
    <row r="83" spans="1:8" ht="13.5" customHeight="1" x14ac:dyDescent="0.25">
      <c r="A83" s="27"/>
      <c r="B83" s="23" t="s">
        <v>22</v>
      </c>
      <c r="C83" s="28">
        <v>10.813866232496499</v>
      </c>
      <c r="E83" s="35">
        <v>4</v>
      </c>
      <c r="F83" s="35">
        <f>+C82*-1</f>
        <v>13.4340208157414</v>
      </c>
      <c r="G83" s="35">
        <f>+C83*-1</f>
        <v>-10.813866232496499</v>
      </c>
      <c r="H83" s="35">
        <f>+C83*E83+H82</f>
        <v>21.212138346410896</v>
      </c>
    </row>
    <row r="84" spans="1:8" ht="13.5" customHeight="1" thickBot="1" x14ac:dyDescent="0.3">
      <c r="A84" s="29"/>
      <c r="B84" s="30" t="s">
        <v>23</v>
      </c>
      <c r="C84" s="31">
        <v>-21.212138346410899</v>
      </c>
      <c r="E84" s="35">
        <v>4</v>
      </c>
      <c r="F84" s="35">
        <f>+F82+F83*-1</f>
        <v>0</v>
      </c>
      <c r="G84" s="35">
        <f>+G82-G83</f>
        <v>0</v>
      </c>
      <c r="H84" s="35">
        <f>+H83+C84</f>
        <v>0</v>
      </c>
    </row>
    <row r="85" spans="1:8" ht="13.5" customHeight="1" thickBot="1" x14ac:dyDescent="0.3">
      <c r="A85" s="36"/>
      <c r="B85" s="33"/>
      <c r="C85" s="38"/>
    </row>
    <row r="86" spans="1:8" ht="13.5" customHeight="1" x14ac:dyDescent="0.25">
      <c r="A86" s="24" t="s">
        <v>14</v>
      </c>
      <c r="B86" s="25" t="s">
        <v>18</v>
      </c>
      <c r="C86" s="26">
        <v>6.6595171146271204</v>
      </c>
    </row>
    <row r="87" spans="1:8" ht="13.5" customHeight="1" x14ac:dyDescent="0.25">
      <c r="A87" s="27"/>
      <c r="B87" s="23" t="s">
        <v>19</v>
      </c>
      <c r="C87" s="28">
        <v>-10.744526365234099</v>
      </c>
      <c r="E87" s="34" t="s">
        <v>24</v>
      </c>
      <c r="F87" s="34" t="s">
        <v>25</v>
      </c>
      <c r="G87" s="34" t="s">
        <v>26</v>
      </c>
      <c r="H87" s="34" t="s">
        <v>27</v>
      </c>
    </row>
    <row r="88" spans="1:8" ht="13.5" customHeight="1" x14ac:dyDescent="0.25">
      <c r="A88" s="27"/>
      <c r="B88" s="23" t="s">
        <v>20</v>
      </c>
      <c r="C88" s="28">
        <v>-21.122455713049899</v>
      </c>
      <c r="E88" s="35">
        <v>0</v>
      </c>
      <c r="F88" s="35">
        <v>0</v>
      </c>
      <c r="G88" s="35">
        <v>0</v>
      </c>
      <c r="H88" s="35">
        <v>0</v>
      </c>
    </row>
    <row r="89" spans="1:8" ht="13.5" customHeight="1" x14ac:dyDescent="0.25">
      <c r="A89" s="27"/>
      <c r="B89" s="23" t="s">
        <v>21</v>
      </c>
      <c r="C89" s="28">
        <v>-6.6595171146271204</v>
      </c>
      <c r="E89" s="35">
        <v>0</v>
      </c>
      <c r="F89" s="35">
        <f>+C86</f>
        <v>6.6595171146271204</v>
      </c>
      <c r="G89" s="35">
        <f>+C87</f>
        <v>-10.744526365234099</v>
      </c>
      <c r="H89" s="35">
        <f>+C88</f>
        <v>-21.122455713049899</v>
      </c>
    </row>
    <row r="90" spans="1:8" ht="13.5" customHeight="1" x14ac:dyDescent="0.25">
      <c r="A90" s="27"/>
      <c r="B90" s="23" t="s">
        <v>22</v>
      </c>
      <c r="C90" s="28">
        <v>10.744526365234099</v>
      </c>
      <c r="E90" s="35">
        <v>4</v>
      </c>
      <c r="F90" s="35">
        <f>+C89*-1</f>
        <v>6.6595171146271204</v>
      </c>
      <c r="G90" s="35">
        <f>+C90*-1</f>
        <v>-10.744526365234099</v>
      </c>
      <c r="H90" s="35">
        <f>+C90*E90+H89</f>
        <v>21.855649747886499</v>
      </c>
    </row>
    <row r="91" spans="1:8" ht="13.5" customHeight="1" thickBot="1" x14ac:dyDescent="0.3">
      <c r="A91" s="29"/>
      <c r="B91" s="30" t="s">
        <v>23</v>
      </c>
      <c r="C91" s="31">
        <v>-21.855649747886599</v>
      </c>
      <c r="E91" s="35">
        <v>4</v>
      </c>
      <c r="F91" s="35">
        <f>+F89+F90*-1</f>
        <v>0</v>
      </c>
      <c r="G91" s="35">
        <f>+G89-G90</f>
        <v>0</v>
      </c>
      <c r="H91" s="35">
        <f>+H90+C91</f>
        <v>-9.9475983006414026E-14</v>
      </c>
    </row>
    <row r="92" spans="1:8" ht="13.5" customHeight="1" thickBot="1" x14ac:dyDescent="0.3">
      <c r="A92" s="36"/>
      <c r="B92" s="33"/>
      <c r="C92" s="38"/>
    </row>
    <row r="93" spans="1:8" ht="13.5" customHeight="1" x14ac:dyDescent="0.25">
      <c r="A93" s="24" t="s">
        <v>15</v>
      </c>
      <c r="B93" s="25" t="s">
        <v>18</v>
      </c>
      <c r="C93" s="26">
        <v>22.8305636581489</v>
      </c>
    </row>
    <row r="94" spans="1:8" ht="13.5" customHeight="1" x14ac:dyDescent="0.25">
      <c r="A94" s="27"/>
      <c r="B94" s="23" t="s">
        <v>19</v>
      </c>
      <c r="C94" s="28">
        <v>-6.6790736643170296</v>
      </c>
      <c r="E94" s="34" t="s">
        <v>24</v>
      </c>
      <c r="F94" s="34" t="s">
        <v>25</v>
      </c>
      <c r="G94" s="34" t="s">
        <v>26</v>
      </c>
      <c r="H94" s="34" t="s">
        <v>27</v>
      </c>
    </row>
    <row r="95" spans="1:8" ht="13.5" customHeight="1" x14ac:dyDescent="0.25">
      <c r="A95" s="27"/>
      <c r="B95" s="23" t="s">
        <v>20</v>
      </c>
      <c r="C95" s="28">
        <v>-13.9587174848192</v>
      </c>
      <c r="E95" s="35">
        <v>0</v>
      </c>
      <c r="F95" s="35">
        <v>0</v>
      </c>
      <c r="G95" s="35">
        <v>0</v>
      </c>
      <c r="H95" s="35">
        <v>0</v>
      </c>
    </row>
    <row r="96" spans="1:8" ht="13.5" customHeight="1" x14ac:dyDescent="0.25">
      <c r="A96" s="27"/>
      <c r="B96" s="23" t="s">
        <v>21</v>
      </c>
      <c r="C96" s="28">
        <v>-22.8305636581489</v>
      </c>
      <c r="E96" s="35">
        <v>0</v>
      </c>
      <c r="F96" s="35">
        <f>+C93</f>
        <v>22.8305636581489</v>
      </c>
      <c r="G96" s="35">
        <f>+C94</f>
        <v>-6.6790736643170296</v>
      </c>
      <c r="H96" s="35">
        <f>+C95</f>
        <v>-13.9587174848192</v>
      </c>
    </row>
    <row r="97" spans="1:8" ht="13.5" customHeight="1" x14ac:dyDescent="0.25">
      <c r="A97" s="27"/>
      <c r="B97" s="23" t="s">
        <v>22</v>
      </c>
      <c r="C97" s="28">
        <v>6.6790736643170296</v>
      </c>
      <c r="E97" s="35">
        <v>4</v>
      </c>
      <c r="F97" s="35">
        <f>+C96*-1</f>
        <v>22.8305636581489</v>
      </c>
      <c r="G97" s="35">
        <f>+C97*-1</f>
        <v>-6.6790736643170296</v>
      </c>
      <c r="H97" s="35">
        <f>+C97*E97+H96</f>
        <v>12.757577172448919</v>
      </c>
    </row>
    <row r="98" spans="1:8" ht="13.5" customHeight="1" thickBot="1" x14ac:dyDescent="0.3">
      <c r="A98" s="29"/>
      <c r="B98" s="30" t="s">
        <v>23</v>
      </c>
      <c r="C98" s="31">
        <v>-12.757577172448901</v>
      </c>
      <c r="E98" s="35">
        <v>4</v>
      </c>
      <c r="F98" s="35">
        <f>+F96+F97*-1</f>
        <v>0</v>
      </c>
      <c r="G98" s="35">
        <f>+G96-G97</f>
        <v>0</v>
      </c>
      <c r="H98" s="35">
        <f>+H97+C98</f>
        <v>1.7763568394002505E-14</v>
      </c>
    </row>
    <row r="99" spans="1:8" ht="13.5" customHeight="1" thickBot="1" x14ac:dyDescent="0.3">
      <c r="A99" s="36"/>
      <c r="B99" s="33"/>
      <c r="C99" s="38"/>
    </row>
    <row r="100" spans="1:8" ht="13.5" customHeight="1" x14ac:dyDescent="0.25">
      <c r="A100" s="24" t="s">
        <v>16</v>
      </c>
      <c r="B100" s="25" t="s">
        <v>18</v>
      </c>
      <c r="C100" s="26">
        <v>7.0565804369966401</v>
      </c>
    </row>
    <row r="101" spans="1:8" ht="13.5" customHeight="1" x14ac:dyDescent="0.25">
      <c r="A101" s="27"/>
      <c r="B101" s="23" t="s">
        <v>19</v>
      </c>
      <c r="C101" s="28">
        <v>-6.6190147859523103</v>
      </c>
      <c r="E101" s="34" t="s">
        <v>24</v>
      </c>
      <c r="F101" s="34" t="s">
        <v>25</v>
      </c>
      <c r="G101" s="34" t="s">
        <v>26</v>
      </c>
      <c r="H101" s="34" t="s">
        <v>27</v>
      </c>
    </row>
    <row r="102" spans="1:8" ht="13.5" customHeight="1" x14ac:dyDescent="0.25">
      <c r="A102" s="27"/>
      <c r="B102" s="23" t="s">
        <v>20</v>
      </c>
      <c r="C102" s="28">
        <v>-12.6807489112424</v>
      </c>
      <c r="E102" s="35">
        <v>0</v>
      </c>
      <c r="F102" s="35">
        <v>0</v>
      </c>
      <c r="G102" s="35">
        <v>0</v>
      </c>
      <c r="H102" s="35">
        <v>0</v>
      </c>
    </row>
    <row r="103" spans="1:8" ht="13.5" customHeight="1" x14ac:dyDescent="0.25">
      <c r="A103" s="27"/>
      <c r="B103" s="23" t="s">
        <v>21</v>
      </c>
      <c r="C103" s="28">
        <v>-7.0565804369966401</v>
      </c>
      <c r="E103" s="35">
        <v>0</v>
      </c>
      <c r="F103" s="35">
        <f>+C100</f>
        <v>7.0565804369966401</v>
      </c>
      <c r="G103" s="35">
        <f>+C101</f>
        <v>-6.6190147859523103</v>
      </c>
      <c r="H103" s="35">
        <f>+C102</f>
        <v>-12.6807489112424</v>
      </c>
    </row>
    <row r="104" spans="1:8" ht="13.5" customHeight="1" x14ac:dyDescent="0.25">
      <c r="A104" s="27"/>
      <c r="B104" s="23" t="s">
        <v>22</v>
      </c>
      <c r="C104" s="28">
        <v>6.6190147859523103</v>
      </c>
      <c r="E104" s="35">
        <v>4</v>
      </c>
      <c r="F104" s="35">
        <f>+C103*-1</f>
        <v>7.0565804369966401</v>
      </c>
      <c r="G104" s="35">
        <f>+C104*-1</f>
        <v>-6.6190147859523103</v>
      </c>
      <c r="H104" s="35">
        <f>+C104*E104+H103</f>
        <v>13.795310232566841</v>
      </c>
    </row>
    <row r="105" spans="1:8" ht="13.5" customHeight="1" thickBot="1" x14ac:dyDescent="0.3">
      <c r="A105" s="29"/>
      <c r="B105" s="30" t="s">
        <v>23</v>
      </c>
      <c r="C105" s="31">
        <v>-13.7953102325668</v>
      </c>
      <c r="E105" s="35">
        <v>4</v>
      </c>
      <c r="F105" s="35">
        <f>+F103+F104*-1</f>
        <v>0</v>
      </c>
      <c r="G105" s="35">
        <f>+G103-G104</f>
        <v>0</v>
      </c>
      <c r="H105" s="35">
        <f>+H104+C105</f>
        <v>4.0856207306205761E-14</v>
      </c>
    </row>
    <row r="106" spans="1:8" ht="13.5" customHeight="1" x14ac:dyDescent="0.25">
      <c r="A106" s="36"/>
      <c r="B106" s="33"/>
      <c r="C106" s="37"/>
    </row>
    <row r="107" spans="1:8" ht="13.5" customHeight="1" x14ac:dyDescent="0.25">
      <c r="A107" s="33"/>
      <c r="B107" s="33"/>
      <c r="C107" s="37"/>
    </row>
    <row r="108" spans="1:8" ht="13.5" hidden="1" customHeight="1" x14ac:dyDescent="0.25"/>
    <row r="109" spans="1:8" ht="13.5" hidden="1" customHeight="1" x14ac:dyDescent="0.25"/>
    <row r="110" spans="1:8" ht="13.5" hidden="1" customHeight="1" x14ac:dyDescent="0.25"/>
    <row r="111" spans="1:8" ht="13.5" hidden="1" customHeight="1" x14ac:dyDescent="0.25"/>
    <row r="112" spans="1:8" ht="13.5" hidden="1" customHeight="1" x14ac:dyDescent="0.25"/>
    <row r="113" ht="13.5" hidden="1" customHeight="1" x14ac:dyDescent="0.25"/>
  </sheetData>
  <mergeCells count="15">
    <mergeCell ref="A86:A91"/>
    <mergeCell ref="A93:A98"/>
    <mergeCell ref="A100:A105"/>
    <mergeCell ref="A44:A49"/>
    <mergeCell ref="A51:A56"/>
    <mergeCell ref="A58:A63"/>
    <mergeCell ref="A65:A70"/>
    <mergeCell ref="A72:A77"/>
    <mergeCell ref="A79:A84"/>
    <mergeCell ref="A2:A7"/>
    <mergeCell ref="A9:A14"/>
    <mergeCell ref="A16:A21"/>
    <mergeCell ref="A23:A28"/>
    <mergeCell ref="A30:A35"/>
    <mergeCell ref="A37:A42"/>
  </mergeCells>
  <phoneticPr fontId="4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Global_Forces</vt:lpstr>
      <vt:lpstr>Element_Forces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PARRA</dc:creator>
  <cp:lastModifiedBy>JULIAN PARRA</cp:lastModifiedBy>
  <dcterms:created xsi:type="dcterms:W3CDTF">2019-08-19T23:08:45Z</dcterms:created>
  <dcterms:modified xsi:type="dcterms:W3CDTF">2019-08-20T12:36:14Z</dcterms:modified>
</cp:coreProperties>
</file>