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78E4F907-77A1-4AAA-AAAC-A123F79DFCFC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<sst xmlns="http://schemas.openxmlformats.org/spreadsheetml/2006/main" count="19616" uniqueCount="16762">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</sst>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62" type="button" dataOnly="0" labelOnly="1" outline="0" axis="axisRow" fieldPosition="0"/>
    </format>
    <format dxfId="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-2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5">
      <pivotArea dataOnly="0" labelOnly="1" grandCol="1" outline="0" axis="axisCol" fieldPosition="0"/>
    </format>
    <format dxfId="14">
      <pivotArea outline="0" collapsedLevelsAreSubtotals="1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4" type="button" dataOnly="0" labelOnly="1" outline="0" axis="axisRow" fieldPosition="0"/>
    </format>
    <format dxfId="22">
      <pivotArea dataOnly="0" labelOnly="1" fieldPosition="0">
        <references count="1">
          <reference field="4" count="0"/>
        </references>
      </pivotArea>
    </format>
    <format dxfId="21">
      <pivotArea dataOnly="0" labelOnly="1" outline="0" axis="axisValues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5" type="button" dataOnly="0" labelOnly="1" outline="0" axis="axisRow" fieldPosition="0"/>
    </format>
    <format dxfId="28">
      <pivotArea dataOnly="0" labelOnly="1" fieldPosition="0">
        <references count="1">
          <reference field="5" count="0"/>
        </references>
      </pivotArea>
    </format>
    <format dxfId="27">
      <pivotArea dataOnly="0" labelOnly="1" outline="0" axis="axisValues" fieldPosition="0"/>
    </format>
    <format dxfId="2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1" type="button" dataOnly="0" labelOnly="1" outline="0" axis="axisRow" fieldPosition="0"/>
    </format>
    <format dxfId="84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83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82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81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80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9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8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7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6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5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74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73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72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71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70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9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8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7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6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5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64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63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62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61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60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9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8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7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6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5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54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53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52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51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50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9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8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7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6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5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44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43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42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41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40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9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8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7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6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5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34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33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3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46" dataDxfId="245" totalsRowDxfId="243" tableBorderDxfId="244" totalsRowBorderDxfId="242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41" totalsRowDxfId="240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39" totalsRowDxfId="238"/>
    <tableColumn id="2" xr3:uid="{7F2FD0DE-1EBD-4A25-9AB2-8B2FD2016437}" name="Month" dataDxfId="237" totalsRowDxfId="236"/>
    <tableColumn id="3" xr3:uid="{C1637A1C-51D7-4EF1-B132-362CD3F92571}" name="Day" dataDxfId="235" totalsRowDxfId="234"/>
    <tableColumn id="4" xr3:uid="{96485EE2-5F0F-4FA0-B939-E32C66C44C7A}" name="Type" dataDxfId="233" totalsRowDxfId="232"/>
    <tableColumn id="5" xr3:uid="{4F0FBA5D-D369-4B9F-89AE-FEDEFC370AFE}" name="Reg" dataDxfId="231" totalsRowDxfId="230"/>
    <tableColumn id="59" xr3:uid="{08CD5548-8146-40A6-94B9-0F79712B2ABF}" name="Flight ID" dataDxfId="229" totalsRowDxfId="228"/>
    <tableColumn id="6" xr3:uid="{0E4DB6A7-0018-4A8F-AFD7-61529B568497}" name="PIC" totalsRowLabel="Grand Total Flying Hours" dataDxfId="227" totalsRowDxfId="226"/>
    <tableColumn id="7" xr3:uid="{7D9307E7-1F1E-42B0-9A4E-D7903D4B651E}" name="Other Pilot or Crew" totalsRowFunction="custom" dataDxfId="225" totalsRowDxfId="224">
      <totalsRowFormula>SUBTOTAL(109,Logbook[TotalHours])</totalsRowFormula>
    </tableColumn>
    <tableColumn id="62" xr3:uid="{35D88777-AA03-4EF0-B227-9E2048B1AA5E}" name="From" dataDxfId="223" totalsRowDxfId="222"/>
    <tableColumn id="60" xr3:uid="{7742768E-54CE-4898-B717-E41D101B8D07}" name="To" dataDxfId="221" totalsRowDxfId="220"/>
    <tableColumn id="64" xr3:uid="{8831D28C-8B2A-4FCF-A3EC-8584D90657FE}" name="Via" dataDxfId="219" totalsRowDxfId="218"/>
    <tableColumn id="63" xr3:uid="{51D1410F-0100-42EB-81DF-35978C12F28B}" name="Remarks" dataDxfId="217" totalsRowDxfId="216"/>
    <tableColumn id="58" xr3:uid="{15C88657-9674-4D76-90C3-DC868F8A7B1B}" name="FR" dataDxfId="215" totalsRowDxfId="214"/>
    <tableColumn id="38" xr3:uid="{17B82195-E8EA-4688-97B0-F2E1AD927F10}" name="IPC" dataDxfId="213" totalsRowDxfId="212"/>
    <tableColumn id="8" xr3:uid="{50C057AA-9B70-4B51-A37B-5531F77284BF}" name="OPC" totalsRowLabel="TOTALS:" dataDxfId="211" totalsRowDxfId="210"/>
    <tableColumn id="9" xr3:uid="{C53B3FE9-B5B3-4FE4-9D2F-CC5CB5F157FB}" name="Custom 1" totalsRowFunction="sum" dataDxfId="209" totalsRowDxfId="208"/>
    <tableColumn id="10" xr3:uid="{D4DF1EA3-5D43-434F-AEBE-A605D9FFD457}" name="Custom 2" totalsRowFunction="sum" dataDxfId="207" totalsRowDxfId="206"/>
    <tableColumn id="11" xr3:uid="{741C7510-6E1A-49A3-9C9E-E42097510CEC}" name="Custom 3" totalsRowFunction="sum" dataDxfId="205" totalsRowDxfId="204"/>
    <tableColumn id="57" xr3:uid="{4E4B2A2B-F980-49E5-9F31-D9E96FB9A587}" name="Custom 4" totalsRowFunction="sum" dataDxfId="203" totalsRowDxfId="202"/>
    <tableColumn id="12" xr3:uid="{EC4A1A18-0A2D-49AC-BFCD-E01030F64888}" name="SeIcusDay" totalsRowFunction="sum" dataDxfId="201" totalsRowDxfId="200"/>
    <tableColumn id="13" xr3:uid="{40EA09A9-61CC-4653-B74B-0553995DCA63}" name="SeIcusNight" totalsRowFunction="sum" dataDxfId="199" totalsRowDxfId="198"/>
    <tableColumn id="14" xr3:uid="{482A4ED7-9580-4817-A603-06ECE9BF848E}" name="SeDualDay" totalsRowFunction="sum" dataDxfId="197" totalsRowDxfId="196"/>
    <tableColumn id="15" xr3:uid="{ECD3AC03-3033-4736-ACF4-108BA4CADCA9}" name="SeDualNight" totalsRowFunction="sum" dataDxfId="195" totalsRowDxfId="194"/>
    <tableColumn id="16" xr3:uid="{0D5B8F94-E65D-4CF8-BCFB-AB7B435439E4}" name="SeCommandDay" totalsRowFunction="sum" dataDxfId="193" totalsRowDxfId="192"/>
    <tableColumn id="17" xr3:uid="{4A01EC43-EE14-4A57-8790-63AD1C10441E}" name="SeCommandNight" totalsRowFunction="sum" dataDxfId="191" totalsRowDxfId="190"/>
    <tableColumn id="18" xr3:uid="{A2239AA3-C2C3-451B-A2A2-60C04EDEE6F8}" name="MeIcusDay" totalsRowFunction="sum" dataDxfId="189" totalsRowDxfId="188"/>
    <tableColumn id="19" xr3:uid="{ECBDA53E-F388-4471-8A51-D64F6CA99F19}" name="MeIcusNight" totalsRowFunction="sum" dataDxfId="187" totalsRowDxfId="186"/>
    <tableColumn id="20" xr3:uid="{27DA3BE1-5062-4E05-9011-130B57ABC06D}" name="MeDualDay" totalsRowFunction="sum" dataDxfId="185" totalsRowDxfId="184"/>
    <tableColumn id="21" xr3:uid="{29820283-7307-4F78-B87D-C36611B4DDD3}" name="MeDualNight" totalsRowFunction="sum" dataDxfId="183" totalsRowDxfId="182"/>
    <tableColumn id="22" xr3:uid="{152C87A1-34A8-4A96-8523-01A7DF8751C5}" name="MeCommandDay" totalsRowFunction="sum" dataDxfId="181" totalsRowDxfId="180"/>
    <tableColumn id="23" xr3:uid="{61E0C9F1-CFD0-42E5-A7DC-2C41309F344C}" name="MeCommandNight" totalsRowFunction="sum" dataDxfId="179" totalsRowDxfId="178"/>
    <tableColumn id="24" xr3:uid="{ADC4E9A8-C2BB-4203-AD5D-C0E8E6DD1FEF}" name="CopilotDay" totalsRowFunction="sum" dataDxfId="177" totalsRowDxfId="176"/>
    <tableColumn id="25" xr3:uid="{FAA08A34-D45C-4AB5-83C7-9DB2A8B0C2E3}" name="CopilotNight" totalsRowFunction="sum" dataDxfId="175" totalsRowDxfId="174"/>
    <tableColumn id="26" xr3:uid="{2C960429-5AF1-4AB6-A6DC-6DA0D3E44FE8}" name="IfrIf" totalsRowFunction="sum" dataDxfId="173" totalsRowDxfId="172"/>
    <tableColumn id="27" xr3:uid="{FADE530A-F0C4-4ADF-96CA-8E4406906F48}" name="IfrSim" totalsRowFunction="sum" dataDxfId="171" totalsRowDxfId="170"/>
    <tableColumn id="28" xr3:uid="{1ABCF964-1A5D-4D44-94AD-A0AEA9405B55}" name="LandingsDay" totalsRowFunction="sum" dataDxfId="169" totalsRowDxfId="168"/>
    <tableColumn id="29" xr3:uid="{402C33EC-355B-4E27-9EDC-61E77D1949DA}" name="LandingsNight" totalsRowFunction="sum" dataDxfId="167" totalsRowDxfId="166"/>
    <tableColumn id="30" xr3:uid="{B49D717E-472F-4145-9125-1A5E9E338FAD}" name="ILS" totalsRowFunction="sum" dataDxfId="165" totalsRowDxfId="164"/>
    <tableColumn id="31" xr3:uid="{3D63FAA1-0E05-4BEC-9D6B-6D9D19465958}" name="VOR" totalsRowFunction="sum" dataDxfId="163" totalsRowDxfId="162"/>
    <tableColumn id="32" xr3:uid="{00BE2531-4BA9-460D-B922-80C609F07A18}" name="RNP" totalsRowFunction="sum" dataDxfId="161" totalsRowDxfId="160"/>
    <tableColumn id="33" xr3:uid="{DCC3F16C-616F-41F1-BA39-755856D47AF1}" name="NDB" totalsRowFunction="sum" dataDxfId="159" totalsRowDxfId="158"/>
    <tableColumn id="34" xr3:uid="{19FB5B5C-450E-4FCD-B6AD-F55217E6EEFE}" name="DGA (CDI)" totalsRowFunction="sum" dataDxfId="157" totalsRowDxfId="156"/>
    <tableColumn id="35" xr3:uid="{6D9A8927-28A8-42D9-8C00-39BDAD87B064}" name="DGA (Azi)" totalsRowFunction="sum" dataDxfId="155" totalsRowDxfId="154"/>
    <tableColumn id="36" xr3:uid="{F52CFC91-2462-4865-A135-E24F1A59D2F9}" name="Circling" totalsRowFunction="sum" dataDxfId="153" totalsRowDxfId="152"/>
    <tableColumn id="54" xr3:uid="{FA8413FA-CA54-4EB0-A142-59A7B4A9BE3A}" name="TotalHours" totalsRowFunction="sum" dataDxfId="151" totalsRowDxfId="150">
      <calculatedColumnFormula>SUM(Logbook[[#This Row],[SeIcusDay]:[CopilotNight]])</calculatedColumnFormula>
    </tableColumn>
    <tableColumn id="37" xr3:uid="{6F315B7F-6161-4654-A259-C403C03FD38C}" name="TotalApps" totalsRowFunction="sum" dataDxfId="149" totalsRowDxfId="148">
      <calculatedColumnFormula>SUM(Logbook[[#This Row],[ILS]:[DGA (Azi)]])</calculatedColumnFormula>
    </tableColumn>
    <tableColumn id="39" xr3:uid="{FC445918-ECBA-41EC-A2CD-AAD3627DAC1A}" name="CumLandingsDay" dataDxfId="147" totalsRowDxfId="146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45" totalsRowDxfId="144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43" totalsRowDxfId="142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41" totalsRowDxfId="140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39" totalsRowDxfId="138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37" totalsRowDxfId="136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35" totalsRowDxfId="134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33" totalsRowDxfId="132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31" totalsRowDxfId="130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29" totalsRowDxfId="128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27" totalsRowDxfId="126">
      <calculatedColumnFormula>SUM(INDEX(Logbook[TotalHours],1):Logbook[[#This Row],[TotalHours]])</calculatedColumnFormula>
    </tableColumn>
    <tableColumn id="50" xr3:uid="{D904A10A-DC61-4EF5-A0A7-8E4E66C716B2}" name="Cum2D" dataDxfId="125" totalsRowDxfId="124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23" totalsRowDxfId="122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21" totalsRowDxfId="120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19" totalsRowDxfId="118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293" dataDxfId="291" headerRowBorderDxfId="292" tableBorderDxfId="290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89"/>
    <tableColumn id="1" xr3:uid="{E612514F-E730-44F3-A950-2114D903D763}" name="Requirement" dataDxfId="288"/>
    <tableColumn id="2" xr3:uid="{338C2481-DDBE-4368-8996-7093D48C30F3}" name="RelevantPeriodTotalSEA" dataDxfId="287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86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285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284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283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82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81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280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279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278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277" dataDxfId="275" headerRowBorderDxfId="276" tableBorderDxfId="274">
  <autoFilter ref="P5:R16" xr:uid="{DEFCE430-3315-4B20-AFA3-D492E529A289}"/>
  <tableColumns count="3">
    <tableColumn id="1" xr3:uid="{F5D0C651-FE9A-480F-A721-1E0A1BB11E45}" name="Metric" dataDxfId="273"/>
    <tableColumn id="2" xr3:uid="{4C506A49-FAB5-49F3-AC5A-65E15BED54EB}" name="Value" dataDxfId="272"/>
    <tableColumn id="3" xr3:uid="{5BBE359D-AAAF-44D6-8AB1-858ECC51E85B}" name="Notes" dataDxfId="27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270" dataDxfId="268" headerRowBorderDxfId="269" tableBorderDxfId="267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66"/>
    <tableColumn id="2" xr3:uid="{D767A1F9-BF22-427B-BE13-44AC18B7D000}" name="Manual Override Date" dataDxfId="265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264" dataDxfId="262" headerRowBorderDxfId="263" tableBorderDxfId="261">
  <autoFilter ref="T5:V12" xr:uid="{EFF60400-83C3-4718-A8CE-C2EC48F70044}"/>
  <tableColumns count="3">
    <tableColumn id="1" xr3:uid="{C0C03FFC-FAC9-4F0C-A19D-C959BFD19EF6}" name="Flight Review" dataDxfId="260"/>
    <tableColumn id="2" xr3:uid="{CED3A314-0EC8-45B6-816A-7786E084B19C}" name="IPC" dataDxfId="259"/>
    <tableColumn id="3" xr3:uid="{82E50908-DF2E-4B0D-976C-DFDCE32326E4}" name="OPC" dataDxfId="258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257" dataDxfId="255" headerRowBorderDxfId="256" tableBorderDxfId="254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253"/>
    <tableColumn id="3" xr3:uid="{7CCA8F66-E743-4C80-9194-DB96C659B0C9}" name="Requirement" dataDxfId="252"/>
    <tableColumn id="4" xr3:uid="{E85AAE1D-5DBC-44DE-81B5-5DADA6498B8B}" name="RelevantPeriodTotal" dataDxfId="251"/>
    <tableColumn id="5" xr3:uid="{81EDC149-EEF6-46E8-901E-1EB65DC53603}" name="Status" dataDxfId="250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249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248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247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310" t="s">
        <v>5429</v>
      </c>
      <c r="N6" s="311"/>
      <c r="O6" s="312" t="s">
        <v>5430</v>
      </c>
      <c r="P6" s="313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/>
      <c r="L9" s="282"/>
      <c r="M9" s="282" t="s">
        <v>16740</v>
      </c>
      <c r="N9" s="282"/>
      <c r="O9" s="283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2"/>
      <c r="K10" s="295" t="s">
        <v>5422</v>
      </c>
      <c r="L10" s="295"/>
      <c r="M10" s="293" t="s">
        <v>16741</v>
      </c>
      <c r="N10" s="286" t="s">
        <v>25</v>
      </c>
      <c r="O10" s="297" t="s">
        <v>5344</v>
      </c>
      <c r="P10" s="60"/>
      <c r="Q10" s="91"/>
      <c r="R10" s="314"/>
      <c r="S10" s="314"/>
      <c r="T10" s="60"/>
      <c r="U10" s="60"/>
    </row>
    <row r="11" spans="1:21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2"/>
      <c r="K11" s="295"/>
      <c r="L11" s="295"/>
      <c r="M11" s="294"/>
      <c r="N11" s="287"/>
      <c r="O11" s="298"/>
      <c r="P11" s="60"/>
      <c r="Q11" s="91"/>
      <c r="R11" s="314"/>
      <c r="S11" s="314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5" t="s">
        <v>21</v>
      </c>
      <c r="J12" s="305"/>
      <c r="K12" s="317"/>
      <c r="L12" s="317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81" t="s">
        <v>5421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3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91" t="s">
        <v>16737</v>
      </c>
      <c r="D16" s="292" t="s">
        <v>16738</v>
      </c>
      <c r="E16" s="292" t="s">
        <v>16752</v>
      </c>
      <c r="F16" s="292"/>
      <c r="G16" s="292"/>
      <c r="H16" s="292"/>
      <c r="I16" s="292"/>
      <c r="J16" s="292" t="s">
        <v>16739</v>
      </c>
      <c r="K16" s="292"/>
      <c r="L16" s="292"/>
      <c r="M16" s="292"/>
      <c r="N16" s="296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91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6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5"/>
      <c r="F18" s="305"/>
      <c r="G18" s="305"/>
      <c r="H18" s="305"/>
      <c r="I18" s="305"/>
      <c r="J18" s="305"/>
      <c r="K18" s="305"/>
      <c r="L18" s="305"/>
      <c r="M18" s="305"/>
      <c r="N18" s="306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81" t="s">
        <v>5413</v>
      </c>
      <c r="D21" s="282"/>
      <c r="E21" s="282"/>
      <c r="F21" s="282"/>
      <c r="G21" s="282"/>
      <c r="H21" s="282"/>
      <c r="I21" s="282" t="s">
        <v>5414</v>
      </c>
      <c r="J21" s="282"/>
      <c r="K21" s="282"/>
      <c r="L21" s="282"/>
      <c r="M21" s="282"/>
      <c r="N21" s="282"/>
      <c r="O21" s="307" t="s">
        <v>5415</v>
      </c>
      <c r="P21" s="309"/>
      <c r="Q21" s="282" t="s">
        <v>5416</v>
      </c>
      <c r="R21" s="283"/>
      <c r="S21" s="98"/>
      <c r="T21" s="98"/>
      <c r="U21" s="98"/>
    </row>
    <row r="22" spans="2:21" x14ac:dyDescent="0.25">
      <c r="B22" s="95"/>
      <c r="C22" s="291" t="s">
        <v>5</v>
      </c>
      <c r="D22" s="292"/>
      <c r="E22" s="292" t="s">
        <v>6</v>
      </c>
      <c r="F22" s="292"/>
      <c r="G22" s="292" t="s">
        <v>7</v>
      </c>
      <c r="H22" s="292"/>
      <c r="I22" s="292" t="s">
        <v>5</v>
      </c>
      <c r="J22" s="292"/>
      <c r="K22" s="292" t="s">
        <v>6</v>
      </c>
      <c r="L22" s="292"/>
      <c r="M22" s="292" t="s">
        <v>7</v>
      </c>
      <c r="N22" s="292"/>
      <c r="O22" s="315"/>
      <c r="P22" s="316"/>
      <c r="Q22" s="295" t="s">
        <v>8</v>
      </c>
      <c r="R22" s="296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95"/>
      <c r="R23" s="296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81" t="s">
        <v>5412</v>
      </c>
      <c r="D27" s="282"/>
      <c r="E27" s="282"/>
      <c r="F27" s="283"/>
      <c r="G27" s="93"/>
      <c r="H27" s="93"/>
      <c r="I27" s="93"/>
      <c r="J27" s="281" t="s">
        <v>5417</v>
      </c>
      <c r="K27" s="282"/>
      <c r="L27" s="299" t="s">
        <v>5418</v>
      </c>
      <c r="M27" s="300"/>
      <c r="N27" s="300"/>
      <c r="O27" s="300"/>
      <c r="P27" s="300"/>
      <c r="Q27" s="300"/>
      <c r="R27" s="301"/>
      <c r="S27" s="60"/>
      <c r="T27" s="60"/>
      <c r="U27" s="91"/>
    </row>
    <row r="28" spans="2:21" x14ac:dyDescent="0.25">
      <c r="B28" s="95"/>
      <c r="C28" s="288" t="str">
        <f>Logbook[[#Headers],[Custom 1]]</f>
        <v>Custom 1</v>
      </c>
      <c r="D28" s="289" t="str">
        <f>Logbook[[#Headers],[Custom 2]]</f>
        <v>Custom 2</v>
      </c>
      <c r="E28" s="289" t="str">
        <f>Logbook[[#Headers],[Custom 3]]</f>
        <v>Custom 3</v>
      </c>
      <c r="F28" s="290" t="str">
        <f>Logbook[[#Headers],[Custom 4]]</f>
        <v>Custom 4</v>
      </c>
      <c r="G28" s="93"/>
      <c r="H28" s="93"/>
      <c r="I28" s="93"/>
      <c r="J28" s="291" t="s">
        <v>11</v>
      </c>
      <c r="K28" s="292" t="s">
        <v>14</v>
      </c>
      <c r="L28" s="292" t="s">
        <v>15</v>
      </c>
      <c r="M28" s="292" t="s">
        <v>16</v>
      </c>
      <c r="N28" s="292" t="s">
        <v>16742</v>
      </c>
      <c r="O28" s="292" t="s">
        <v>17</v>
      </c>
      <c r="P28" s="295" t="s">
        <v>18</v>
      </c>
      <c r="Q28" s="295" t="s">
        <v>19</v>
      </c>
      <c r="R28" s="297" t="s">
        <v>20</v>
      </c>
      <c r="S28" s="60"/>
      <c r="T28" s="60"/>
      <c r="U28" s="91"/>
    </row>
    <row r="29" spans="2:21" x14ac:dyDescent="0.25">
      <c r="B29" s="95"/>
      <c r="C29" s="288"/>
      <c r="D29" s="289"/>
      <c r="E29" s="289"/>
      <c r="F29" s="290"/>
      <c r="H29" s="101"/>
      <c r="J29" s="291"/>
      <c r="K29" s="292"/>
      <c r="L29" s="292"/>
      <c r="M29" s="292"/>
      <c r="N29" s="292"/>
      <c r="O29" s="292"/>
      <c r="P29" s="295"/>
      <c r="Q29" s="295"/>
      <c r="R29" s="298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310" t="s">
        <v>5429</v>
      </c>
      <c r="L6" s="311"/>
      <c r="M6" s="312" t="s">
        <v>5430</v>
      </c>
      <c r="N6" s="324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 t="s">
        <v>16740</v>
      </c>
      <c r="L9" s="282"/>
      <c r="M9" s="282"/>
      <c r="N9" s="282" t="s">
        <v>5421</v>
      </c>
      <c r="O9" s="282"/>
      <c r="P9" s="282"/>
      <c r="Q9" s="282"/>
      <c r="R9" s="299" t="s">
        <v>5412</v>
      </c>
      <c r="S9" s="300"/>
      <c r="T9" s="300"/>
      <c r="U9" s="319"/>
      <c r="V9" s="282" t="s">
        <v>5413</v>
      </c>
      <c r="W9" s="282"/>
      <c r="X9" s="282"/>
      <c r="Y9" s="282"/>
      <c r="Z9" s="282"/>
      <c r="AA9" s="282"/>
      <c r="AB9" s="282" t="s">
        <v>5414</v>
      </c>
      <c r="AC9" s="282"/>
      <c r="AD9" s="282"/>
      <c r="AE9" s="282"/>
      <c r="AF9" s="282"/>
      <c r="AG9" s="282"/>
      <c r="AH9" s="282" t="s">
        <v>5415</v>
      </c>
      <c r="AI9" s="282"/>
      <c r="AJ9" s="282" t="s">
        <v>5416</v>
      </c>
      <c r="AK9" s="282"/>
      <c r="AL9" s="299" t="s">
        <v>5417</v>
      </c>
      <c r="AM9" s="319"/>
      <c r="AN9" s="299" t="s">
        <v>5418</v>
      </c>
      <c r="AO9" s="300"/>
      <c r="AP9" s="300"/>
      <c r="AQ9" s="300"/>
      <c r="AR9" s="300"/>
      <c r="AS9" s="300"/>
      <c r="AT9" s="301"/>
    </row>
    <row r="10" spans="1:46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5" t="s">
        <v>5422</v>
      </c>
      <c r="K10" s="295" t="s">
        <v>5366</v>
      </c>
      <c r="L10" s="295" t="s">
        <v>25</v>
      </c>
      <c r="M10" s="325" t="s">
        <v>5344</v>
      </c>
      <c r="N10" s="292" t="s">
        <v>16737</v>
      </c>
      <c r="O10" s="292" t="s">
        <v>16738</v>
      </c>
      <c r="P10" s="292" t="s">
        <v>16752</v>
      </c>
      <c r="Q10" s="292" t="s">
        <v>16739</v>
      </c>
      <c r="R10" s="320" t="str">
        <f>Logbook[[#Headers],[Custom 1]]</f>
        <v>Custom 1</v>
      </c>
      <c r="S10" s="320" t="str">
        <f>Logbook[[#Headers],[Custom 2]]</f>
        <v>Custom 2</v>
      </c>
      <c r="T10" s="320" t="str">
        <f>Logbook[[#Headers],[Custom 3]]</f>
        <v>Custom 3</v>
      </c>
      <c r="U10" s="320" t="str">
        <f>Logbook[[#Headers],[Custom 4]]</f>
        <v>Custom 4</v>
      </c>
      <c r="V10" s="292" t="s">
        <v>5</v>
      </c>
      <c r="W10" s="292"/>
      <c r="X10" s="292" t="s">
        <v>6</v>
      </c>
      <c r="Y10" s="292"/>
      <c r="Z10" s="292" t="s">
        <v>7</v>
      </c>
      <c r="AA10" s="292"/>
      <c r="AB10" s="292" t="s">
        <v>5</v>
      </c>
      <c r="AC10" s="292"/>
      <c r="AD10" s="292" t="s">
        <v>6</v>
      </c>
      <c r="AE10" s="292"/>
      <c r="AF10" s="292" t="s">
        <v>7</v>
      </c>
      <c r="AG10" s="292"/>
      <c r="AH10" s="292"/>
      <c r="AI10" s="292"/>
      <c r="AJ10" s="295" t="s">
        <v>8</v>
      </c>
      <c r="AK10" s="292" t="s">
        <v>9</v>
      </c>
      <c r="AL10" s="286" t="s">
        <v>11</v>
      </c>
      <c r="AM10" s="286" t="s">
        <v>14</v>
      </c>
      <c r="AN10" s="293" t="s">
        <v>15</v>
      </c>
      <c r="AO10" s="293" t="s">
        <v>16</v>
      </c>
      <c r="AP10" s="293" t="s">
        <v>16742</v>
      </c>
      <c r="AQ10" s="293" t="s">
        <v>17</v>
      </c>
      <c r="AR10" s="293" t="s">
        <v>18</v>
      </c>
      <c r="AS10" s="293" t="s">
        <v>19</v>
      </c>
      <c r="AT10" s="322" t="s">
        <v>20</v>
      </c>
    </row>
    <row r="11" spans="1:46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5"/>
      <c r="K11" s="295"/>
      <c r="L11" s="295"/>
      <c r="M11" s="325"/>
      <c r="N11" s="292"/>
      <c r="O11" s="292"/>
      <c r="P11" s="292"/>
      <c r="Q11" s="292"/>
      <c r="R11" s="321"/>
      <c r="S11" s="321"/>
      <c r="T11" s="321"/>
      <c r="U11" s="32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95"/>
      <c r="AK11" s="292"/>
      <c r="AL11" s="287"/>
      <c r="AM11" s="287"/>
      <c r="AN11" s="294"/>
      <c r="AO11" s="294"/>
      <c r="AP11" s="294"/>
      <c r="AQ11" s="294"/>
      <c r="AR11" s="294"/>
      <c r="AS11" s="294"/>
      <c r="AT11" s="323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35" t="s">
        <v>5410</v>
      </c>
      <c r="C2" s="336"/>
      <c r="D2" s="336"/>
      <c r="E2" s="337"/>
      <c r="F2" s="343" t="s">
        <v>5409</v>
      </c>
      <c r="G2" s="347"/>
      <c r="H2" s="344"/>
      <c r="I2" s="343" t="s">
        <v>5411</v>
      </c>
      <c r="J2" s="344"/>
      <c r="K2" s="347" t="s">
        <v>5421</v>
      </c>
      <c r="L2" s="347"/>
      <c r="M2" s="347"/>
      <c r="N2" s="344"/>
      <c r="O2" s="351" t="s">
        <v>16740</v>
      </c>
      <c r="P2" s="351"/>
      <c r="Q2" s="351"/>
      <c r="R2" s="343" t="s">
        <v>5412</v>
      </c>
      <c r="S2" s="347"/>
      <c r="T2" s="347"/>
      <c r="U2" s="344"/>
      <c r="V2" s="351" t="s">
        <v>5413</v>
      </c>
      <c r="W2" s="351"/>
      <c r="X2" s="351"/>
      <c r="Y2" s="351"/>
      <c r="Z2" s="351"/>
      <c r="AA2" s="351"/>
      <c r="AB2" s="351" t="s">
        <v>5414</v>
      </c>
      <c r="AC2" s="351"/>
      <c r="AD2" s="351"/>
      <c r="AE2" s="351"/>
      <c r="AF2" s="351"/>
      <c r="AG2" s="351"/>
      <c r="AH2" s="343" t="s">
        <v>5415</v>
      </c>
      <c r="AI2" s="344"/>
      <c r="AJ2" s="351" t="s">
        <v>5416</v>
      </c>
      <c r="AK2" s="351"/>
      <c r="AL2" s="360" t="s">
        <v>5417</v>
      </c>
      <c r="AM2" s="361"/>
      <c r="AN2" s="351" t="s">
        <v>5418</v>
      </c>
      <c r="AO2" s="351"/>
      <c r="AP2" s="351"/>
      <c r="AQ2" s="351"/>
      <c r="AR2" s="351"/>
      <c r="AS2" s="351"/>
      <c r="AT2" s="358"/>
      <c r="AU2" s="352" t="s">
        <v>73</v>
      </c>
      <c r="AV2" s="353"/>
      <c r="AW2" s="327" t="s">
        <v>26</v>
      </c>
      <c r="AX2" s="328"/>
      <c r="AY2" s="328"/>
      <c r="AZ2" s="328"/>
      <c r="BA2" s="328"/>
      <c r="BB2" s="328"/>
      <c r="BC2" s="328"/>
      <c r="BD2" s="328"/>
      <c r="BE2" s="328"/>
      <c r="BF2" s="328"/>
      <c r="BG2" s="328"/>
      <c r="BH2" s="328"/>
      <c r="BI2" s="328"/>
      <c r="BJ2" s="328"/>
      <c r="BK2" s="329"/>
      <c r="BL2" s="112"/>
    </row>
    <row r="3" spans="1:64" s="119" customFormat="1" x14ac:dyDescent="0.25">
      <c r="A3" s="112"/>
      <c r="B3" s="338"/>
      <c r="C3" s="339"/>
      <c r="D3" s="339"/>
      <c r="E3" s="340"/>
      <c r="F3" s="345"/>
      <c r="G3" s="348"/>
      <c r="H3" s="346"/>
      <c r="I3" s="345"/>
      <c r="J3" s="346"/>
      <c r="K3" s="348"/>
      <c r="L3" s="348"/>
      <c r="M3" s="348"/>
      <c r="N3" s="346"/>
      <c r="O3" s="350"/>
      <c r="P3" s="350"/>
      <c r="Q3" s="350"/>
      <c r="R3" s="345"/>
      <c r="S3" s="348"/>
      <c r="T3" s="348"/>
      <c r="U3" s="346"/>
      <c r="V3" s="350" t="s">
        <v>5</v>
      </c>
      <c r="W3" s="350"/>
      <c r="X3" s="350" t="s">
        <v>6</v>
      </c>
      <c r="Y3" s="350"/>
      <c r="Z3" s="350" t="s">
        <v>7</v>
      </c>
      <c r="AA3" s="350"/>
      <c r="AB3" s="350" t="s">
        <v>5</v>
      </c>
      <c r="AC3" s="350"/>
      <c r="AD3" s="350" t="s">
        <v>6</v>
      </c>
      <c r="AE3" s="350"/>
      <c r="AF3" s="350" t="s">
        <v>7</v>
      </c>
      <c r="AG3" s="350"/>
      <c r="AH3" s="332"/>
      <c r="AI3" s="333"/>
      <c r="AJ3" s="350" t="s">
        <v>8</v>
      </c>
      <c r="AK3" s="350" t="s">
        <v>9</v>
      </c>
      <c r="AL3" s="362" t="s">
        <v>11</v>
      </c>
      <c r="AM3" s="362" t="s">
        <v>14</v>
      </c>
      <c r="AN3" s="350" t="s">
        <v>15</v>
      </c>
      <c r="AO3" s="350" t="s">
        <v>16</v>
      </c>
      <c r="AP3" s="350" t="s">
        <v>16742</v>
      </c>
      <c r="AQ3" s="350" t="s">
        <v>17</v>
      </c>
      <c r="AR3" s="350" t="s">
        <v>18</v>
      </c>
      <c r="AS3" s="350" t="s">
        <v>19</v>
      </c>
      <c r="AT3" s="359" t="s">
        <v>20</v>
      </c>
      <c r="AU3" s="354"/>
      <c r="AV3" s="355"/>
      <c r="AW3" s="327" t="s">
        <v>3</v>
      </c>
      <c r="AX3" s="329"/>
      <c r="AY3" s="327" t="s">
        <v>4</v>
      </c>
      <c r="AZ3" s="328"/>
      <c r="BA3" s="328"/>
      <c r="BB3" s="328"/>
      <c r="BC3" s="328"/>
      <c r="BD3" s="328"/>
      <c r="BE3" s="329"/>
      <c r="BF3" s="330" t="s">
        <v>73</v>
      </c>
      <c r="BG3" s="331"/>
      <c r="BH3" s="334" t="s">
        <v>27</v>
      </c>
      <c r="BI3" s="334" t="s">
        <v>28</v>
      </c>
      <c r="BJ3" s="334" t="s">
        <v>29</v>
      </c>
      <c r="BK3" s="326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41" t="s">
        <v>16747</v>
      </c>
      <c r="D4" s="341"/>
      <c r="E4" s="342"/>
      <c r="F4" s="332"/>
      <c r="G4" s="349"/>
      <c r="H4" s="333"/>
      <c r="I4" s="332"/>
      <c r="J4" s="333"/>
      <c r="K4" s="349"/>
      <c r="L4" s="349"/>
      <c r="M4" s="349"/>
      <c r="N4" s="333"/>
      <c r="O4" s="350"/>
      <c r="P4" s="350"/>
      <c r="Q4" s="350"/>
      <c r="R4" s="332"/>
      <c r="S4" s="349"/>
      <c r="T4" s="349"/>
      <c r="U4" s="333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50"/>
      <c r="AK4" s="350"/>
      <c r="AL4" s="363"/>
      <c r="AM4" s="363"/>
      <c r="AN4" s="350"/>
      <c r="AO4" s="350"/>
      <c r="AP4" s="350"/>
      <c r="AQ4" s="350"/>
      <c r="AR4" s="350"/>
      <c r="AS4" s="350"/>
      <c r="AT4" s="359"/>
      <c r="AU4" s="356"/>
      <c r="AV4" s="357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32"/>
      <c r="BG4" s="333"/>
      <c r="BH4" s="334"/>
      <c r="BI4" s="334"/>
      <c r="BJ4" s="334"/>
      <c r="BK4" s="326"/>
      <c r="BL4" s="112"/>
    </row>
    <row r="5" spans="1:64" s="119" customFormat="1" ht="15" customHeight="1" x14ac:dyDescent="0.25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25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abSelected="1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269" t="s">
        <v>5387</v>
      </c>
      <c r="F2" s="270"/>
      <c r="G2" s="271"/>
      <c r="H2" s="272"/>
      <c r="I2" s="163"/>
      <c r="J2" s="273" t="s">
        <v>5388</v>
      </c>
      <c r="K2" s="274"/>
      <c r="L2" s="274"/>
      <c r="M2" s="274"/>
      <c r="N2" s="275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267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268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279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280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276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277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278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276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277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277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277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277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277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278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299" priority="1" stopIfTrue="1">
      <formula>INDEX($G:$G,ROW())=0</formula>
    </cfRule>
  </conditionalFormatting>
  <conditionalFormatting sqref="F5:F6 F10:F21">
    <cfRule type="expression" dxfId="298" priority="2" stopIfTrue="1">
      <formula>AND(INDEX($G:$G,ROW())&gt;=1,INDEX($G:$G,ROW())&lt;=30)</formula>
    </cfRule>
  </conditionalFormatting>
  <conditionalFormatting sqref="F5:F6 F10:F21">
    <cfRule type="expression" dxfId="297" priority="3" stopIfTrue="1">
      <formula>INDEX($G:$G,ROW())&gt;30</formula>
    </cfRule>
  </conditionalFormatting>
  <conditionalFormatting sqref="K5:K6">
    <cfRule type="expression" dxfId="296" priority="4" stopIfTrue="1">
      <formula>INDEX($L:$L,ROW())=0</formula>
    </cfRule>
  </conditionalFormatting>
  <conditionalFormatting sqref="K5:K6">
    <cfRule type="expression" dxfId="295" priority="5" stopIfTrue="1">
      <formula>AND(INDEX($L:$L,ROW())&gt;=1,INDEX($L:$L,ROW())&lt;=30)</formula>
    </cfRule>
  </conditionalFormatting>
  <conditionalFormatting sqref="K5:K6">
    <cfRule type="expression" dxfId="294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3.42578125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0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10A2DF84-F2E0-4D46-B17D-AE82A13D9F25}">
  <ds:schemaRefs/>
</ds:datastoreItem>
</file>

<file path=customXml/itemProps3.xml><?xml version="1.0" encoding="utf-8"?>
<ds:datastoreItem xmlns:ds="http://schemas.openxmlformats.org/officeDocument/2006/customXml" ds:itemID="{696AA859-7765-4F5A-BDF3-02D06DD342B4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BFE3D1AB-2A87-4EE1-931C-1EA693512D85}">
  <ds:schemaRefs/>
</ds:datastoreItem>
</file>

<file path=customXml/itemProps6.xml><?xml version="1.0" encoding="utf-8"?>
<ds:datastoreItem xmlns:ds="http://schemas.openxmlformats.org/officeDocument/2006/customXml" ds:itemID="{41963BAE-8EB6-46AC-A658-E75640AEBC33}">
  <ds:schemaRefs/>
</ds:datastoreItem>
</file>

<file path=customXml/itemProps7.xml><?xml version="1.0" encoding="utf-8"?>
<ds:datastoreItem xmlns:ds="http://schemas.openxmlformats.org/officeDocument/2006/customXml" ds:itemID="{C4B6AEBE-60E9-4404-99AC-07B10556DFBE}">
  <ds:schemaRefs/>
</ds:datastoreItem>
</file>

<file path=customXml/itemProps8.xml><?xml version="1.0" encoding="utf-8"?>
<ds:datastoreItem xmlns:ds="http://schemas.openxmlformats.org/officeDocument/2006/customXml" ds:itemID="{6202F6EB-4C39-49C2-9670-53A039BBAF39}">
  <ds:schemaRefs/>
</ds:datastoreItem>
</file>

<file path=customXml/itemProps9.xml><?xml version="1.0" encoding="utf-8"?>
<ds:datastoreItem xmlns:ds="http://schemas.openxmlformats.org/officeDocument/2006/customXml" ds:itemID="{DDEBD228-0A6C-4B38-A199-6F80420AEB9E}">
  <ds:schemaRefs/>
</ds:datastoreItem>
</file>

<file path=customXml/itemProps10.xml><?xml version="1.0" encoding="utf-8"?>
<ds:datastoreItem xmlns:ds="http://schemas.openxmlformats.org/officeDocument/2006/customXml" ds:itemID="{B0A2FF92-6D04-4C99-81CD-16C2C9095F1F}">
  <ds:schemaRefs/>
</ds:datastoreItem>
</file>

<file path=customXml/itemProps11.xml><?xml version="1.0" encoding="utf-8"?>
<ds:datastoreItem xmlns:ds="http://schemas.openxmlformats.org/officeDocument/2006/customXml" ds:itemID="{288341B9-0A52-42A0-899E-0B0DAE194678}">
  <ds:schemaRefs/>
</ds:datastoreItem>
</file>

<file path=customXml/itemProps12.xml><?xml version="1.0" encoding="utf-8"?>
<ds:datastoreItem xmlns:ds="http://schemas.openxmlformats.org/officeDocument/2006/customXml" ds:itemID="{3D30612E-7D2C-460B-8D2B-25D379C8156B}">
  <ds:schemaRefs/>
</ds:datastoreItem>
</file>

<file path=customXml/itemProps13.xml><?xml version="1.0" encoding="utf-8"?>
<ds:datastoreItem xmlns:ds="http://schemas.openxmlformats.org/officeDocument/2006/customXml" ds:itemID="{673BBB58-F0A0-4786-B51C-6EDB634CEFCC}">
  <ds:schemaRefs/>
</ds:datastoreItem>
</file>

<file path=customXml/itemProps14.xml><?xml version="1.0" encoding="utf-8"?>
<ds:datastoreItem xmlns:ds="http://schemas.openxmlformats.org/officeDocument/2006/customXml" ds:itemID="{7C7B5702-B2CB-448A-AD9A-15DC2812997C}">
  <ds:schemaRefs/>
</ds:datastoreItem>
</file>

<file path=customXml/itemProps15.xml><?xml version="1.0" encoding="utf-8"?>
<ds:datastoreItem xmlns:ds="http://schemas.openxmlformats.org/officeDocument/2006/customXml" ds:itemID="{3C6A8673-8AC9-46D3-B5D8-076226AA0D41}">
  <ds:schemaRefs/>
</ds:datastoreItem>
</file>

<file path=customXml/itemProps16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0771693F-87A7-449C-8A31-DA777454A6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2026-07-18T00:10:33Z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